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6.xml" ContentType="application/vnd.openxmlformats-officedocument.drawingml.chartshapes+xml"/>
  <Override PartName="/xl/drawings/drawing4.xml" ContentType="application/vnd.openxmlformats-officedocument.drawingml.chartshape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drawings/drawing5.xml" ContentType="application/vnd.openxmlformats-officedocument.drawing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heets/sheet1.xml" ContentType="application/vnd.openxmlformats-officedocument.spreadsheetml.chartsheet+xml"/>
  <Override PartName="/xl/charts/colors2.xml" ContentType="application/vnd.ms-office.chartcolorstyle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Hutchins\Projects\Fiscal Impact\Forecasts\MA Methodology\"/>
    </mc:Choice>
  </mc:AlternateContent>
  <bookViews>
    <workbookView xWindow="0" yWindow="0" windowWidth="29070" windowHeight="15870"/>
  </bookViews>
  <sheets>
    <sheet name="TABLES LONG VIEW" sheetId="3" r:id="rId1"/>
    <sheet name="TABLES SHORT VIEW " sheetId="5" r:id="rId2"/>
    <sheet name="TABLE SHORT ANNUAL " sheetId="6" r:id="rId3"/>
    <sheet name="Quarterly Chart " sheetId="4" r:id="rId4"/>
    <sheet name="Annual Stacked Bar Chart " sheetId="7" r:id="rId5"/>
    <sheet name="MPCs" sheetId="2" r:id="rId6"/>
  </sheets>
  <calcPr calcId="162913"/>
</workbook>
</file>

<file path=xl/calcChain.xml><?xml version="1.0" encoding="utf-8"?>
<calcChain xmlns="http://schemas.openxmlformats.org/spreadsheetml/2006/main">
  <c r="Q9" i="3" l="1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8" i="3"/>
  <c r="D40" i="5" l="1"/>
  <c r="E40" i="5"/>
  <c r="F40" i="5"/>
  <c r="G40" i="5"/>
  <c r="H40" i="5"/>
  <c r="I40" i="5"/>
  <c r="J40" i="5"/>
  <c r="K40" i="5"/>
  <c r="L40" i="5"/>
  <c r="M40" i="5"/>
  <c r="N40" i="5"/>
  <c r="O40" i="5"/>
  <c r="P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R198" i="3"/>
  <c r="T198" i="3"/>
  <c r="T40" i="5" s="1"/>
  <c r="U198" i="3"/>
  <c r="U40" i="5" s="1"/>
  <c r="V198" i="3"/>
  <c r="V40" i="5" s="1"/>
  <c r="W198" i="3"/>
  <c r="W40" i="5" s="1"/>
  <c r="X198" i="3"/>
  <c r="X40" i="5" s="1"/>
  <c r="Y198" i="3"/>
  <c r="Y40" i="5" s="1"/>
  <c r="Z198" i="3"/>
  <c r="Z40" i="5" s="1"/>
  <c r="AA198" i="3"/>
  <c r="AA40" i="5" s="1"/>
  <c r="AB198" i="3"/>
  <c r="AB40" i="5" s="1"/>
  <c r="AC198" i="3"/>
  <c r="AC40" i="5" s="1"/>
  <c r="AD198" i="3"/>
  <c r="AD40" i="5" s="1"/>
  <c r="AE198" i="3"/>
  <c r="AE40" i="5" s="1"/>
  <c r="AF198" i="3"/>
  <c r="AF40" i="5" s="1"/>
  <c r="R199" i="3"/>
  <c r="T199" i="3"/>
  <c r="T41" i="5" s="1"/>
  <c r="U199" i="3"/>
  <c r="U41" i="5" s="1"/>
  <c r="V199" i="3"/>
  <c r="V41" i="5" s="1"/>
  <c r="W199" i="3"/>
  <c r="W41" i="5" s="1"/>
  <c r="X199" i="3"/>
  <c r="X41" i="5" s="1"/>
  <c r="Y199" i="3"/>
  <c r="Y41" i="5" s="1"/>
  <c r="Z199" i="3"/>
  <c r="Z41" i="5" s="1"/>
  <c r="AA199" i="3"/>
  <c r="AA41" i="5" s="1"/>
  <c r="AB199" i="3"/>
  <c r="AB41" i="5" s="1"/>
  <c r="AC199" i="3"/>
  <c r="AC41" i="5" s="1"/>
  <c r="AD199" i="3"/>
  <c r="AD41" i="5" s="1"/>
  <c r="AE199" i="3"/>
  <c r="AE41" i="5" s="1"/>
  <c r="AF199" i="3"/>
  <c r="AF41" i="5" s="1"/>
  <c r="R200" i="3"/>
  <c r="T200" i="3"/>
  <c r="T42" i="5" s="1"/>
  <c r="U200" i="3"/>
  <c r="U42" i="5" s="1"/>
  <c r="V200" i="3"/>
  <c r="V42" i="5" s="1"/>
  <c r="W200" i="3"/>
  <c r="W42" i="5" s="1"/>
  <c r="X200" i="3"/>
  <c r="X42" i="5" s="1"/>
  <c r="Y200" i="3"/>
  <c r="Y42" i="5" s="1"/>
  <c r="Z200" i="3"/>
  <c r="Z42" i="5" s="1"/>
  <c r="AA200" i="3"/>
  <c r="AA42" i="5" s="1"/>
  <c r="AB200" i="3"/>
  <c r="AB42" i="5" s="1"/>
  <c r="AC200" i="3"/>
  <c r="AC42" i="5" s="1"/>
  <c r="AD200" i="3"/>
  <c r="AD42" i="5" s="1"/>
  <c r="AE200" i="3"/>
  <c r="AE42" i="5" s="1"/>
  <c r="AF200" i="3"/>
  <c r="AF42" i="5" s="1"/>
  <c r="R201" i="3"/>
  <c r="T201" i="3"/>
  <c r="T43" i="5" s="1"/>
  <c r="U201" i="3"/>
  <c r="U43" i="5" s="1"/>
  <c r="D16" i="6" s="1"/>
  <c r="V201" i="3"/>
  <c r="V43" i="5" s="1"/>
  <c r="W201" i="3"/>
  <c r="W43" i="5" s="1"/>
  <c r="X201" i="3"/>
  <c r="X43" i="5" s="1"/>
  <c r="Y201" i="3"/>
  <c r="Y43" i="5" s="1"/>
  <c r="Z201" i="3"/>
  <c r="Z43" i="5" s="1"/>
  <c r="AA201" i="3"/>
  <c r="AA43" i="5" s="1"/>
  <c r="AB201" i="3"/>
  <c r="AB43" i="5" s="1"/>
  <c r="AC201" i="3"/>
  <c r="AC43" i="5" s="1"/>
  <c r="E16" i="6" s="1"/>
  <c r="AD201" i="3"/>
  <c r="AD43" i="5" s="1"/>
  <c r="AE201" i="3"/>
  <c r="AE43" i="5" s="1"/>
  <c r="AF201" i="3"/>
  <c r="AF43" i="5" s="1"/>
  <c r="R202" i="3"/>
  <c r="T202" i="3"/>
  <c r="T44" i="5" s="1"/>
  <c r="U202" i="3"/>
  <c r="U44" i="5" s="1"/>
  <c r="V202" i="3"/>
  <c r="V44" i="5" s="1"/>
  <c r="W202" i="3"/>
  <c r="W44" i="5" s="1"/>
  <c r="X202" i="3"/>
  <c r="X44" i="5" s="1"/>
  <c r="Y202" i="3"/>
  <c r="Y44" i="5" s="1"/>
  <c r="Z202" i="3"/>
  <c r="Z44" i="5" s="1"/>
  <c r="AA202" i="3"/>
  <c r="AA44" i="5" s="1"/>
  <c r="AB202" i="3"/>
  <c r="AB44" i="5" s="1"/>
  <c r="AC202" i="3"/>
  <c r="AC44" i="5" s="1"/>
  <c r="AD202" i="3"/>
  <c r="AD44" i="5" s="1"/>
  <c r="AE202" i="3"/>
  <c r="AE44" i="5" s="1"/>
  <c r="AF202" i="3"/>
  <c r="AF44" i="5" s="1"/>
  <c r="R203" i="3"/>
  <c r="T203" i="3"/>
  <c r="T45" i="5" s="1"/>
  <c r="U203" i="3"/>
  <c r="U45" i="5" s="1"/>
  <c r="V203" i="3"/>
  <c r="V45" i="5" s="1"/>
  <c r="W203" i="3"/>
  <c r="W45" i="5" s="1"/>
  <c r="X203" i="3"/>
  <c r="X45" i="5" s="1"/>
  <c r="Y203" i="3"/>
  <c r="Y45" i="5" s="1"/>
  <c r="Z203" i="3"/>
  <c r="Z45" i="5" s="1"/>
  <c r="AA203" i="3"/>
  <c r="AA45" i="5" s="1"/>
  <c r="AB203" i="3"/>
  <c r="AB45" i="5" s="1"/>
  <c r="AC203" i="3"/>
  <c r="AC45" i="5" s="1"/>
  <c r="AD203" i="3"/>
  <c r="AD45" i="5" s="1"/>
  <c r="AE203" i="3"/>
  <c r="AE45" i="5" s="1"/>
  <c r="AF203" i="3"/>
  <c r="AF45" i="5" s="1"/>
  <c r="R204" i="3"/>
  <c r="T204" i="3"/>
  <c r="T46" i="5" s="1"/>
  <c r="U204" i="3"/>
  <c r="U46" i="5" s="1"/>
  <c r="V204" i="3"/>
  <c r="V46" i="5" s="1"/>
  <c r="W204" i="3"/>
  <c r="W46" i="5" s="1"/>
  <c r="X204" i="3"/>
  <c r="X46" i="5" s="1"/>
  <c r="Y204" i="3"/>
  <c r="Y46" i="5" s="1"/>
  <c r="Z204" i="3"/>
  <c r="Z46" i="5" s="1"/>
  <c r="AA204" i="3"/>
  <c r="AA46" i="5" s="1"/>
  <c r="AB204" i="3"/>
  <c r="AB46" i="5" s="1"/>
  <c r="AC204" i="3"/>
  <c r="AC46" i="5" s="1"/>
  <c r="AD204" i="3"/>
  <c r="AD46" i="5" s="1"/>
  <c r="AE204" i="3"/>
  <c r="AE46" i="5" s="1"/>
  <c r="AF204" i="3"/>
  <c r="AF46" i="5" s="1"/>
  <c r="R205" i="3"/>
  <c r="T205" i="3"/>
  <c r="T47" i="5" s="1"/>
  <c r="U205" i="3"/>
  <c r="U47" i="5" s="1"/>
  <c r="D17" i="6" s="1"/>
  <c r="C17" i="6" s="1"/>
  <c r="V205" i="3"/>
  <c r="V47" i="5" s="1"/>
  <c r="W205" i="3"/>
  <c r="W47" i="5" s="1"/>
  <c r="X205" i="3"/>
  <c r="X47" i="5" s="1"/>
  <c r="Y205" i="3"/>
  <c r="Y47" i="5" s="1"/>
  <c r="Z205" i="3"/>
  <c r="Z47" i="5" s="1"/>
  <c r="AA205" i="3"/>
  <c r="AA47" i="5" s="1"/>
  <c r="AB205" i="3"/>
  <c r="AB47" i="5" s="1"/>
  <c r="AC205" i="3"/>
  <c r="AC47" i="5" s="1"/>
  <c r="E17" i="6" s="1"/>
  <c r="AD205" i="3"/>
  <c r="AD47" i="5" s="1"/>
  <c r="AE205" i="3"/>
  <c r="AE47" i="5" s="1"/>
  <c r="AF205" i="3"/>
  <c r="AF47" i="5" s="1"/>
  <c r="B198" i="3"/>
  <c r="B202" i="3" s="1"/>
  <c r="B199" i="3"/>
  <c r="B203" i="3" s="1"/>
  <c r="B200" i="3"/>
  <c r="B201" i="3"/>
  <c r="B204" i="3"/>
  <c r="B205" i="3"/>
  <c r="C16" i="6" l="1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T194" i="3"/>
  <c r="T36" i="5" s="1"/>
  <c r="U194" i="3"/>
  <c r="U36" i="5" s="1"/>
  <c r="V194" i="3"/>
  <c r="V36" i="5" s="1"/>
  <c r="W194" i="3"/>
  <c r="W36" i="5" s="1"/>
  <c r="X194" i="3"/>
  <c r="X36" i="5" s="1"/>
  <c r="Y194" i="3"/>
  <c r="Y36" i="5" s="1"/>
  <c r="Z194" i="3"/>
  <c r="Z36" i="5" s="1"/>
  <c r="AA194" i="3"/>
  <c r="AA36" i="5" s="1"/>
  <c r="AB194" i="3"/>
  <c r="AB36" i="5" s="1"/>
  <c r="AC194" i="3"/>
  <c r="AC36" i="5" s="1"/>
  <c r="AD194" i="3"/>
  <c r="AD36" i="5" s="1"/>
  <c r="AE194" i="3"/>
  <c r="AE36" i="5" s="1"/>
  <c r="AF194" i="3"/>
  <c r="AF36" i="5" s="1"/>
  <c r="T195" i="3"/>
  <c r="T37" i="5" s="1"/>
  <c r="U195" i="3"/>
  <c r="U37" i="5" s="1"/>
  <c r="V195" i="3"/>
  <c r="V37" i="5" s="1"/>
  <c r="W195" i="3"/>
  <c r="W37" i="5" s="1"/>
  <c r="X195" i="3"/>
  <c r="X37" i="5" s="1"/>
  <c r="Y195" i="3"/>
  <c r="Y37" i="5" s="1"/>
  <c r="Z195" i="3"/>
  <c r="Z37" i="5" s="1"/>
  <c r="AA195" i="3"/>
  <c r="AA37" i="5" s="1"/>
  <c r="AB195" i="3"/>
  <c r="AB37" i="5" s="1"/>
  <c r="AC195" i="3"/>
  <c r="AC37" i="5" s="1"/>
  <c r="AD195" i="3"/>
  <c r="AD37" i="5" s="1"/>
  <c r="AE195" i="3"/>
  <c r="AE37" i="5" s="1"/>
  <c r="AF195" i="3"/>
  <c r="AF37" i="5" s="1"/>
  <c r="T196" i="3"/>
  <c r="T38" i="5" s="1"/>
  <c r="U196" i="3"/>
  <c r="U38" i="5" s="1"/>
  <c r="V196" i="3"/>
  <c r="V38" i="5" s="1"/>
  <c r="W196" i="3"/>
  <c r="W38" i="5" s="1"/>
  <c r="X196" i="3"/>
  <c r="X38" i="5" s="1"/>
  <c r="Y196" i="3"/>
  <c r="Y38" i="5" s="1"/>
  <c r="Z196" i="3"/>
  <c r="Z38" i="5" s="1"/>
  <c r="AA196" i="3"/>
  <c r="AA38" i="5" s="1"/>
  <c r="AB196" i="3"/>
  <c r="AB38" i="5" s="1"/>
  <c r="AC196" i="3"/>
  <c r="AC38" i="5" s="1"/>
  <c r="AD196" i="3"/>
  <c r="AD38" i="5" s="1"/>
  <c r="AE196" i="3"/>
  <c r="AE38" i="5" s="1"/>
  <c r="AF196" i="3"/>
  <c r="AF38" i="5" s="1"/>
  <c r="T197" i="3"/>
  <c r="T39" i="5" s="1"/>
  <c r="U197" i="3"/>
  <c r="U39" i="5" s="1"/>
  <c r="D15" i="6" s="1"/>
  <c r="V197" i="3"/>
  <c r="V39" i="5" s="1"/>
  <c r="W197" i="3"/>
  <c r="W39" i="5" s="1"/>
  <c r="X197" i="3"/>
  <c r="X39" i="5" s="1"/>
  <c r="Y197" i="3"/>
  <c r="Y39" i="5" s="1"/>
  <c r="Z197" i="3"/>
  <c r="Z39" i="5" s="1"/>
  <c r="AA197" i="3"/>
  <c r="AA39" i="5" s="1"/>
  <c r="AB197" i="3"/>
  <c r="AB39" i="5" s="1"/>
  <c r="AC197" i="3"/>
  <c r="AC39" i="5" s="1"/>
  <c r="E15" i="6" s="1"/>
  <c r="AD197" i="3"/>
  <c r="AD39" i="5" s="1"/>
  <c r="AE197" i="3"/>
  <c r="AE39" i="5" s="1"/>
  <c r="AF197" i="3"/>
  <c r="AF39" i="5" s="1"/>
  <c r="C15" i="6" l="1"/>
  <c r="B10" i="3"/>
  <c r="B11" i="3" s="1"/>
  <c r="B14" i="3"/>
  <c r="B18" i="3" s="1"/>
  <c r="B22" i="3" s="1"/>
  <c r="B26" i="3" s="1"/>
  <c r="B30" i="3" s="1"/>
  <c r="B34" i="3" s="1"/>
  <c r="B38" i="3" s="1"/>
  <c r="B42" i="3" s="1"/>
  <c r="B46" i="3" s="1"/>
  <c r="B50" i="3" s="1"/>
  <c r="B54" i="3" s="1"/>
  <c r="B58" i="3" s="1"/>
  <c r="B62" i="3" s="1"/>
  <c r="B66" i="3" s="1"/>
  <c r="B70" i="3" s="1"/>
  <c r="B74" i="3" s="1"/>
  <c r="B78" i="3" s="1"/>
  <c r="B82" i="3" s="1"/>
  <c r="B86" i="3" s="1"/>
  <c r="B90" i="3" s="1"/>
  <c r="B94" i="3" s="1"/>
  <c r="B98" i="3" s="1"/>
  <c r="B102" i="3" s="1"/>
  <c r="B106" i="3" s="1"/>
  <c r="B110" i="3" s="1"/>
  <c r="B114" i="3" s="1"/>
  <c r="B118" i="3" s="1"/>
  <c r="B122" i="3" s="1"/>
  <c r="B126" i="3" s="1"/>
  <c r="B130" i="3" s="1"/>
  <c r="B134" i="3" s="1"/>
  <c r="B138" i="3" s="1"/>
  <c r="B142" i="3" s="1"/>
  <c r="B146" i="3" s="1"/>
  <c r="B150" i="3" s="1"/>
  <c r="B154" i="3" s="1"/>
  <c r="B158" i="3" s="1"/>
  <c r="B162" i="3" s="1"/>
  <c r="B166" i="3" s="1"/>
  <c r="B170" i="3" s="1"/>
  <c r="B174" i="3" s="1"/>
  <c r="B178" i="3" s="1"/>
  <c r="B182" i="3" s="1"/>
  <c r="B186" i="3" s="1"/>
  <c r="B190" i="3" s="1"/>
  <c r="B194" i="3" s="1"/>
  <c r="B12" i="3" l="1"/>
  <c r="B15" i="3"/>
  <c r="B19" i="3" s="1"/>
  <c r="B23" i="3" s="1"/>
  <c r="B27" i="3" s="1"/>
  <c r="B31" i="3" s="1"/>
  <c r="B35" i="3" s="1"/>
  <c r="B39" i="3" s="1"/>
  <c r="B43" i="3" s="1"/>
  <c r="B47" i="3" s="1"/>
  <c r="B51" i="3" s="1"/>
  <c r="B55" i="3" s="1"/>
  <c r="B59" i="3" s="1"/>
  <c r="B63" i="3" s="1"/>
  <c r="B67" i="3" s="1"/>
  <c r="B71" i="3" s="1"/>
  <c r="B75" i="3" s="1"/>
  <c r="B79" i="3" s="1"/>
  <c r="B83" i="3" s="1"/>
  <c r="B87" i="3" s="1"/>
  <c r="B91" i="3" s="1"/>
  <c r="B95" i="3" s="1"/>
  <c r="B99" i="3" s="1"/>
  <c r="B103" i="3" s="1"/>
  <c r="B107" i="3" s="1"/>
  <c r="B111" i="3" s="1"/>
  <c r="B115" i="3" s="1"/>
  <c r="B119" i="3" s="1"/>
  <c r="B123" i="3" s="1"/>
  <c r="B127" i="3" s="1"/>
  <c r="B131" i="3" s="1"/>
  <c r="B135" i="3" s="1"/>
  <c r="B139" i="3" s="1"/>
  <c r="B143" i="3" s="1"/>
  <c r="B147" i="3" s="1"/>
  <c r="B151" i="3" s="1"/>
  <c r="B155" i="3" s="1"/>
  <c r="B159" i="3" s="1"/>
  <c r="B163" i="3" s="1"/>
  <c r="B167" i="3" s="1"/>
  <c r="B171" i="3" s="1"/>
  <c r="B175" i="3" s="1"/>
  <c r="B179" i="3" s="1"/>
  <c r="B183" i="3" s="1"/>
  <c r="B187" i="3" s="1"/>
  <c r="B191" i="3" s="1"/>
  <c r="B195" i="3" s="1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T190" i="3"/>
  <c r="T32" i="5" s="1"/>
  <c r="U190" i="3"/>
  <c r="U32" i="5" s="1"/>
  <c r="V190" i="3"/>
  <c r="V32" i="5" s="1"/>
  <c r="W190" i="3"/>
  <c r="W32" i="5" s="1"/>
  <c r="X190" i="3"/>
  <c r="X32" i="5" s="1"/>
  <c r="Y190" i="3"/>
  <c r="Y32" i="5" s="1"/>
  <c r="Z190" i="3"/>
  <c r="Z32" i="5" s="1"/>
  <c r="AA190" i="3"/>
  <c r="AA32" i="5" s="1"/>
  <c r="AB190" i="3"/>
  <c r="AB32" i="5" s="1"/>
  <c r="AC190" i="3"/>
  <c r="AC32" i="5" s="1"/>
  <c r="AD190" i="3"/>
  <c r="AD32" i="5" s="1"/>
  <c r="AE190" i="3"/>
  <c r="AE32" i="5" s="1"/>
  <c r="AF190" i="3"/>
  <c r="AF32" i="5" s="1"/>
  <c r="T191" i="3"/>
  <c r="T33" i="5" s="1"/>
  <c r="U191" i="3"/>
  <c r="U33" i="5" s="1"/>
  <c r="V191" i="3"/>
  <c r="V33" i="5" s="1"/>
  <c r="W191" i="3"/>
  <c r="W33" i="5" s="1"/>
  <c r="X191" i="3"/>
  <c r="X33" i="5" s="1"/>
  <c r="Y191" i="3"/>
  <c r="Y33" i="5" s="1"/>
  <c r="Z191" i="3"/>
  <c r="Z33" i="5" s="1"/>
  <c r="AA191" i="3"/>
  <c r="AA33" i="5" s="1"/>
  <c r="AB191" i="3"/>
  <c r="AB33" i="5" s="1"/>
  <c r="AC191" i="3"/>
  <c r="AC33" i="5" s="1"/>
  <c r="AD191" i="3"/>
  <c r="AD33" i="5" s="1"/>
  <c r="AE191" i="3"/>
  <c r="AE33" i="5" s="1"/>
  <c r="AF191" i="3"/>
  <c r="AF33" i="5" s="1"/>
  <c r="T192" i="3"/>
  <c r="T34" i="5" s="1"/>
  <c r="U192" i="3"/>
  <c r="U34" i="5" s="1"/>
  <c r="V192" i="3"/>
  <c r="V34" i="5" s="1"/>
  <c r="W192" i="3"/>
  <c r="W34" i="5" s="1"/>
  <c r="X192" i="3"/>
  <c r="X34" i="5" s="1"/>
  <c r="Y192" i="3"/>
  <c r="Y34" i="5" s="1"/>
  <c r="Z192" i="3"/>
  <c r="Z34" i="5" s="1"/>
  <c r="AA192" i="3"/>
  <c r="AA34" i="5" s="1"/>
  <c r="AB192" i="3"/>
  <c r="AB34" i="5" s="1"/>
  <c r="AC192" i="3"/>
  <c r="AC34" i="5" s="1"/>
  <c r="AD192" i="3"/>
  <c r="AD34" i="5" s="1"/>
  <c r="AE192" i="3"/>
  <c r="AE34" i="5" s="1"/>
  <c r="AF192" i="3"/>
  <c r="AF34" i="5" s="1"/>
  <c r="T193" i="3"/>
  <c r="T35" i="5" s="1"/>
  <c r="U193" i="3"/>
  <c r="U35" i="5" s="1"/>
  <c r="D14" i="6" s="1"/>
  <c r="V193" i="3"/>
  <c r="V35" i="5" s="1"/>
  <c r="W193" i="3"/>
  <c r="W35" i="5" s="1"/>
  <c r="X193" i="3"/>
  <c r="X35" i="5" s="1"/>
  <c r="Y193" i="3"/>
  <c r="Y35" i="5" s="1"/>
  <c r="Z193" i="3"/>
  <c r="Z35" i="5" s="1"/>
  <c r="AA193" i="3"/>
  <c r="AA35" i="5" s="1"/>
  <c r="AB193" i="3"/>
  <c r="AB35" i="5" s="1"/>
  <c r="AC193" i="3"/>
  <c r="AC35" i="5" s="1"/>
  <c r="E14" i="6" s="1"/>
  <c r="AD193" i="3"/>
  <c r="AD35" i="5" s="1"/>
  <c r="AE193" i="3"/>
  <c r="AE35" i="5" s="1"/>
  <c r="AF193" i="3"/>
  <c r="AF35" i="5" s="1"/>
  <c r="T188" i="3"/>
  <c r="B16" i="3" l="1"/>
  <c r="B20" i="3" s="1"/>
  <c r="B24" i="3" s="1"/>
  <c r="B28" i="3" s="1"/>
  <c r="B32" i="3" s="1"/>
  <c r="B36" i="3" s="1"/>
  <c r="B40" i="3" s="1"/>
  <c r="B44" i="3" s="1"/>
  <c r="B48" i="3" s="1"/>
  <c r="B52" i="3" s="1"/>
  <c r="B56" i="3" s="1"/>
  <c r="B60" i="3" s="1"/>
  <c r="B64" i="3" s="1"/>
  <c r="B68" i="3" s="1"/>
  <c r="B72" i="3" s="1"/>
  <c r="B76" i="3" s="1"/>
  <c r="B80" i="3" s="1"/>
  <c r="B84" i="3" s="1"/>
  <c r="B88" i="3" s="1"/>
  <c r="B92" i="3" s="1"/>
  <c r="B96" i="3" s="1"/>
  <c r="B100" i="3" s="1"/>
  <c r="B104" i="3" s="1"/>
  <c r="B108" i="3" s="1"/>
  <c r="B112" i="3" s="1"/>
  <c r="B116" i="3" s="1"/>
  <c r="B120" i="3" s="1"/>
  <c r="B124" i="3" s="1"/>
  <c r="B128" i="3" s="1"/>
  <c r="B132" i="3" s="1"/>
  <c r="B136" i="3" s="1"/>
  <c r="B140" i="3" s="1"/>
  <c r="B144" i="3" s="1"/>
  <c r="B148" i="3" s="1"/>
  <c r="B152" i="3" s="1"/>
  <c r="B156" i="3" s="1"/>
  <c r="B160" i="3" s="1"/>
  <c r="B164" i="3" s="1"/>
  <c r="B168" i="3" s="1"/>
  <c r="B172" i="3" s="1"/>
  <c r="B176" i="3" s="1"/>
  <c r="B180" i="3" s="1"/>
  <c r="B184" i="3" s="1"/>
  <c r="B188" i="3" s="1"/>
  <c r="B192" i="3" s="1"/>
  <c r="B196" i="3" s="1"/>
  <c r="B13" i="3"/>
  <c r="B17" i="3" s="1"/>
  <c r="B21" i="3" s="1"/>
  <c r="B25" i="3" s="1"/>
  <c r="B29" i="3" s="1"/>
  <c r="B33" i="3" s="1"/>
  <c r="B37" i="3" s="1"/>
  <c r="B41" i="3" s="1"/>
  <c r="B45" i="3" s="1"/>
  <c r="B49" i="3" s="1"/>
  <c r="B53" i="3" s="1"/>
  <c r="B57" i="3" s="1"/>
  <c r="B61" i="3" s="1"/>
  <c r="B65" i="3" s="1"/>
  <c r="B69" i="3" s="1"/>
  <c r="B73" i="3" s="1"/>
  <c r="B77" i="3" s="1"/>
  <c r="B81" i="3" s="1"/>
  <c r="B85" i="3" s="1"/>
  <c r="B89" i="3" s="1"/>
  <c r="B93" i="3" s="1"/>
  <c r="B97" i="3" s="1"/>
  <c r="B101" i="3" s="1"/>
  <c r="B105" i="3" s="1"/>
  <c r="B109" i="3" s="1"/>
  <c r="B113" i="3" s="1"/>
  <c r="B117" i="3" s="1"/>
  <c r="B121" i="3" s="1"/>
  <c r="B125" i="3" s="1"/>
  <c r="B129" i="3" s="1"/>
  <c r="B133" i="3" s="1"/>
  <c r="B137" i="3" s="1"/>
  <c r="B141" i="3" s="1"/>
  <c r="B145" i="3" s="1"/>
  <c r="B149" i="3" s="1"/>
  <c r="B153" i="3" s="1"/>
  <c r="B157" i="3" s="1"/>
  <c r="B161" i="3" s="1"/>
  <c r="B165" i="3" s="1"/>
  <c r="B169" i="3" s="1"/>
  <c r="B173" i="3" s="1"/>
  <c r="B177" i="3" s="1"/>
  <c r="B181" i="3" s="1"/>
  <c r="B185" i="3" s="1"/>
  <c r="B189" i="3" s="1"/>
  <c r="B193" i="3" s="1"/>
  <c r="B197" i="3" s="1"/>
  <c r="C14" i="6"/>
  <c r="D28" i="5" l="1"/>
  <c r="E28" i="5"/>
  <c r="F28" i="5"/>
  <c r="G28" i="5"/>
  <c r="H28" i="5"/>
  <c r="I28" i="5"/>
  <c r="J28" i="5"/>
  <c r="K28" i="5"/>
  <c r="L28" i="5"/>
  <c r="M28" i="5"/>
  <c r="N28" i="5"/>
  <c r="O28" i="5"/>
  <c r="P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T186" i="3"/>
  <c r="T28" i="5" s="1"/>
  <c r="U186" i="3"/>
  <c r="U28" i="5" s="1"/>
  <c r="V186" i="3"/>
  <c r="V28" i="5" s="1"/>
  <c r="W186" i="3"/>
  <c r="W28" i="5" s="1"/>
  <c r="X186" i="3"/>
  <c r="X28" i="5" s="1"/>
  <c r="Y186" i="3"/>
  <c r="Y28" i="5" s="1"/>
  <c r="Z186" i="3"/>
  <c r="Z28" i="5" s="1"/>
  <c r="AA186" i="3"/>
  <c r="AA28" i="5" s="1"/>
  <c r="AB186" i="3"/>
  <c r="AB28" i="5" s="1"/>
  <c r="AC186" i="3"/>
  <c r="AC28" i="5" s="1"/>
  <c r="AD186" i="3"/>
  <c r="AD28" i="5" s="1"/>
  <c r="AE186" i="3"/>
  <c r="AE28" i="5" s="1"/>
  <c r="AF186" i="3"/>
  <c r="AF28" i="5" s="1"/>
  <c r="T187" i="3"/>
  <c r="T29" i="5" s="1"/>
  <c r="U187" i="3"/>
  <c r="U29" i="5" s="1"/>
  <c r="V187" i="3"/>
  <c r="V29" i="5" s="1"/>
  <c r="W187" i="3"/>
  <c r="W29" i="5" s="1"/>
  <c r="X187" i="3"/>
  <c r="X29" i="5" s="1"/>
  <c r="Y187" i="3"/>
  <c r="Y29" i="5" s="1"/>
  <c r="Z187" i="3"/>
  <c r="Z29" i="5" s="1"/>
  <c r="AA187" i="3"/>
  <c r="AA29" i="5" s="1"/>
  <c r="AB187" i="3"/>
  <c r="AB29" i="5" s="1"/>
  <c r="AC187" i="3"/>
  <c r="AC29" i="5" s="1"/>
  <c r="AD187" i="3"/>
  <c r="AD29" i="5" s="1"/>
  <c r="AE187" i="3"/>
  <c r="AE29" i="5" s="1"/>
  <c r="AF187" i="3"/>
  <c r="AF29" i="5" s="1"/>
  <c r="T30" i="5"/>
  <c r="U188" i="3"/>
  <c r="U30" i="5" s="1"/>
  <c r="V188" i="3"/>
  <c r="V30" i="5" s="1"/>
  <c r="W188" i="3"/>
  <c r="W30" i="5" s="1"/>
  <c r="X188" i="3"/>
  <c r="X30" i="5" s="1"/>
  <c r="Y188" i="3"/>
  <c r="Y30" i="5" s="1"/>
  <c r="Z188" i="3"/>
  <c r="Z30" i="5" s="1"/>
  <c r="AA188" i="3"/>
  <c r="AA30" i="5" s="1"/>
  <c r="AB188" i="3"/>
  <c r="AB30" i="5" s="1"/>
  <c r="AC188" i="3"/>
  <c r="AC30" i="5" s="1"/>
  <c r="AD188" i="3"/>
  <c r="AD30" i="5" s="1"/>
  <c r="AE188" i="3"/>
  <c r="AE30" i="5" s="1"/>
  <c r="AF188" i="3"/>
  <c r="AF30" i="5" s="1"/>
  <c r="T189" i="3"/>
  <c r="T31" i="5" s="1"/>
  <c r="U189" i="3"/>
  <c r="U31" i="5" s="1"/>
  <c r="D13" i="6" s="1"/>
  <c r="V189" i="3"/>
  <c r="V31" i="5" s="1"/>
  <c r="W189" i="3"/>
  <c r="W31" i="5" s="1"/>
  <c r="X189" i="3"/>
  <c r="X31" i="5" s="1"/>
  <c r="Y189" i="3"/>
  <c r="Y31" i="5" s="1"/>
  <c r="Z189" i="3"/>
  <c r="Z31" i="5" s="1"/>
  <c r="AA189" i="3"/>
  <c r="AA31" i="5" s="1"/>
  <c r="AB189" i="3"/>
  <c r="AB31" i="5" s="1"/>
  <c r="AC189" i="3"/>
  <c r="AC31" i="5" s="1"/>
  <c r="E13" i="6" s="1"/>
  <c r="AD189" i="3"/>
  <c r="AD31" i="5" s="1"/>
  <c r="AE189" i="3"/>
  <c r="AE31" i="5" s="1"/>
  <c r="AF189" i="3"/>
  <c r="AF31" i="5" s="1"/>
  <c r="C13" i="6" l="1"/>
  <c r="B9" i="6"/>
  <c r="B10" i="6" s="1"/>
  <c r="B11" i="6" s="1"/>
  <c r="B12" i="6" s="1"/>
  <c r="B13" i="6" s="1"/>
  <c r="B14" i="6" s="1"/>
  <c r="B15" i="6" s="1"/>
  <c r="B16" i="6" s="1"/>
  <c r="B17" i="6" s="1"/>
  <c r="D9" i="5" l="1"/>
  <c r="E9" i="5"/>
  <c r="F9" i="5"/>
  <c r="G9" i="5"/>
  <c r="H9" i="5"/>
  <c r="I9" i="5"/>
  <c r="J9" i="5"/>
  <c r="K9" i="5"/>
  <c r="L9" i="5"/>
  <c r="M9" i="5"/>
  <c r="N9" i="5"/>
  <c r="O9" i="5"/>
  <c r="P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E8" i="5"/>
  <c r="F8" i="5"/>
  <c r="G8" i="5"/>
  <c r="H8" i="5"/>
  <c r="I8" i="5"/>
  <c r="J8" i="5"/>
  <c r="K8" i="5"/>
  <c r="L8" i="5"/>
  <c r="M8" i="5"/>
  <c r="N8" i="5"/>
  <c r="O8" i="5"/>
  <c r="P8" i="5"/>
  <c r="D8" i="5"/>
  <c r="R8" i="5" l="1"/>
  <c r="B9" i="5"/>
  <c r="R9" i="5" s="1"/>
  <c r="B12" i="5"/>
  <c r="B16" i="5" s="1"/>
  <c r="B20" i="5" s="1"/>
  <c r="B24" i="5" s="1"/>
  <c r="B28" i="5" s="1"/>
  <c r="B32" i="5" s="1"/>
  <c r="B36" i="5" s="1"/>
  <c r="B40" i="5" s="1"/>
  <c r="B44" i="5" s="1"/>
  <c r="B10" i="5" l="1"/>
  <c r="R16" i="5"/>
  <c r="R20" i="5" s="1"/>
  <c r="R24" i="5" s="1"/>
  <c r="R28" i="5" s="1"/>
  <c r="R32" i="5" s="1"/>
  <c r="R36" i="5" s="1"/>
  <c r="R40" i="5" s="1"/>
  <c r="R44" i="5" s="1"/>
  <c r="R12" i="5"/>
  <c r="T182" i="3"/>
  <c r="T24" i="5" s="1"/>
  <c r="U182" i="3"/>
  <c r="U24" i="5" s="1"/>
  <c r="V182" i="3"/>
  <c r="V24" i="5" s="1"/>
  <c r="W182" i="3"/>
  <c r="W24" i="5" s="1"/>
  <c r="X182" i="3"/>
  <c r="X24" i="5" s="1"/>
  <c r="Y182" i="3"/>
  <c r="Y24" i="5" s="1"/>
  <c r="Z182" i="3"/>
  <c r="Z24" i="5" s="1"/>
  <c r="AA182" i="3"/>
  <c r="AA24" i="5" s="1"/>
  <c r="AB182" i="3"/>
  <c r="AB24" i="5" s="1"/>
  <c r="AC182" i="3"/>
  <c r="AC24" i="5" s="1"/>
  <c r="AD182" i="3"/>
  <c r="AD24" i="5" s="1"/>
  <c r="AE182" i="3"/>
  <c r="AE24" i="5" s="1"/>
  <c r="AF182" i="3"/>
  <c r="AF24" i="5" s="1"/>
  <c r="T183" i="3"/>
  <c r="T25" i="5" s="1"/>
  <c r="U183" i="3"/>
  <c r="U25" i="5" s="1"/>
  <c r="V183" i="3"/>
  <c r="V25" i="5" s="1"/>
  <c r="W183" i="3"/>
  <c r="W25" i="5" s="1"/>
  <c r="X183" i="3"/>
  <c r="X25" i="5" s="1"/>
  <c r="Y183" i="3"/>
  <c r="Y25" i="5" s="1"/>
  <c r="Z183" i="3"/>
  <c r="Z25" i="5" s="1"/>
  <c r="AA183" i="3"/>
  <c r="AA25" i="5" s="1"/>
  <c r="AB183" i="3"/>
  <c r="AB25" i="5" s="1"/>
  <c r="AC183" i="3"/>
  <c r="AC25" i="5" s="1"/>
  <c r="AD183" i="3"/>
  <c r="AD25" i="5" s="1"/>
  <c r="AE183" i="3"/>
  <c r="AE25" i="5" s="1"/>
  <c r="AF183" i="3"/>
  <c r="AF25" i="5" s="1"/>
  <c r="T184" i="3"/>
  <c r="T26" i="5" s="1"/>
  <c r="U184" i="3"/>
  <c r="U26" i="5" s="1"/>
  <c r="V184" i="3"/>
  <c r="V26" i="5" s="1"/>
  <c r="W184" i="3"/>
  <c r="W26" i="5" s="1"/>
  <c r="X184" i="3"/>
  <c r="X26" i="5" s="1"/>
  <c r="Y184" i="3"/>
  <c r="Y26" i="5" s="1"/>
  <c r="Z184" i="3"/>
  <c r="Z26" i="5" s="1"/>
  <c r="AA184" i="3"/>
  <c r="AA26" i="5" s="1"/>
  <c r="AB184" i="3"/>
  <c r="AB26" i="5" s="1"/>
  <c r="AC184" i="3"/>
  <c r="AC26" i="5" s="1"/>
  <c r="AD184" i="3"/>
  <c r="AD26" i="5" s="1"/>
  <c r="AE184" i="3"/>
  <c r="AE26" i="5" s="1"/>
  <c r="AF184" i="3"/>
  <c r="AF26" i="5" s="1"/>
  <c r="T185" i="3"/>
  <c r="T27" i="5" s="1"/>
  <c r="U185" i="3"/>
  <c r="U27" i="5" s="1"/>
  <c r="D12" i="6" s="1"/>
  <c r="D19" i="6" s="1"/>
  <c r="V185" i="3"/>
  <c r="V27" i="5" s="1"/>
  <c r="W185" i="3"/>
  <c r="W27" i="5" s="1"/>
  <c r="X185" i="3"/>
  <c r="X27" i="5" s="1"/>
  <c r="Y185" i="3"/>
  <c r="Y27" i="5" s="1"/>
  <c r="Z185" i="3"/>
  <c r="Z27" i="5" s="1"/>
  <c r="AA185" i="3"/>
  <c r="AA27" i="5" s="1"/>
  <c r="AB185" i="3"/>
  <c r="AB27" i="5" s="1"/>
  <c r="AC185" i="3"/>
  <c r="AC27" i="5" s="1"/>
  <c r="E12" i="6" s="1"/>
  <c r="E19" i="6" s="1"/>
  <c r="AD185" i="3"/>
  <c r="AD27" i="5" s="1"/>
  <c r="AE185" i="3"/>
  <c r="AE27" i="5" s="1"/>
  <c r="AF185" i="3"/>
  <c r="AF27" i="5" s="1"/>
  <c r="C12" i="6" l="1"/>
  <c r="C19" i="6" s="1"/>
  <c r="B11" i="5"/>
  <c r="R11" i="5" s="1"/>
  <c r="R10" i="5"/>
  <c r="B13" i="5"/>
  <c r="AC172" i="3"/>
  <c r="AC14" i="5" s="1"/>
  <c r="B17" i="5" l="1"/>
  <c r="B21" i="5" s="1"/>
  <c r="B25" i="5" s="1"/>
  <c r="B29" i="5" s="1"/>
  <c r="B33" i="5" s="1"/>
  <c r="B37" i="5" s="1"/>
  <c r="B41" i="5" s="1"/>
  <c r="B45" i="5" s="1"/>
  <c r="R13" i="5"/>
  <c r="R17" i="5" s="1"/>
  <c r="R21" i="5" s="1"/>
  <c r="R25" i="5" s="1"/>
  <c r="R29" i="5" s="1"/>
  <c r="R33" i="5" s="1"/>
  <c r="R37" i="5" s="1"/>
  <c r="R41" i="5" s="1"/>
  <c r="R45" i="5" s="1"/>
  <c r="B14" i="5"/>
  <c r="B15" i="5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T166" i="3"/>
  <c r="T8" i="5" s="1"/>
  <c r="U166" i="3"/>
  <c r="U8" i="5" s="1"/>
  <c r="V166" i="3"/>
  <c r="V8" i="5" s="1"/>
  <c r="W166" i="3"/>
  <c r="W8" i="5" s="1"/>
  <c r="X166" i="3"/>
  <c r="X8" i="5" s="1"/>
  <c r="Y166" i="3"/>
  <c r="Y8" i="5" s="1"/>
  <c r="Z166" i="3"/>
  <c r="Z8" i="5" s="1"/>
  <c r="AA166" i="3"/>
  <c r="AA8" i="5" s="1"/>
  <c r="AB166" i="3"/>
  <c r="AB8" i="5" s="1"/>
  <c r="AC166" i="3"/>
  <c r="AC8" i="5" s="1"/>
  <c r="AD166" i="3"/>
  <c r="AD8" i="5" s="1"/>
  <c r="AE166" i="3"/>
  <c r="AE8" i="5" s="1"/>
  <c r="AF166" i="3"/>
  <c r="AF8" i="5" s="1"/>
  <c r="T167" i="3"/>
  <c r="T9" i="5" s="1"/>
  <c r="U167" i="3"/>
  <c r="U9" i="5" s="1"/>
  <c r="V167" i="3"/>
  <c r="V9" i="5" s="1"/>
  <c r="W167" i="3"/>
  <c r="W9" i="5" s="1"/>
  <c r="X167" i="3"/>
  <c r="X9" i="5" s="1"/>
  <c r="Y167" i="3"/>
  <c r="Y9" i="5" s="1"/>
  <c r="Z167" i="3"/>
  <c r="Z9" i="5" s="1"/>
  <c r="AA167" i="3"/>
  <c r="AA9" i="5" s="1"/>
  <c r="AB167" i="3"/>
  <c r="AB9" i="5" s="1"/>
  <c r="AC167" i="3"/>
  <c r="AC9" i="5" s="1"/>
  <c r="AD167" i="3"/>
  <c r="AD9" i="5" s="1"/>
  <c r="AE167" i="3"/>
  <c r="AE9" i="5" s="1"/>
  <c r="AF167" i="3"/>
  <c r="AF9" i="5" s="1"/>
  <c r="T168" i="3"/>
  <c r="T10" i="5" s="1"/>
  <c r="U168" i="3"/>
  <c r="U10" i="5" s="1"/>
  <c r="V168" i="3"/>
  <c r="V10" i="5" s="1"/>
  <c r="W168" i="3"/>
  <c r="W10" i="5" s="1"/>
  <c r="X168" i="3"/>
  <c r="X10" i="5" s="1"/>
  <c r="Y168" i="3"/>
  <c r="Y10" i="5" s="1"/>
  <c r="Z168" i="3"/>
  <c r="Z10" i="5" s="1"/>
  <c r="AA168" i="3"/>
  <c r="AA10" i="5" s="1"/>
  <c r="AB168" i="3"/>
  <c r="AB10" i="5" s="1"/>
  <c r="AC168" i="3"/>
  <c r="AC10" i="5" s="1"/>
  <c r="AD168" i="3"/>
  <c r="AD10" i="5" s="1"/>
  <c r="AE168" i="3"/>
  <c r="AE10" i="5" s="1"/>
  <c r="AF168" i="3"/>
  <c r="AF10" i="5" s="1"/>
  <c r="T169" i="3"/>
  <c r="T11" i="5" s="1"/>
  <c r="U169" i="3"/>
  <c r="U11" i="5" s="1"/>
  <c r="D8" i="6" s="1"/>
  <c r="V169" i="3"/>
  <c r="V11" i="5" s="1"/>
  <c r="W169" i="3"/>
  <c r="W11" i="5" s="1"/>
  <c r="X169" i="3"/>
  <c r="X11" i="5" s="1"/>
  <c r="Y169" i="3"/>
  <c r="Y11" i="5" s="1"/>
  <c r="Z169" i="3"/>
  <c r="Z11" i="5" s="1"/>
  <c r="AA169" i="3"/>
  <c r="AA11" i="5" s="1"/>
  <c r="AB169" i="3"/>
  <c r="AB11" i="5" s="1"/>
  <c r="AC169" i="3"/>
  <c r="AC11" i="5" s="1"/>
  <c r="E8" i="6" s="1"/>
  <c r="AD169" i="3"/>
  <c r="AD11" i="5" s="1"/>
  <c r="AE169" i="3"/>
  <c r="AE11" i="5" s="1"/>
  <c r="AF169" i="3"/>
  <c r="AF11" i="5" s="1"/>
  <c r="T170" i="3"/>
  <c r="T12" i="5" s="1"/>
  <c r="U170" i="3"/>
  <c r="U12" i="5" s="1"/>
  <c r="V170" i="3"/>
  <c r="V12" i="5" s="1"/>
  <c r="W170" i="3"/>
  <c r="W12" i="5" s="1"/>
  <c r="X170" i="3"/>
  <c r="X12" i="5" s="1"/>
  <c r="Y170" i="3"/>
  <c r="Y12" i="5" s="1"/>
  <c r="Z170" i="3"/>
  <c r="Z12" i="5" s="1"/>
  <c r="AA170" i="3"/>
  <c r="AA12" i="5" s="1"/>
  <c r="AB170" i="3"/>
  <c r="AB12" i="5" s="1"/>
  <c r="AC170" i="3"/>
  <c r="AC12" i="5" s="1"/>
  <c r="AD170" i="3"/>
  <c r="AD12" i="5" s="1"/>
  <c r="AE170" i="3"/>
  <c r="AE12" i="5" s="1"/>
  <c r="AF170" i="3"/>
  <c r="AF12" i="5" s="1"/>
  <c r="T171" i="3"/>
  <c r="T13" i="5" s="1"/>
  <c r="U171" i="3"/>
  <c r="U13" i="5" s="1"/>
  <c r="V171" i="3"/>
  <c r="V13" i="5" s="1"/>
  <c r="W171" i="3"/>
  <c r="W13" i="5" s="1"/>
  <c r="X171" i="3"/>
  <c r="X13" i="5" s="1"/>
  <c r="Y171" i="3"/>
  <c r="Y13" i="5" s="1"/>
  <c r="Z171" i="3"/>
  <c r="Z13" i="5" s="1"/>
  <c r="AA171" i="3"/>
  <c r="AA13" i="5" s="1"/>
  <c r="AB171" i="3"/>
  <c r="AB13" i="5" s="1"/>
  <c r="AC171" i="3"/>
  <c r="AC13" i="5" s="1"/>
  <c r="AD171" i="3"/>
  <c r="AD13" i="5" s="1"/>
  <c r="AE171" i="3"/>
  <c r="AE13" i="5" s="1"/>
  <c r="AF171" i="3"/>
  <c r="AF13" i="5" s="1"/>
  <c r="T172" i="3"/>
  <c r="T14" i="5" s="1"/>
  <c r="U172" i="3"/>
  <c r="U14" i="5" s="1"/>
  <c r="V172" i="3"/>
  <c r="V14" i="5" s="1"/>
  <c r="W172" i="3"/>
  <c r="W14" i="5" s="1"/>
  <c r="X172" i="3"/>
  <c r="X14" i="5" s="1"/>
  <c r="Y172" i="3"/>
  <c r="Y14" i="5" s="1"/>
  <c r="Z172" i="3"/>
  <c r="Z14" i="5" s="1"/>
  <c r="AA172" i="3"/>
  <c r="AA14" i="5" s="1"/>
  <c r="AB172" i="3"/>
  <c r="AB14" i="5" s="1"/>
  <c r="AD172" i="3"/>
  <c r="AD14" i="5" s="1"/>
  <c r="AE172" i="3"/>
  <c r="AE14" i="5" s="1"/>
  <c r="AF172" i="3"/>
  <c r="AF14" i="5" s="1"/>
  <c r="T173" i="3"/>
  <c r="T15" i="5" s="1"/>
  <c r="U173" i="3"/>
  <c r="U15" i="5" s="1"/>
  <c r="D9" i="6" s="1"/>
  <c r="V173" i="3"/>
  <c r="V15" i="5" s="1"/>
  <c r="W173" i="3"/>
  <c r="W15" i="5" s="1"/>
  <c r="X173" i="3"/>
  <c r="X15" i="5" s="1"/>
  <c r="Y173" i="3"/>
  <c r="Y15" i="5" s="1"/>
  <c r="Z173" i="3"/>
  <c r="Z15" i="5" s="1"/>
  <c r="AA173" i="3"/>
  <c r="AA15" i="5" s="1"/>
  <c r="AB173" i="3"/>
  <c r="AB15" i="5" s="1"/>
  <c r="AC173" i="3"/>
  <c r="AC15" i="5" s="1"/>
  <c r="E9" i="6" s="1"/>
  <c r="AD173" i="3"/>
  <c r="AD15" i="5" s="1"/>
  <c r="AE173" i="3"/>
  <c r="AE15" i="5" s="1"/>
  <c r="AF173" i="3"/>
  <c r="AF15" i="5" s="1"/>
  <c r="T174" i="3"/>
  <c r="T16" i="5" s="1"/>
  <c r="U174" i="3"/>
  <c r="U16" i="5" s="1"/>
  <c r="V174" i="3"/>
  <c r="V16" i="5" s="1"/>
  <c r="W174" i="3"/>
  <c r="W16" i="5" s="1"/>
  <c r="X174" i="3"/>
  <c r="X16" i="5" s="1"/>
  <c r="Y174" i="3"/>
  <c r="Y16" i="5" s="1"/>
  <c r="Z174" i="3"/>
  <c r="Z16" i="5" s="1"/>
  <c r="AA174" i="3"/>
  <c r="AA16" i="5" s="1"/>
  <c r="AB174" i="3"/>
  <c r="AB16" i="5" s="1"/>
  <c r="AC174" i="3"/>
  <c r="AC16" i="5" s="1"/>
  <c r="AD174" i="3"/>
  <c r="AD16" i="5" s="1"/>
  <c r="AE174" i="3"/>
  <c r="AE16" i="5" s="1"/>
  <c r="AF174" i="3"/>
  <c r="AF16" i="5" s="1"/>
  <c r="T175" i="3"/>
  <c r="T17" i="5" s="1"/>
  <c r="U175" i="3"/>
  <c r="U17" i="5" s="1"/>
  <c r="V175" i="3"/>
  <c r="V17" i="5" s="1"/>
  <c r="W175" i="3"/>
  <c r="W17" i="5" s="1"/>
  <c r="X175" i="3"/>
  <c r="X17" i="5" s="1"/>
  <c r="Y175" i="3"/>
  <c r="Y17" i="5" s="1"/>
  <c r="Z175" i="3"/>
  <c r="Z17" i="5" s="1"/>
  <c r="AA175" i="3"/>
  <c r="AA17" i="5" s="1"/>
  <c r="AB175" i="3"/>
  <c r="AB17" i="5" s="1"/>
  <c r="AC175" i="3"/>
  <c r="AC17" i="5" s="1"/>
  <c r="AD175" i="3"/>
  <c r="AD17" i="5" s="1"/>
  <c r="AE175" i="3"/>
  <c r="AE17" i="5" s="1"/>
  <c r="AF175" i="3"/>
  <c r="AF17" i="5" s="1"/>
  <c r="T176" i="3"/>
  <c r="T18" i="5" s="1"/>
  <c r="U176" i="3"/>
  <c r="U18" i="5" s="1"/>
  <c r="V176" i="3"/>
  <c r="V18" i="5" s="1"/>
  <c r="W176" i="3"/>
  <c r="W18" i="5" s="1"/>
  <c r="X176" i="3"/>
  <c r="X18" i="5" s="1"/>
  <c r="Y176" i="3"/>
  <c r="Y18" i="5" s="1"/>
  <c r="Z176" i="3"/>
  <c r="Z18" i="5" s="1"/>
  <c r="AA176" i="3"/>
  <c r="AA18" i="5" s="1"/>
  <c r="AB176" i="3"/>
  <c r="AB18" i="5" s="1"/>
  <c r="AC176" i="3"/>
  <c r="AC18" i="5" s="1"/>
  <c r="AD176" i="3"/>
  <c r="AD18" i="5" s="1"/>
  <c r="AE176" i="3"/>
  <c r="AE18" i="5" s="1"/>
  <c r="AF176" i="3"/>
  <c r="AF18" i="5" s="1"/>
  <c r="T177" i="3"/>
  <c r="T19" i="5" s="1"/>
  <c r="U177" i="3"/>
  <c r="U19" i="5" s="1"/>
  <c r="D10" i="6" s="1"/>
  <c r="V177" i="3"/>
  <c r="V19" i="5" s="1"/>
  <c r="W177" i="3"/>
  <c r="W19" i="5" s="1"/>
  <c r="X177" i="3"/>
  <c r="X19" i="5" s="1"/>
  <c r="Y177" i="3"/>
  <c r="Y19" i="5" s="1"/>
  <c r="Z177" i="3"/>
  <c r="Z19" i="5" s="1"/>
  <c r="AA177" i="3"/>
  <c r="AA19" i="5" s="1"/>
  <c r="AB177" i="3"/>
  <c r="AB19" i="5" s="1"/>
  <c r="AC177" i="3"/>
  <c r="AC19" i="5" s="1"/>
  <c r="E10" i="6" s="1"/>
  <c r="AD177" i="3"/>
  <c r="AD19" i="5" s="1"/>
  <c r="AE177" i="3"/>
  <c r="AE19" i="5" s="1"/>
  <c r="AF177" i="3"/>
  <c r="AF19" i="5" s="1"/>
  <c r="T178" i="3"/>
  <c r="T20" i="5" s="1"/>
  <c r="U178" i="3"/>
  <c r="U20" i="5" s="1"/>
  <c r="V178" i="3"/>
  <c r="V20" i="5" s="1"/>
  <c r="W178" i="3"/>
  <c r="W20" i="5" s="1"/>
  <c r="X178" i="3"/>
  <c r="X20" i="5" s="1"/>
  <c r="Y178" i="3"/>
  <c r="Y20" i="5" s="1"/>
  <c r="Z178" i="3"/>
  <c r="Z20" i="5" s="1"/>
  <c r="AA178" i="3"/>
  <c r="AA20" i="5" s="1"/>
  <c r="AB178" i="3"/>
  <c r="AB20" i="5" s="1"/>
  <c r="AC178" i="3"/>
  <c r="AC20" i="5" s="1"/>
  <c r="AD178" i="3"/>
  <c r="AD20" i="5" s="1"/>
  <c r="AE178" i="3"/>
  <c r="AE20" i="5" s="1"/>
  <c r="AF178" i="3"/>
  <c r="AF20" i="5" s="1"/>
  <c r="T179" i="3"/>
  <c r="T21" i="5" s="1"/>
  <c r="U179" i="3"/>
  <c r="U21" i="5" s="1"/>
  <c r="V179" i="3"/>
  <c r="V21" i="5" s="1"/>
  <c r="W179" i="3"/>
  <c r="W21" i="5" s="1"/>
  <c r="X179" i="3"/>
  <c r="X21" i="5" s="1"/>
  <c r="Y179" i="3"/>
  <c r="Y21" i="5" s="1"/>
  <c r="Z179" i="3"/>
  <c r="Z21" i="5" s="1"/>
  <c r="AA179" i="3"/>
  <c r="AA21" i="5" s="1"/>
  <c r="AB179" i="3"/>
  <c r="AB21" i="5" s="1"/>
  <c r="AC179" i="3"/>
  <c r="AC21" i="5" s="1"/>
  <c r="AD179" i="3"/>
  <c r="AD21" i="5" s="1"/>
  <c r="AE179" i="3"/>
  <c r="AE21" i="5" s="1"/>
  <c r="AF179" i="3"/>
  <c r="AF21" i="5" s="1"/>
  <c r="T180" i="3"/>
  <c r="T22" i="5" s="1"/>
  <c r="U180" i="3"/>
  <c r="U22" i="5" s="1"/>
  <c r="V180" i="3"/>
  <c r="V22" i="5" s="1"/>
  <c r="W180" i="3"/>
  <c r="W22" i="5" s="1"/>
  <c r="X180" i="3"/>
  <c r="X22" i="5" s="1"/>
  <c r="Y180" i="3"/>
  <c r="Y22" i="5" s="1"/>
  <c r="Z180" i="3"/>
  <c r="Z22" i="5" s="1"/>
  <c r="AA180" i="3"/>
  <c r="AA22" i="5" s="1"/>
  <c r="AB180" i="3"/>
  <c r="AB22" i="5" s="1"/>
  <c r="AC180" i="3"/>
  <c r="AC22" i="5" s="1"/>
  <c r="AD180" i="3"/>
  <c r="AD22" i="5" s="1"/>
  <c r="AE180" i="3"/>
  <c r="AE22" i="5" s="1"/>
  <c r="AF180" i="3"/>
  <c r="AF22" i="5" s="1"/>
  <c r="T181" i="3"/>
  <c r="T23" i="5" s="1"/>
  <c r="U181" i="3"/>
  <c r="U23" i="5" s="1"/>
  <c r="D11" i="6" s="1"/>
  <c r="V181" i="3"/>
  <c r="V23" i="5" s="1"/>
  <c r="W181" i="3"/>
  <c r="W23" i="5" s="1"/>
  <c r="X181" i="3"/>
  <c r="X23" i="5" s="1"/>
  <c r="Y181" i="3"/>
  <c r="Y23" i="5" s="1"/>
  <c r="Z181" i="3"/>
  <c r="Z23" i="5" s="1"/>
  <c r="AA181" i="3"/>
  <c r="AA23" i="5" s="1"/>
  <c r="AB181" i="3"/>
  <c r="AB23" i="5" s="1"/>
  <c r="AC181" i="3"/>
  <c r="AC23" i="5" s="1"/>
  <c r="E11" i="6" s="1"/>
  <c r="AD181" i="3"/>
  <c r="AD23" i="5" s="1"/>
  <c r="AE181" i="3"/>
  <c r="AE23" i="5" s="1"/>
  <c r="AF181" i="3"/>
  <c r="AF23" i="5" s="1"/>
  <c r="V11" i="3"/>
  <c r="W11" i="3"/>
  <c r="X11" i="3"/>
  <c r="Y11" i="3"/>
  <c r="Z11" i="3"/>
  <c r="AA11" i="3"/>
  <c r="AB11" i="3"/>
  <c r="AC11" i="3"/>
  <c r="AD11" i="3"/>
  <c r="AE11" i="3"/>
  <c r="AF11" i="3"/>
  <c r="U11" i="3"/>
  <c r="T11" i="3"/>
  <c r="R10" i="3"/>
  <c r="R14" i="3" s="1"/>
  <c r="R18" i="3" s="1"/>
  <c r="R22" i="3" s="1"/>
  <c r="R26" i="3" s="1"/>
  <c r="R30" i="3" s="1"/>
  <c r="R34" i="3" s="1"/>
  <c r="R38" i="3" s="1"/>
  <c r="R42" i="3" s="1"/>
  <c r="R46" i="3" s="1"/>
  <c r="R50" i="3" s="1"/>
  <c r="R54" i="3" s="1"/>
  <c r="R58" i="3" s="1"/>
  <c r="R62" i="3" s="1"/>
  <c r="R66" i="3" s="1"/>
  <c r="R70" i="3" s="1"/>
  <c r="R74" i="3" s="1"/>
  <c r="R78" i="3" s="1"/>
  <c r="R82" i="3" s="1"/>
  <c r="R86" i="3" s="1"/>
  <c r="R90" i="3" s="1"/>
  <c r="R94" i="3" s="1"/>
  <c r="R98" i="3" s="1"/>
  <c r="R102" i="3" s="1"/>
  <c r="R106" i="3" s="1"/>
  <c r="R110" i="3" s="1"/>
  <c r="R114" i="3" s="1"/>
  <c r="R118" i="3" s="1"/>
  <c r="R122" i="3" s="1"/>
  <c r="R126" i="3" s="1"/>
  <c r="R130" i="3" s="1"/>
  <c r="R134" i="3" s="1"/>
  <c r="R138" i="3" s="1"/>
  <c r="R142" i="3" s="1"/>
  <c r="R146" i="3" s="1"/>
  <c r="R150" i="3" s="1"/>
  <c r="R154" i="3" s="1"/>
  <c r="R158" i="3" s="1"/>
  <c r="R162" i="3" s="1"/>
  <c r="R166" i="3" s="1"/>
  <c r="R170" i="3" s="1"/>
  <c r="R174" i="3" s="1"/>
  <c r="R178" i="3" s="1"/>
  <c r="R182" i="3" s="1"/>
  <c r="R186" i="3" s="1"/>
  <c r="R190" i="3" s="1"/>
  <c r="R194" i="3" s="1"/>
  <c r="R9" i="3"/>
  <c r="B9" i="3"/>
  <c r="R11" i="3" l="1"/>
  <c r="R15" i="3" s="1"/>
  <c r="R19" i="3" s="1"/>
  <c r="R23" i="3" s="1"/>
  <c r="R27" i="3" s="1"/>
  <c r="R31" i="3" s="1"/>
  <c r="R35" i="3" s="1"/>
  <c r="R39" i="3" s="1"/>
  <c r="R43" i="3" s="1"/>
  <c r="R47" i="3" s="1"/>
  <c r="R51" i="3" s="1"/>
  <c r="R55" i="3" s="1"/>
  <c r="R59" i="3" s="1"/>
  <c r="R63" i="3" s="1"/>
  <c r="R67" i="3" s="1"/>
  <c r="R71" i="3" s="1"/>
  <c r="R75" i="3" s="1"/>
  <c r="R79" i="3" s="1"/>
  <c r="R83" i="3" s="1"/>
  <c r="R87" i="3" s="1"/>
  <c r="R91" i="3" s="1"/>
  <c r="R95" i="3" s="1"/>
  <c r="R99" i="3" s="1"/>
  <c r="R103" i="3" s="1"/>
  <c r="R107" i="3" s="1"/>
  <c r="R111" i="3" s="1"/>
  <c r="R115" i="3" s="1"/>
  <c r="R119" i="3" s="1"/>
  <c r="R123" i="3" s="1"/>
  <c r="R127" i="3" s="1"/>
  <c r="R131" i="3" s="1"/>
  <c r="R135" i="3" s="1"/>
  <c r="R139" i="3" s="1"/>
  <c r="R143" i="3" s="1"/>
  <c r="R147" i="3" s="1"/>
  <c r="R151" i="3" s="1"/>
  <c r="R155" i="3" s="1"/>
  <c r="R159" i="3" s="1"/>
  <c r="R163" i="3" s="1"/>
  <c r="R167" i="3" s="1"/>
  <c r="R171" i="3" s="1"/>
  <c r="R175" i="3" s="1"/>
  <c r="R179" i="3" s="1"/>
  <c r="R183" i="3" s="1"/>
  <c r="R187" i="3" s="1"/>
  <c r="R191" i="3" s="1"/>
  <c r="R195" i="3" s="1"/>
  <c r="C11" i="6"/>
  <c r="C10" i="6"/>
  <c r="C9" i="6"/>
  <c r="C8" i="6"/>
  <c r="B18" i="5"/>
  <c r="B22" i="5" s="1"/>
  <c r="B26" i="5" s="1"/>
  <c r="B30" i="5" s="1"/>
  <c r="B34" i="5" s="1"/>
  <c r="B38" i="5" s="1"/>
  <c r="B42" i="5" s="1"/>
  <c r="B46" i="5" s="1"/>
  <c r="R14" i="5"/>
  <c r="R18" i="5" s="1"/>
  <c r="R22" i="5" s="1"/>
  <c r="R26" i="5" s="1"/>
  <c r="R30" i="5" s="1"/>
  <c r="R34" i="5" s="1"/>
  <c r="R38" i="5" s="1"/>
  <c r="R42" i="5" s="1"/>
  <c r="R46" i="5" s="1"/>
  <c r="B19" i="5"/>
  <c r="B23" i="5" s="1"/>
  <c r="B27" i="5" s="1"/>
  <c r="B31" i="5" s="1"/>
  <c r="B35" i="5" s="1"/>
  <c r="B39" i="5" s="1"/>
  <c r="B43" i="5" s="1"/>
  <c r="B47" i="5" s="1"/>
  <c r="R15" i="5"/>
  <c r="R19" i="5" s="1"/>
  <c r="R23" i="5" s="1"/>
  <c r="R27" i="5" s="1"/>
  <c r="R31" i="5" s="1"/>
  <c r="R35" i="5" s="1"/>
  <c r="R39" i="5" s="1"/>
  <c r="R43" i="5" s="1"/>
  <c r="R47" i="5" s="1"/>
  <c r="R12" i="3"/>
  <c r="K12" i="2"/>
  <c r="L12" i="2" s="1"/>
  <c r="K11" i="2"/>
  <c r="L11" i="2" s="1"/>
  <c r="K10" i="2"/>
  <c r="L10" i="2" s="1"/>
  <c r="K9" i="2"/>
  <c r="L9" i="2" s="1"/>
  <c r="K8" i="2"/>
  <c r="L8" i="2" s="1"/>
  <c r="K7" i="2"/>
  <c r="L7" i="2" s="1"/>
  <c r="K6" i="2"/>
  <c r="K13" i="2" s="1"/>
  <c r="G8" i="2"/>
  <c r="H8" i="2" s="1"/>
  <c r="G7" i="2"/>
  <c r="H7" i="2" s="1"/>
  <c r="G6" i="2"/>
  <c r="H9" i="2"/>
  <c r="D11" i="2"/>
  <c r="C10" i="2"/>
  <c r="D10" i="2" s="1"/>
  <c r="C9" i="2"/>
  <c r="D9" i="2" s="1"/>
  <c r="C8" i="2"/>
  <c r="D8" i="2" s="1"/>
  <c r="C7" i="2"/>
  <c r="D7" i="2" s="1"/>
  <c r="C6" i="2"/>
  <c r="C13" i="2" l="1"/>
  <c r="R13" i="3"/>
  <c r="R17" i="3" s="1"/>
  <c r="R21" i="3" s="1"/>
  <c r="R25" i="3" s="1"/>
  <c r="R29" i="3" s="1"/>
  <c r="R33" i="3" s="1"/>
  <c r="R37" i="3" s="1"/>
  <c r="R41" i="3" s="1"/>
  <c r="R45" i="3" s="1"/>
  <c r="R49" i="3" s="1"/>
  <c r="R53" i="3" s="1"/>
  <c r="R57" i="3" s="1"/>
  <c r="R61" i="3" s="1"/>
  <c r="R65" i="3" s="1"/>
  <c r="R69" i="3" s="1"/>
  <c r="R73" i="3" s="1"/>
  <c r="R77" i="3" s="1"/>
  <c r="R81" i="3" s="1"/>
  <c r="R85" i="3" s="1"/>
  <c r="R89" i="3" s="1"/>
  <c r="R93" i="3" s="1"/>
  <c r="R97" i="3" s="1"/>
  <c r="R101" i="3" s="1"/>
  <c r="R105" i="3" s="1"/>
  <c r="R109" i="3" s="1"/>
  <c r="R113" i="3" s="1"/>
  <c r="R117" i="3" s="1"/>
  <c r="R121" i="3" s="1"/>
  <c r="R125" i="3" s="1"/>
  <c r="R129" i="3" s="1"/>
  <c r="R133" i="3" s="1"/>
  <c r="R137" i="3" s="1"/>
  <c r="R141" i="3" s="1"/>
  <c r="R145" i="3" s="1"/>
  <c r="R149" i="3" s="1"/>
  <c r="R153" i="3" s="1"/>
  <c r="R157" i="3" s="1"/>
  <c r="R161" i="3" s="1"/>
  <c r="R165" i="3" s="1"/>
  <c r="R169" i="3" s="1"/>
  <c r="R173" i="3" s="1"/>
  <c r="R177" i="3" s="1"/>
  <c r="R181" i="3" s="1"/>
  <c r="R185" i="3" s="1"/>
  <c r="R189" i="3" s="1"/>
  <c r="R193" i="3" s="1"/>
  <c r="R197" i="3" s="1"/>
  <c r="R16" i="3"/>
  <c r="R20" i="3" s="1"/>
  <c r="R24" i="3" s="1"/>
  <c r="R28" i="3" s="1"/>
  <c r="R32" i="3" s="1"/>
  <c r="R36" i="3" s="1"/>
  <c r="R40" i="3" s="1"/>
  <c r="R44" i="3" s="1"/>
  <c r="R48" i="3" s="1"/>
  <c r="R52" i="3" s="1"/>
  <c r="R56" i="3" s="1"/>
  <c r="R60" i="3" s="1"/>
  <c r="R64" i="3" s="1"/>
  <c r="R68" i="3" s="1"/>
  <c r="R72" i="3" s="1"/>
  <c r="R76" i="3" s="1"/>
  <c r="R80" i="3" s="1"/>
  <c r="R84" i="3" s="1"/>
  <c r="R88" i="3" s="1"/>
  <c r="R92" i="3" s="1"/>
  <c r="R96" i="3" s="1"/>
  <c r="R100" i="3" s="1"/>
  <c r="R104" i="3" s="1"/>
  <c r="R108" i="3" s="1"/>
  <c r="R112" i="3" s="1"/>
  <c r="R116" i="3" s="1"/>
  <c r="R120" i="3" s="1"/>
  <c r="R124" i="3" s="1"/>
  <c r="R128" i="3" s="1"/>
  <c r="R132" i="3" s="1"/>
  <c r="R136" i="3" s="1"/>
  <c r="R140" i="3" s="1"/>
  <c r="R144" i="3" s="1"/>
  <c r="R148" i="3" s="1"/>
  <c r="R152" i="3" s="1"/>
  <c r="R156" i="3" s="1"/>
  <c r="R160" i="3" s="1"/>
  <c r="R164" i="3" s="1"/>
  <c r="R168" i="3" s="1"/>
  <c r="R172" i="3" s="1"/>
  <c r="R176" i="3" s="1"/>
  <c r="R180" i="3" s="1"/>
  <c r="R184" i="3" s="1"/>
  <c r="R188" i="3" s="1"/>
  <c r="R192" i="3" s="1"/>
  <c r="R196" i="3" s="1"/>
  <c r="D6" i="2"/>
  <c r="D13" i="2" s="1"/>
  <c r="G13" i="2"/>
  <c r="L6" i="2"/>
  <c r="L13" i="2" s="1"/>
  <c r="H6" i="2"/>
  <c r="H13" i="2" s="1"/>
</calcChain>
</file>

<file path=xl/sharedStrings.xml><?xml version="1.0" encoding="utf-8"?>
<sst xmlns="http://schemas.openxmlformats.org/spreadsheetml/2006/main" count="127" uniqueCount="37">
  <si>
    <t>S&amp;L</t>
  </si>
  <si>
    <t>Total</t>
  </si>
  <si>
    <t>Recession</t>
  </si>
  <si>
    <t>QTR</t>
  </si>
  <si>
    <t>MPCYL</t>
  </si>
  <si>
    <t>Sum:</t>
  </si>
  <si>
    <t>Weight</t>
  </si>
  <si>
    <t>Lag</t>
  </si>
  <si>
    <t>MPCYA</t>
  </si>
  <si>
    <t>MPCYT</t>
  </si>
  <si>
    <t>TOTAL</t>
  </si>
  <si>
    <t>C&amp;GI</t>
  </si>
  <si>
    <t>UBs</t>
  </si>
  <si>
    <t>Other</t>
  </si>
  <si>
    <t>CSI</t>
  </si>
  <si>
    <t>TRANSFER PAYMENTS</t>
  </si>
  <si>
    <t>FEDERAL GOVERNMENT</t>
  </si>
  <si>
    <t>TAXES</t>
  </si>
  <si>
    <t>PIT</t>
  </si>
  <si>
    <t>TRANS</t>
  </si>
  <si>
    <t>STATE AND LOCAL GOVERNMENTS</t>
  </si>
  <si>
    <t>FED</t>
  </si>
  <si>
    <t xml:space="preserve">&amp; </t>
  </si>
  <si>
    <t>(CONTRIBUTION TO REAL GDP GROWTH, QUARTERLY PERCENT CHANGE AT ANNUAL RATE)</t>
  </si>
  <si>
    <t>(CONTRIBUTION TO REAL GDP GROWTH, FOUR-QUARTER PERCENT CHANGE)</t>
  </si>
  <si>
    <t>HIST</t>
  </si>
  <si>
    <t>FCST</t>
  </si>
  <si>
    <t>Key:</t>
  </si>
  <si>
    <t>C&amp;GI: Consumption &amp; Gross Investment</t>
  </si>
  <si>
    <t>CSI: Contributions for Scial Insurance</t>
  </si>
  <si>
    <t>UBs: Unemployment Benefits</t>
  </si>
  <si>
    <t>PIT: Personal Income Taxes</t>
  </si>
  <si>
    <t>TRANS: Transfer Payments to Persons</t>
  </si>
  <si>
    <t>FISCAL STIMULUS / DRAG</t>
  </si>
  <si>
    <t>YEAR</t>
  </si>
  <si>
    <t>(CONTRIBUTION TO REAL GDP GROWTH, 4-QUARTER PERCENT CHANGE)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</si>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</sst>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5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0" xfId="0" applyBorder="1"/>
    <xf numFmtId="0" fontId="3" fillId="0" borderId="10" xfId="0" applyFont="1" applyBorder="1"/>
    <xf numFmtId="0" fontId="3" fillId="0" borderId="11" xfId="0" applyFont="1" applyBorder="1"/>
    <xf numFmtId="0" fontId="0" fillId="0" borderId="11" xfId="0" applyBorder="1"/>
    <xf numFmtId="0" fontId="0" fillId="2" borderId="0" xfId="0" applyFill="1"/>
    <xf numFmtId="2" fontId="0" fillId="2" borderId="0" xfId="0" applyNumberFormat="1" applyFill="1"/>
    <xf numFmtId="2" fontId="0" fillId="0" borderId="0" xfId="0" applyNumberFormat="1" applyFill="1"/>
    <xf numFmtId="2" fontId="0" fillId="0" borderId="0" xfId="0" applyNumberFormat="1" applyBorder="1"/>
    <xf numFmtId="2" fontId="0" fillId="0" borderId="0" xfId="0" applyNumberFormat="1" applyFill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0" fillId="3" borderId="0" xfId="0" applyFill="1"/>
    <xf numFmtId="2" fontId="0" fillId="3" borderId="0" xfId="0" applyNumberFormat="1" applyFill="1"/>
    <xf numFmtId="0" fontId="0" fillId="3" borderId="0" xfId="0" applyFill="1" applyBorder="1"/>
    <xf numFmtId="2" fontId="0" fillId="3" borderId="0" xfId="0" applyNumberFormat="1" applyFill="1" applyBorder="1"/>
    <xf numFmtId="0" fontId="0" fillId="0" borderId="0" xfId="0" applyFill="1"/>
    <xf numFmtId="2" fontId="0" fillId="0" borderId="11" xfId="0" applyNumberFormat="1" applyBorder="1"/>
    <xf numFmtId="2" fontId="0" fillId="0" borderId="11" xfId="0" applyNumberFormat="1" applyFill="1" applyBorder="1"/>
    <xf numFmtId="0" fontId="5" fillId="0" borderId="1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3" borderId="1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'TABLES LONG VIEW'!$B$8:$B$177</c:f>
              <c:numCache>
                <c:formatCode>General</c:formatCode>
                <c:ptCount val="170"/>
                <c:pt idx="0">
                  <c:v>1973.3</c:v>
                </c:pt>
                <c:pt idx="1">
                  <c:v>1973.4</c:v>
                </c:pt>
                <c:pt idx="2">
                  <c:v>1974.1</c:v>
                </c:pt>
                <c:pt idx="3">
                  <c:v>1974.1999999999998</c:v>
                </c:pt>
                <c:pt idx="4">
                  <c:v>1974.2999999999997</c:v>
                </c:pt>
                <c:pt idx="5">
                  <c:v>1974.3999999999996</c:v>
                </c:pt>
                <c:pt idx="6">
                  <c:v>1975.1</c:v>
                </c:pt>
                <c:pt idx="7">
                  <c:v>1975.1999999999998</c:v>
                </c:pt>
                <c:pt idx="8">
                  <c:v>1975.2999999999997</c:v>
                </c:pt>
                <c:pt idx="9">
                  <c:v>1975.3999999999996</c:v>
                </c:pt>
                <c:pt idx="10">
                  <c:v>1976.1</c:v>
                </c:pt>
                <c:pt idx="11">
                  <c:v>1976.1999999999998</c:v>
                </c:pt>
                <c:pt idx="12">
                  <c:v>1976.2999999999997</c:v>
                </c:pt>
                <c:pt idx="13">
                  <c:v>1976.3999999999996</c:v>
                </c:pt>
                <c:pt idx="14">
                  <c:v>1977.1</c:v>
                </c:pt>
                <c:pt idx="15">
                  <c:v>1977.1999999999998</c:v>
                </c:pt>
                <c:pt idx="16">
                  <c:v>1977.2999999999997</c:v>
                </c:pt>
                <c:pt idx="17">
                  <c:v>1977.3999999999996</c:v>
                </c:pt>
                <c:pt idx="18">
                  <c:v>1978.1</c:v>
                </c:pt>
                <c:pt idx="19">
                  <c:v>1978.1999999999998</c:v>
                </c:pt>
                <c:pt idx="20">
                  <c:v>1978.2999999999997</c:v>
                </c:pt>
                <c:pt idx="21">
                  <c:v>1978.3999999999996</c:v>
                </c:pt>
                <c:pt idx="22">
                  <c:v>1979.1</c:v>
                </c:pt>
                <c:pt idx="23">
                  <c:v>1979.1999999999998</c:v>
                </c:pt>
                <c:pt idx="24">
                  <c:v>1979.2999999999997</c:v>
                </c:pt>
                <c:pt idx="25">
                  <c:v>1979.3999999999996</c:v>
                </c:pt>
                <c:pt idx="26">
                  <c:v>1980.1</c:v>
                </c:pt>
                <c:pt idx="27">
                  <c:v>1980.1999999999998</c:v>
                </c:pt>
                <c:pt idx="28">
                  <c:v>1980.2999999999997</c:v>
                </c:pt>
                <c:pt idx="29">
                  <c:v>1980.3999999999996</c:v>
                </c:pt>
                <c:pt idx="30">
                  <c:v>1981.1</c:v>
                </c:pt>
                <c:pt idx="31">
                  <c:v>1981.1999999999998</c:v>
                </c:pt>
                <c:pt idx="32">
                  <c:v>1981.2999999999997</c:v>
                </c:pt>
                <c:pt idx="33">
                  <c:v>1981.3999999999996</c:v>
                </c:pt>
                <c:pt idx="34">
                  <c:v>1982.1</c:v>
                </c:pt>
                <c:pt idx="35">
                  <c:v>1982.1999999999998</c:v>
                </c:pt>
                <c:pt idx="36">
                  <c:v>1982.2999999999997</c:v>
                </c:pt>
                <c:pt idx="37">
                  <c:v>1982.3999999999996</c:v>
                </c:pt>
                <c:pt idx="38">
                  <c:v>1983.1</c:v>
                </c:pt>
                <c:pt idx="39">
                  <c:v>1983.1999999999998</c:v>
                </c:pt>
                <c:pt idx="40">
                  <c:v>1983.2999999999997</c:v>
                </c:pt>
                <c:pt idx="41">
                  <c:v>1983.3999999999996</c:v>
                </c:pt>
                <c:pt idx="42">
                  <c:v>1984.1</c:v>
                </c:pt>
                <c:pt idx="43">
                  <c:v>1984.1999999999998</c:v>
                </c:pt>
                <c:pt idx="44">
                  <c:v>1984.2999999999997</c:v>
                </c:pt>
                <c:pt idx="45">
                  <c:v>1984.3999999999996</c:v>
                </c:pt>
                <c:pt idx="46">
                  <c:v>1985.1</c:v>
                </c:pt>
                <c:pt idx="47">
                  <c:v>1985.1999999999998</c:v>
                </c:pt>
                <c:pt idx="48">
                  <c:v>1985.2999999999997</c:v>
                </c:pt>
                <c:pt idx="49">
                  <c:v>1985.3999999999996</c:v>
                </c:pt>
                <c:pt idx="50">
                  <c:v>1986.1</c:v>
                </c:pt>
                <c:pt idx="51">
                  <c:v>1986.1999999999998</c:v>
                </c:pt>
                <c:pt idx="52">
                  <c:v>1986.2999999999997</c:v>
                </c:pt>
                <c:pt idx="53">
                  <c:v>1986.3999999999996</c:v>
                </c:pt>
                <c:pt idx="54">
                  <c:v>1987.1</c:v>
                </c:pt>
                <c:pt idx="55">
                  <c:v>1987.1999999999998</c:v>
                </c:pt>
                <c:pt idx="56">
                  <c:v>1987.2999999999997</c:v>
                </c:pt>
                <c:pt idx="57">
                  <c:v>1987.3999999999996</c:v>
                </c:pt>
                <c:pt idx="58">
                  <c:v>1988.1</c:v>
                </c:pt>
                <c:pt idx="59">
                  <c:v>1988.1999999999998</c:v>
                </c:pt>
                <c:pt idx="60">
                  <c:v>1988.2999999999997</c:v>
                </c:pt>
                <c:pt idx="61">
                  <c:v>1988.3999999999996</c:v>
                </c:pt>
                <c:pt idx="62">
                  <c:v>1989.1</c:v>
                </c:pt>
                <c:pt idx="63">
                  <c:v>1989.1999999999998</c:v>
                </c:pt>
                <c:pt idx="64">
                  <c:v>1989.2999999999997</c:v>
                </c:pt>
                <c:pt idx="65">
                  <c:v>1989.3999999999996</c:v>
                </c:pt>
                <c:pt idx="66">
                  <c:v>1990.1</c:v>
                </c:pt>
                <c:pt idx="67">
                  <c:v>1990.1999999999998</c:v>
                </c:pt>
                <c:pt idx="68">
                  <c:v>1990.2999999999997</c:v>
                </c:pt>
                <c:pt idx="69">
                  <c:v>1990.3999999999996</c:v>
                </c:pt>
                <c:pt idx="70">
                  <c:v>1991.1</c:v>
                </c:pt>
                <c:pt idx="71">
                  <c:v>1991.1999999999998</c:v>
                </c:pt>
                <c:pt idx="72">
                  <c:v>1991.2999999999997</c:v>
                </c:pt>
                <c:pt idx="73">
                  <c:v>1991.3999999999996</c:v>
                </c:pt>
                <c:pt idx="74">
                  <c:v>1992.1</c:v>
                </c:pt>
                <c:pt idx="75">
                  <c:v>1992.1999999999998</c:v>
                </c:pt>
                <c:pt idx="76">
                  <c:v>1992.2999999999997</c:v>
                </c:pt>
                <c:pt idx="77">
                  <c:v>1992.3999999999996</c:v>
                </c:pt>
                <c:pt idx="78">
                  <c:v>1993.1</c:v>
                </c:pt>
                <c:pt idx="79">
                  <c:v>1993.1999999999998</c:v>
                </c:pt>
                <c:pt idx="80">
                  <c:v>1993.2999999999997</c:v>
                </c:pt>
                <c:pt idx="81">
                  <c:v>1993.3999999999996</c:v>
                </c:pt>
                <c:pt idx="82">
                  <c:v>1994.1</c:v>
                </c:pt>
                <c:pt idx="83">
                  <c:v>1994.1999999999998</c:v>
                </c:pt>
                <c:pt idx="84">
                  <c:v>1994.2999999999997</c:v>
                </c:pt>
                <c:pt idx="85">
                  <c:v>1994.3999999999996</c:v>
                </c:pt>
                <c:pt idx="86">
                  <c:v>1995.1</c:v>
                </c:pt>
                <c:pt idx="87">
                  <c:v>1995.1999999999998</c:v>
                </c:pt>
                <c:pt idx="88">
                  <c:v>1995.2999999999997</c:v>
                </c:pt>
                <c:pt idx="89">
                  <c:v>1995.3999999999996</c:v>
                </c:pt>
                <c:pt idx="90">
                  <c:v>1996.1</c:v>
                </c:pt>
                <c:pt idx="91">
                  <c:v>1996.1999999999998</c:v>
                </c:pt>
                <c:pt idx="92">
                  <c:v>1996.2999999999997</c:v>
                </c:pt>
                <c:pt idx="93">
                  <c:v>1996.3999999999996</c:v>
                </c:pt>
                <c:pt idx="94">
                  <c:v>1997.1</c:v>
                </c:pt>
                <c:pt idx="95">
                  <c:v>1997.1999999999998</c:v>
                </c:pt>
                <c:pt idx="96">
                  <c:v>1997.2999999999997</c:v>
                </c:pt>
                <c:pt idx="97">
                  <c:v>1997.3999999999996</c:v>
                </c:pt>
                <c:pt idx="98">
                  <c:v>1998.1</c:v>
                </c:pt>
                <c:pt idx="99">
                  <c:v>1998.1999999999998</c:v>
                </c:pt>
                <c:pt idx="100">
                  <c:v>1998.2999999999997</c:v>
                </c:pt>
                <c:pt idx="101">
                  <c:v>1998.3999999999996</c:v>
                </c:pt>
                <c:pt idx="102">
                  <c:v>1999.1</c:v>
                </c:pt>
                <c:pt idx="103">
                  <c:v>1999.1999999999998</c:v>
                </c:pt>
                <c:pt idx="104">
                  <c:v>1999.2999999999997</c:v>
                </c:pt>
                <c:pt idx="105">
                  <c:v>1999.3999999999996</c:v>
                </c:pt>
                <c:pt idx="106">
                  <c:v>2000.1</c:v>
                </c:pt>
                <c:pt idx="107">
                  <c:v>2000.1999999999998</c:v>
                </c:pt>
                <c:pt idx="108">
                  <c:v>2000.2999999999997</c:v>
                </c:pt>
                <c:pt idx="109">
                  <c:v>2000.3999999999996</c:v>
                </c:pt>
                <c:pt idx="110">
                  <c:v>2001.1</c:v>
                </c:pt>
                <c:pt idx="111">
                  <c:v>2001.1999999999998</c:v>
                </c:pt>
                <c:pt idx="112">
                  <c:v>2001.2999999999997</c:v>
                </c:pt>
                <c:pt idx="113">
                  <c:v>2001.3999999999996</c:v>
                </c:pt>
                <c:pt idx="114">
                  <c:v>2002.1</c:v>
                </c:pt>
                <c:pt idx="115">
                  <c:v>2002.1999999999998</c:v>
                </c:pt>
                <c:pt idx="116">
                  <c:v>2002.2999999999997</c:v>
                </c:pt>
                <c:pt idx="117">
                  <c:v>2002.3999999999996</c:v>
                </c:pt>
                <c:pt idx="118">
                  <c:v>2003.1</c:v>
                </c:pt>
                <c:pt idx="119">
                  <c:v>2003.1999999999998</c:v>
                </c:pt>
                <c:pt idx="120">
                  <c:v>2003.2999999999997</c:v>
                </c:pt>
                <c:pt idx="121">
                  <c:v>2003.3999999999996</c:v>
                </c:pt>
                <c:pt idx="122">
                  <c:v>2004.1</c:v>
                </c:pt>
                <c:pt idx="123">
                  <c:v>2004.1999999999998</c:v>
                </c:pt>
                <c:pt idx="124">
                  <c:v>2004.2999999999997</c:v>
                </c:pt>
                <c:pt idx="125">
                  <c:v>2004.3999999999996</c:v>
                </c:pt>
                <c:pt idx="126">
                  <c:v>2005.1</c:v>
                </c:pt>
                <c:pt idx="127">
                  <c:v>2005.1999999999998</c:v>
                </c:pt>
                <c:pt idx="128">
                  <c:v>2005.2999999999997</c:v>
                </c:pt>
                <c:pt idx="129">
                  <c:v>2005.3999999999996</c:v>
                </c:pt>
                <c:pt idx="130">
                  <c:v>2006.1</c:v>
                </c:pt>
                <c:pt idx="131">
                  <c:v>2006.1999999999998</c:v>
                </c:pt>
                <c:pt idx="132">
                  <c:v>2006.2999999999997</c:v>
                </c:pt>
                <c:pt idx="133">
                  <c:v>2006.3999999999996</c:v>
                </c:pt>
                <c:pt idx="134">
                  <c:v>2007.1</c:v>
                </c:pt>
                <c:pt idx="135">
                  <c:v>2007.1999999999998</c:v>
                </c:pt>
                <c:pt idx="136">
                  <c:v>2007.2999999999997</c:v>
                </c:pt>
                <c:pt idx="137">
                  <c:v>2007.3999999999996</c:v>
                </c:pt>
                <c:pt idx="138">
                  <c:v>2008.1</c:v>
                </c:pt>
                <c:pt idx="139">
                  <c:v>2008.1999999999998</c:v>
                </c:pt>
                <c:pt idx="140">
                  <c:v>2008.2999999999997</c:v>
                </c:pt>
                <c:pt idx="141">
                  <c:v>2008.3999999999996</c:v>
                </c:pt>
                <c:pt idx="142">
                  <c:v>2009.1</c:v>
                </c:pt>
                <c:pt idx="143">
                  <c:v>2009.1999999999998</c:v>
                </c:pt>
                <c:pt idx="144">
                  <c:v>2009.2999999999997</c:v>
                </c:pt>
                <c:pt idx="145">
                  <c:v>2009.3999999999996</c:v>
                </c:pt>
                <c:pt idx="146">
                  <c:v>2010.1</c:v>
                </c:pt>
                <c:pt idx="147">
                  <c:v>2010.1999999999998</c:v>
                </c:pt>
                <c:pt idx="148">
                  <c:v>2010.2999999999997</c:v>
                </c:pt>
                <c:pt idx="149">
                  <c:v>2010.3999999999996</c:v>
                </c:pt>
                <c:pt idx="150">
                  <c:v>2011.1</c:v>
                </c:pt>
                <c:pt idx="151">
                  <c:v>2011.1999999999998</c:v>
                </c:pt>
                <c:pt idx="152">
                  <c:v>2011.2999999999997</c:v>
                </c:pt>
                <c:pt idx="153">
                  <c:v>2011.3999999999996</c:v>
                </c:pt>
                <c:pt idx="154">
                  <c:v>2012.1</c:v>
                </c:pt>
                <c:pt idx="155">
                  <c:v>2012.1999999999998</c:v>
                </c:pt>
                <c:pt idx="156">
                  <c:v>2012.2999999999997</c:v>
                </c:pt>
                <c:pt idx="157">
                  <c:v>2012.3999999999996</c:v>
                </c:pt>
                <c:pt idx="158">
                  <c:v>2013.1</c:v>
                </c:pt>
                <c:pt idx="159">
                  <c:v>2013.1999999999998</c:v>
                </c:pt>
                <c:pt idx="160">
                  <c:v>2013.2999999999997</c:v>
                </c:pt>
                <c:pt idx="161">
                  <c:v>2013.3999999999996</c:v>
                </c:pt>
                <c:pt idx="162">
                  <c:v>2014.1</c:v>
                </c:pt>
                <c:pt idx="163">
                  <c:v>2014.1999999999998</c:v>
                </c:pt>
                <c:pt idx="164">
                  <c:v>2014.2999999999997</c:v>
                </c:pt>
                <c:pt idx="165">
                  <c:v>2014.3999999999996</c:v>
                </c:pt>
                <c:pt idx="166">
                  <c:v>2015.1</c:v>
                </c:pt>
                <c:pt idx="167">
                  <c:v>2015.1999999999998</c:v>
                </c:pt>
                <c:pt idx="168">
                  <c:v>2015.2999999999997</c:v>
                </c:pt>
                <c:pt idx="169">
                  <c:v>2015.3999999999996</c:v>
                </c:pt>
              </c:numCache>
            </c:numRef>
          </c:cat>
          <c:val>
            <c:numRef>
              <c:f>'TABLES LONG VIEW'!$D$8:$D$177</c:f>
              <c:numCache>
                <c:formatCode>0.00</c:formatCode>
                <c:ptCount val="170"/>
                <c:pt idx="0">
                  <c:v>-0.27338619116799501</c:v>
                </c:pt>
                <c:pt idx="1">
                  <c:v>0.90806376815174406</c:v>
                </c:pt>
                <c:pt idx="2">
                  <c:v>1.6074426533724899</c:v>
                </c:pt>
                <c:pt idx="3">
                  <c:v>0.21632611013125799</c:v>
                </c:pt>
                <c:pt idx="4">
                  <c:v>-4.91761828793955E-2</c:v>
                </c:pt>
                <c:pt idx="5">
                  <c:v>0.56834128211542301</c:v>
                </c:pt>
                <c:pt idx="6">
                  <c:v>1.7473550624822001</c:v>
                </c:pt>
                <c:pt idx="7">
                  <c:v>1.3477450035785601</c:v>
                </c:pt>
                <c:pt idx="8">
                  <c:v>2.8944278674626598</c:v>
                </c:pt>
                <c:pt idx="9">
                  <c:v>1.7477632279363</c:v>
                </c:pt>
                <c:pt idx="10">
                  <c:v>1.9594026586078901</c:v>
                </c:pt>
                <c:pt idx="11">
                  <c:v>-0.94149985392351399</c:v>
                </c:pt>
                <c:pt idx="12">
                  <c:v>-0.22694863572653701</c:v>
                </c:pt>
                <c:pt idx="13">
                  <c:v>0.11310895041952899</c:v>
                </c:pt>
                <c:pt idx="14">
                  <c:v>0.46302811983849002</c:v>
                </c:pt>
                <c:pt idx="15">
                  <c:v>0.470705441807243</c:v>
                </c:pt>
                <c:pt idx="16">
                  <c:v>0.23846924886034901</c:v>
                </c:pt>
                <c:pt idx="17">
                  <c:v>-4.5760676879145201E-2</c:v>
                </c:pt>
                <c:pt idx="18">
                  <c:v>0.116174007428874</c:v>
                </c:pt>
                <c:pt idx="19">
                  <c:v>1.8960015412484299</c:v>
                </c:pt>
                <c:pt idx="20">
                  <c:v>0.52376024095072005</c:v>
                </c:pt>
                <c:pt idx="21">
                  <c:v>0.49791363167400399</c:v>
                </c:pt>
                <c:pt idx="22">
                  <c:v>-1.1107500258521099</c:v>
                </c:pt>
                <c:pt idx="23">
                  <c:v>0.27670343023532501</c:v>
                </c:pt>
                <c:pt idx="24">
                  <c:v>-0.17047610392967399</c:v>
                </c:pt>
                <c:pt idx="25">
                  <c:v>0.37237972952412202</c:v>
                </c:pt>
                <c:pt idx="26">
                  <c:v>1.3270605816526699</c:v>
                </c:pt>
                <c:pt idx="27">
                  <c:v>0.33288599906498201</c:v>
                </c:pt>
                <c:pt idx="28">
                  <c:v>-0.57980203514234696</c:v>
                </c:pt>
                <c:pt idx="29">
                  <c:v>0.24481426742111601</c:v>
                </c:pt>
                <c:pt idx="30">
                  <c:v>0.64164792439054497</c:v>
                </c:pt>
                <c:pt idx="31">
                  <c:v>0.372267743139717</c:v>
                </c:pt>
                <c:pt idx="32">
                  <c:v>-0.45895088770960701</c:v>
                </c:pt>
                <c:pt idx="33">
                  <c:v>1.0664813265265101</c:v>
                </c:pt>
                <c:pt idx="34">
                  <c:v>0.38252386608309402</c:v>
                </c:pt>
                <c:pt idx="35">
                  <c:v>0.93054834479037996</c:v>
                </c:pt>
                <c:pt idx="36">
                  <c:v>1.47768934625675</c:v>
                </c:pt>
                <c:pt idx="37">
                  <c:v>2.38300565339271</c:v>
                </c:pt>
                <c:pt idx="38">
                  <c:v>2.0175096807578998</c:v>
                </c:pt>
                <c:pt idx="39">
                  <c:v>1.65268585251456</c:v>
                </c:pt>
                <c:pt idx="40">
                  <c:v>2.3188824364280598</c:v>
                </c:pt>
                <c:pt idx="41">
                  <c:v>-0.44130737853037399</c:v>
                </c:pt>
                <c:pt idx="42">
                  <c:v>1.32401469120548</c:v>
                </c:pt>
                <c:pt idx="43">
                  <c:v>1.96935852010795</c:v>
                </c:pt>
                <c:pt idx="44">
                  <c:v>0.97774139640450697</c:v>
                </c:pt>
                <c:pt idx="45">
                  <c:v>2.0454713757295599</c:v>
                </c:pt>
                <c:pt idx="46">
                  <c:v>0.51998981405990197</c:v>
                </c:pt>
                <c:pt idx="47">
                  <c:v>2.4694033626288401</c:v>
                </c:pt>
                <c:pt idx="48">
                  <c:v>2.5994298043703798</c:v>
                </c:pt>
                <c:pt idx="49">
                  <c:v>0.18751345636907299</c:v>
                </c:pt>
                <c:pt idx="50">
                  <c:v>1.3877140926220799</c:v>
                </c:pt>
                <c:pt idx="51">
                  <c:v>2.4724659876364599</c:v>
                </c:pt>
                <c:pt idx="52">
                  <c:v>2.5637719425576799</c:v>
                </c:pt>
                <c:pt idx="53">
                  <c:v>-4.8076734807185897E-2</c:v>
                </c:pt>
                <c:pt idx="54">
                  <c:v>1.09464418871555</c:v>
                </c:pt>
                <c:pt idx="55">
                  <c:v>0.201311865465093</c:v>
                </c:pt>
                <c:pt idx="56">
                  <c:v>-7.2686507173758796E-2</c:v>
                </c:pt>
                <c:pt idx="57">
                  <c:v>1.7093268897092899</c:v>
                </c:pt>
                <c:pt idx="58">
                  <c:v>-0.58593795589943998</c:v>
                </c:pt>
                <c:pt idx="59">
                  <c:v>0.86350376012951602</c:v>
                </c:pt>
                <c:pt idx="60">
                  <c:v>0.490762580954962</c:v>
                </c:pt>
                <c:pt idx="61">
                  <c:v>2.3496098562365502</c:v>
                </c:pt>
                <c:pt idx="62">
                  <c:v>-7.9956628074437805E-2</c:v>
                </c:pt>
                <c:pt idx="63">
                  <c:v>1.22636320998296</c:v>
                </c:pt>
                <c:pt idx="64">
                  <c:v>1.1969317962451</c:v>
                </c:pt>
                <c:pt idx="65">
                  <c:v>1.0115540917710799</c:v>
                </c:pt>
                <c:pt idx="66">
                  <c:v>1.65070617446219</c:v>
                </c:pt>
                <c:pt idx="67">
                  <c:v>0.73192933113394198</c:v>
                </c:pt>
                <c:pt idx="68">
                  <c:v>0.80199201774068996</c:v>
                </c:pt>
                <c:pt idx="69">
                  <c:v>1.2137836283124701</c:v>
                </c:pt>
                <c:pt idx="70">
                  <c:v>1.60523539700655</c:v>
                </c:pt>
                <c:pt idx="71">
                  <c:v>1.6410161682873801</c:v>
                </c:pt>
                <c:pt idx="72">
                  <c:v>0.85626099771259201</c:v>
                </c:pt>
                <c:pt idx="73">
                  <c:v>0.81951449363714901</c:v>
                </c:pt>
                <c:pt idx="74">
                  <c:v>2.4541549438580499</c:v>
                </c:pt>
                <c:pt idx="75">
                  <c:v>1.0560902512454799</c:v>
                </c:pt>
                <c:pt idx="76">
                  <c:v>1.61852871820063</c:v>
                </c:pt>
                <c:pt idx="77">
                  <c:v>0.55164725522982805</c:v>
                </c:pt>
                <c:pt idx="78">
                  <c:v>-0.21461502655273801</c:v>
                </c:pt>
                <c:pt idx="79">
                  <c:v>0.45476343836892402</c:v>
                </c:pt>
                <c:pt idx="80">
                  <c:v>0.22638706118479701</c:v>
                </c:pt>
                <c:pt idx="81">
                  <c:v>0.56548485660749703</c:v>
                </c:pt>
                <c:pt idx="82">
                  <c:v>-0.82451125585833596</c:v>
                </c:pt>
                <c:pt idx="83">
                  <c:v>0.67362837188434999</c:v>
                </c:pt>
                <c:pt idx="84">
                  <c:v>1.35789488276707</c:v>
                </c:pt>
                <c:pt idx="85">
                  <c:v>5.1419257356159202E-2</c:v>
                </c:pt>
                <c:pt idx="86">
                  <c:v>0.82702278293252096</c:v>
                </c:pt>
                <c:pt idx="87">
                  <c:v>0.37999661691197301</c:v>
                </c:pt>
                <c:pt idx="88">
                  <c:v>0.24280145377735199</c:v>
                </c:pt>
                <c:pt idx="89">
                  <c:v>-0.68169014552448004</c:v>
                </c:pt>
                <c:pt idx="90">
                  <c:v>0.47319734199088098</c:v>
                </c:pt>
                <c:pt idx="91">
                  <c:v>0.96700154352822898</c:v>
                </c:pt>
                <c:pt idx="92">
                  <c:v>-0.28216937599213598</c:v>
                </c:pt>
                <c:pt idx="93">
                  <c:v>0.58258441903825597</c:v>
                </c:pt>
                <c:pt idx="94">
                  <c:v>-0.402167718861834</c:v>
                </c:pt>
                <c:pt idx="95">
                  <c:v>0.73409133875601795</c:v>
                </c:pt>
                <c:pt idx="96">
                  <c:v>0.32624645880458902</c:v>
                </c:pt>
                <c:pt idx="97">
                  <c:v>0.55386686702530896</c:v>
                </c:pt>
                <c:pt idx="98">
                  <c:v>-0.18919869519416299</c:v>
                </c:pt>
                <c:pt idx="99">
                  <c:v>1.3609303514925499</c:v>
                </c:pt>
                <c:pt idx="100">
                  <c:v>0.62907221890947596</c:v>
                </c:pt>
                <c:pt idx="101">
                  <c:v>0.61286617545118205</c:v>
                </c:pt>
                <c:pt idx="102">
                  <c:v>0.87227107077028698</c:v>
                </c:pt>
                <c:pt idx="103">
                  <c:v>0.36115679304461601</c:v>
                </c:pt>
                <c:pt idx="104">
                  <c:v>1.0940961026640099</c:v>
                </c:pt>
                <c:pt idx="105">
                  <c:v>1.44282612671384</c:v>
                </c:pt>
                <c:pt idx="106">
                  <c:v>-0.59926709321554605</c:v>
                </c:pt>
                <c:pt idx="107">
                  <c:v>0.95554182248639996</c:v>
                </c:pt>
                <c:pt idx="108">
                  <c:v>0.106270046200503</c:v>
                </c:pt>
                <c:pt idx="109">
                  <c:v>0.72515547325289598</c:v>
                </c:pt>
                <c:pt idx="110">
                  <c:v>1.6555030906247801</c:v>
                </c:pt>
                <c:pt idx="111">
                  <c:v>1.9311271249017301</c:v>
                </c:pt>
                <c:pt idx="112">
                  <c:v>1.1709929596658</c:v>
                </c:pt>
                <c:pt idx="113">
                  <c:v>3.2416726902444299</c:v>
                </c:pt>
                <c:pt idx="114">
                  <c:v>3.6687735177994201</c:v>
                </c:pt>
                <c:pt idx="115">
                  <c:v>2.93388301448852</c:v>
                </c:pt>
                <c:pt idx="116">
                  <c:v>2.5454757300623601</c:v>
                </c:pt>
                <c:pt idx="117">
                  <c:v>2.4244827995635099</c:v>
                </c:pt>
                <c:pt idx="118">
                  <c:v>1.52921203123573</c:v>
                </c:pt>
                <c:pt idx="119">
                  <c:v>2.09577083721627</c:v>
                </c:pt>
                <c:pt idx="120">
                  <c:v>1.47413228957686</c:v>
                </c:pt>
                <c:pt idx="121">
                  <c:v>1.3182299532511601</c:v>
                </c:pt>
                <c:pt idx="122">
                  <c:v>0.998581516294616</c:v>
                </c:pt>
                <c:pt idx="123">
                  <c:v>0.98018270565249899</c:v>
                </c:pt>
                <c:pt idx="124">
                  <c:v>0.87664337180595098</c:v>
                </c:pt>
                <c:pt idx="125">
                  <c:v>0.55543617740151097</c:v>
                </c:pt>
                <c:pt idx="126">
                  <c:v>0.38301979747643899</c:v>
                </c:pt>
                <c:pt idx="127">
                  <c:v>-9.7688702061395294E-2</c:v>
                </c:pt>
                <c:pt idx="128">
                  <c:v>0.35999989355355499</c:v>
                </c:pt>
                <c:pt idx="129">
                  <c:v>1.26323326984788E-2</c:v>
                </c:pt>
                <c:pt idx="130">
                  <c:v>1.19383319063914</c:v>
                </c:pt>
                <c:pt idx="131">
                  <c:v>-7.3727383704204397E-2</c:v>
                </c:pt>
                <c:pt idx="132">
                  <c:v>0.14705618269146001</c:v>
                </c:pt>
                <c:pt idx="133">
                  <c:v>1.2473054499057401</c:v>
                </c:pt>
                <c:pt idx="134">
                  <c:v>0.483729581858238</c:v>
                </c:pt>
                <c:pt idx="135">
                  <c:v>0.68167606479341802</c:v>
                </c:pt>
                <c:pt idx="136">
                  <c:v>0.55261815013611104</c:v>
                </c:pt>
                <c:pt idx="137">
                  <c:v>1.22474451534119</c:v>
                </c:pt>
                <c:pt idx="138">
                  <c:v>0.24766449330138801</c:v>
                </c:pt>
                <c:pt idx="139">
                  <c:v>3.3127354498433998</c:v>
                </c:pt>
                <c:pt idx="140">
                  <c:v>-0.20671002928411</c:v>
                </c:pt>
                <c:pt idx="141">
                  <c:v>1.1453042697803699</c:v>
                </c:pt>
                <c:pt idx="142">
                  <c:v>6.0837176469913796</c:v>
                </c:pt>
                <c:pt idx="143">
                  <c:v>3.0359187275439798</c:v>
                </c:pt>
                <c:pt idx="144">
                  <c:v>2.1286514445348699</c:v>
                </c:pt>
                <c:pt idx="145">
                  <c:v>2.1839372471079699</c:v>
                </c:pt>
                <c:pt idx="146">
                  <c:v>2.5536047585454802</c:v>
                </c:pt>
                <c:pt idx="147">
                  <c:v>1.0304905593511</c:v>
                </c:pt>
                <c:pt idx="148">
                  <c:v>-0.25498171127320202</c:v>
                </c:pt>
                <c:pt idx="149">
                  <c:v>6.5304097743608305E-2</c:v>
                </c:pt>
                <c:pt idx="150">
                  <c:v>-1.4323291989794</c:v>
                </c:pt>
                <c:pt idx="151">
                  <c:v>-1.12248088114865</c:v>
                </c:pt>
                <c:pt idx="152">
                  <c:v>-1.8876016275979</c:v>
                </c:pt>
                <c:pt idx="153">
                  <c:v>-0.50926322279066405</c:v>
                </c:pt>
                <c:pt idx="154">
                  <c:v>-1.0661604723075699</c:v>
                </c:pt>
                <c:pt idx="155">
                  <c:v>-0.48122299299387999</c:v>
                </c:pt>
                <c:pt idx="156">
                  <c:v>-9.2331840957921199E-2</c:v>
                </c:pt>
                <c:pt idx="157">
                  <c:v>-0.93614228647715503</c:v>
                </c:pt>
                <c:pt idx="158">
                  <c:v>-1.42336943936894</c:v>
                </c:pt>
                <c:pt idx="159">
                  <c:v>-1.0501596739971799</c:v>
                </c:pt>
                <c:pt idx="160">
                  <c:v>-0.41688227690652901</c:v>
                </c:pt>
                <c:pt idx="161">
                  <c:v>-1.0035975771587899</c:v>
                </c:pt>
                <c:pt idx="162">
                  <c:v>-0.38781823607456201</c:v>
                </c:pt>
                <c:pt idx="163">
                  <c:v>0.33117992249925099</c:v>
                </c:pt>
                <c:pt idx="164">
                  <c:v>1.1320920100217899</c:v>
                </c:pt>
                <c:pt idx="165">
                  <c:v>0.54926868192738298</c:v>
                </c:pt>
                <c:pt idx="166">
                  <c:v>1.3024439897715001</c:v>
                </c:pt>
                <c:pt idx="167">
                  <c:v>1.29111369148512</c:v>
                </c:pt>
                <c:pt idx="168">
                  <c:v>0.81490431344547598</c:v>
                </c:pt>
                <c:pt idx="169">
                  <c:v>0.74128255089767603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F-4EF3-AAE1-D0C4CFA0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247880"/>
        <c:axId val="915248208"/>
      </c:lineChart>
      <c:catAx>
        <c:axId val="91524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48208"/>
        <c:crosses val="autoZero"/>
        <c:auto val="1"/>
        <c:lblAlgn val="ctr"/>
        <c:lblOffset val="100"/>
        <c:noMultiLvlLbl val="0"/>
      </c:catAx>
      <c:valAx>
        <c:axId val="9152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4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Fiscal Stimulus / Drag</a:t>
            </a:r>
          </a:p>
          <a:p>
            <a:pPr>
              <a:defRPr/>
            </a:pPr>
            <a:r>
              <a:rPr lang="en-US" sz="1200"/>
              <a:t>percentage</a:t>
            </a:r>
            <a:r>
              <a:rPr lang="en-US" sz="1200" baseline="0"/>
              <a:t> points of annualized GDP growth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'TABLES SHORT VIEW '!$B$24:$B$47</c:f>
              <c:numCache>
                <c:formatCode>General</c:formatCode>
                <c:ptCount val="24"/>
                <c:pt idx="0">
                  <c:v>2017.1</c:v>
                </c:pt>
                <c:pt idx="1">
                  <c:v>2017.1999999999998</c:v>
                </c:pt>
                <c:pt idx="2">
                  <c:v>2017.2999999999997</c:v>
                </c:pt>
                <c:pt idx="3">
                  <c:v>2017.3999999999996</c:v>
                </c:pt>
                <c:pt idx="4">
                  <c:v>2018.1</c:v>
                </c:pt>
                <c:pt idx="5">
                  <c:v>2018.1999999999998</c:v>
                </c:pt>
                <c:pt idx="6">
                  <c:v>2018.2999999999997</c:v>
                </c:pt>
                <c:pt idx="7">
                  <c:v>2018.3999999999996</c:v>
                </c:pt>
                <c:pt idx="8">
                  <c:v>2019.1</c:v>
                </c:pt>
                <c:pt idx="9">
                  <c:v>2019.1999999999998</c:v>
                </c:pt>
                <c:pt idx="10">
                  <c:v>2019.2999999999997</c:v>
                </c:pt>
                <c:pt idx="11">
                  <c:v>2019.3999999999996</c:v>
                </c:pt>
                <c:pt idx="12">
                  <c:v>2020.1</c:v>
                </c:pt>
                <c:pt idx="13">
                  <c:v>2020.1999999999998</c:v>
                </c:pt>
                <c:pt idx="14">
                  <c:v>2020.2999999999997</c:v>
                </c:pt>
                <c:pt idx="15">
                  <c:v>2020.3999999999996</c:v>
                </c:pt>
                <c:pt idx="16">
                  <c:v>2021.1</c:v>
                </c:pt>
                <c:pt idx="17">
                  <c:v>2021.1999999999998</c:v>
                </c:pt>
                <c:pt idx="18">
                  <c:v>2021.2999999999997</c:v>
                </c:pt>
                <c:pt idx="19">
                  <c:v>2021.3999999999996</c:v>
                </c:pt>
                <c:pt idx="20">
                  <c:v>2022.1</c:v>
                </c:pt>
                <c:pt idx="21">
                  <c:v>2022.1999999999998</c:v>
                </c:pt>
                <c:pt idx="22">
                  <c:v>2022.2999999999997</c:v>
                </c:pt>
                <c:pt idx="23">
                  <c:v>2022.3999999999996</c:v>
                </c:pt>
              </c:numCache>
            </c:numRef>
          </c:cat>
          <c:val>
            <c:numRef>
              <c:f>'TABLES SHORT VIEW '!$D$24:$D$47</c:f>
              <c:numCache>
                <c:formatCode>0.00</c:formatCode>
                <c:ptCount val="24"/>
                <c:pt idx="0">
                  <c:v>0.17657236691472</c:v>
                </c:pt>
                <c:pt idx="1">
                  <c:v>0.31544286009151101</c:v>
                </c:pt>
                <c:pt idx="2">
                  <c:v>0.16253484209656599</c:v>
                </c:pt>
                <c:pt idx="3">
                  <c:v>0.56590167081951104</c:v>
                </c:pt>
                <c:pt idx="4">
                  <c:v>0.70552860431109499</c:v>
                </c:pt>
                <c:pt idx="5">
                  <c:v>1.0783126465184201</c:v>
                </c:pt>
                <c:pt idx="6">
                  <c:v>0.88342296748476301</c:v>
                </c:pt>
                <c:pt idx="7">
                  <c:v>1.05619084339257</c:v>
                </c:pt>
                <c:pt idx="8">
                  <c:v>0.81785523576664998</c:v>
                </c:pt>
                <c:pt idx="9">
                  <c:v>0.69679043128940699</c:v>
                </c:pt>
                <c:pt idx="10">
                  <c:v>0.61619862132937697</c:v>
                </c:pt>
                <c:pt idx="11">
                  <c:v>0.60425864252963002</c:v>
                </c:pt>
                <c:pt idx="12">
                  <c:v>0.49746655670286899</c:v>
                </c:pt>
                <c:pt idx="13">
                  <c:v>0.76556212426211601</c:v>
                </c:pt>
                <c:pt idx="14">
                  <c:v>0.44416213750522998</c:v>
                </c:pt>
                <c:pt idx="15">
                  <c:v>0.439226857797826</c:v>
                </c:pt>
                <c:pt idx="16">
                  <c:v>0.51472418414588605</c:v>
                </c:pt>
                <c:pt idx="17">
                  <c:v>0.52397530298499895</c:v>
                </c:pt>
                <c:pt idx="18">
                  <c:v>0.55141401714368599</c:v>
                </c:pt>
                <c:pt idx="19">
                  <c:v>0.49808864414540099</c:v>
                </c:pt>
                <c:pt idx="20">
                  <c:v>0.47990477129735398</c:v>
                </c:pt>
                <c:pt idx="21">
                  <c:v>0.49791813672399199</c:v>
                </c:pt>
                <c:pt idx="22">
                  <c:v>0.50517493540279701</c:v>
                </c:pt>
                <c:pt idx="23">
                  <c:v>0.37241663936470099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C-47A4-B243-E53E0C96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8"/>
        <c:axId val="205402688"/>
        <c:axId val="205403016"/>
      </c:barChart>
      <c:catAx>
        <c:axId val="20540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Source: Macroeconomic Advisers by IHS Markit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3016"/>
        <c:crosses val="autoZero"/>
        <c:auto val="1"/>
        <c:lblAlgn val="ctr"/>
        <c:lblOffset val="100"/>
        <c:tickLblSkip val="4"/>
        <c:noMultiLvlLbl val="0"/>
      </c:catAx>
      <c:valAx>
        <c:axId val="20540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Fiscal Stimulus / Drag, the Long View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2241396011790268E-2"/>
          <c:y val="0.14330819876329018"/>
          <c:w val="0.90513010346465916"/>
          <c:h val="0.7385186491519069"/>
        </c:manualLayout>
      </c:layout>
      <c:barChart>
        <c:barDir val="col"/>
        <c:grouping val="clustered"/>
        <c:varyColors val="0"/>
        <c:ser>
          <c:idx val="2"/>
          <c:order val="2"/>
          <c:tx>
            <c:v>Recession</c:v>
          </c:tx>
          <c:spPr>
            <a:solidFill>
              <a:schemeClr val="bg1">
                <a:lumMod val="85000"/>
              </a:schemeClr>
            </a:solidFill>
            <a:ln w="0">
              <a:noFill/>
            </a:ln>
          </c:spPr>
          <c:invertIfNegative val="0"/>
          <c:cat>
            <c:numRef>
              <c:f>'TABLES LONG VIEW'!$R$14:$R$205</c:f>
              <c:numCache>
                <c:formatCode>General</c:formatCode>
                <c:ptCount val="192"/>
                <c:pt idx="0">
                  <c:v>1975.1</c:v>
                </c:pt>
                <c:pt idx="1">
                  <c:v>1975.1999999999998</c:v>
                </c:pt>
                <c:pt idx="2">
                  <c:v>1975.2999999999997</c:v>
                </c:pt>
                <c:pt idx="3">
                  <c:v>1975.3999999999996</c:v>
                </c:pt>
                <c:pt idx="4">
                  <c:v>1976.1</c:v>
                </c:pt>
                <c:pt idx="5">
                  <c:v>1976.1999999999998</c:v>
                </c:pt>
                <c:pt idx="6">
                  <c:v>1976.2999999999997</c:v>
                </c:pt>
                <c:pt idx="7">
                  <c:v>1976.3999999999996</c:v>
                </c:pt>
                <c:pt idx="8">
                  <c:v>1977.1</c:v>
                </c:pt>
                <c:pt idx="9">
                  <c:v>1977.1999999999998</c:v>
                </c:pt>
                <c:pt idx="10">
                  <c:v>1977.2999999999997</c:v>
                </c:pt>
                <c:pt idx="11">
                  <c:v>1977.3999999999996</c:v>
                </c:pt>
                <c:pt idx="12">
                  <c:v>1978.1</c:v>
                </c:pt>
                <c:pt idx="13">
                  <c:v>1978.1999999999998</c:v>
                </c:pt>
                <c:pt idx="14">
                  <c:v>1978.2999999999997</c:v>
                </c:pt>
                <c:pt idx="15">
                  <c:v>1978.3999999999996</c:v>
                </c:pt>
                <c:pt idx="16">
                  <c:v>1979.1</c:v>
                </c:pt>
                <c:pt idx="17">
                  <c:v>1979.1999999999998</c:v>
                </c:pt>
                <c:pt idx="18">
                  <c:v>1979.2999999999997</c:v>
                </c:pt>
                <c:pt idx="19">
                  <c:v>1979.3999999999996</c:v>
                </c:pt>
                <c:pt idx="20">
                  <c:v>1980.1</c:v>
                </c:pt>
                <c:pt idx="21">
                  <c:v>1980.1999999999998</c:v>
                </c:pt>
                <c:pt idx="22">
                  <c:v>1980.2999999999997</c:v>
                </c:pt>
                <c:pt idx="23">
                  <c:v>1980.3999999999996</c:v>
                </c:pt>
                <c:pt idx="24">
                  <c:v>1981.1</c:v>
                </c:pt>
                <c:pt idx="25">
                  <c:v>1981.1999999999998</c:v>
                </c:pt>
                <c:pt idx="26">
                  <c:v>1981.2999999999997</c:v>
                </c:pt>
                <c:pt idx="27">
                  <c:v>1981.3999999999996</c:v>
                </c:pt>
                <c:pt idx="28">
                  <c:v>1982.1</c:v>
                </c:pt>
                <c:pt idx="29">
                  <c:v>1982.1999999999998</c:v>
                </c:pt>
                <c:pt idx="30">
                  <c:v>1982.2999999999997</c:v>
                </c:pt>
                <c:pt idx="31">
                  <c:v>1982.3999999999996</c:v>
                </c:pt>
                <c:pt idx="32">
                  <c:v>1983.1</c:v>
                </c:pt>
                <c:pt idx="33">
                  <c:v>1983.1999999999998</c:v>
                </c:pt>
                <c:pt idx="34">
                  <c:v>1983.2999999999997</c:v>
                </c:pt>
                <c:pt idx="35">
                  <c:v>1983.3999999999996</c:v>
                </c:pt>
                <c:pt idx="36">
                  <c:v>1984.1</c:v>
                </c:pt>
                <c:pt idx="37">
                  <c:v>1984.1999999999998</c:v>
                </c:pt>
                <c:pt idx="38">
                  <c:v>1984.2999999999997</c:v>
                </c:pt>
                <c:pt idx="39">
                  <c:v>1984.3999999999996</c:v>
                </c:pt>
                <c:pt idx="40">
                  <c:v>1985.1</c:v>
                </c:pt>
                <c:pt idx="41">
                  <c:v>1985.1999999999998</c:v>
                </c:pt>
                <c:pt idx="42">
                  <c:v>1985.2999999999997</c:v>
                </c:pt>
                <c:pt idx="43">
                  <c:v>1985.3999999999996</c:v>
                </c:pt>
                <c:pt idx="44">
                  <c:v>1986.1</c:v>
                </c:pt>
                <c:pt idx="45">
                  <c:v>1986.1999999999998</c:v>
                </c:pt>
                <c:pt idx="46">
                  <c:v>1986.2999999999997</c:v>
                </c:pt>
                <c:pt idx="47">
                  <c:v>1986.3999999999996</c:v>
                </c:pt>
                <c:pt idx="48">
                  <c:v>1987.1</c:v>
                </c:pt>
                <c:pt idx="49">
                  <c:v>1987.1999999999998</c:v>
                </c:pt>
                <c:pt idx="50">
                  <c:v>1987.2999999999997</c:v>
                </c:pt>
                <c:pt idx="51">
                  <c:v>1987.3999999999996</c:v>
                </c:pt>
                <c:pt idx="52">
                  <c:v>1988.1</c:v>
                </c:pt>
                <c:pt idx="53">
                  <c:v>1988.1999999999998</c:v>
                </c:pt>
                <c:pt idx="54">
                  <c:v>1988.2999999999997</c:v>
                </c:pt>
                <c:pt idx="55">
                  <c:v>1988.3999999999996</c:v>
                </c:pt>
                <c:pt idx="56">
                  <c:v>1989.1</c:v>
                </c:pt>
                <c:pt idx="57">
                  <c:v>1989.1999999999998</c:v>
                </c:pt>
                <c:pt idx="58">
                  <c:v>1989.2999999999997</c:v>
                </c:pt>
                <c:pt idx="59">
                  <c:v>1989.3999999999996</c:v>
                </c:pt>
                <c:pt idx="60">
                  <c:v>1990.1</c:v>
                </c:pt>
                <c:pt idx="61">
                  <c:v>1990.1999999999998</c:v>
                </c:pt>
                <c:pt idx="62">
                  <c:v>1990.2999999999997</c:v>
                </c:pt>
                <c:pt idx="63">
                  <c:v>1990.3999999999996</c:v>
                </c:pt>
                <c:pt idx="64">
                  <c:v>1991.1</c:v>
                </c:pt>
                <c:pt idx="65">
                  <c:v>1991.1999999999998</c:v>
                </c:pt>
                <c:pt idx="66">
                  <c:v>1991.2999999999997</c:v>
                </c:pt>
                <c:pt idx="67">
                  <c:v>1991.3999999999996</c:v>
                </c:pt>
                <c:pt idx="68">
                  <c:v>1992.1</c:v>
                </c:pt>
                <c:pt idx="69">
                  <c:v>1992.1999999999998</c:v>
                </c:pt>
                <c:pt idx="70">
                  <c:v>1992.2999999999997</c:v>
                </c:pt>
                <c:pt idx="71">
                  <c:v>1992.3999999999996</c:v>
                </c:pt>
                <c:pt idx="72">
                  <c:v>1993.1</c:v>
                </c:pt>
                <c:pt idx="73">
                  <c:v>1993.1999999999998</c:v>
                </c:pt>
                <c:pt idx="74">
                  <c:v>1993.2999999999997</c:v>
                </c:pt>
                <c:pt idx="75">
                  <c:v>1993.3999999999996</c:v>
                </c:pt>
                <c:pt idx="76">
                  <c:v>1994.1</c:v>
                </c:pt>
                <c:pt idx="77">
                  <c:v>1994.1999999999998</c:v>
                </c:pt>
                <c:pt idx="78">
                  <c:v>1994.2999999999997</c:v>
                </c:pt>
                <c:pt idx="79">
                  <c:v>1994.3999999999996</c:v>
                </c:pt>
                <c:pt idx="80">
                  <c:v>1995.1</c:v>
                </c:pt>
                <c:pt idx="81">
                  <c:v>1995.1999999999998</c:v>
                </c:pt>
                <c:pt idx="82">
                  <c:v>1995.2999999999997</c:v>
                </c:pt>
                <c:pt idx="83">
                  <c:v>1995.3999999999996</c:v>
                </c:pt>
                <c:pt idx="84">
                  <c:v>1996.1</c:v>
                </c:pt>
                <c:pt idx="85">
                  <c:v>1996.1999999999998</c:v>
                </c:pt>
                <c:pt idx="86">
                  <c:v>1996.2999999999997</c:v>
                </c:pt>
                <c:pt idx="87">
                  <c:v>1996.3999999999996</c:v>
                </c:pt>
                <c:pt idx="88">
                  <c:v>1997.1</c:v>
                </c:pt>
                <c:pt idx="89">
                  <c:v>1997.1999999999998</c:v>
                </c:pt>
                <c:pt idx="90">
                  <c:v>1997.2999999999997</c:v>
                </c:pt>
                <c:pt idx="91">
                  <c:v>1997.3999999999996</c:v>
                </c:pt>
                <c:pt idx="92">
                  <c:v>1998.1</c:v>
                </c:pt>
                <c:pt idx="93">
                  <c:v>1998.1999999999998</c:v>
                </c:pt>
                <c:pt idx="94">
                  <c:v>1998.2999999999997</c:v>
                </c:pt>
                <c:pt idx="95">
                  <c:v>1998.3999999999996</c:v>
                </c:pt>
                <c:pt idx="96">
                  <c:v>1999.1</c:v>
                </c:pt>
                <c:pt idx="97">
                  <c:v>1999.1999999999998</c:v>
                </c:pt>
                <c:pt idx="98">
                  <c:v>1999.2999999999997</c:v>
                </c:pt>
                <c:pt idx="99">
                  <c:v>1999.3999999999996</c:v>
                </c:pt>
                <c:pt idx="100">
                  <c:v>2000.1</c:v>
                </c:pt>
                <c:pt idx="101">
                  <c:v>2000.1999999999998</c:v>
                </c:pt>
                <c:pt idx="102">
                  <c:v>2000.2999999999997</c:v>
                </c:pt>
                <c:pt idx="103">
                  <c:v>2000.3999999999996</c:v>
                </c:pt>
                <c:pt idx="104">
                  <c:v>2001.1</c:v>
                </c:pt>
                <c:pt idx="105">
                  <c:v>2001.1999999999998</c:v>
                </c:pt>
                <c:pt idx="106">
                  <c:v>2001.2999999999997</c:v>
                </c:pt>
                <c:pt idx="107">
                  <c:v>2001.3999999999996</c:v>
                </c:pt>
                <c:pt idx="108">
                  <c:v>2002.1</c:v>
                </c:pt>
                <c:pt idx="109">
                  <c:v>2002.1999999999998</c:v>
                </c:pt>
                <c:pt idx="110">
                  <c:v>2002.2999999999997</c:v>
                </c:pt>
                <c:pt idx="111">
                  <c:v>2002.3999999999996</c:v>
                </c:pt>
                <c:pt idx="112">
                  <c:v>2003.1</c:v>
                </c:pt>
                <c:pt idx="113">
                  <c:v>2003.1999999999998</c:v>
                </c:pt>
                <c:pt idx="114">
                  <c:v>2003.2999999999997</c:v>
                </c:pt>
                <c:pt idx="115">
                  <c:v>2003.3999999999996</c:v>
                </c:pt>
                <c:pt idx="116">
                  <c:v>2004.1</c:v>
                </c:pt>
                <c:pt idx="117">
                  <c:v>2004.1999999999998</c:v>
                </c:pt>
                <c:pt idx="118">
                  <c:v>2004.2999999999997</c:v>
                </c:pt>
                <c:pt idx="119">
                  <c:v>2004.3999999999996</c:v>
                </c:pt>
                <c:pt idx="120">
                  <c:v>2005.1</c:v>
                </c:pt>
                <c:pt idx="121">
                  <c:v>2005.1999999999998</c:v>
                </c:pt>
                <c:pt idx="122">
                  <c:v>2005.2999999999997</c:v>
                </c:pt>
                <c:pt idx="123">
                  <c:v>2005.3999999999996</c:v>
                </c:pt>
                <c:pt idx="124">
                  <c:v>2006.1</c:v>
                </c:pt>
                <c:pt idx="125">
                  <c:v>2006.1999999999998</c:v>
                </c:pt>
                <c:pt idx="126">
                  <c:v>2006.2999999999997</c:v>
                </c:pt>
                <c:pt idx="127">
                  <c:v>2006.3999999999996</c:v>
                </c:pt>
                <c:pt idx="128">
                  <c:v>2007.1</c:v>
                </c:pt>
                <c:pt idx="129">
                  <c:v>2007.1999999999998</c:v>
                </c:pt>
                <c:pt idx="130">
                  <c:v>2007.2999999999997</c:v>
                </c:pt>
                <c:pt idx="131">
                  <c:v>2007.3999999999996</c:v>
                </c:pt>
                <c:pt idx="132">
                  <c:v>2008.1</c:v>
                </c:pt>
                <c:pt idx="133">
                  <c:v>2008.1999999999998</c:v>
                </c:pt>
                <c:pt idx="134">
                  <c:v>2008.2999999999997</c:v>
                </c:pt>
                <c:pt idx="135">
                  <c:v>2008.3999999999996</c:v>
                </c:pt>
                <c:pt idx="136">
                  <c:v>2009.1</c:v>
                </c:pt>
                <c:pt idx="137">
                  <c:v>2009.1999999999998</c:v>
                </c:pt>
                <c:pt idx="138">
                  <c:v>2009.2999999999997</c:v>
                </c:pt>
                <c:pt idx="139">
                  <c:v>2009.3999999999996</c:v>
                </c:pt>
                <c:pt idx="140">
                  <c:v>2010.1</c:v>
                </c:pt>
                <c:pt idx="141">
                  <c:v>2010.1999999999998</c:v>
                </c:pt>
                <c:pt idx="142">
                  <c:v>2010.2999999999997</c:v>
                </c:pt>
                <c:pt idx="143">
                  <c:v>2010.3999999999996</c:v>
                </c:pt>
                <c:pt idx="144">
                  <c:v>2011.1</c:v>
                </c:pt>
                <c:pt idx="145">
                  <c:v>2011.1999999999998</c:v>
                </c:pt>
                <c:pt idx="146">
                  <c:v>2011.2999999999997</c:v>
                </c:pt>
                <c:pt idx="147">
                  <c:v>2011.3999999999996</c:v>
                </c:pt>
                <c:pt idx="148">
                  <c:v>2012.1</c:v>
                </c:pt>
                <c:pt idx="149">
                  <c:v>2012.1999999999998</c:v>
                </c:pt>
                <c:pt idx="150">
                  <c:v>2012.2999999999997</c:v>
                </c:pt>
                <c:pt idx="151">
                  <c:v>2012.3999999999996</c:v>
                </c:pt>
                <c:pt idx="152">
                  <c:v>2013.1</c:v>
                </c:pt>
                <c:pt idx="153">
                  <c:v>2013.1999999999998</c:v>
                </c:pt>
                <c:pt idx="154">
                  <c:v>2013.2999999999997</c:v>
                </c:pt>
                <c:pt idx="155">
                  <c:v>2013.3999999999996</c:v>
                </c:pt>
                <c:pt idx="156">
                  <c:v>2014.1</c:v>
                </c:pt>
                <c:pt idx="157">
                  <c:v>2014.1999999999998</c:v>
                </c:pt>
                <c:pt idx="158">
                  <c:v>2014.2999999999997</c:v>
                </c:pt>
                <c:pt idx="159">
                  <c:v>2014.3999999999996</c:v>
                </c:pt>
                <c:pt idx="160">
                  <c:v>2015.1</c:v>
                </c:pt>
                <c:pt idx="161">
                  <c:v>2015.1999999999998</c:v>
                </c:pt>
                <c:pt idx="162">
                  <c:v>2015.2999999999997</c:v>
                </c:pt>
                <c:pt idx="163">
                  <c:v>2015.3999999999996</c:v>
                </c:pt>
                <c:pt idx="164">
                  <c:v>2016.1</c:v>
                </c:pt>
                <c:pt idx="165">
                  <c:v>2016.1999999999998</c:v>
                </c:pt>
                <c:pt idx="166">
                  <c:v>2016.2999999999997</c:v>
                </c:pt>
                <c:pt idx="167">
                  <c:v>2016.3999999999996</c:v>
                </c:pt>
                <c:pt idx="168">
                  <c:v>2017.1</c:v>
                </c:pt>
                <c:pt idx="169">
                  <c:v>2017.1999999999998</c:v>
                </c:pt>
                <c:pt idx="170">
                  <c:v>2017.2999999999997</c:v>
                </c:pt>
                <c:pt idx="171">
                  <c:v>2017.3999999999996</c:v>
                </c:pt>
                <c:pt idx="172">
                  <c:v>2018.1</c:v>
                </c:pt>
                <c:pt idx="173">
                  <c:v>2018.1999999999998</c:v>
                </c:pt>
                <c:pt idx="174">
                  <c:v>2018.2999999999997</c:v>
                </c:pt>
                <c:pt idx="175">
                  <c:v>2018.3999999999996</c:v>
                </c:pt>
                <c:pt idx="176">
                  <c:v>2019.1</c:v>
                </c:pt>
                <c:pt idx="177">
                  <c:v>2019.1999999999998</c:v>
                </c:pt>
                <c:pt idx="178">
                  <c:v>2019.2999999999997</c:v>
                </c:pt>
                <c:pt idx="179">
                  <c:v>2019.3999999999996</c:v>
                </c:pt>
                <c:pt idx="180">
                  <c:v>2020.1</c:v>
                </c:pt>
                <c:pt idx="181">
                  <c:v>2020.1999999999998</c:v>
                </c:pt>
                <c:pt idx="182">
                  <c:v>2020.2999999999997</c:v>
                </c:pt>
                <c:pt idx="183">
                  <c:v>2020.3999999999996</c:v>
                </c:pt>
                <c:pt idx="184">
                  <c:v>2021.1</c:v>
                </c:pt>
                <c:pt idx="185">
                  <c:v>2021.1999999999998</c:v>
                </c:pt>
                <c:pt idx="186">
                  <c:v>2021.2999999999997</c:v>
                </c:pt>
                <c:pt idx="187">
                  <c:v>2021.3999999999996</c:v>
                </c:pt>
                <c:pt idx="188">
                  <c:v>2022.1</c:v>
                </c:pt>
                <c:pt idx="189">
                  <c:v>2022.1999999999998</c:v>
                </c:pt>
                <c:pt idx="190">
                  <c:v>2022.2999999999997</c:v>
                </c:pt>
                <c:pt idx="191">
                  <c:v>2022.3999999999996</c:v>
                </c:pt>
              </c:numCache>
            </c:numRef>
          </c:cat>
          <c:val>
            <c:numRef>
              <c:f>'TABLES LONG VIEW'!$S$14:$S$205</c:f>
              <c:numCache>
                <c:formatCode>General</c:formatCode>
                <c:ptCount val="19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1-4C67-934B-C7DCF1F6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2636544"/>
        <c:axId val="122635008"/>
      </c:barChart>
      <c:lineChart>
        <c:grouping val="standard"/>
        <c:varyColors val="0"/>
        <c:ser>
          <c:idx val="0"/>
          <c:order val="0"/>
          <c:tx>
            <c:v>Federal</c:v>
          </c:tx>
          <c:spPr>
            <a:ln w="3175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'TABLES LONG VIEW'!$R$14:$R$205</c:f>
              <c:numCache>
                <c:formatCode>General</c:formatCode>
                <c:ptCount val="192"/>
                <c:pt idx="0">
                  <c:v>1975.1</c:v>
                </c:pt>
                <c:pt idx="1">
                  <c:v>1975.1999999999998</c:v>
                </c:pt>
                <c:pt idx="2">
                  <c:v>1975.2999999999997</c:v>
                </c:pt>
                <c:pt idx="3">
                  <c:v>1975.3999999999996</c:v>
                </c:pt>
                <c:pt idx="4">
                  <c:v>1976.1</c:v>
                </c:pt>
                <c:pt idx="5">
                  <c:v>1976.1999999999998</c:v>
                </c:pt>
                <c:pt idx="6">
                  <c:v>1976.2999999999997</c:v>
                </c:pt>
                <c:pt idx="7">
                  <c:v>1976.3999999999996</c:v>
                </c:pt>
                <c:pt idx="8">
                  <c:v>1977.1</c:v>
                </c:pt>
                <c:pt idx="9">
                  <c:v>1977.1999999999998</c:v>
                </c:pt>
                <c:pt idx="10">
                  <c:v>1977.2999999999997</c:v>
                </c:pt>
                <c:pt idx="11">
                  <c:v>1977.3999999999996</c:v>
                </c:pt>
                <c:pt idx="12">
                  <c:v>1978.1</c:v>
                </c:pt>
                <c:pt idx="13">
                  <c:v>1978.1999999999998</c:v>
                </c:pt>
                <c:pt idx="14">
                  <c:v>1978.2999999999997</c:v>
                </c:pt>
                <c:pt idx="15">
                  <c:v>1978.3999999999996</c:v>
                </c:pt>
                <c:pt idx="16">
                  <c:v>1979.1</c:v>
                </c:pt>
                <c:pt idx="17">
                  <c:v>1979.1999999999998</c:v>
                </c:pt>
                <c:pt idx="18">
                  <c:v>1979.2999999999997</c:v>
                </c:pt>
                <c:pt idx="19">
                  <c:v>1979.3999999999996</c:v>
                </c:pt>
                <c:pt idx="20">
                  <c:v>1980.1</c:v>
                </c:pt>
                <c:pt idx="21">
                  <c:v>1980.1999999999998</c:v>
                </c:pt>
                <c:pt idx="22">
                  <c:v>1980.2999999999997</c:v>
                </c:pt>
                <c:pt idx="23">
                  <c:v>1980.3999999999996</c:v>
                </c:pt>
                <c:pt idx="24">
                  <c:v>1981.1</c:v>
                </c:pt>
                <c:pt idx="25">
                  <c:v>1981.1999999999998</c:v>
                </c:pt>
                <c:pt idx="26">
                  <c:v>1981.2999999999997</c:v>
                </c:pt>
                <c:pt idx="27">
                  <c:v>1981.3999999999996</c:v>
                </c:pt>
                <c:pt idx="28">
                  <c:v>1982.1</c:v>
                </c:pt>
                <c:pt idx="29">
                  <c:v>1982.1999999999998</c:v>
                </c:pt>
                <c:pt idx="30">
                  <c:v>1982.2999999999997</c:v>
                </c:pt>
                <c:pt idx="31">
                  <c:v>1982.3999999999996</c:v>
                </c:pt>
                <c:pt idx="32">
                  <c:v>1983.1</c:v>
                </c:pt>
                <c:pt idx="33">
                  <c:v>1983.1999999999998</c:v>
                </c:pt>
                <c:pt idx="34">
                  <c:v>1983.2999999999997</c:v>
                </c:pt>
                <c:pt idx="35">
                  <c:v>1983.3999999999996</c:v>
                </c:pt>
                <c:pt idx="36">
                  <c:v>1984.1</c:v>
                </c:pt>
                <c:pt idx="37">
                  <c:v>1984.1999999999998</c:v>
                </c:pt>
                <c:pt idx="38">
                  <c:v>1984.2999999999997</c:v>
                </c:pt>
                <c:pt idx="39">
                  <c:v>1984.3999999999996</c:v>
                </c:pt>
                <c:pt idx="40">
                  <c:v>1985.1</c:v>
                </c:pt>
                <c:pt idx="41">
                  <c:v>1985.1999999999998</c:v>
                </c:pt>
                <c:pt idx="42">
                  <c:v>1985.2999999999997</c:v>
                </c:pt>
                <c:pt idx="43">
                  <c:v>1985.3999999999996</c:v>
                </c:pt>
                <c:pt idx="44">
                  <c:v>1986.1</c:v>
                </c:pt>
                <c:pt idx="45">
                  <c:v>1986.1999999999998</c:v>
                </c:pt>
                <c:pt idx="46">
                  <c:v>1986.2999999999997</c:v>
                </c:pt>
                <c:pt idx="47">
                  <c:v>1986.3999999999996</c:v>
                </c:pt>
                <c:pt idx="48">
                  <c:v>1987.1</c:v>
                </c:pt>
                <c:pt idx="49">
                  <c:v>1987.1999999999998</c:v>
                </c:pt>
                <c:pt idx="50">
                  <c:v>1987.2999999999997</c:v>
                </c:pt>
                <c:pt idx="51">
                  <c:v>1987.3999999999996</c:v>
                </c:pt>
                <c:pt idx="52">
                  <c:v>1988.1</c:v>
                </c:pt>
                <c:pt idx="53">
                  <c:v>1988.1999999999998</c:v>
                </c:pt>
                <c:pt idx="54">
                  <c:v>1988.2999999999997</c:v>
                </c:pt>
                <c:pt idx="55">
                  <c:v>1988.3999999999996</c:v>
                </c:pt>
                <c:pt idx="56">
                  <c:v>1989.1</c:v>
                </c:pt>
                <c:pt idx="57">
                  <c:v>1989.1999999999998</c:v>
                </c:pt>
                <c:pt idx="58">
                  <c:v>1989.2999999999997</c:v>
                </c:pt>
                <c:pt idx="59">
                  <c:v>1989.3999999999996</c:v>
                </c:pt>
                <c:pt idx="60">
                  <c:v>1990.1</c:v>
                </c:pt>
                <c:pt idx="61">
                  <c:v>1990.1999999999998</c:v>
                </c:pt>
                <c:pt idx="62">
                  <c:v>1990.2999999999997</c:v>
                </c:pt>
                <c:pt idx="63">
                  <c:v>1990.3999999999996</c:v>
                </c:pt>
                <c:pt idx="64">
                  <c:v>1991.1</c:v>
                </c:pt>
                <c:pt idx="65">
                  <c:v>1991.1999999999998</c:v>
                </c:pt>
                <c:pt idx="66">
                  <c:v>1991.2999999999997</c:v>
                </c:pt>
                <c:pt idx="67">
                  <c:v>1991.3999999999996</c:v>
                </c:pt>
                <c:pt idx="68">
                  <c:v>1992.1</c:v>
                </c:pt>
                <c:pt idx="69">
                  <c:v>1992.1999999999998</c:v>
                </c:pt>
                <c:pt idx="70">
                  <c:v>1992.2999999999997</c:v>
                </c:pt>
                <c:pt idx="71">
                  <c:v>1992.3999999999996</c:v>
                </c:pt>
                <c:pt idx="72">
                  <c:v>1993.1</c:v>
                </c:pt>
                <c:pt idx="73">
                  <c:v>1993.1999999999998</c:v>
                </c:pt>
                <c:pt idx="74">
                  <c:v>1993.2999999999997</c:v>
                </c:pt>
                <c:pt idx="75">
                  <c:v>1993.3999999999996</c:v>
                </c:pt>
                <c:pt idx="76">
                  <c:v>1994.1</c:v>
                </c:pt>
                <c:pt idx="77">
                  <c:v>1994.1999999999998</c:v>
                </c:pt>
                <c:pt idx="78">
                  <c:v>1994.2999999999997</c:v>
                </c:pt>
                <c:pt idx="79">
                  <c:v>1994.3999999999996</c:v>
                </c:pt>
                <c:pt idx="80">
                  <c:v>1995.1</c:v>
                </c:pt>
                <c:pt idx="81">
                  <c:v>1995.1999999999998</c:v>
                </c:pt>
                <c:pt idx="82">
                  <c:v>1995.2999999999997</c:v>
                </c:pt>
                <c:pt idx="83">
                  <c:v>1995.3999999999996</c:v>
                </c:pt>
                <c:pt idx="84">
                  <c:v>1996.1</c:v>
                </c:pt>
                <c:pt idx="85">
                  <c:v>1996.1999999999998</c:v>
                </c:pt>
                <c:pt idx="86">
                  <c:v>1996.2999999999997</c:v>
                </c:pt>
                <c:pt idx="87">
                  <c:v>1996.3999999999996</c:v>
                </c:pt>
                <c:pt idx="88">
                  <c:v>1997.1</c:v>
                </c:pt>
                <c:pt idx="89">
                  <c:v>1997.1999999999998</c:v>
                </c:pt>
                <c:pt idx="90">
                  <c:v>1997.2999999999997</c:v>
                </c:pt>
                <c:pt idx="91">
                  <c:v>1997.3999999999996</c:v>
                </c:pt>
                <c:pt idx="92">
                  <c:v>1998.1</c:v>
                </c:pt>
                <c:pt idx="93">
                  <c:v>1998.1999999999998</c:v>
                </c:pt>
                <c:pt idx="94">
                  <c:v>1998.2999999999997</c:v>
                </c:pt>
                <c:pt idx="95">
                  <c:v>1998.3999999999996</c:v>
                </c:pt>
                <c:pt idx="96">
                  <c:v>1999.1</c:v>
                </c:pt>
                <c:pt idx="97">
                  <c:v>1999.1999999999998</c:v>
                </c:pt>
                <c:pt idx="98">
                  <c:v>1999.2999999999997</c:v>
                </c:pt>
                <c:pt idx="99">
                  <c:v>1999.3999999999996</c:v>
                </c:pt>
                <c:pt idx="100">
                  <c:v>2000.1</c:v>
                </c:pt>
                <c:pt idx="101">
                  <c:v>2000.1999999999998</c:v>
                </c:pt>
                <c:pt idx="102">
                  <c:v>2000.2999999999997</c:v>
                </c:pt>
                <c:pt idx="103">
                  <c:v>2000.3999999999996</c:v>
                </c:pt>
                <c:pt idx="104">
                  <c:v>2001.1</c:v>
                </c:pt>
                <c:pt idx="105">
                  <c:v>2001.1999999999998</c:v>
                </c:pt>
                <c:pt idx="106">
                  <c:v>2001.2999999999997</c:v>
                </c:pt>
                <c:pt idx="107">
                  <c:v>2001.3999999999996</c:v>
                </c:pt>
                <c:pt idx="108">
                  <c:v>2002.1</c:v>
                </c:pt>
                <c:pt idx="109">
                  <c:v>2002.1999999999998</c:v>
                </c:pt>
                <c:pt idx="110">
                  <c:v>2002.2999999999997</c:v>
                </c:pt>
                <c:pt idx="111">
                  <c:v>2002.3999999999996</c:v>
                </c:pt>
                <c:pt idx="112">
                  <c:v>2003.1</c:v>
                </c:pt>
                <c:pt idx="113">
                  <c:v>2003.1999999999998</c:v>
                </c:pt>
                <c:pt idx="114">
                  <c:v>2003.2999999999997</c:v>
                </c:pt>
                <c:pt idx="115">
                  <c:v>2003.3999999999996</c:v>
                </c:pt>
                <c:pt idx="116">
                  <c:v>2004.1</c:v>
                </c:pt>
                <c:pt idx="117">
                  <c:v>2004.1999999999998</c:v>
                </c:pt>
                <c:pt idx="118">
                  <c:v>2004.2999999999997</c:v>
                </c:pt>
                <c:pt idx="119">
                  <c:v>2004.3999999999996</c:v>
                </c:pt>
                <c:pt idx="120">
                  <c:v>2005.1</c:v>
                </c:pt>
                <c:pt idx="121">
                  <c:v>2005.1999999999998</c:v>
                </c:pt>
                <c:pt idx="122">
                  <c:v>2005.2999999999997</c:v>
                </c:pt>
                <c:pt idx="123">
                  <c:v>2005.3999999999996</c:v>
                </c:pt>
                <c:pt idx="124">
                  <c:v>2006.1</c:v>
                </c:pt>
                <c:pt idx="125">
                  <c:v>2006.1999999999998</c:v>
                </c:pt>
                <c:pt idx="126">
                  <c:v>2006.2999999999997</c:v>
                </c:pt>
                <c:pt idx="127">
                  <c:v>2006.3999999999996</c:v>
                </c:pt>
                <c:pt idx="128">
                  <c:v>2007.1</c:v>
                </c:pt>
                <c:pt idx="129">
                  <c:v>2007.1999999999998</c:v>
                </c:pt>
                <c:pt idx="130">
                  <c:v>2007.2999999999997</c:v>
                </c:pt>
                <c:pt idx="131">
                  <c:v>2007.3999999999996</c:v>
                </c:pt>
                <c:pt idx="132">
                  <c:v>2008.1</c:v>
                </c:pt>
                <c:pt idx="133">
                  <c:v>2008.1999999999998</c:v>
                </c:pt>
                <c:pt idx="134">
                  <c:v>2008.2999999999997</c:v>
                </c:pt>
                <c:pt idx="135">
                  <c:v>2008.3999999999996</c:v>
                </c:pt>
                <c:pt idx="136">
                  <c:v>2009.1</c:v>
                </c:pt>
                <c:pt idx="137">
                  <c:v>2009.1999999999998</c:v>
                </c:pt>
                <c:pt idx="138">
                  <c:v>2009.2999999999997</c:v>
                </c:pt>
                <c:pt idx="139">
                  <c:v>2009.3999999999996</c:v>
                </c:pt>
                <c:pt idx="140">
                  <c:v>2010.1</c:v>
                </c:pt>
                <c:pt idx="141">
                  <c:v>2010.1999999999998</c:v>
                </c:pt>
                <c:pt idx="142">
                  <c:v>2010.2999999999997</c:v>
                </c:pt>
                <c:pt idx="143">
                  <c:v>2010.3999999999996</c:v>
                </c:pt>
                <c:pt idx="144">
                  <c:v>2011.1</c:v>
                </c:pt>
                <c:pt idx="145">
                  <c:v>2011.1999999999998</c:v>
                </c:pt>
                <c:pt idx="146">
                  <c:v>2011.2999999999997</c:v>
                </c:pt>
                <c:pt idx="147">
                  <c:v>2011.3999999999996</c:v>
                </c:pt>
                <c:pt idx="148">
                  <c:v>2012.1</c:v>
                </c:pt>
                <c:pt idx="149">
                  <c:v>2012.1999999999998</c:v>
                </c:pt>
                <c:pt idx="150">
                  <c:v>2012.2999999999997</c:v>
                </c:pt>
                <c:pt idx="151">
                  <c:v>2012.3999999999996</c:v>
                </c:pt>
                <c:pt idx="152">
                  <c:v>2013.1</c:v>
                </c:pt>
                <c:pt idx="153">
                  <c:v>2013.1999999999998</c:v>
                </c:pt>
                <c:pt idx="154">
                  <c:v>2013.2999999999997</c:v>
                </c:pt>
                <c:pt idx="155">
                  <c:v>2013.3999999999996</c:v>
                </c:pt>
                <c:pt idx="156">
                  <c:v>2014.1</c:v>
                </c:pt>
                <c:pt idx="157">
                  <c:v>2014.1999999999998</c:v>
                </c:pt>
                <c:pt idx="158">
                  <c:v>2014.2999999999997</c:v>
                </c:pt>
                <c:pt idx="159">
                  <c:v>2014.3999999999996</c:v>
                </c:pt>
                <c:pt idx="160">
                  <c:v>2015.1</c:v>
                </c:pt>
                <c:pt idx="161">
                  <c:v>2015.1999999999998</c:v>
                </c:pt>
                <c:pt idx="162">
                  <c:v>2015.2999999999997</c:v>
                </c:pt>
                <c:pt idx="163">
                  <c:v>2015.3999999999996</c:v>
                </c:pt>
                <c:pt idx="164">
                  <c:v>2016.1</c:v>
                </c:pt>
                <c:pt idx="165">
                  <c:v>2016.1999999999998</c:v>
                </c:pt>
                <c:pt idx="166">
                  <c:v>2016.2999999999997</c:v>
                </c:pt>
                <c:pt idx="167">
                  <c:v>2016.3999999999996</c:v>
                </c:pt>
                <c:pt idx="168">
                  <c:v>2017.1</c:v>
                </c:pt>
                <c:pt idx="169">
                  <c:v>2017.1999999999998</c:v>
                </c:pt>
                <c:pt idx="170">
                  <c:v>2017.2999999999997</c:v>
                </c:pt>
                <c:pt idx="171">
                  <c:v>2017.3999999999996</c:v>
                </c:pt>
                <c:pt idx="172">
                  <c:v>2018.1</c:v>
                </c:pt>
                <c:pt idx="173">
                  <c:v>2018.1999999999998</c:v>
                </c:pt>
                <c:pt idx="174">
                  <c:v>2018.2999999999997</c:v>
                </c:pt>
                <c:pt idx="175">
                  <c:v>2018.3999999999996</c:v>
                </c:pt>
                <c:pt idx="176">
                  <c:v>2019.1</c:v>
                </c:pt>
                <c:pt idx="177">
                  <c:v>2019.1999999999998</c:v>
                </c:pt>
                <c:pt idx="178">
                  <c:v>2019.2999999999997</c:v>
                </c:pt>
                <c:pt idx="179">
                  <c:v>2019.3999999999996</c:v>
                </c:pt>
                <c:pt idx="180">
                  <c:v>2020.1</c:v>
                </c:pt>
                <c:pt idx="181">
                  <c:v>2020.1999999999998</c:v>
                </c:pt>
                <c:pt idx="182">
                  <c:v>2020.2999999999997</c:v>
                </c:pt>
                <c:pt idx="183">
                  <c:v>2020.3999999999996</c:v>
                </c:pt>
                <c:pt idx="184">
                  <c:v>2021.1</c:v>
                </c:pt>
                <c:pt idx="185">
                  <c:v>2021.1999999999998</c:v>
                </c:pt>
                <c:pt idx="186">
                  <c:v>2021.2999999999997</c:v>
                </c:pt>
                <c:pt idx="187">
                  <c:v>2021.3999999999996</c:v>
                </c:pt>
                <c:pt idx="188">
                  <c:v>2022.1</c:v>
                </c:pt>
                <c:pt idx="189">
                  <c:v>2022.1999999999998</c:v>
                </c:pt>
                <c:pt idx="190">
                  <c:v>2022.2999999999997</c:v>
                </c:pt>
                <c:pt idx="191">
                  <c:v>2022.3999999999996</c:v>
                </c:pt>
              </c:numCache>
            </c:numRef>
          </c:cat>
          <c:val>
            <c:numRef>
              <c:f>'TABLES LONG VIEW'!$U$14:$U$205</c:f>
              <c:numCache>
                <c:formatCode>0.00</c:formatCode>
                <c:ptCount val="192"/>
                <c:pt idx="0">
                  <c:v>0.11851233348613463</c:v>
                </c:pt>
                <c:pt idx="1">
                  <c:v>0.51600571674897189</c:v>
                </c:pt>
                <c:pt idx="2">
                  <c:v>0.99911312495358651</c:v>
                </c:pt>
                <c:pt idx="3">
                  <c:v>1.0090686776440168</c:v>
                </c:pt>
                <c:pt idx="4">
                  <c:v>1.2898608283729045</c:v>
                </c:pt>
                <c:pt idx="5">
                  <c:v>0.91008480539734682</c:v>
                </c:pt>
                <c:pt idx="6">
                  <c:v>0.3933156237741674</c:v>
                </c:pt>
                <c:pt idx="7">
                  <c:v>0.26132146494137865</c:v>
                </c:pt>
                <c:pt idx="8">
                  <c:v>-1.0281123833250548E-2</c:v>
                </c:pt>
                <c:pt idx="9">
                  <c:v>4.9883393357681494E-2</c:v>
                </c:pt>
                <c:pt idx="10">
                  <c:v>0.1348382994350546</c:v>
                </c:pt>
                <c:pt idx="11">
                  <c:v>3.7728272020299318E-2</c:v>
                </c:pt>
                <c:pt idx="12">
                  <c:v>5.5431807342870738E-3</c:v>
                </c:pt>
                <c:pt idx="13">
                  <c:v>0.11767600072354852</c:v>
                </c:pt>
                <c:pt idx="14">
                  <c:v>4.9264859113157741E-2</c:v>
                </c:pt>
                <c:pt idx="15">
                  <c:v>9.5467756448714802E-2</c:v>
                </c:pt>
                <c:pt idx="16">
                  <c:v>-1.0049461870180229E-2</c:v>
                </c:pt>
                <c:pt idx="17">
                  <c:v>-0.16270649404909324</c:v>
                </c:pt>
                <c:pt idx="18">
                  <c:v>-0.21014663688401169</c:v>
                </c:pt>
                <c:pt idx="19">
                  <c:v>-0.2524238518987465</c:v>
                </c:pt>
                <c:pt idx="20">
                  <c:v>0.13226109861214003</c:v>
                </c:pt>
                <c:pt idx="21">
                  <c:v>0.41446789925754352</c:v>
                </c:pt>
                <c:pt idx="22">
                  <c:v>0.47103601157313557</c:v>
                </c:pt>
                <c:pt idx="23">
                  <c:v>0.60193587098763479</c:v>
                </c:pt>
                <c:pt idx="24">
                  <c:v>0.43854518441829704</c:v>
                </c:pt>
                <c:pt idx="25">
                  <c:v>0.45590768524025332</c:v>
                </c:pt>
                <c:pt idx="26">
                  <c:v>0.37361562293175676</c:v>
                </c:pt>
                <c:pt idx="27">
                  <c:v>0.47675139163703173</c:v>
                </c:pt>
                <c:pt idx="28">
                  <c:v>0.47371720456139177</c:v>
                </c:pt>
                <c:pt idx="29">
                  <c:v>0.36083007598213901</c:v>
                </c:pt>
                <c:pt idx="30">
                  <c:v>0.78626761723417404</c:v>
                </c:pt>
                <c:pt idx="31">
                  <c:v>1.0736173994307645</c:v>
                </c:pt>
                <c:pt idx="32">
                  <c:v>1.3593742609927271</c:v>
                </c:pt>
                <c:pt idx="33">
                  <c:v>1.5939381967394224</c:v>
                </c:pt>
                <c:pt idx="34">
                  <c:v>1.71637750194318</c:v>
                </c:pt>
                <c:pt idx="35">
                  <c:v>1.0596637256821593</c:v>
                </c:pt>
                <c:pt idx="36">
                  <c:v>0.84709998808266851</c:v>
                </c:pt>
                <c:pt idx="37">
                  <c:v>0.78127103445489854</c:v>
                </c:pt>
                <c:pt idx="38">
                  <c:v>0.33900344561080303</c:v>
                </c:pt>
                <c:pt idx="39">
                  <c:v>0.85776092679894622</c:v>
                </c:pt>
                <c:pt idx="40">
                  <c:v>0.65002977140179286</c:v>
                </c:pt>
                <c:pt idx="41">
                  <c:v>0.6829991700637903</c:v>
                </c:pt>
                <c:pt idx="42">
                  <c:v>1.0497834550681033</c:v>
                </c:pt>
                <c:pt idx="43">
                  <c:v>0.60816529148329801</c:v>
                </c:pt>
                <c:pt idx="44">
                  <c:v>0.7250849386517777</c:v>
                </c:pt>
                <c:pt idx="45">
                  <c:v>0.78685875044577269</c:v>
                </c:pt>
                <c:pt idx="46">
                  <c:v>0.84758505287147279</c:v>
                </c:pt>
                <c:pt idx="47">
                  <c:v>0.83114511888053455</c:v>
                </c:pt>
                <c:pt idx="48">
                  <c:v>0.89617521363674713</c:v>
                </c:pt>
                <c:pt idx="49">
                  <c:v>0.49747330043640314</c:v>
                </c:pt>
                <c:pt idx="50">
                  <c:v>-5.3501246724424564E-2</c:v>
                </c:pt>
                <c:pt idx="51">
                  <c:v>0.26878234254870043</c:v>
                </c:pt>
                <c:pt idx="52">
                  <c:v>-0.18599417192331508</c:v>
                </c:pt>
                <c:pt idx="53">
                  <c:v>-0.22175846007370489</c:v>
                </c:pt>
                <c:pt idx="54">
                  <c:v>-0.10908151463035898</c:v>
                </c:pt>
                <c:pt idx="55">
                  <c:v>7.0112627796304505E-2</c:v>
                </c:pt>
                <c:pt idx="56">
                  <c:v>0.23235510722866601</c:v>
                </c:pt>
                <c:pt idx="57">
                  <c:v>0.41452015900328765</c:v>
                </c:pt>
                <c:pt idx="58">
                  <c:v>0.51017021819758945</c:v>
                </c:pt>
                <c:pt idx="59">
                  <c:v>0.11930288068455559</c:v>
                </c:pt>
                <c:pt idx="60">
                  <c:v>0.43170504649501407</c:v>
                </c:pt>
                <c:pt idx="61">
                  <c:v>0.33150469102484581</c:v>
                </c:pt>
                <c:pt idx="62">
                  <c:v>0.22538620443876101</c:v>
                </c:pt>
                <c:pt idx="63">
                  <c:v>0.2922796170502942</c:v>
                </c:pt>
                <c:pt idx="64">
                  <c:v>0.3949672080899167</c:v>
                </c:pt>
                <c:pt idx="65">
                  <c:v>0.53361714233122348</c:v>
                </c:pt>
                <c:pt idx="66">
                  <c:v>0.53639691797645084</c:v>
                </c:pt>
                <c:pt idx="67">
                  <c:v>0.41568367847869009</c:v>
                </c:pt>
                <c:pt idx="68">
                  <c:v>0.47388305310257756</c:v>
                </c:pt>
                <c:pt idx="69">
                  <c:v>0.43354561301379557</c:v>
                </c:pt>
                <c:pt idx="70">
                  <c:v>0.66210735101204976</c:v>
                </c:pt>
                <c:pt idx="71">
                  <c:v>0.84185582066525144</c:v>
                </c:pt>
                <c:pt idx="72">
                  <c:v>0.34297165334228319</c:v>
                </c:pt>
                <c:pt idx="73">
                  <c:v>0.13097917363788597</c:v>
                </c:pt>
                <c:pt idx="74">
                  <c:v>-0.16008910082014174</c:v>
                </c:pt>
                <c:pt idx="75">
                  <c:v>-0.25250731064335324</c:v>
                </c:pt>
                <c:pt idx="76">
                  <c:v>-0.35392462562389504</c:v>
                </c:pt>
                <c:pt idx="77">
                  <c:v>-0.35500541538860497</c:v>
                </c:pt>
                <c:pt idx="78">
                  <c:v>-0.10658707229207223</c:v>
                </c:pt>
                <c:pt idx="79">
                  <c:v>-0.25421777139381574</c:v>
                </c:pt>
                <c:pt idx="80">
                  <c:v>6.6831851685904498E-2</c:v>
                </c:pt>
                <c:pt idx="81">
                  <c:v>9.5849822815705268E-2</c:v>
                </c:pt>
                <c:pt idx="82">
                  <c:v>-0.1114042913165517</c:v>
                </c:pt>
                <c:pt idx="83">
                  <c:v>-0.16888082051313819</c:v>
                </c:pt>
                <c:pt idx="84">
                  <c:v>-8.1890877624297947E-2</c:v>
                </c:pt>
                <c:pt idx="85">
                  <c:v>-5.8759166625933029E-2</c:v>
                </c:pt>
                <c:pt idx="86">
                  <c:v>-0.16067793465956104</c:v>
                </c:pt>
                <c:pt idx="87">
                  <c:v>-1.6307934195814843E-3</c:v>
                </c:pt>
                <c:pt idx="88">
                  <c:v>-0.28746829479684199</c:v>
                </c:pt>
                <c:pt idx="89">
                  <c:v>-0.16825968110896414</c:v>
                </c:pt>
                <c:pt idx="90">
                  <c:v>-0.10068190750487593</c:v>
                </c:pt>
                <c:pt idx="91">
                  <c:v>-0.10423318284957628</c:v>
                </c:pt>
                <c:pt idx="92">
                  <c:v>-0.11788045421334753</c:v>
                </c:pt>
                <c:pt idx="93">
                  <c:v>-0.13401059250214903</c:v>
                </c:pt>
                <c:pt idx="94">
                  <c:v>-0.13596860305820452</c:v>
                </c:pt>
                <c:pt idx="95">
                  <c:v>-9.2119393332935756E-2</c:v>
                </c:pt>
                <c:pt idx="96">
                  <c:v>8.2932358122713323E-2</c:v>
                </c:pt>
                <c:pt idx="97">
                  <c:v>-4.5450610506847747E-2</c:v>
                </c:pt>
                <c:pt idx="98">
                  <c:v>7.2412445655581997E-2</c:v>
                </c:pt>
                <c:pt idx="99">
                  <c:v>0.17338530030919649</c:v>
                </c:pt>
                <c:pt idx="100">
                  <c:v>-7.9837976195351323E-2</c:v>
                </c:pt>
                <c:pt idx="101">
                  <c:v>0.13305953176433299</c:v>
                </c:pt>
                <c:pt idx="102">
                  <c:v>-4.1245532096270271E-2</c:v>
                </c:pt>
                <c:pt idx="103">
                  <c:v>-0.14104355655268525</c:v>
                </c:pt>
                <c:pt idx="104">
                  <c:v>0.29389035391094698</c:v>
                </c:pt>
                <c:pt idx="105">
                  <c:v>0.25072238992402524</c:v>
                </c:pt>
                <c:pt idx="106">
                  <c:v>0.61954667018606679</c:v>
                </c:pt>
                <c:pt idx="107">
                  <c:v>0.92145840343368568</c:v>
                </c:pt>
                <c:pt idx="108">
                  <c:v>1.3390478246933732</c:v>
                </c:pt>
                <c:pt idx="109">
                  <c:v>1.8073600062818951</c:v>
                </c:pt>
                <c:pt idx="110">
                  <c:v>1.9189642201830126</c:v>
                </c:pt>
                <c:pt idx="111">
                  <c:v>2.0275914670698074</c:v>
                </c:pt>
                <c:pt idx="112">
                  <c:v>1.78267470834542</c:v>
                </c:pt>
                <c:pt idx="113">
                  <c:v>1.64255273061403</c:v>
                </c:pt>
                <c:pt idx="114">
                  <c:v>1.4830781681677259</c:v>
                </c:pt>
                <c:pt idx="115">
                  <c:v>1.3924725060241112</c:v>
                </c:pt>
                <c:pt idx="116">
                  <c:v>1.1972280836818088</c:v>
                </c:pt>
                <c:pt idx="117">
                  <c:v>0.83673305254381769</c:v>
                </c:pt>
                <c:pt idx="118">
                  <c:v>0.86543839292392033</c:v>
                </c:pt>
                <c:pt idx="119">
                  <c:v>0.61463754312885721</c:v>
                </c:pt>
                <c:pt idx="120">
                  <c:v>0.50966180677399253</c:v>
                </c:pt>
                <c:pt idx="121">
                  <c:v>0.36073445173113755</c:v>
                </c:pt>
                <c:pt idx="122">
                  <c:v>0.20288679820256078</c:v>
                </c:pt>
                <c:pt idx="123">
                  <c:v>0.12733667109138433</c:v>
                </c:pt>
                <c:pt idx="124">
                  <c:v>0.36585773513900888</c:v>
                </c:pt>
                <c:pt idx="125">
                  <c:v>0.39100504517729179</c:v>
                </c:pt>
                <c:pt idx="126">
                  <c:v>0.26125218052371724</c:v>
                </c:pt>
                <c:pt idx="127">
                  <c:v>0.49342766535921168</c:v>
                </c:pt>
                <c:pt idx="128">
                  <c:v>0.15555019519390317</c:v>
                </c:pt>
                <c:pt idx="129">
                  <c:v>0.27730190115988229</c:v>
                </c:pt>
                <c:pt idx="130">
                  <c:v>0.43300343486938775</c:v>
                </c:pt>
                <c:pt idx="131">
                  <c:v>0.32253687480744819</c:v>
                </c:pt>
                <c:pt idx="132">
                  <c:v>0.52503779166104048</c:v>
                </c:pt>
                <c:pt idx="133">
                  <c:v>1.2921507451905445</c:v>
                </c:pt>
                <c:pt idx="134">
                  <c:v>1.0315469219488456</c:v>
                </c:pt>
                <c:pt idx="135">
                  <c:v>0.98678162411891512</c:v>
                </c:pt>
                <c:pt idx="136">
                  <c:v>2.0351210902954064</c:v>
                </c:pt>
                <c:pt idx="137">
                  <c:v>1.6324035284336964</c:v>
                </c:pt>
                <c:pt idx="138">
                  <c:v>2.2172563263317548</c:v>
                </c:pt>
                <c:pt idx="139">
                  <c:v>2.6681799103471024</c:v>
                </c:pt>
                <c:pt idx="140">
                  <c:v>2.2060936522484598</c:v>
                </c:pt>
                <c:pt idx="141">
                  <c:v>1.9626741296332684</c:v>
                </c:pt>
                <c:pt idx="142">
                  <c:v>1.5294764860520151</c:v>
                </c:pt>
                <c:pt idx="143">
                  <c:v>1.1072471896735934</c:v>
                </c:pt>
                <c:pt idx="144">
                  <c:v>0.17174738941819698</c:v>
                </c:pt>
                <c:pt idx="145">
                  <c:v>-0.17532561195982027</c:v>
                </c:pt>
                <c:pt idx="146">
                  <c:v>-0.43144935715647204</c:v>
                </c:pt>
                <c:pt idx="147">
                  <c:v>-0.54186508520856913</c:v>
                </c:pt>
                <c:pt idx="148">
                  <c:v>-0.46511525744518945</c:v>
                </c:pt>
                <c:pt idx="149">
                  <c:v>-0.43078503997924544</c:v>
                </c:pt>
                <c:pt idx="150">
                  <c:v>-0.13934221271581915</c:v>
                </c:pt>
                <c:pt idx="151">
                  <c:v>-0.37050328782616726</c:v>
                </c:pt>
                <c:pt idx="152">
                  <c:v>-0.61972567197770045</c:v>
                </c:pt>
                <c:pt idx="153">
                  <c:v>-0.81658919561228327</c:v>
                </c:pt>
                <c:pt idx="154">
                  <c:v>-1.0392904564204561</c:v>
                </c:pt>
                <c:pt idx="155">
                  <c:v>-1.0702624985235394</c:v>
                </c:pt>
                <c:pt idx="156">
                  <c:v>-0.78942664392158957</c:v>
                </c:pt>
                <c:pt idx="157">
                  <c:v>-0.58920802166203379</c:v>
                </c:pt>
                <c:pt idx="158">
                  <c:v>-0.2719151763271887</c:v>
                </c:pt>
                <c:pt idx="159">
                  <c:v>-7.0193617407435238E-2</c:v>
                </c:pt>
                <c:pt idx="160">
                  <c:v>0.15971654471966251</c:v>
                </c:pt>
                <c:pt idx="161">
                  <c:v>0.30845602378128101</c:v>
                </c:pt>
                <c:pt idx="162">
                  <c:v>0.23405627554054875</c:v>
                </c:pt>
                <c:pt idx="163">
                  <c:v>0.41327758794728275</c:v>
                </c:pt>
                <c:pt idx="164">
                  <c:v>0.37887778163635749</c:v>
                </c:pt>
                <c:pt idx="165">
                  <c:v>0.35081263153654729</c:v>
                </c:pt>
                <c:pt idx="166">
                  <c:v>0.35706297854447949</c:v>
                </c:pt>
                <c:pt idx="167">
                  <c:v>0.28919045942227528</c:v>
                </c:pt>
                <c:pt idx="168">
                  <c:v>0.22520931604584998</c:v>
                </c:pt>
                <c:pt idx="169">
                  <c:v>0.272239520259562</c:v>
                </c:pt>
                <c:pt idx="170">
                  <c:v>0.21356083487664487</c:v>
                </c:pt>
                <c:pt idx="171">
                  <c:v>0.2623853004185801</c:v>
                </c:pt>
                <c:pt idx="172">
                  <c:v>0.36213145389479234</c:v>
                </c:pt>
                <c:pt idx="173">
                  <c:v>0.43537508068126862</c:v>
                </c:pt>
                <c:pt idx="174">
                  <c:v>0.63010516365429892</c:v>
                </c:pt>
                <c:pt idx="175">
                  <c:v>0.73548812820735798</c:v>
                </c:pt>
                <c:pt idx="176">
                  <c:v>0.75296952042646925</c:v>
                </c:pt>
                <c:pt idx="177">
                  <c:v>0.72048413738548578</c:v>
                </c:pt>
                <c:pt idx="178">
                  <c:v>0.61337234086841153</c:v>
                </c:pt>
                <c:pt idx="179">
                  <c:v>0.48527410678931299</c:v>
                </c:pt>
                <c:pt idx="180">
                  <c:v>0.39677766827609223</c:v>
                </c:pt>
                <c:pt idx="181">
                  <c:v>0.40062256017211051</c:v>
                </c:pt>
                <c:pt idx="182">
                  <c:v>0.35385349737890448</c:v>
                </c:pt>
                <c:pt idx="183">
                  <c:v>0.30425133627122075</c:v>
                </c:pt>
                <c:pt idx="184">
                  <c:v>0.29645887648255748</c:v>
                </c:pt>
                <c:pt idx="185">
                  <c:v>0.23311644721283825</c:v>
                </c:pt>
                <c:pt idx="186">
                  <c:v>0.26301943449109577</c:v>
                </c:pt>
                <c:pt idx="187">
                  <c:v>0.28541357246622978</c:v>
                </c:pt>
                <c:pt idx="188">
                  <c:v>0.27787525627267651</c:v>
                </c:pt>
                <c:pt idx="189">
                  <c:v>0.27582279417695599</c:v>
                </c:pt>
                <c:pt idx="190">
                  <c:v>0.27090573579473248</c:v>
                </c:pt>
                <c:pt idx="191">
                  <c:v>0.24595554188249652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1-4C67-934B-C7DCF1F6DA8A}"/>
            </c:ext>
          </c:extLst>
        </c:ser>
        <c:ser>
          <c:idx val="1"/>
          <c:order val="1"/>
          <c:tx>
            <c:v>State &amp; Local</c:v>
          </c:tx>
          <c:spPr>
            <a:ln w="34925">
              <a:prstDash val="sysDot"/>
            </a:ln>
          </c:spPr>
          <c:marker>
            <c:symbol val="none"/>
          </c:marker>
          <c:cat>
            <c:numRef>
              <c:f>'TABLES LONG VIEW'!$R$14:$R$205</c:f>
              <c:numCache>
                <c:formatCode>General</c:formatCode>
                <c:ptCount val="192"/>
                <c:pt idx="0">
                  <c:v>1975.1</c:v>
                </c:pt>
                <c:pt idx="1">
                  <c:v>1975.1999999999998</c:v>
                </c:pt>
                <c:pt idx="2">
                  <c:v>1975.2999999999997</c:v>
                </c:pt>
                <c:pt idx="3">
                  <c:v>1975.3999999999996</c:v>
                </c:pt>
                <c:pt idx="4">
                  <c:v>1976.1</c:v>
                </c:pt>
                <c:pt idx="5">
                  <c:v>1976.1999999999998</c:v>
                </c:pt>
                <c:pt idx="6">
                  <c:v>1976.2999999999997</c:v>
                </c:pt>
                <c:pt idx="7">
                  <c:v>1976.3999999999996</c:v>
                </c:pt>
                <c:pt idx="8">
                  <c:v>1977.1</c:v>
                </c:pt>
                <c:pt idx="9">
                  <c:v>1977.1999999999998</c:v>
                </c:pt>
                <c:pt idx="10">
                  <c:v>1977.2999999999997</c:v>
                </c:pt>
                <c:pt idx="11">
                  <c:v>1977.3999999999996</c:v>
                </c:pt>
                <c:pt idx="12">
                  <c:v>1978.1</c:v>
                </c:pt>
                <c:pt idx="13">
                  <c:v>1978.1999999999998</c:v>
                </c:pt>
                <c:pt idx="14">
                  <c:v>1978.2999999999997</c:v>
                </c:pt>
                <c:pt idx="15">
                  <c:v>1978.3999999999996</c:v>
                </c:pt>
                <c:pt idx="16">
                  <c:v>1979.1</c:v>
                </c:pt>
                <c:pt idx="17">
                  <c:v>1979.1999999999998</c:v>
                </c:pt>
                <c:pt idx="18">
                  <c:v>1979.2999999999997</c:v>
                </c:pt>
                <c:pt idx="19">
                  <c:v>1979.3999999999996</c:v>
                </c:pt>
                <c:pt idx="20">
                  <c:v>1980.1</c:v>
                </c:pt>
                <c:pt idx="21">
                  <c:v>1980.1999999999998</c:v>
                </c:pt>
                <c:pt idx="22">
                  <c:v>1980.2999999999997</c:v>
                </c:pt>
                <c:pt idx="23">
                  <c:v>1980.3999999999996</c:v>
                </c:pt>
                <c:pt idx="24">
                  <c:v>1981.1</c:v>
                </c:pt>
                <c:pt idx="25">
                  <c:v>1981.1999999999998</c:v>
                </c:pt>
                <c:pt idx="26">
                  <c:v>1981.2999999999997</c:v>
                </c:pt>
                <c:pt idx="27">
                  <c:v>1981.3999999999996</c:v>
                </c:pt>
                <c:pt idx="28">
                  <c:v>1982.1</c:v>
                </c:pt>
                <c:pt idx="29">
                  <c:v>1982.1999999999998</c:v>
                </c:pt>
                <c:pt idx="30">
                  <c:v>1982.2999999999997</c:v>
                </c:pt>
                <c:pt idx="31">
                  <c:v>1982.3999999999996</c:v>
                </c:pt>
                <c:pt idx="32">
                  <c:v>1983.1</c:v>
                </c:pt>
                <c:pt idx="33">
                  <c:v>1983.1999999999998</c:v>
                </c:pt>
                <c:pt idx="34">
                  <c:v>1983.2999999999997</c:v>
                </c:pt>
                <c:pt idx="35">
                  <c:v>1983.3999999999996</c:v>
                </c:pt>
                <c:pt idx="36">
                  <c:v>1984.1</c:v>
                </c:pt>
                <c:pt idx="37">
                  <c:v>1984.1999999999998</c:v>
                </c:pt>
                <c:pt idx="38">
                  <c:v>1984.2999999999997</c:v>
                </c:pt>
                <c:pt idx="39">
                  <c:v>1984.3999999999996</c:v>
                </c:pt>
                <c:pt idx="40">
                  <c:v>1985.1</c:v>
                </c:pt>
                <c:pt idx="41">
                  <c:v>1985.1999999999998</c:v>
                </c:pt>
                <c:pt idx="42">
                  <c:v>1985.2999999999997</c:v>
                </c:pt>
                <c:pt idx="43">
                  <c:v>1985.3999999999996</c:v>
                </c:pt>
                <c:pt idx="44">
                  <c:v>1986.1</c:v>
                </c:pt>
                <c:pt idx="45">
                  <c:v>1986.1999999999998</c:v>
                </c:pt>
                <c:pt idx="46">
                  <c:v>1986.2999999999997</c:v>
                </c:pt>
                <c:pt idx="47">
                  <c:v>1986.3999999999996</c:v>
                </c:pt>
                <c:pt idx="48">
                  <c:v>1987.1</c:v>
                </c:pt>
                <c:pt idx="49">
                  <c:v>1987.1999999999998</c:v>
                </c:pt>
                <c:pt idx="50">
                  <c:v>1987.2999999999997</c:v>
                </c:pt>
                <c:pt idx="51">
                  <c:v>1987.3999999999996</c:v>
                </c:pt>
                <c:pt idx="52">
                  <c:v>1988.1</c:v>
                </c:pt>
                <c:pt idx="53">
                  <c:v>1988.1999999999998</c:v>
                </c:pt>
                <c:pt idx="54">
                  <c:v>1988.2999999999997</c:v>
                </c:pt>
                <c:pt idx="55">
                  <c:v>1988.3999999999996</c:v>
                </c:pt>
                <c:pt idx="56">
                  <c:v>1989.1</c:v>
                </c:pt>
                <c:pt idx="57">
                  <c:v>1989.1999999999998</c:v>
                </c:pt>
                <c:pt idx="58">
                  <c:v>1989.2999999999997</c:v>
                </c:pt>
                <c:pt idx="59">
                  <c:v>1989.3999999999996</c:v>
                </c:pt>
                <c:pt idx="60">
                  <c:v>1990.1</c:v>
                </c:pt>
                <c:pt idx="61">
                  <c:v>1990.1999999999998</c:v>
                </c:pt>
                <c:pt idx="62">
                  <c:v>1990.2999999999997</c:v>
                </c:pt>
                <c:pt idx="63">
                  <c:v>1990.3999999999996</c:v>
                </c:pt>
                <c:pt idx="64">
                  <c:v>1991.1</c:v>
                </c:pt>
                <c:pt idx="65">
                  <c:v>1991.1999999999998</c:v>
                </c:pt>
                <c:pt idx="66">
                  <c:v>1991.2999999999997</c:v>
                </c:pt>
                <c:pt idx="67">
                  <c:v>1991.3999999999996</c:v>
                </c:pt>
                <c:pt idx="68">
                  <c:v>1992.1</c:v>
                </c:pt>
                <c:pt idx="69">
                  <c:v>1992.1999999999998</c:v>
                </c:pt>
                <c:pt idx="70">
                  <c:v>1992.2999999999997</c:v>
                </c:pt>
                <c:pt idx="71">
                  <c:v>1992.3999999999996</c:v>
                </c:pt>
                <c:pt idx="72">
                  <c:v>1993.1</c:v>
                </c:pt>
                <c:pt idx="73">
                  <c:v>1993.1999999999998</c:v>
                </c:pt>
                <c:pt idx="74">
                  <c:v>1993.2999999999997</c:v>
                </c:pt>
                <c:pt idx="75">
                  <c:v>1993.3999999999996</c:v>
                </c:pt>
                <c:pt idx="76">
                  <c:v>1994.1</c:v>
                </c:pt>
                <c:pt idx="77">
                  <c:v>1994.1999999999998</c:v>
                </c:pt>
                <c:pt idx="78">
                  <c:v>1994.2999999999997</c:v>
                </c:pt>
                <c:pt idx="79">
                  <c:v>1994.3999999999996</c:v>
                </c:pt>
                <c:pt idx="80">
                  <c:v>1995.1</c:v>
                </c:pt>
                <c:pt idx="81">
                  <c:v>1995.1999999999998</c:v>
                </c:pt>
                <c:pt idx="82">
                  <c:v>1995.2999999999997</c:v>
                </c:pt>
                <c:pt idx="83">
                  <c:v>1995.3999999999996</c:v>
                </c:pt>
                <c:pt idx="84">
                  <c:v>1996.1</c:v>
                </c:pt>
                <c:pt idx="85">
                  <c:v>1996.1999999999998</c:v>
                </c:pt>
                <c:pt idx="86">
                  <c:v>1996.2999999999997</c:v>
                </c:pt>
                <c:pt idx="87">
                  <c:v>1996.3999999999996</c:v>
                </c:pt>
                <c:pt idx="88">
                  <c:v>1997.1</c:v>
                </c:pt>
                <c:pt idx="89">
                  <c:v>1997.1999999999998</c:v>
                </c:pt>
                <c:pt idx="90">
                  <c:v>1997.2999999999997</c:v>
                </c:pt>
                <c:pt idx="91">
                  <c:v>1997.3999999999996</c:v>
                </c:pt>
                <c:pt idx="92">
                  <c:v>1998.1</c:v>
                </c:pt>
                <c:pt idx="93">
                  <c:v>1998.1999999999998</c:v>
                </c:pt>
                <c:pt idx="94">
                  <c:v>1998.2999999999997</c:v>
                </c:pt>
                <c:pt idx="95">
                  <c:v>1998.3999999999996</c:v>
                </c:pt>
                <c:pt idx="96">
                  <c:v>1999.1</c:v>
                </c:pt>
                <c:pt idx="97">
                  <c:v>1999.1999999999998</c:v>
                </c:pt>
                <c:pt idx="98">
                  <c:v>1999.2999999999997</c:v>
                </c:pt>
                <c:pt idx="99">
                  <c:v>1999.3999999999996</c:v>
                </c:pt>
                <c:pt idx="100">
                  <c:v>2000.1</c:v>
                </c:pt>
                <c:pt idx="101">
                  <c:v>2000.1999999999998</c:v>
                </c:pt>
                <c:pt idx="102">
                  <c:v>2000.2999999999997</c:v>
                </c:pt>
                <c:pt idx="103">
                  <c:v>2000.3999999999996</c:v>
                </c:pt>
                <c:pt idx="104">
                  <c:v>2001.1</c:v>
                </c:pt>
                <c:pt idx="105">
                  <c:v>2001.1999999999998</c:v>
                </c:pt>
                <c:pt idx="106">
                  <c:v>2001.2999999999997</c:v>
                </c:pt>
                <c:pt idx="107">
                  <c:v>2001.3999999999996</c:v>
                </c:pt>
                <c:pt idx="108">
                  <c:v>2002.1</c:v>
                </c:pt>
                <c:pt idx="109">
                  <c:v>2002.1999999999998</c:v>
                </c:pt>
                <c:pt idx="110">
                  <c:v>2002.2999999999997</c:v>
                </c:pt>
                <c:pt idx="111">
                  <c:v>2002.3999999999996</c:v>
                </c:pt>
                <c:pt idx="112">
                  <c:v>2003.1</c:v>
                </c:pt>
                <c:pt idx="113">
                  <c:v>2003.1999999999998</c:v>
                </c:pt>
                <c:pt idx="114">
                  <c:v>2003.2999999999997</c:v>
                </c:pt>
                <c:pt idx="115">
                  <c:v>2003.3999999999996</c:v>
                </c:pt>
                <c:pt idx="116">
                  <c:v>2004.1</c:v>
                </c:pt>
                <c:pt idx="117">
                  <c:v>2004.1999999999998</c:v>
                </c:pt>
                <c:pt idx="118">
                  <c:v>2004.2999999999997</c:v>
                </c:pt>
                <c:pt idx="119">
                  <c:v>2004.3999999999996</c:v>
                </c:pt>
                <c:pt idx="120">
                  <c:v>2005.1</c:v>
                </c:pt>
                <c:pt idx="121">
                  <c:v>2005.1999999999998</c:v>
                </c:pt>
                <c:pt idx="122">
                  <c:v>2005.2999999999997</c:v>
                </c:pt>
                <c:pt idx="123">
                  <c:v>2005.3999999999996</c:v>
                </c:pt>
                <c:pt idx="124">
                  <c:v>2006.1</c:v>
                </c:pt>
                <c:pt idx="125">
                  <c:v>2006.1999999999998</c:v>
                </c:pt>
                <c:pt idx="126">
                  <c:v>2006.2999999999997</c:v>
                </c:pt>
                <c:pt idx="127">
                  <c:v>2006.3999999999996</c:v>
                </c:pt>
                <c:pt idx="128">
                  <c:v>2007.1</c:v>
                </c:pt>
                <c:pt idx="129">
                  <c:v>2007.1999999999998</c:v>
                </c:pt>
                <c:pt idx="130">
                  <c:v>2007.2999999999997</c:v>
                </c:pt>
                <c:pt idx="131">
                  <c:v>2007.3999999999996</c:v>
                </c:pt>
                <c:pt idx="132">
                  <c:v>2008.1</c:v>
                </c:pt>
                <c:pt idx="133">
                  <c:v>2008.1999999999998</c:v>
                </c:pt>
                <c:pt idx="134">
                  <c:v>2008.2999999999997</c:v>
                </c:pt>
                <c:pt idx="135">
                  <c:v>2008.3999999999996</c:v>
                </c:pt>
                <c:pt idx="136">
                  <c:v>2009.1</c:v>
                </c:pt>
                <c:pt idx="137">
                  <c:v>2009.1999999999998</c:v>
                </c:pt>
                <c:pt idx="138">
                  <c:v>2009.2999999999997</c:v>
                </c:pt>
                <c:pt idx="139">
                  <c:v>2009.3999999999996</c:v>
                </c:pt>
                <c:pt idx="140">
                  <c:v>2010.1</c:v>
                </c:pt>
                <c:pt idx="141">
                  <c:v>2010.1999999999998</c:v>
                </c:pt>
                <c:pt idx="142">
                  <c:v>2010.2999999999997</c:v>
                </c:pt>
                <c:pt idx="143">
                  <c:v>2010.3999999999996</c:v>
                </c:pt>
                <c:pt idx="144">
                  <c:v>2011.1</c:v>
                </c:pt>
                <c:pt idx="145">
                  <c:v>2011.1999999999998</c:v>
                </c:pt>
                <c:pt idx="146">
                  <c:v>2011.2999999999997</c:v>
                </c:pt>
                <c:pt idx="147">
                  <c:v>2011.3999999999996</c:v>
                </c:pt>
                <c:pt idx="148">
                  <c:v>2012.1</c:v>
                </c:pt>
                <c:pt idx="149">
                  <c:v>2012.1999999999998</c:v>
                </c:pt>
                <c:pt idx="150">
                  <c:v>2012.2999999999997</c:v>
                </c:pt>
                <c:pt idx="151">
                  <c:v>2012.3999999999996</c:v>
                </c:pt>
                <c:pt idx="152">
                  <c:v>2013.1</c:v>
                </c:pt>
                <c:pt idx="153">
                  <c:v>2013.1999999999998</c:v>
                </c:pt>
                <c:pt idx="154">
                  <c:v>2013.2999999999997</c:v>
                </c:pt>
                <c:pt idx="155">
                  <c:v>2013.3999999999996</c:v>
                </c:pt>
                <c:pt idx="156">
                  <c:v>2014.1</c:v>
                </c:pt>
                <c:pt idx="157">
                  <c:v>2014.1999999999998</c:v>
                </c:pt>
                <c:pt idx="158">
                  <c:v>2014.2999999999997</c:v>
                </c:pt>
                <c:pt idx="159">
                  <c:v>2014.3999999999996</c:v>
                </c:pt>
                <c:pt idx="160">
                  <c:v>2015.1</c:v>
                </c:pt>
                <c:pt idx="161">
                  <c:v>2015.1999999999998</c:v>
                </c:pt>
                <c:pt idx="162">
                  <c:v>2015.2999999999997</c:v>
                </c:pt>
                <c:pt idx="163">
                  <c:v>2015.3999999999996</c:v>
                </c:pt>
                <c:pt idx="164">
                  <c:v>2016.1</c:v>
                </c:pt>
                <c:pt idx="165">
                  <c:v>2016.1999999999998</c:v>
                </c:pt>
                <c:pt idx="166">
                  <c:v>2016.2999999999997</c:v>
                </c:pt>
                <c:pt idx="167">
                  <c:v>2016.3999999999996</c:v>
                </c:pt>
                <c:pt idx="168">
                  <c:v>2017.1</c:v>
                </c:pt>
                <c:pt idx="169">
                  <c:v>2017.1999999999998</c:v>
                </c:pt>
                <c:pt idx="170">
                  <c:v>2017.2999999999997</c:v>
                </c:pt>
                <c:pt idx="171">
                  <c:v>2017.3999999999996</c:v>
                </c:pt>
                <c:pt idx="172">
                  <c:v>2018.1</c:v>
                </c:pt>
                <c:pt idx="173">
                  <c:v>2018.1999999999998</c:v>
                </c:pt>
                <c:pt idx="174">
                  <c:v>2018.2999999999997</c:v>
                </c:pt>
                <c:pt idx="175">
                  <c:v>2018.3999999999996</c:v>
                </c:pt>
                <c:pt idx="176">
                  <c:v>2019.1</c:v>
                </c:pt>
                <c:pt idx="177">
                  <c:v>2019.1999999999998</c:v>
                </c:pt>
                <c:pt idx="178">
                  <c:v>2019.2999999999997</c:v>
                </c:pt>
                <c:pt idx="179">
                  <c:v>2019.3999999999996</c:v>
                </c:pt>
                <c:pt idx="180">
                  <c:v>2020.1</c:v>
                </c:pt>
                <c:pt idx="181">
                  <c:v>2020.1999999999998</c:v>
                </c:pt>
                <c:pt idx="182">
                  <c:v>2020.2999999999997</c:v>
                </c:pt>
                <c:pt idx="183">
                  <c:v>2020.3999999999996</c:v>
                </c:pt>
                <c:pt idx="184">
                  <c:v>2021.1</c:v>
                </c:pt>
                <c:pt idx="185">
                  <c:v>2021.1999999999998</c:v>
                </c:pt>
                <c:pt idx="186">
                  <c:v>2021.2999999999997</c:v>
                </c:pt>
                <c:pt idx="187">
                  <c:v>2021.3999999999996</c:v>
                </c:pt>
                <c:pt idx="188">
                  <c:v>2022.1</c:v>
                </c:pt>
                <c:pt idx="189">
                  <c:v>2022.1999999999998</c:v>
                </c:pt>
                <c:pt idx="190">
                  <c:v>2022.2999999999997</c:v>
                </c:pt>
                <c:pt idx="191">
                  <c:v>2022.3999999999996</c:v>
                </c:pt>
              </c:numCache>
            </c:numRef>
          </c:cat>
          <c:val>
            <c:numRef>
              <c:f>'TABLES LONG VIEW'!$AC$14:$AC$205</c:f>
              <c:numCache>
                <c:formatCode>0.00</c:formatCode>
                <c:ptCount val="192"/>
                <c:pt idx="0">
                  <c:v>0.50219923447623682</c:v>
                </c:pt>
                <c:pt idx="1">
                  <c:v>0.38756057457522425</c:v>
                </c:pt>
                <c:pt idx="2">
                  <c:v>0.6403541789561239</c:v>
                </c:pt>
                <c:pt idx="3">
                  <c:v>0.92525411272091362</c:v>
                </c:pt>
                <c:pt idx="4">
                  <c:v>0.69747386102345021</c:v>
                </c:pt>
                <c:pt idx="5">
                  <c:v>0.50493866962349021</c:v>
                </c:pt>
                <c:pt idx="6">
                  <c:v>0.24136372544937004</c:v>
                </c:pt>
                <c:pt idx="7">
                  <c:v>-3.5305685097034488E-2</c:v>
                </c:pt>
                <c:pt idx="8">
                  <c:v>-0.13779673101475676</c:v>
                </c:pt>
                <c:pt idx="9">
                  <c:v>0.15509007572700026</c:v>
                </c:pt>
                <c:pt idx="10">
                  <c:v>0.18648964079634861</c:v>
                </c:pt>
                <c:pt idx="11">
                  <c:v>0.24388226138643512</c:v>
                </c:pt>
                <c:pt idx="12">
                  <c:v>0.18935382457004335</c:v>
                </c:pt>
                <c:pt idx="13">
                  <c:v>0.43354502944107931</c:v>
                </c:pt>
                <c:pt idx="14">
                  <c:v>0.5732789190740627</c:v>
                </c:pt>
                <c:pt idx="15">
                  <c:v>0.66299459887679302</c:v>
                </c:pt>
                <c:pt idx="16">
                  <c:v>0.46178080887544071</c:v>
                </c:pt>
                <c:pt idx="17">
                  <c:v>0.20961331330107674</c:v>
                </c:pt>
                <c:pt idx="18">
                  <c:v>8.3494369915896649E-2</c:v>
                </c:pt>
                <c:pt idx="19">
                  <c:v>9.4388109393160904E-2</c:v>
                </c:pt>
                <c:pt idx="20">
                  <c:v>0.31915581075846888</c:v>
                </c:pt>
                <c:pt idx="21">
                  <c:v>5.0994652320479672E-2</c:v>
                </c:pt>
                <c:pt idx="22">
                  <c:v>-0.10790494279828047</c:v>
                </c:pt>
                <c:pt idx="23">
                  <c:v>-0.27069616773853122</c:v>
                </c:pt>
                <c:pt idx="24">
                  <c:v>-0.2786586454847233</c:v>
                </c:pt>
                <c:pt idx="25">
                  <c:v>-0.28617571028799699</c:v>
                </c:pt>
                <c:pt idx="26">
                  <c:v>-0.17367086112131525</c:v>
                </c:pt>
                <c:pt idx="27">
                  <c:v>-7.1389865050240003E-2</c:v>
                </c:pt>
                <c:pt idx="28">
                  <c:v>-0.1331366925514626</c:v>
                </c:pt>
                <c:pt idx="29">
                  <c:v>0.1193205864404569</c:v>
                </c:pt>
                <c:pt idx="30">
                  <c:v>0.1780431036800102</c:v>
                </c:pt>
                <c:pt idx="31">
                  <c:v>0.21982440319996593</c:v>
                </c:pt>
                <c:pt idx="32">
                  <c:v>0.34281399530670575</c:v>
                </c:pt>
                <c:pt idx="33">
                  <c:v>0.28878443649105656</c:v>
                </c:pt>
                <c:pt idx="34">
                  <c:v>0.37664340383012823</c:v>
                </c:pt>
                <c:pt idx="35">
                  <c:v>0.32727892211037979</c:v>
                </c:pt>
                <c:pt idx="36">
                  <c:v>0.36646891232176576</c:v>
                </c:pt>
                <c:pt idx="37">
                  <c:v>0.51146603284787995</c:v>
                </c:pt>
                <c:pt idx="38">
                  <c:v>0.61844836168608608</c:v>
                </c:pt>
                <c:pt idx="39">
                  <c:v>0.72138556906292628</c:v>
                </c:pt>
                <c:pt idx="40">
                  <c:v>0.72811050517368425</c:v>
                </c:pt>
                <c:pt idx="41">
                  <c:v>0.82015231714190928</c:v>
                </c:pt>
                <c:pt idx="42">
                  <c:v>0.85879013412906224</c:v>
                </c:pt>
                <c:pt idx="43">
                  <c:v>0.835918817873746</c:v>
                </c:pt>
                <c:pt idx="44">
                  <c:v>0.93593024034581107</c:v>
                </c:pt>
                <c:pt idx="45">
                  <c:v>0.87492208480372247</c:v>
                </c:pt>
                <c:pt idx="46">
                  <c:v>0.80528131692485028</c:v>
                </c:pt>
                <c:pt idx="47">
                  <c:v>0.76282370312172376</c:v>
                </c:pt>
                <c:pt idx="48">
                  <c:v>0.624526132388879</c:v>
                </c:pt>
                <c:pt idx="49">
                  <c:v>0.45543951504638219</c:v>
                </c:pt>
                <c:pt idx="50">
                  <c:v>0.34729944977434996</c:v>
                </c:pt>
                <c:pt idx="51">
                  <c:v>0.46436676663034371</c:v>
                </c:pt>
                <c:pt idx="52">
                  <c:v>0.49899774494861071</c:v>
                </c:pt>
                <c:pt idx="53">
                  <c:v>0.70031000676510602</c:v>
                </c:pt>
                <c:pt idx="54">
                  <c:v>0.72849533335394023</c:v>
                </c:pt>
                <c:pt idx="55">
                  <c:v>0.70937193255909281</c:v>
                </c:pt>
                <c:pt idx="56">
                  <c:v>0.67362478508298196</c:v>
                </c:pt>
                <c:pt idx="57">
                  <c:v>0.58217459577172126</c:v>
                </c:pt>
                <c:pt idx="58">
                  <c:v>0.66306684039995534</c:v>
                </c:pt>
                <c:pt idx="59">
                  <c:v>0.71942023679661959</c:v>
                </c:pt>
                <c:pt idx="60">
                  <c:v>0.83968377162031804</c:v>
                </c:pt>
                <c:pt idx="61">
                  <c:v>0.81627565737823171</c:v>
                </c:pt>
                <c:pt idx="62">
                  <c:v>0.82365919933821274</c:v>
                </c:pt>
                <c:pt idx="63">
                  <c:v>0.80732317086202876</c:v>
                </c:pt>
                <c:pt idx="64">
                  <c:v>0.69326788545849694</c:v>
                </c:pt>
                <c:pt idx="65">
                  <c:v>0.7818896605055512</c:v>
                </c:pt>
                <c:pt idx="66">
                  <c:v>0.7926771298532993</c:v>
                </c:pt>
                <c:pt idx="67">
                  <c:v>0.81482308568222828</c:v>
                </c:pt>
                <c:pt idx="68">
                  <c:v>0.96885359777121249</c:v>
                </c:pt>
                <c:pt idx="69">
                  <c:v>0.86295955859952023</c:v>
                </c:pt>
                <c:pt idx="70">
                  <c:v>0.8249647507232768</c:v>
                </c:pt>
                <c:pt idx="71">
                  <c:v>0.57824947146824612</c:v>
                </c:pt>
                <c:pt idx="72">
                  <c:v>0.40994114618851984</c:v>
                </c:pt>
                <c:pt idx="73">
                  <c:v>0.47160192267377632</c:v>
                </c:pt>
                <c:pt idx="74">
                  <c:v>0.41463478287784511</c:v>
                </c:pt>
                <c:pt idx="75">
                  <c:v>0.51051239304547347</c:v>
                </c:pt>
                <c:pt idx="76">
                  <c:v>0.4594556506996173</c:v>
                </c:pt>
                <c:pt idx="77">
                  <c:v>0.51525267384318352</c:v>
                </c:pt>
                <c:pt idx="78">
                  <c:v>0.54971128614221976</c:v>
                </c:pt>
                <c:pt idx="79">
                  <c:v>0.56882558543112927</c:v>
                </c:pt>
                <c:pt idx="80">
                  <c:v>0.66065947204912145</c:v>
                </c:pt>
                <c:pt idx="81">
                  <c:v>0.55823356217622655</c:v>
                </c:pt>
                <c:pt idx="82">
                  <c:v>0.486714319061053</c:v>
                </c:pt>
                <c:pt idx="83">
                  <c:v>0.36091349753747937</c:v>
                </c:pt>
                <c:pt idx="84">
                  <c:v>0.18546719441322917</c:v>
                </c:pt>
                <c:pt idx="85">
                  <c:v>0.30908671506892843</c:v>
                </c:pt>
                <c:pt idx="86">
                  <c:v>0.2797627756601842</c:v>
                </c:pt>
                <c:pt idx="87">
                  <c:v>0.43678427556088883</c:v>
                </c:pt>
                <c:pt idx="88">
                  <c:v>0.50378051172497074</c:v>
                </c:pt>
                <c:pt idx="89">
                  <c:v>0.32634434684403973</c:v>
                </c:pt>
                <c:pt idx="90">
                  <c:v>0.41087053193913325</c:v>
                </c:pt>
                <c:pt idx="91">
                  <c:v>0.40724241928059673</c:v>
                </c:pt>
                <c:pt idx="92">
                  <c:v>0.47413194656128577</c:v>
                </c:pt>
                <c:pt idx="93">
                  <c:v>0.64697183803422109</c:v>
                </c:pt>
                <c:pt idx="94">
                  <c:v>0.7246362886164982</c:v>
                </c:pt>
                <c:pt idx="95">
                  <c:v>0.69553690599769802</c:v>
                </c:pt>
                <c:pt idx="96">
                  <c:v>0.78585259603316115</c:v>
                </c:pt>
                <c:pt idx="97">
                  <c:v>0.66429217505073845</c:v>
                </c:pt>
                <c:pt idx="98">
                  <c:v>0.66268508982694196</c:v>
                </c:pt>
                <c:pt idx="99">
                  <c:v>0.76920222298899277</c:v>
                </c:pt>
                <c:pt idx="100">
                  <c:v>0.65454095849708249</c:v>
                </c:pt>
                <c:pt idx="101">
                  <c:v>0.59023970789784397</c:v>
                </c:pt>
                <c:pt idx="102">
                  <c:v>0.51758825764257066</c:v>
                </c:pt>
                <c:pt idx="103">
                  <c:v>0.43796861873374848</c:v>
                </c:pt>
                <c:pt idx="104">
                  <c:v>0.56672725423019854</c:v>
                </c:pt>
                <c:pt idx="105">
                  <c:v>0.85379154382095346</c:v>
                </c:pt>
                <c:pt idx="106">
                  <c:v>0.75114799192523629</c:v>
                </c:pt>
                <c:pt idx="107">
                  <c:v>1.0783655629254989</c:v>
                </c:pt>
                <c:pt idx="108">
                  <c:v>1.1640937484594676</c:v>
                </c:pt>
                <c:pt idx="109">
                  <c:v>0.94647053926764224</c:v>
                </c:pt>
                <c:pt idx="110">
                  <c:v>1.1784870179656619</c:v>
                </c:pt>
                <c:pt idx="111">
                  <c:v>0.86556229840863907</c:v>
                </c:pt>
                <c:pt idx="112">
                  <c:v>0.57558868549210629</c:v>
                </c:pt>
                <c:pt idx="113">
                  <c:v>0.50618261890543226</c:v>
                </c:pt>
                <c:pt idx="114">
                  <c:v>0.39782132123036523</c:v>
                </c:pt>
                <c:pt idx="115">
                  <c:v>0.21186377179589458</c:v>
                </c:pt>
                <c:pt idx="116">
                  <c:v>0.27445056540291857</c:v>
                </c:pt>
                <c:pt idx="117">
                  <c:v>0.35604856364996884</c:v>
                </c:pt>
                <c:pt idx="118">
                  <c:v>0.17797099382713769</c:v>
                </c:pt>
                <c:pt idx="119">
                  <c:v>0.23807339965978708</c:v>
                </c:pt>
                <c:pt idx="120">
                  <c:v>0.18915870631010759</c:v>
                </c:pt>
                <c:pt idx="121">
                  <c:v>6.8618209424489027E-2</c:v>
                </c:pt>
                <c:pt idx="122">
                  <c:v>9.7304993389966676E-2</c:v>
                </c:pt>
                <c:pt idx="123">
                  <c:v>3.7154159325385051E-2</c:v>
                </c:pt>
                <c:pt idx="124">
                  <c:v>1.3364435684344233E-3</c:v>
                </c:pt>
                <c:pt idx="125">
                  <c:v>-1.7820536880550776E-2</c:v>
                </c:pt>
                <c:pt idx="126">
                  <c:v>5.8696400057500223E-2</c:v>
                </c:pt>
                <c:pt idx="127">
                  <c:v>0.13518919452382211</c:v>
                </c:pt>
                <c:pt idx="128">
                  <c:v>0.29554076249390648</c:v>
                </c:pt>
                <c:pt idx="129">
                  <c:v>0.36263991865233269</c:v>
                </c:pt>
                <c:pt idx="130">
                  <c:v>0.30832887680398957</c:v>
                </c:pt>
                <c:pt idx="131">
                  <c:v>0.41315520322479149</c:v>
                </c:pt>
                <c:pt idx="132">
                  <c:v>0.15163801423198675</c:v>
                </c:pt>
                <c:pt idx="133">
                  <c:v>4.2289906964977766E-2</c:v>
                </c:pt>
                <c:pt idx="134">
                  <c:v>0.11306168535162177</c:v>
                </c:pt>
                <c:pt idx="135">
                  <c:v>0.13796692179134648</c:v>
                </c:pt>
                <c:pt idx="136">
                  <c:v>0.54864074403735075</c:v>
                </c:pt>
                <c:pt idx="137">
                  <c:v>0.88215412532420645</c:v>
                </c:pt>
                <c:pt idx="138">
                  <c:v>0.88114169588089497</c:v>
                </c:pt>
                <c:pt idx="139">
                  <c:v>0.68987635619744692</c:v>
                </c:pt>
                <c:pt idx="140">
                  <c:v>0.26943439218461712</c:v>
                </c:pt>
                <c:pt idx="141">
                  <c:v>1.1496872751589404E-2</c:v>
                </c:pt>
                <c:pt idx="142">
                  <c:v>-0.15121377261917734</c:v>
                </c:pt>
                <c:pt idx="143">
                  <c:v>-0.25864276358184551</c:v>
                </c:pt>
                <c:pt idx="144">
                  <c:v>-0.31962645270767054</c:v>
                </c:pt>
                <c:pt idx="145">
                  <c:v>-0.51079631145459148</c:v>
                </c:pt>
                <c:pt idx="146">
                  <c:v>-0.6628275453391127</c:v>
                </c:pt>
                <c:pt idx="147">
                  <c:v>-0.69605364742058373</c:v>
                </c:pt>
                <c:pt idx="148">
                  <c:v>-0.6812612935160054</c:v>
                </c:pt>
                <c:pt idx="149">
                  <c:v>-0.55527703894325697</c:v>
                </c:pt>
                <c:pt idx="150">
                  <c:v>-0.39790241954669026</c:v>
                </c:pt>
                <c:pt idx="151">
                  <c:v>-0.273461110357965</c:v>
                </c:pt>
                <c:pt idx="152">
                  <c:v>-0.11354096797177157</c:v>
                </c:pt>
                <c:pt idx="153">
                  <c:v>-5.8911614588014173E-2</c:v>
                </c:pt>
                <c:pt idx="154">
                  <c:v>8.2652037233006584E-2</c:v>
                </c:pt>
                <c:pt idx="155">
                  <c:v>9.6760256665681374E-2</c:v>
                </c:pt>
                <c:pt idx="156">
                  <c:v>7.4812202887324028E-2</c:v>
                </c:pt>
                <c:pt idx="157">
                  <c:v>0.21992847975187638</c:v>
                </c:pt>
                <c:pt idx="158">
                  <c:v>0.28987920614911089</c:v>
                </c:pt>
                <c:pt idx="159">
                  <c:v>0.4763742120009008</c:v>
                </c:pt>
                <c:pt idx="160">
                  <c:v>0.66902960633531894</c:v>
                </c:pt>
                <c:pt idx="161">
                  <c:v>0.76027356952016945</c:v>
                </c:pt>
                <c:pt idx="162">
                  <c:v>0.75537639361682352</c:v>
                </c:pt>
                <c:pt idx="163">
                  <c:v>0.62415854845266239</c:v>
                </c:pt>
                <c:pt idx="164">
                  <c:v>0.66820904232765344</c:v>
                </c:pt>
                <c:pt idx="165">
                  <c:v>0.44485455387623352</c:v>
                </c:pt>
                <c:pt idx="166">
                  <c:v>0.34086565608366926</c:v>
                </c:pt>
                <c:pt idx="167">
                  <c:v>0.3587946894933885</c:v>
                </c:pt>
                <c:pt idx="168">
                  <c:v>0.13165723959155259</c:v>
                </c:pt>
                <c:pt idx="169">
                  <c:v>9.2128966080666841E-2</c:v>
                </c:pt>
                <c:pt idx="170">
                  <c:v>8.5453834410988597E-2</c:v>
                </c:pt>
                <c:pt idx="171">
                  <c:v>4.2727634561997102E-2</c:v>
                </c:pt>
                <c:pt idx="172">
                  <c:v>7.5220540434878247E-2</c:v>
                </c:pt>
                <c:pt idx="173">
                  <c:v>0.19269436025512976</c:v>
                </c:pt>
                <c:pt idx="174">
                  <c:v>0.17818630862914842</c:v>
                </c:pt>
                <c:pt idx="175">
                  <c:v>0.19537563721935541</c:v>
                </c:pt>
                <c:pt idx="176">
                  <c:v>0.20597590286413292</c:v>
                </c:pt>
                <c:pt idx="177">
                  <c:v>0.14308073209786265</c:v>
                </c:pt>
                <c:pt idx="178">
                  <c:v>0.18338644207609051</c:v>
                </c:pt>
                <c:pt idx="179">
                  <c:v>0.19850162593945278</c:v>
                </c:pt>
                <c:pt idx="180">
                  <c:v>0.20690089468672851</c:v>
                </c:pt>
                <c:pt idx="181">
                  <c:v>0.22024892603388752</c:v>
                </c:pt>
                <c:pt idx="182">
                  <c:v>0.22400886787105651</c:v>
                </c:pt>
                <c:pt idx="183">
                  <c:v>0.23235308279578898</c:v>
                </c:pt>
                <c:pt idx="184">
                  <c:v>0.24445994944520652</c:v>
                </c:pt>
                <c:pt idx="185">
                  <c:v>0.24740567339564626</c:v>
                </c:pt>
                <c:pt idx="186">
                  <c:v>0.24431565602700275</c:v>
                </c:pt>
                <c:pt idx="187">
                  <c:v>0.23663696463876249</c:v>
                </c:pt>
                <c:pt idx="188">
                  <c:v>0.23547042762018253</c:v>
                </c:pt>
                <c:pt idx="189">
                  <c:v>0.2310085981506515</c:v>
                </c:pt>
                <c:pt idx="190">
                  <c:v>0.22436588609765276</c:v>
                </c:pt>
                <c:pt idx="191">
                  <c:v>0.21789807881471401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1-4C67-934B-C7DCF1F6DA8A}"/>
            </c:ext>
          </c:extLst>
        </c:ser>
        <c:ser>
          <c:idx val="3"/>
          <c:order val="3"/>
          <c:tx>
            <c:v>Total</c:v>
          </c:tx>
          <c:spPr>
            <a:ln w="381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'TABLES LONG VIEW'!$R$14:$R$205</c:f>
              <c:numCache>
                <c:formatCode>General</c:formatCode>
                <c:ptCount val="192"/>
                <c:pt idx="0">
                  <c:v>1975.1</c:v>
                </c:pt>
                <c:pt idx="1">
                  <c:v>1975.1999999999998</c:v>
                </c:pt>
                <c:pt idx="2">
                  <c:v>1975.2999999999997</c:v>
                </c:pt>
                <c:pt idx="3">
                  <c:v>1975.3999999999996</c:v>
                </c:pt>
                <c:pt idx="4">
                  <c:v>1976.1</c:v>
                </c:pt>
                <c:pt idx="5">
                  <c:v>1976.1999999999998</c:v>
                </c:pt>
                <c:pt idx="6">
                  <c:v>1976.2999999999997</c:v>
                </c:pt>
                <c:pt idx="7">
                  <c:v>1976.3999999999996</c:v>
                </c:pt>
                <c:pt idx="8">
                  <c:v>1977.1</c:v>
                </c:pt>
                <c:pt idx="9">
                  <c:v>1977.1999999999998</c:v>
                </c:pt>
                <c:pt idx="10">
                  <c:v>1977.2999999999997</c:v>
                </c:pt>
                <c:pt idx="11">
                  <c:v>1977.3999999999996</c:v>
                </c:pt>
                <c:pt idx="12">
                  <c:v>1978.1</c:v>
                </c:pt>
                <c:pt idx="13">
                  <c:v>1978.1999999999998</c:v>
                </c:pt>
                <c:pt idx="14">
                  <c:v>1978.2999999999997</c:v>
                </c:pt>
                <c:pt idx="15">
                  <c:v>1978.3999999999996</c:v>
                </c:pt>
                <c:pt idx="16">
                  <c:v>1979.1</c:v>
                </c:pt>
                <c:pt idx="17">
                  <c:v>1979.1999999999998</c:v>
                </c:pt>
                <c:pt idx="18">
                  <c:v>1979.2999999999997</c:v>
                </c:pt>
                <c:pt idx="19">
                  <c:v>1979.3999999999996</c:v>
                </c:pt>
                <c:pt idx="20">
                  <c:v>1980.1</c:v>
                </c:pt>
                <c:pt idx="21">
                  <c:v>1980.1999999999998</c:v>
                </c:pt>
                <c:pt idx="22">
                  <c:v>1980.2999999999997</c:v>
                </c:pt>
                <c:pt idx="23">
                  <c:v>1980.3999999999996</c:v>
                </c:pt>
                <c:pt idx="24">
                  <c:v>1981.1</c:v>
                </c:pt>
                <c:pt idx="25">
                  <c:v>1981.1999999999998</c:v>
                </c:pt>
                <c:pt idx="26">
                  <c:v>1981.2999999999997</c:v>
                </c:pt>
                <c:pt idx="27">
                  <c:v>1981.3999999999996</c:v>
                </c:pt>
                <c:pt idx="28">
                  <c:v>1982.1</c:v>
                </c:pt>
                <c:pt idx="29">
                  <c:v>1982.1999999999998</c:v>
                </c:pt>
                <c:pt idx="30">
                  <c:v>1982.2999999999997</c:v>
                </c:pt>
                <c:pt idx="31">
                  <c:v>1982.3999999999996</c:v>
                </c:pt>
                <c:pt idx="32">
                  <c:v>1983.1</c:v>
                </c:pt>
                <c:pt idx="33">
                  <c:v>1983.1999999999998</c:v>
                </c:pt>
                <c:pt idx="34">
                  <c:v>1983.2999999999997</c:v>
                </c:pt>
                <c:pt idx="35">
                  <c:v>1983.3999999999996</c:v>
                </c:pt>
                <c:pt idx="36">
                  <c:v>1984.1</c:v>
                </c:pt>
                <c:pt idx="37">
                  <c:v>1984.1999999999998</c:v>
                </c:pt>
                <c:pt idx="38">
                  <c:v>1984.2999999999997</c:v>
                </c:pt>
                <c:pt idx="39">
                  <c:v>1984.3999999999996</c:v>
                </c:pt>
                <c:pt idx="40">
                  <c:v>1985.1</c:v>
                </c:pt>
                <c:pt idx="41">
                  <c:v>1985.1999999999998</c:v>
                </c:pt>
                <c:pt idx="42">
                  <c:v>1985.2999999999997</c:v>
                </c:pt>
                <c:pt idx="43">
                  <c:v>1985.3999999999996</c:v>
                </c:pt>
                <c:pt idx="44">
                  <c:v>1986.1</c:v>
                </c:pt>
                <c:pt idx="45">
                  <c:v>1986.1999999999998</c:v>
                </c:pt>
                <c:pt idx="46">
                  <c:v>1986.2999999999997</c:v>
                </c:pt>
                <c:pt idx="47">
                  <c:v>1986.3999999999996</c:v>
                </c:pt>
                <c:pt idx="48">
                  <c:v>1987.1</c:v>
                </c:pt>
                <c:pt idx="49">
                  <c:v>1987.1999999999998</c:v>
                </c:pt>
                <c:pt idx="50">
                  <c:v>1987.2999999999997</c:v>
                </c:pt>
                <c:pt idx="51">
                  <c:v>1987.3999999999996</c:v>
                </c:pt>
                <c:pt idx="52">
                  <c:v>1988.1</c:v>
                </c:pt>
                <c:pt idx="53">
                  <c:v>1988.1999999999998</c:v>
                </c:pt>
                <c:pt idx="54">
                  <c:v>1988.2999999999997</c:v>
                </c:pt>
                <c:pt idx="55">
                  <c:v>1988.3999999999996</c:v>
                </c:pt>
                <c:pt idx="56">
                  <c:v>1989.1</c:v>
                </c:pt>
                <c:pt idx="57">
                  <c:v>1989.1999999999998</c:v>
                </c:pt>
                <c:pt idx="58">
                  <c:v>1989.2999999999997</c:v>
                </c:pt>
                <c:pt idx="59">
                  <c:v>1989.3999999999996</c:v>
                </c:pt>
                <c:pt idx="60">
                  <c:v>1990.1</c:v>
                </c:pt>
                <c:pt idx="61">
                  <c:v>1990.1999999999998</c:v>
                </c:pt>
                <c:pt idx="62">
                  <c:v>1990.2999999999997</c:v>
                </c:pt>
                <c:pt idx="63">
                  <c:v>1990.3999999999996</c:v>
                </c:pt>
                <c:pt idx="64">
                  <c:v>1991.1</c:v>
                </c:pt>
                <c:pt idx="65">
                  <c:v>1991.1999999999998</c:v>
                </c:pt>
                <c:pt idx="66">
                  <c:v>1991.2999999999997</c:v>
                </c:pt>
                <c:pt idx="67">
                  <c:v>1991.3999999999996</c:v>
                </c:pt>
                <c:pt idx="68">
                  <c:v>1992.1</c:v>
                </c:pt>
                <c:pt idx="69">
                  <c:v>1992.1999999999998</c:v>
                </c:pt>
                <c:pt idx="70">
                  <c:v>1992.2999999999997</c:v>
                </c:pt>
                <c:pt idx="71">
                  <c:v>1992.3999999999996</c:v>
                </c:pt>
                <c:pt idx="72">
                  <c:v>1993.1</c:v>
                </c:pt>
                <c:pt idx="73">
                  <c:v>1993.1999999999998</c:v>
                </c:pt>
                <c:pt idx="74">
                  <c:v>1993.2999999999997</c:v>
                </c:pt>
                <c:pt idx="75">
                  <c:v>1993.3999999999996</c:v>
                </c:pt>
                <c:pt idx="76">
                  <c:v>1994.1</c:v>
                </c:pt>
                <c:pt idx="77">
                  <c:v>1994.1999999999998</c:v>
                </c:pt>
                <c:pt idx="78">
                  <c:v>1994.2999999999997</c:v>
                </c:pt>
                <c:pt idx="79">
                  <c:v>1994.3999999999996</c:v>
                </c:pt>
                <c:pt idx="80">
                  <c:v>1995.1</c:v>
                </c:pt>
                <c:pt idx="81">
                  <c:v>1995.1999999999998</c:v>
                </c:pt>
                <c:pt idx="82">
                  <c:v>1995.2999999999997</c:v>
                </c:pt>
                <c:pt idx="83">
                  <c:v>1995.3999999999996</c:v>
                </c:pt>
                <c:pt idx="84">
                  <c:v>1996.1</c:v>
                </c:pt>
                <c:pt idx="85">
                  <c:v>1996.1999999999998</c:v>
                </c:pt>
                <c:pt idx="86">
                  <c:v>1996.2999999999997</c:v>
                </c:pt>
                <c:pt idx="87">
                  <c:v>1996.3999999999996</c:v>
                </c:pt>
                <c:pt idx="88">
                  <c:v>1997.1</c:v>
                </c:pt>
                <c:pt idx="89">
                  <c:v>1997.1999999999998</c:v>
                </c:pt>
                <c:pt idx="90">
                  <c:v>1997.2999999999997</c:v>
                </c:pt>
                <c:pt idx="91">
                  <c:v>1997.3999999999996</c:v>
                </c:pt>
                <c:pt idx="92">
                  <c:v>1998.1</c:v>
                </c:pt>
                <c:pt idx="93">
                  <c:v>1998.1999999999998</c:v>
                </c:pt>
                <c:pt idx="94">
                  <c:v>1998.2999999999997</c:v>
                </c:pt>
                <c:pt idx="95">
                  <c:v>1998.3999999999996</c:v>
                </c:pt>
                <c:pt idx="96">
                  <c:v>1999.1</c:v>
                </c:pt>
                <c:pt idx="97">
                  <c:v>1999.1999999999998</c:v>
                </c:pt>
                <c:pt idx="98">
                  <c:v>1999.2999999999997</c:v>
                </c:pt>
                <c:pt idx="99">
                  <c:v>1999.3999999999996</c:v>
                </c:pt>
                <c:pt idx="100">
                  <c:v>2000.1</c:v>
                </c:pt>
                <c:pt idx="101">
                  <c:v>2000.1999999999998</c:v>
                </c:pt>
                <c:pt idx="102">
                  <c:v>2000.2999999999997</c:v>
                </c:pt>
                <c:pt idx="103">
                  <c:v>2000.3999999999996</c:v>
                </c:pt>
                <c:pt idx="104">
                  <c:v>2001.1</c:v>
                </c:pt>
                <c:pt idx="105">
                  <c:v>2001.1999999999998</c:v>
                </c:pt>
                <c:pt idx="106">
                  <c:v>2001.2999999999997</c:v>
                </c:pt>
                <c:pt idx="107">
                  <c:v>2001.3999999999996</c:v>
                </c:pt>
                <c:pt idx="108">
                  <c:v>2002.1</c:v>
                </c:pt>
                <c:pt idx="109">
                  <c:v>2002.1999999999998</c:v>
                </c:pt>
                <c:pt idx="110">
                  <c:v>2002.2999999999997</c:v>
                </c:pt>
                <c:pt idx="111">
                  <c:v>2002.3999999999996</c:v>
                </c:pt>
                <c:pt idx="112">
                  <c:v>2003.1</c:v>
                </c:pt>
                <c:pt idx="113">
                  <c:v>2003.1999999999998</c:v>
                </c:pt>
                <c:pt idx="114">
                  <c:v>2003.2999999999997</c:v>
                </c:pt>
                <c:pt idx="115">
                  <c:v>2003.3999999999996</c:v>
                </c:pt>
                <c:pt idx="116">
                  <c:v>2004.1</c:v>
                </c:pt>
                <c:pt idx="117">
                  <c:v>2004.1999999999998</c:v>
                </c:pt>
                <c:pt idx="118">
                  <c:v>2004.2999999999997</c:v>
                </c:pt>
                <c:pt idx="119">
                  <c:v>2004.3999999999996</c:v>
                </c:pt>
                <c:pt idx="120">
                  <c:v>2005.1</c:v>
                </c:pt>
                <c:pt idx="121">
                  <c:v>2005.1999999999998</c:v>
                </c:pt>
                <c:pt idx="122">
                  <c:v>2005.2999999999997</c:v>
                </c:pt>
                <c:pt idx="123">
                  <c:v>2005.3999999999996</c:v>
                </c:pt>
                <c:pt idx="124">
                  <c:v>2006.1</c:v>
                </c:pt>
                <c:pt idx="125">
                  <c:v>2006.1999999999998</c:v>
                </c:pt>
                <c:pt idx="126">
                  <c:v>2006.2999999999997</c:v>
                </c:pt>
                <c:pt idx="127">
                  <c:v>2006.3999999999996</c:v>
                </c:pt>
                <c:pt idx="128">
                  <c:v>2007.1</c:v>
                </c:pt>
                <c:pt idx="129">
                  <c:v>2007.1999999999998</c:v>
                </c:pt>
                <c:pt idx="130">
                  <c:v>2007.2999999999997</c:v>
                </c:pt>
                <c:pt idx="131">
                  <c:v>2007.3999999999996</c:v>
                </c:pt>
                <c:pt idx="132">
                  <c:v>2008.1</c:v>
                </c:pt>
                <c:pt idx="133">
                  <c:v>2008.1999999999998</c:v>
                </c:pt>
                <c:pt idx="134">
                  <c:v>2008.2999999999997</c:v>
                </c:pt>
                <c:pt idx="135">
                  <c:v>2008.3999999999996</c:v>
                </c:pt>
                <c:pt idx="136">
                  <c:v>2009.1</c:v>
                </c:pt>
                <c:pt idx="137">
                  <c:v>2009.1999999999998</c:v>
                </c:pt>
                <c:pt idx="138">
                  <c:v>2009.2999999999997</c:v>
                </c:pt>
                <c:pt idx="139">
                  <c:v>2009.3999999999996</c:v>
                </c:pt>
                <c:pt idx="140">
                  <c:v>2010.1</c:v>
                </c:pt>
                <c:pt idx="141">
                  <c:v>2010.1999999999998</c:v>
                </c:pt>
                <c:pt idx="142">
                  <c:v>2010.2999999999997</c:v>
                </c:pt>
                <c:pt idx="143">
                  <c:v>2010.3999999999996</c:v>
                </c:pt>
                <c:pt idx="144">
                  <c:v>2011.1</c:v>
                </c:pt>
                <c:pt idx="145">
                  <c:v>2011.1999999999998</c:v>
                </c:pt>
                <c:pt idx="146">
                  <c:v>2011.2999999999997</c:v>
                </c:pt>
                <c:pt idx="147">
                  <c:v>2011.3999999999996</c:v>
                </c:pt>
                <c:pt idx="148">
                  <c:v>2012.1</c:v>
                </c:pt>
                <c:pt idx="149">
                  <c:v>2012.1999999999998</c:v>
                </c:pt>
                <c:pt idx="150">
                  <c:v>2012.2999999999997</c:v>
                </c:pt>
                <c:pt idx="151">
                  <c:v>2012.3999999999996</c:v>
                </c:pt>
                <c:pt idx="152">
                  <c:v>2013.1</c:v>
                </c:pt>
                <c:pt idx="153">
                  <c:v>2013.1999999999998</c:v>
                </c:pt>
                <c:pt idx="154">
                  <c:v>2013.2999999999997</c:v>
                </c:pt>
                <c:pt idx="155">
                  <c:v>2013.3999999999996</c:v>
                </c:pt>
                <c:pt idx="156">
                  <c:v>2014.1</c:v>
                </c:pt>
                <c:pt idx="157">
                  <c:v>2014.1999999999998</c:v>
                </c:pt>
                <c:pt idx="158">
                  <c:v>2014.2999999999997</c:v>
                </c:pt>
                <c:pt idx="159">
                  <c:v>2014.3999999999996</c:v>
                </c:pt>
                <c:pt idx="160">
                  <c:v>2015.1</c:v>
                </c:pt>
                <c:pt idx="161">
                  <c:v>2015.1999999999998</c:v>
                </c:pt>
                <c:pt idx="162">
                  <c:v>2015.2999999999997</c:v>
                </c:pt>
                <c:pt idx="163">
                  <c:v>2015.3999999999996</c:v>
                </c:pt>
                <c:pt idx="164">
                  <c:v>2016.1</c:v>
                </c:pt>
                <c:pt idx="165">
                  <c:v>2016.1999999999998</c:v>
                </c:pt>
                <c:pt idx="166">
                  <c:v>2016.2999999999997</c:v>
                </c:pt>
                <c:pt idx="167">
                  <c:v>2016.3999999999996</c:v>
                </c:pt>
                <c:pt idx="168">
                  <c:v>2017.1</c:v>
                </c:pt>
                <c:pt idx="169">
                  <c:v>2017.1999999999998</c:v>
                </c:pt>
                <c:pt idx="170">
                  <c:v>2017.2999999999997</c:v>
                </c:pt>
                <c:pt idx="171">
                  <c:v>2017.3999999999996</c:v>
                </c:pt>
                <c:pt idx="172">
                  <c:v>2018.1</c:v>
                </c:pt>
                <c:pt idx="173">
                  <c:v>2018.1999999999998</c:v>
                </c:pt>
                <c:pt idx="174">
                  <c:v>2018.2999999999997</c:v>
                </c:pt>
                <c:pt idx="175">
                  <c:v>2018.3999999999996</c:v>
                </c:pt>
                <c:pt idx="176">
                  <c:v>2019.1</c:v>
                </c:pt>
                <c:pt idx="177">
                  <c:v>2019.1999999999998</c:v>
                </c:pt>
                <c:pt idx="178">
                  <c:v>2019.2999999999997</c:v>
                </c:pt>
                <c:pt idx="179">
                  <c:v>2019.3999999999996</c:v>
                </c:pt>
                <c:pt idx="180">
                  <c:v>2020.1</c:v>
                </c:pt>
                <c:pt idx="181">
                  <c:v>2020.1999999999998</c:v>
                </c:pt>
                <c:pt idx="182">
                  <c:v>2020.2999999999997</c:v>
                </c:pt>
                <c:pt idx="183">
                  <c:v>2020.3999999999996</c:v>
                </c:pt>
                <c:pt idx="184">
                  <c:v>2021.1</c:v>
                </c:pt>
                <c:pt idx="185">
                  <c:v>2021.1999999999998</c:v>
                </c:pt>
                <c:pt idx="186">
                  <c:v>2021.2999999999997</c:v>
                </c:pt>
                <c:pt idx="187">
                  <c:v>2021.3999999999996</c:v>
                </c:pt>
                <c:pt idx="188">
                  <c:v>2022.1</c:v>
                </c:pt>
                <c:pt idx="189">
                  <c:v>2022.1999999999998</c:v>
                </c:pt>
                <c:pt idx="190">
                  <c:v>2022.2999999999997</c:v>
                </c:pt>
                <c:pt idx="191">
                  <c:v>2022.3999999999996</c:v>
                </c:pt>
              </c:numCache>
            </c:numRef>
          </c:cat>
          <c:val>
            <c:numRef>
              <c:f>'TABLES LONG VIEW'!$T$14:$T$205</c:f>
              <c:numCache>
                <c:formatCode>0.00</c:formatCode>
                <c:ptCount val="192"/>
                <c:pt idx="0">
                  <c:v>0.62071156796237137</c:v>
                </c:pt>
                <c:pt idx="1">
                  <c:v>0.90356629132419686</c:v>
                </c:pt>
                <c:pt idx="2">
                  <c:v>1.639467303909711</c:v>
                </c:pt>
                <c:pt idx="3">
                  <c:v>1.9343227903649298</c:v>
                </c:pt>
                <c:pt idx="4">
                  <c:v>1.9873346893963524</c:v>
                </c:pt>
                <c:pt idx="5">
                  <c:v>1.4150234750208339</c:v>
                </c:pt>
                <c:pt idx="6">
                  <c:v>0.63467934922353475</c:v>
                </c:pt>
                <c:pt idx="7">
                  <c:v>0.22601577984434201</c:v>
                </c:pt>
                <c:pt idx="8">
                  <c:v>-0.14807785484800795</c:v>
                </c:pt>
                <c:pt idx="9">
                  <c:v>0.20497346908468125</c:v>
                </c:pt>
                <c:pt idx="10">
                  <c:v>0.32132794023140276</c:v>
                </c:pt>
                <c:pt idx="11">
                  <c:v>0.2816105334067342</c:v>
                </c:pt>
                <c:pt idx="12">
                  <c:v>0.19489700530433018</c:v>
                </c:pt>
                <c:pt idx="13">
                  <c:v>0.55122103016462698</c:v>
                </c:pt>
                <c:pt idx="14">
                  <c:v>0.62254377818721962</c:v>
                </c:pt>
                <c:pt idx="15">
                  <c:v>0.75846235532550699</c:v>
                </c:pt>
                <c:pt idx="16">
                  <c:v>0.45173134700526102</c:v>
                </c:pt>
                <c:pt idx="17">
                  <c:v>4.6906819251984797E-2</c:v>
                </c:pt>
                <c:pt idx="18">
                  <c:v>-0.12665226696811371</c:v>
                </c:pt>
                <c:pt idx="19">
                  <c:v>-0.15803574250558422</c:v>
                </c:pt>
                <c:pt idx="20">
                  <c:v>0.45141690937061074</c:v>
                </c:pt>
                <c:pt idx="21">
                  <c:v>0.46546255157802496</c:v>
                </c:pt>
                <c:pt idx="22">
                  <c:v>0.36313106877485674</c:v>
                </c:pt>
                <c:pt idx="23">
                  <c:v>0.33123970324910523</c:v>
                </c:pt>
                <c:pt idx="24">
                  <c:v>0.15988653893357402</c:v>
                </c:pt>
                <c:pt idx="25">
                  <c:v>0.16973197495225775</c:v>
                </c:pt>
                <c:pt idx="26">
                  <c:v>0.19994476181044271</c:v>
                </c:pt>
                <c:pt idx="27">
                  <c:v>0.40536152658679125</c:v>
                </c:pt>
                <c:pt idx="28">
                  <c:v>0.3405805120099285</c:v>
                </c:pt>
                <c:pt idx="29">
                  <c:v>0.48015066242259424</c:v>
                </c:pt>
                <c:pt idx="30">
                  <c:v>0.96431072091418346</c:v>
                </c:pt>
                <c:pt idx="31">
                  <c:v>1.2934418026307335</c:v>
                </c:pt>
                <c:pt idx="32">
                  <c:v>1.702188256299435</c:v>
                </c:pt>
                <c:pt idx="33">
                  <c:v>1.8827226332304798</c:v>
                </c:pt>
                <c:pt idx="34">
                  <c:v>2.0930209057733076</c:v>
                </c:pt>
                <c:pt idx="35">
                  <c:v>1.3869426477925362</c:v>
                </c:pt>
                <c:pt idx="36">
                  <c:v>1.2135689004044314</c:v>
                </c:pt>
                <c:pt idx="37">
                  <c:v>1.2927370673027789</c:v>
                </c:pt>
                <c:pt idx="38">
                  <c:v>0.95745180729689072</c:v>
                </c:pt>
                <c:pt idx="39">
                  <c:v>1.5791464958618744</c:v>
                </c:pt>
                <c:pt idx="40">
                  <c:v>1.3781402765754798</c:v>
                </c:pt>
                <c:pt idx="41">
                  <c:v>1.5031514872057024</c:v>
                </c:pt>
                <c:pt idx="42">
                  <c:v>1.9085735891971705</c:v>
                </c:pt>
                <c:pt idx="43">
                  <c:v>1.4440841093570489</c:v>
                </c:pt>
                <c:pt idx="44">
                  <c:v>1.6610151789975931</c:v>
                </c:pt>
                <c:pt idx="45">
                  <c:v>1.6617808352494983</c:v>
                </c:pt>
                <c:pt idx="46">
                  <c:v>1.6528663697963231</c:v>
                </c:pt>
                <c:pt idx="47">
                  <c:v>1.5939688220022585</c:v>
                </c:pt>
                <c:pt idx="48">
                  <c:v>1.5207013460256262</c:v>
                </c:pt>
                <c:pt idx="49">
                  <c:v>0.95291281548278428</c:v>
                </c:pt>
                <c:pt idx="50">
                  <c:v>0.29379820304992454</c:v>
                </c:pt>
                <c:pt idx="51">
                  <c:v>0.73314910917904352</c:v>
                </c:pt>
                <c:pt idx="52">
                  <c:v>0.31300357302529602</c:v>
                </c:pt>
                <c:pt idx="53">
                  <c:v>0.47855154669140176</c:v>
                </c:pt>
                <c:pt idx="54">
                  <c:v>0.61941381872358203</c:v>
                </c:pt>
                <c:pt idx="55">
                  <c:v>0.77948456035539704</c:v>
                </c:pt>
                <c:pt idx="56">
                  <c:v>0.90597989231164755</c:v>
                </c:pt>
                <c:pt idx="57">
                  <c:v>0.99669475477500857</c:v>
                </c:pt>
                <c:pt idx="58">
                  <c:v>1.1732370585975431</c:v>
                </c:pt>
                <c:pt idx="59">
                  <c:v>0.83872311748117556</c:v>
                </c:pt>
                <c:pt idx="60">
                  <c:v>1.2713888181153326</c:v>
                </c:pt>
                <c:pt idx="61">
                  <c:v>1.147780348403078</c:v>
                </c:pt>
                <c:pt idx="62">
                  <c:v>1.0490454037769754</c:v>
                </c:pt>
                <c:pt idx="63">
                  <c:v>1.0996027879123231</c:v>
                </c:pt>
                <c:pt idx="64">
                  <c:v>1.0882350935484131</c:v>
                </c:pt>
                <c:pt idx="65">
                  <c:v>1.3155068028367725</c:v>
                </c:pt>
                <c:pt idx="66">
                  <c:v>1.329074047829748</c:v>
                </c:pt>
                <c:pt idx="67">
                  <c:v>1.2305067641609178</c:v>
                </c:pt>
                <c:pt idx="68">
                  <c:v>1.4427366508737927</c:v>
                </c:pt>
                <c:pt idx="69">
                  <c:v>1.2965051716133178</c:v>
                </c:pt>
                <c:pt idx="70">
                  <c:v>1.4870721017353272</c:v>
                </c:pt>
                <c:pt idx="71">
                  <c:v>1.4201052921334971</c:v>
                </c:pt>
                <c:pt idx="72">
                  <c:v>0.75291279953079993</c:v>
                </c:pt>
                <c:pt idx="73">
                  <c:v>0.60258109631166101</c:v>
                </c:pt>
                <c:pt idx="74">
                  <c:v>0.25454568205770278</c:v>
                </c:pt>
                <c:pt idx="75">
                  <c:v>0.25800508240212</c:v>
                </c:pt>
                <c:pt idx="76">
                  <c:v>0.10553102507572051</c:v>
                </c:pt>
                <c:pt idx="77">
                  <c:v>0.16024725845457702</c:v>
                </c:pt>
                <c:pt idx="78">
                  <c:v>0.44312421385014528</c:v>
                </c:pt>
                <c:pt idx="79">
                  <c:v>0.31460781403731081</c:v>
                </c:pt>
                <c:pt idx="80">
                  <c:v>0.72749132373502501</c:v>
                </c:pt>
                <c:pt idx="81">
                  <c:v>0.65408338499193075</c:v>
                </c:pt>
                <c:pt idx="82">
                  <c:v>0.37531002774450128</c:v>
                </c:pt>
                <c:pt idx="83">
                  <c:v>0.19203267702434149</c:v>
                </c:pt>
                <c:pt idx="84">
                  <c:v>0.10357631678893149</c:v>
                </c:pt>
                <c:pt idx="85">
                  <c:v>0.25032754844299548</c:v>
                </c:pt>
                <c:pt idx="86">
                  <c:v>0.1190848410006235</c:v>
                </c:pt>
                <c:pt idx="87">
                  <c:v>0.43515348214130745</c:v>
                </c:pt>
                <c:pt idx="88">
                  <c:v>0.21631221692812874</c:v>
                </c:pt>
                <c:pt idx="89">
                  <c:v>0.15808466573507599</c:v>
                </c:pt>
                <c:pt idx="90">
                  <c:v>0.31018862443425721</c:v>
                </c:pt>
                <c:pt idx="91">
                  <c:v>0.30300923643102051</c:v>
                </c:pt>
                <c:pt idx="92">
                  <c:v>0.35625149234793829</c:v>
                </c:pt>
                <c:pt idx="93">
                  <c:v>0.51296124553207123</c:v>
                </c:pt>
                <c:pt idx="94">
                  <c:v>0.58866768555829296</c:v>
                </c:pt>
                <c:pt idx="95">
                  <c:v>0.60341751266476129</c:v>
                </c:pt>
                <c:pt idx="96">
                  <c:v>0.86878495415587376</c:v>
                </c:pt>
                <c:pt idx="97">
                  <c:v>0.61884156454389028</c:v>
                </c:pt>
                <c:pt idx="98">
                  <c:v>0.73509753548252377</c:v>
                </c:pt>
                <c:pt idx="99">
                  <c:v>0.94258752329818829</c:v>
                </c:pt>
                <c:pt idx="100">
                  <c:v>0.57470298230172989</c:v>
                </c:pt>
                <c:pt idx="101">
                  <c:v>0.72329923966217591</c:v>
                </c:pt>
                <c:pt idx="102">
                  <c:v>0.47634272554629925</c:v>
                </c:pt>
                <c:pt idx="103">
                  <c:v>0.29692506218106324</c:v>
                </c:pt>
                <c:pt idx="104">
                  <c:v>0.86061760814114474</c:v>
                </c:pt>
                <c:pt idx="105">
                  <c:v>1.1045139337449772</c:v>
                </c:pt>
                <c:pt idx="106">
                  <c:v>1.3706946621113016</c:v>
                </c:pt>
                <c:pt idx="107">
                  <c:v>1.999823966359185</c:v>
                </c:pt>
                <c:pt idx="108">
                  <c:v>2.503141573152845</c:v>
                </c:pt>
                <c:pt idx="109">
                  <c:v>2.7538305455495427</c:v>
                </c:pt>
                <c:pt idx="110">
                  <c:v>3.0974512381486825</c:v>
                </c:pt>
                <c:pt idx="111">
                  <c:v>2.8931537654784525</c:v>
                </c:pt>
                <c:pt idx="112">
                  <c:v>2.3582633938375301</c:v>
                </c:pt>
                <c:pt idx="113">
                  <c:v>2.1487353495194674</c:v>
                </c:pt>
                <c:pt idx="114">
                  <c:v>1.8808994893980924</c:v>
                </c:pt>
                <c:pt idx="115">
                  <c:v>1.6043362778200052</c:v>
                </c:pt>
                <c:pt idx="116">
                  <c:v>1.4716786490847265</c:v>
                </c:pt>
                <c:pt idx="117">
                  <c:v>1.1927816161937839</c:v>
                </c:pt>
                <c:pt idx="118">
                  <c:v>1.0434093867510565</c:v>
                </c:pt>
                <c:pt idx="119">
                  <c:v>0.85271094278864423</c:v>
                </c:pt>
                <c:pt idx="120">
                  <c:v>0.69882051308409998</c:v>
                </c:pt>
                <c:pt idx="121">
                  <c:v>0.42935266115562648</c:v>
                </c:pt>
                <c:pt idx="122">
                  <c:v>0.3001917915925274</c:v>
                </c:pt>
                <c:pt idx="123">
                  <c:v>0.1644908304167694</c:v>
                </c:pt>
                <c:pt idx="124">
                  <c:v>0.36719417870744464</c:v>
                </c:pt>
                <c:pt idx="125">
                  <c:v>0.37318450829674232</c:v>
                </c:pt>
                <c:pt idx="126">
                  <c:v>0.31994858058121861</c:v>
                </c:pt>
                <c:pt idx="127">
                  <c:v>0.62861685988303395</c:v>
                </c:pt>
                <c:pt idx="128">
                  <c:v>0.45109095768780838</c:v>
                </c:pt>
                <c:pt idx="129">
                  <c:v>0.6399418198122141</c:v>
                </c:pt>
                <c:pt idx="130">
                  <c:v>0.74133231167337676</c:v>
                </c:pt>
                <c:pt idx="131">
                  <c:v>0.73569207803223924</c:v>
                </c:pt>
                <c:pt idx="132">
                  <c:v>0.67667580589302678</c:v>
                </c:pt>
                <c:pt idx="133">
                  <c:v>1.3344406521555223</c:v>
                </c:pt>
                <c:pt idx="134">
                  <c:v>1.1446086073004669</c:v>
                </c:pt>
                <c:pt idx="135">
                  <c:v>1.124748545910262</c:v>
                </c:pt>
                <c:pt idx="136">
                  <c:v>2.5837618343327597</c:v>
                </c:pt>
                <c:pt idx="137">
                  <c:v>2.5145576537579046</c:v>
                </c:pt>
                <c:pt idx="138">
                  <c:v>3.0983980222126499</c:v>
                </c:pt>
                <c:pt idx="139">
                  <c:v>3.3580562665445495</c:v>
                </c:pt>
                <c:pt idx="140">
                  <c:v>2.4755280444330752</c:v>
                </c:pt>
                <c:pt idx="141">
                  <c:v>1.9741710023848549</c:v>
                </c:pt>
                <c:pt idx="142">
                  <c:v>1.3782627134328371</c:v>
                </c:pt>
                <c:pt idx="143">
                  <c:v>0.84860442609174658</c:v>
                </c:pt>
                <c:pt idx="144">
                  <c:v>-0.14787906328947342</c:v>
                </c:pt>
                <c:pt idx="145">
                  <c:v>-0.68612192341441092</c:v>
                </c:pt>
                <c:pt idx="146">
                  <c:v>-1.0942769024955854</c:v>
                </c:pt>
                <c:pt idx="147">
                  <c:v>-1.2379187326291534</c:v>
                </c:pt>
                <c:pt idx="148">
                  <c:v>-1.1463765509611958</c:v>
                </c:pt>
                <c:pt idx="149">
                  <c:v>-0.98606207892250342</c:v>
                </c:pt>
                <c:pt idx="150">
                  <c:v>-0.53724463226250874</c:v>
                </c:pt>
                <c:pt idx="151">
                  <c:v>-0.64396439818413154</c:v>
                </c:pt>
                <c:pt idx="152">
                  <c:v>-0.73326663994947405</c:v>
                </c:pt>
                <c:pt idx="153">
                  <c:v>-0.87550081020029902</c:v>
                </c:pt>
                <c:pt idx="154">
                  <c:v>-0.95663841918745107</c:v>
                </c:pt>
                <c:pt idx="155">
                  <c:v>-0.97350224185785983</c:v>
                </c:pt>
                <c:pt idx="156">
                  <c:v>-0.71461444103426519</c:v>
                </c:pt>
                <c:pt idx="157">
                  <c:v>-0.36927954191015755</c:v>
                </c:pt>
                <c:pt idx="158">
                  <c:v>1.7964029821922189E-2</c:v>
                </c:pt>
                <c:pt idx="159">
                  <c:v>0.40618059459346545</c:v>
                </c:pt>
                <c:pt idx="160">
                  <c:v>0.82874615105498106</c:v>
                </c:pt>
                <c:pt idx="161">
                  <c:v>1.0687295933014482</c:v>
                </c:pt>
                <c:pt idx="162">
                  <c:v>0.98943266915736983</c:v>
                </c:pt>
                <c:pt idx="163">
                  <c:v>1.0374361363999431</c:v>
                </c:pt>
                <c:pt idx="164">
                  <c:v>1.0470868239640079</c:v>
                </c:pt>
                <c:pt idx="165">
                  <c:v>0.7956671854127797</c:v>
                </c:pt>
                <c:pt idx="166">
                  <c:v>0.69792863462814791</c:v>
                </c:pt>
                <c:pt idx="167">
                  <c:v>0.64798514891566317</c:v>
                </c:pt>
                <c:pt idx="168">
                  <c:v>0.35686655563740333</c:v>
                </c:pt>
                <c:pt idx="169">
                  <c:v>0.36436848634022923</c:v>
                </c:pt>
                <c:pt idx="170">
                  <c:v>0.29901466928763348</c:v>
                </c:pt>
                <c:pt idx="171">
                  <c:v>0.30511293498057701</c:v>
                </c:pt>
                <c:pt idx="172">
                  <c:v>0.43735199432967076</c:v>
                </c:pt>
                <c:pt idx="173">
                  <c:v>0.62806944093639805</c:v>
                </c:pt>
                <c:pt idx="174">
                  <c:v>0.80829147228344722</c:v>
                </c:pt>
                <c:pt idx="175">
                  <c:v>0.93086376542671201</c:v>
                </c:pt>
                <c:pt idx="176">
                  <c:v>0.95894542329060073</c:v>
                </c:pt>
                <c:pt idx="177">
                  <c:v>0.86356486948334743</c:v>
                </c:pt>
                <c:pt idx="178">
                  <c:v>0.79675878294450098</c:v>
                </c:pt>
                <c:pt idx="179">
                  <c:v>0.68377573272876602</c:v>
                </c:pt>
                <c:pt idx="180">
                  <c:v>0.60367856296282074</c:v>
                </c:pt>
                <c:pt idx="181">
                  <c:v>0.62087148620599808</c:v>
                </c:pt>
                <c:pt idx="182">
                  <c:v>0.57786236524996126</c:v>
                </c:pt>
                <c:pt idx="183">
                  <c:v>0.53660441906701029</c:v>
                </c:pt>
                <c:pt idx="184">
                  <c:v>0.54091882592776452</c:v>
                </c:pt>
                <c:pt idx="185">
                  <c:v>0.48052212060848526</c:v>
                </c:pt>
                <c:pt idx="186">
                  <c:v>0.50733509051809922</c:v>
                </c:pt>
                <c:pt idx="187">
                  <c:v>0.52205053710499305</c:v>
                </c:pt>
                <c:pt idx="188">
                  <c:v>0.51334568389285995</c:v>
                </c:pt>
                <c:pt idx="189">
                  <c:v>0.50683139232760821</c:v>
                </c:pt>
                <c:pt idx="190">
                  <c:v>0.49527162189238599</c:v>
                </c:pt>
                <c:pt idx="191">
                  <c:v>0.46385362069721103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1-4C67-934B-C7DCF1F6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19008"/>
        <c:axId val="122620928"/>
      </c:lineChart>
      <c:catAx>
        <c:axId val="12261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Source:</a:t>
                </a:r>
                <a:r>
                  <a:rPr lang="en-US" sz="1400" b="0" baseline="0"/>
                  <a:t> Macroeconomic Advisers by IHS Markit, LLC</a:t>
                </a:r>
                <a:endParaRPr lang="en-US" sz="1400" b="0"/>
              </a:p>
            </c:rich>
          </c:tx>
          <c:overlay val="0"/>
        </c:title>
        <c:numFmt formatCode="0" sourceLinked="0"/>
        <c:majorTickMark val="cross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122620928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2262092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22619008"/>
        <c:crosses val="autoZero"/>
        <c:crossBetween val="between"/>
        <c:majorUnit val="1.5"/>
      </c:valAx>
      <c:valAx>
        <c:axId val="12263500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2636544"/>
        <c:crosses val="max"/>
        <c:crossBetween val="between"/>
      </c:valAx>
      <c:catAx>
        <c:axId val="12263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635008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Fiscal</a:t>
            </a:r>
            <a:r>
              <a:rPr lang="en-US" b="0" baseline="0"/>
              <a:t> Stimulus / Drag   </a:t>
            </a:r>
            <a:endParaRPr lang="en-US" b="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Federal</c:v>
          </c:tx>
          <c:spPr>
            <a:solidFill>
              <a:srgbClr val="00B050"/>
            </a:solidFill>
          </c:spPr>
          <c:invertIfNegative val="0"/>
          <c:cat>
            <c:numRef>
              <c:f>'TABLE SHORT ANNUAL '!$B$8:$B$17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'TABLE SHORT ANNUAL '!$D$8:$D$17</c:f>
              <c:numCache>
                <c:formatCode>0.00</c:formatCode>
                <c:ptCount val="10"/>
                <c:pt idx="0">
                  <c:v>-1.0702624985235394</c:v>
                </c:pt>
                <c:pt idx="1">
                  <c:v>-7.0193617407435238E-2</c:v>
                </c:pt>
                <c:pt idx="2">
                  <c:v>0.41327758794728275</c:v>
                </c:pt>
                <c:pt idx="3">
                  <c:v>0.28919045942227528</c:v>
                </c:pt>
                <c:pt idx="4">
                  <c:v>0.2623853004185801</c:v>
                </c:pt>
                <c:pt idx="5">
                  <c:v>0.73548812820735798</c:v>
                </c:pt>
                <c:pt idx="6">
                  <c:v>0.48527410678931299</c:v>
                </c:pt>
                <c:pt idx="7">
                  <c:v>0.30425133627122075</c:v>
                </c:pt>
                <c:pt idx="8">
                  <c:v>0.28541357246622978</c:v>
                </c:pt>
                <c:pt idx="9">
                  <c:v>0.24595554188249652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4-4A09-BAE2-562E0C084282}"/>
            </c:ext>
          </c:extLst>
        </c:ser>
        <c:ser>
          <c:idx val="2"/>
          <c:order val="2"/>
          <c:tx>
            <c:v>State &amp; Local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'TABLE SHORT ANNUAL '!$B$8:$B$17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'TABLE SHORT ANNUAL '!$E$8:$E$17</c:f>
              <c:numCache>
                <c:formatCode>0.00</c:formatCode>
                <c:ptCount val="10"/>
                <c:pt idx="0">
                  <c:v>9.6760256665681374E-2</c:v>
                </c:pt>
                <c:pt idx="1">
                  <c:v>0.4763742120009008</c:v>
                </c:pt>
                <c:pt idx="2">
                  <c:v>0.62415854845266239</c:v>
                </c:pt>
                <c:pt idx="3">
                  <c:v>0.3587946894933885</c:v>
                </c:pt>
                <c:pt idx="4">
                  <c:v>4.2727634561997102E-2</c:v>
                </c:pt>
                <c:pt idx="5">
                  <c:v>0.19537563721935541</c:v>
                </c:pt>
                <c:pt idx="6">
                  <c:v>0.19850162593945278</c:v>
                </c:pt>
                <c:pt idx="7">
                  <c:v>0.23235308279578898</c:v>
                </c:pt>
                <c:pt idx="8">
                  <c:v>0.23663696463876249</c:v>
                </c:pt>
                <c:pt idx="9">
                  <c:v>0.21789807881471401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4-4A09-BAE2-562E0C084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673792"/>
        <c:axId val="122675968"/>
      </c:barChart>
      <c:lineChart>
        <c:grouping val="standard"/>
        <c:varyColors val="0"/>
        <c:ser>
          <c:idx val="0"/>
          <c:order val="0"/>
          <c:tx>
            <c:v>Total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'TABLE SHORT ANNUAL '!$B$8:$B$17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'TABLE SHORT ANNUAL '!$C$8:$C$17</c:f>
              <c:numCache>
                <c:formatCode>0.00</c:formatCode>
                <c:ptCount val="10"/>
                <c:pt idx="0">
                  <c:v>-0.97350224185785805</c:v>
                </c:pt>
                <c:pt idx="1">
                  <c:v>0.40618059459346556</c:v>
                </c:pt>
                <c:pt idx="2">
                  <c:v>1.0374361363999451</c:v>
                </c:pt>
                <c:pt idx="3">
                  <c:v>0.64798514891566383</c:v>
                </c:pt>
                <c:pt idx="4">
                  <c:v>0.30511293498057723</c:v>
                </c:pt>
                <c:pt idx="5">
                  <c:v>0.93086376542671334</c:v>
                </c:pt>
                <c:pt idx="6">
                  <c:v>0.68377573272876579</c:v>
                </c:pt>
                <c:pt idx="7">
                  <c:v>0.53660441906700973</c:v>
                </c:pt>
                <c:pt idx="8">
                  <c:v>0.52205053710499227</c:v>
                </c:pt>
                <c:pt idx="9">
                  <c:v>0.46385362069721053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4-4A09-BAE2-562E0C084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73792"/>
        <c:axId val="122675968"/>
      </c:lineChart>
      <c:catAx>
        <c:axId val="12267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Source: Macroeconomic Advisers by IHS Markit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122675968"/>
        <c:crosses val="autoZero"/>
        <c:auto val="1"/>
        <c:lblAlgn val="ctr"/>
        <c:lblOffset val="100"/>
        <c:noMultiLvlLbl val="0"/>
      </c:catAx>
      <c:valAx>
        <c:axId val="122675968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22673792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173</xdr:row>
      <xdr:rowOff>85724</xdr:rowOff>
    </xdr:from>
    <xdr:to>
      <xdr:col>21</xdr:col>
      <xdr:colOff>438150</xdr:colOff>
      <xdr:row>195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8</xdr:col>
      <xdr:colOff>304800</xdr:colOff>
      <xdr:row>67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3946C1-6971-4876-9A80-AEA3CC228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0.88494</cdr:x>
      <cdr:y>0.13918</cdr:y>
    </cdr:from>
    <cdr:to>
      <cdr:x>0.88494</cdr:x>
      <cdr:y>0.88131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17DCD51-18F4-41EF-A4C2-BFB428DBFC3C}"/>
            </a:ext>
          </a:extLst>
        </cdr:cNvPr>
        <cdr:cNvCxnSpPr/>
      </cdr:nvCxnSpPr>
      <cdr:spPr>
        <a:xfrm xmlns:a="http://schemas.openxmlformats.org/drawingml/2006/main" flipV="1">
          <a:off x="7667522" y="875641"/>
          <a:ext cx="0" cy="466912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0.84993</cdr:x>
      <cdr:y>0.15178</cdr:y>
    </cdr:from>
    <cdr:to>
      <cdr:x>0.91193</cdr:x>
      <cdr:y>0.19723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364106" y="954950"/>
          <a:ext cx="537194" cy="285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H     F</a:t>
          </a:r>
        </a:p>
      </cdr:txBody>
    </cdr:sp>
  </cdr:relSizeAnchor>
  <cdr:relSizeAnchor xmlns:cdr="http://schemas.openxmlformats.org/drawingml/2006/chartDrawing">
    <cdr:from>
      <cdr:x>0.05163</cdr:x>
      <cdr:y>0.10678</cdr:y>
    </cdr:from>
    <cdr:to>
      <cdr:x>0.28543</cdr:x>
      <cdr:y>0.15009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218" y="671951"/>
          <a:ext cx="2025187" cy="272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Contr to 4-Qtr % Chg in Real</a:t>
          </a:r>
          <a:r>
            <a:rPr lang="en-US" sz="1200" baseline="0"/>
            <a:t> GDP</a:t>
          </a:r>
          <a:endParaRPr lang="en-US" sz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0.04923</cdr:x>
      <cdr:y>0.10014</cdr:y>
    </cdr:from>
    <cdr:to>
      <cdr:x>0.29653</cdr:x>
      <cdr:y>0.14208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6900" y="630293"/>
          <a:ext cx="2144477" cy="263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Percentage Points of Real GDP Growth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5"/>
  <sheetViews>
    <sheetView tabSelected="1" workbookViewId="0">
      <pane ySplit="7" topLeftCell="A173" activePane="bottomLeft" state="frozen"/>
      <selection pane="bottomLeft" activeCell="D8" sqref="D8:D177"/>
    </sheetView>
  </sheetViews>
  <sheetFormatPr defaultRowHeight="15" x14ac:dyDescent="0.25"/>
  <sheetData>
    <row r="1" spans="2:32" x14ac:dyDescent="0.25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2:32" ht="18.75" x14ac:dyDescent="0.3">
      <c r="B2" s="19" t="s">
        <v>33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R2" s="19" t="s">
        <v>33</v>
      </c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2:32" ht="19.5" thickBot="1" x14ac:dyDescent="0.35">
      <c r="B3" s="20" t="s">
        <v>23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R3" s="20" t="s">
        <v>24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</row>
    <row r="5" spans="2:32" x14ac:dyDescent="0.25">
      <c r="D5" s="5" t="s">
        <v>21</v>
      </c>
      <c r="E5" s="39" t="s">
        <v>16</v>
      </c>
      <c r="F5" s="40"/>
      <c r="G5" s="40"/>
      <c r="H5" s="40"/>
      <c r="I5" s="40"/>
      <c r="J5" s="40"/>
      <c r="K5" s="40"/>
      <c r="L5" s="41"/>
      <c r="M5" s="39" t="s">
        <v>20</v>
      </c>
      <c r="N5" s="40"/>
      <c r="O5" s="40"/>
      <c r="P5" s="41"/>
      <c r="T5" s="5" t="s">
        <v>21</v>
      </c>
      <c r="U5" s="39" t="s">
        <v>16</v>
      </c>
      <c r="V5" s="40"/>
      <c r="W5" s="40"/>
      <c r="X5" s="40"/>
      <c r="Y5" s="40"/>
      <c r="Z5" s="40"/>
      <c r="AA5" s="40"/>
      <c r="AB5" s="41"/>
      <c r="AC5" s="39" t="s">
        <v>20</v>
      </c>
      <c r="AD5" s="40"/>
      <c r="AE5" s="40"/>
      <c r="AF5" s="41"/>
    </row>
    <row r="6" spans="2:32" x14ac:dyDescent="0.25">
      <c r="D6" s="15" t="s">
        <v>22</v>
      </c>
      <c r="E6" s="42" t="s">
        <v>10</v>
      </c>
      <c r="F6" s="42" t="s">
        <v>11</v>
      </c>
      <c r="G6" s="39" t="s">
        <v>15</v>
      </c>
      <c r="H6" s="40"/>
      <c r="I6" s="41"/>
      <c r="J6" s="39" t="s">
        <v>17</v>
      </c>
      <c r="K6" s="40"/>
      <c r="L6" s="40"/>
      <c r="M6" s="44" t="s">
        <v>10</v>
      </c>
      <c r="N6" s="44" t="s">
        <v>11</v>
      </c>
      <c r="O6" s="44" t="s">
        <v>19</v>
      </c>
      <c r="P6" s="44" t="s">
        <v>18</v>
      </c>
      <c r="T6" s="15" t="s">
        <v>22</v>
      </c>
      <c r="U6" s="42" t="s">
        <v>10</v>
      </c>
      <c r="V6" s="42" t="s">
        <v>11</v>
      </c>
      <c r="W6" s="39" t="s">
        <v>15</v>
      </c>
      <c r="X6" s="40"/>
      <c r="Y6" s="41"/>
      <c r="Z6" s="39" t="s">
        <v>17</v>
      </c>
      <c r="AA6" s="40"/>
      <c r="AB6" s="40"/>
      <c r="AC6" s="44" t="s">
        <v>10</v>
      </c>
      <c r="AD6" s="44" t="s">
        <v>11</v>
      </c>
      <c r="AE6" s="44" t="s">
        <v>19</v>
      </c>
      <c r="AF6" s="44" t="s">
        <v>18</v>
      </c>
    </row>
    <row r="7" spans="2:32" x14ac:dyDescent="0.25">
      <c r="B7" s="1" t="s">
        <v>3</v>
      </c>
      <c r="C7" s="17" t="s">
        <v>2</v>
      </c>
      <c r="D7" s="16" t="s">
        <v>0</v>
      </c>
      <c r="E7" s="43"/>
      <c r="F7" s="43"/>
      <c r="G7" s="1" t="s">
        <v>1</v>
      </c>
      <c r="H7" s="1" t="s">
        <v>12</v>
      </c>
      <c r="I7" s="14" t="s">
        <v>13</v>
      </c>
      <c r="J7" s="1" t="s">
        <v>1</v>
      </c>
      <c r="K7" s="1" t="s">
        <v>18</v>
      </c>
      <c r="L7" s="14" t="s">
        <v>14</v>
      </c>
      <c r="M7" s="43"/>
      <c r="N7" s="43"/>
      <c r="O7" s="43"/>
      <c r="P7" s="43"/>
      <c r="R7" s="1" t="s">
        <v>3</v>
      </c>
      <c r="S7" s="17" t="s">
        <v>2</v>
      </c>
      <c r="T7" s="16" t="s">
        <v>0</v>
      </c>
      <c r="U7" s="43"/>
      <c r="V7" s="43"/>
      <c r="W7" s="1" t="s">
        <v>1</v>
      </c>
      <c r="X7" s="1" t="s">
        <v>12</v>
      </c>
      <c r="Y7" s="14" t="s">
        <v>13</v>
      </c>
      <c r="Z7" s="1" t="s">
        <v>1</v>
      </c>
      <c r="AA7" s="1" t="s">
        <v>18</v>
      </c>
      <c r="AB7" s="14" t="s">
        <v>14</v>
      </c>
      <c r="AC7" s="43"/>
      <c r="AD7" s="43"/>
      <c r="AE7" s="43"/>
      <c r="AF7" s="43"/>
    </row>
    <row r="8" spans="2:32" x14ac:dyDescent="0.25">
      <c r="B8">
        <v>1973.3</v>
      </c>
      <c r="C8">
        <v>0</v>
      </c>
      <c r="D8" s="2">
        <v>-0.27338619116799501</v>
      </c>
      <c r="E8" s="2">
        <v>-0.87898403817367499</v>
      </c>
      <c r="F8" s="2">
        <v>-1.63868610681702</v>
      </c>
      <c r="G8" s="2">
        <v>0.80153196593907905</v>
      </c>
      <c r="H8" s="2">
        <v>-7.4772869408739798E-2</v>
      </c>
      <c r="I8" s="2">
        <v>0.876304835347819</v>
      </c>
      <c r="J8" s="2">
        <v>-4.1829897295730299E-2</v>
      </c>
      <c r="K8" s="2">
        <v>5.7216413943652102E-2</v>
      </c>
      <c r="L8" s="2">
        <v>-9.9046311239382401E-2</v>
      </c>
      <c r="M8" s="2">
        <v>0.60559784700567998</v>
      </c>
      <c r="N8" s="2">
        <v>0.63304724497454701</v>
      </c>
      <c r="O8" s="2">
        <v>-2.1912560404573001E-2</v>
      </c>
      <c r="P8" s="2">
        <v>-5.5368375642943102E-3</v>
      </c>
      <c r="Q8" s="2">
        <f>P8+O8</f>
        <v>-2.7449397968867313E-2</v>
      </c>
      <c r="R8">
        <v>1973.3</v>
      </c>
      <c r="S8">
        <v>0</v>
      </c>
      <c r="T8" s="2"/>
    </row>
    <row r="9" spans="2:32" x14ac:dyDescent="0.25">
      <c r="B9">
        <f>1973.4</f>
        <v>1973.4</v>
      </c>
      <c r="C9">
        <v>0</v>
      </c>
      <c r="D9" s="2">
        <v>0.90806376815174406</v>
      </c>
      <c r="E9" s="2">
        <v>0.19518468993497901</v>
      </c>
      <c r="F9" s="2">
        <v>-4.3933978763130002E-2</v>
      </c>
      <c r="G9" s="2">
        <v>0.436766864094772</v>
      </c>
      <c r="H9" s="2">
        <v>-8.6654048594977905E-3</v>
      </c>
      <c r="I9" s="2">
        <v>0.44543226895427002</v>
      </c>
      <c r="J9" s="2">
        <v>-0.19764819539666301</v>
      </c>
      <c r="K9" s="2">
        <v>-2.18581408972769E-2</v>
      </c>
      <c r="L9" s="2">
        <v>-0.17579005449938601</v>
      </c>
      <c r="M9" s="2">
        <v>0.712879078216764</v>
      </c>
      <c r="N9" s="2">
        <v>0.65164844677800904</v>
      </c>
      <c r="O9" s="2">
        <v>6.6025491761489294E-2</v>
      </c>
      <c r="P9" s="2">
        <v>-4.7948603227347302E-3</v>
      </c>
      <c r="Q9" s="2">
        <f t="shared" ref="Q9:Q72" si="0">P9+O9</f>
        <v>6.1230631438754561E-2</v>
      </c>
      <c r="R9">
        <f>1973.4</f>
        <v>1973.4</v>
      </c>
      <c r="S9">
        <v>0</v>
      </c>
      <c r="T9" s="2"/>
    </row>
    <row r="10" spans="2:32" x14ac:dyDescent="0.25">
      <c r="B10" s="22">
        <f>1974.1</f>
        <v>1974.1</v>
      </c>
      <c r="C10" s="22">
        <v>1</v>
      </c>
      <c r="D10" s="23">
        <v>1.6074426533724899</v>
      </c>
      <c r="E10" s="23">
        <v>1.1762586282393801</v>
      </c>
      <c r="F10" s="23">
        <v>0.88499108303898799</v>
      </c>
      <c r="G10" s="23">
        <v>0.714716026454699</v>
      </c>
      <c r="H10" s="23">
        <v>4.9444846118215702E-2</v>
      </c>
      <c r="I10" s="23">
        <v>0.66527118033648303</v>
      </c>
      <c r="J10" s="23">
        <v>-0.42344848125429901</v>
      </c>
      <c r="K10" s="23">
        <v>-9.6941190910633204E-2</v>
      </c>
      <c r="L10" s="23">
        <v>-0.32650729034366499</v>
      </c>
      <c r="M10" s="23">
        <v>0.431184025133101</v>
      </c>
      <c r="N10" s="23">
        <v>0.59469461916148703</v>
      </c>
      <c r="O10" s="23">
        <v>-0.21889263195386399</v>
      </c>
      <c r="P10" s="23">
        <v>5.5382037925477398E-2</v>
      </c>
      <c r="Q10" s="2">
        <f t="shared" si="0"/>
        <v>-0.16351059402838658</v>
      </c>
      <c r="R10" s="22">
        <f>1974.1</f>
        <v>1974.1</v>
      </c>
      <c r="S10" s="22">
        <v>1</v>
      </c>
      <c r="T10" s="23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</row>
    <row r="11" spans="2:32" x14ac:dyDescent="0.25">
      <c r="B11" s="22">
        <f>B10+0.1</f>
        <v>1974.1999999999998</v>
      </c>
      <c r="C11" s="22">
        <v>1</v>
      </c>
      <c r="D11" s="23">
        <v>0.21632611013125799</v>
      </c>
      <c r="E11" s="23">
        <v>-0.28645021991529901</v>
      </c>
      <c r="F11" s="23">
        <v>-0.34316829409306299</v>
      </c>
      <c r="G11" s="23">
        <v>0.55279443579498599</v>
      </c>
      <c r="H11" s="23">
        <v>0.101544016934925</v>
      </c>
      <c r="I11" s="23">
        <v>0.45125041886006001</v>
      </c>
      <c r="J11" s="23">
        <v>-0.49607636161722202</v>
      </c>
      <c r="K11" s="23">
        <v>-0.20023432868796101</v>
      </c>
      <c r="L11" s="23">
        <v>-0.29584203292926098</v>
      </c>
      <c r="M11" s="23">
        <v>0.50277633004655797</v>
      </c>
      <c r="N11" s="23">
        <v>0.53399570414109399</v>
      </c>
      <c r="O11" s="23">
        <v>-7.4737549784103893E-2</v>
      </c>
      <c r="P11" s="23">
        <v>4.3518175689567999E-2</v>
      </c>
      <c r="Q11" s="2">
        <f t="shared" si="0"/>
        <v>-3.1219374094535894E-2</v>
      </c>
      <c r="R11" s="22">
        <f>R10+0.1</f>
        <v>1974.1999999999998</v>
      </c>
      <c r="S11" s="22">
        <v>1</v>
      </c>
      <c r="T11" s="23">
        <f>AVERAGE(D8:D11)</f>
        <v>0.61461158512187419</v>
      </c>
      <c r="U11" s="23">
        <f>AVERAGE(E8:E11)</f>
        <v>5.1502265021346291E-2</v>
      </c>
      <c r="V11" s="23">
        <f t="shared" ref="V11:AF11" si="1">AVERAGE(F8:F11)</f>
        <v>-0.28519932415855626</v>
      </c>
      <c r="W11" s="23">
        <f t="shared" si="1"/>
        <v>0.62645232307088405</v>
      </c>
      <c r="X11" s="23">
        <f t="shared" si="1"/>
        <v>1.6887647196225777E-2</v>
      </c>
      <c r="Y11" s="23">
        <f t="shared" si="1"/>
        <v>0.60956467587465801</v>
      </c>
      <c r="Z11" s="23">
        <f t="shared" si="1"/>
        <v>-0.28975073389097861</v>
      </c>
      <c r="AA11" s="23">
        <f t="shared" si="1"/>
        <v>-6.5454311638054749E-2</v>
      </c>
      <c r="AB11" s="23">
        <f t="shared" si="1"/>
        <v>-0.22429642225292362</v>
      </c>
      <c r="AC11" s="23">
        <f t="shared" si="1"/>
        <v>0.56310932010052572</v>
      </c>
      <c r="AD11" s="23">
        <f t="shared" si="1"/>
        <v>0.60334650376378429</v>
      </c>
      <c r="AE11" s="23">
        <f t="shared" si="1"/>
        <v>-6.2379312595262901E-2</v>
      </c>
      <c r="AF11" s="23">
        <f t="shared" si="1"/>
        <v>2.2142128932004089E-2</v>
      </c>
    </row>
    <row r="12" spans="2:32" x14ac:dyDescent="0.25">
      <c r="B12" s="22">
        <f t="shared" ref="B12:B13" si="2">B11+0.1</f>
        <v>1974.2999999999997</v>
      </c>
      <c r="C12" s="22">
        <v>1</v>
      </c>
      <c r="D12" s="23">
        <v>-4.91761828793955E-2</v>
      </c>
      <c r="E12" s="23">
        <v>4.6416182179641101E-2</v>
      </c>
      <c r="F12" s="23">
        <v>6.2172573031075803E-2</v>
      </c>
      <c r="G12" s="23">
        <v>0.36010920532726298</v>
      </c>
      <c r="H12" s="23">
        <v>-1.28110487446105E-2</v>
      </c>
      <c r="I12" s="23">
        <v>0.37292025407187401</v>
      </c>
      <c r="J12" s="23">
        <v>-0.37586559617869802</v>
      </c>
      <c r="K12" s="23">
        <v>-0.30757314214008302</v>
      </c>
      <c r="L12" s="23">
        <v>-6.8292454038615294E-2</v>
      </c>
      <c r="M12" s="23">
        <v>-9.5592365059036594E-2</v>
      </c>
      <c r="N12" s="23">
        <v>-0.1618146599011</v>
      </c>
      <c r="O12" s="23">
        <v>9.4105257721283295E-2</v>
      </c>
      <c r="P12" s="23">
        <v>-2.7882962879219899E-2</v>
      </c>
      <c r="Q12" s="2">
        <f t="shared" si="0"/>
        <v>6.6222294842063392E-2</v>
      </c>
      <c r="R12" s="22">
        <f t="shared" ref="R12:R13" si="3">R11+0.1</f>
        <v>1974.2999999999997</v>
      </c>
      <c r="S12" s="22">
        <v>1</v>
      </c>
      <c r="T12" s="23">
        <f t="shared" ref="T12:U12" si="4">AVERAGE(D9:D12)</f>
        <v>0.67066408719402415</v>
      </c>
      <c r="U12" s="23">
        <f t="shared" si="4"/>
        <v>0.28285232010967531</v>
      </c>
      <c r="V12" s="23">
        <f t="shared" ref="V12:V75" si="5">AVERAGE(F9:F12)</f>
        <v>0.14001534580346769</v>
      </c>
      <c r="W12" s="23">
        <f t="shared" ref="W12:W75" si="6">AVERAGE(G9:G12)</f>
        <v>0.51609663291792995</v>
      </c>
      <c r="X12" s="23">
        <f t="shared" ref="X12:X75" si="7">AVERAGE(H9:H12)</f>
        <v>3.2378102362258097E-2</v>
      </c>
      <c r="Y12" s="23">
        <f t="shared" ref="Y12:Y75" si="8">AVERAGE(I9:I12)</f>
        <v>0.48371853055567171</v>
      </c>
      <c r="Z12" s="23">
        <f t="shared" ref="Z12:Z75" si="9">AVERAGE(J9:J12)</f>
        <v>-0.3732596586117205</v>
      </c>
      <c r="AA12" s="23">
        <f t="shared" ref="AA12:AA75" si="10">AVERAGE(K9:K12)</f>
        <v>-0.15665170065898854</v>
      </c>
      <c r="AB12" s="23">
        <f t="shared" ref="AB12:AB75" si="11">AVERAGE(L9:L12)</f>
        <v>-0.21660795795273183</v>
      </c>
      <c r="AC12" s="23">
        <f t="shared" ref="AC12:AC75" si="12">AVERAGE(M9:M12)</f>
        <v>0.38781176708434656</v>
      </c>
      <c r="AD12" s="23">
        <f t="shared" ref="AD12:AD75" si="13">AVERAGE(N9:N12)</f>
        <v>0.40463102754487246</v>
      </c>
      <c r="AE12" s="23">
        <f t="shared" ref="AE12:AE75" si="14">AVERAGE(O9:O12)</f>
        <v>-3.3374858063798821E-2</v>
      </c>
      <c r="AF12" s="23">
        <f t="shared" ref="AF12:AF75" si="15">AVERAGE(P9:P12)</f>
        <v>1.6555597603272691E-2</v>
      </c>
    </row>
    <row r="13" spans="2:32" x14ac:dyDescent="0.25">
      <c r="B13" s="22">
        <f t="shared" si="2"/>
        <v>1974.3999999999996</v>
      </c>
      <c r="C13" s="22">
        <v>1</v>
      </c>
      <c r="D13" s="23">
        <v>0.56834128211542301</v>
      </c>
      <c r="E13" s="23">
        <v>0.70983695462990704</v>
      </c>
      <c r="F13" s="23">
        <v>0.31565499042644501</v>
      </c>
      <c r="G13" s="23">
        <v>0.75644630212861197</v>
      </c>
      <c r="H13" s="23">
        <v>4.87598140416853E-2</v>
      </c>
      <c r="I13" s="23">
        <v>0.70768648808692702</v>
      </c>
      <c r="J13" s="23">
        <v>-0.36226433792515</v>
      </c>
      <c r="K13" s="23">
        <v>-0.241054130099143</v>
      </c>
      <c r="L13" s="23">
        <v>-0.121210207826006</v>
      </c>
      <c r="M13" s="23">
        <v>-0.141495672514484</v>
      </c>
      <c r="N13" s="23">
        <v>-2.6842474654887101E-2</v>
      </c>
      <c r="O13" s="23">
        <v>-0.107765665285074</v>
      </c>
      <c r="P13" s="23">
        <v>-6.8875325745225797E-3</v>
      </c>
      <c r="Q13" s="2">
        <f t="shared" si="0"/>
        <v>-0.11465319785959659</v>
      </c>
      <c r="R13" s="22">
        <f t="shared" si="3"/>
        <v>1974.3999999999996</v>
      </c>
      <c r="S13" s="22">
        <v>1</v>
      </c>
      <c r="T13" s="23">
        <f t="shared" ref="T13:U13" si="16">AVERAGE(D10:D13)</f>
        <v>0.58573346568494378</v>
      </c>
      <c r="U13" s="23">
        <f t="shared" si="16"/>
        <v>0.41151538628340734</v>
      </c>
      <c r="V13" s="23">
        <f t="shared" si="5"/>
        <v>0.22991258810086146</v>
      </c>
      <c r="W13" s="23">
        <f t="shared" si="6"/>
        <v>0.59601649242638999</v>
      </c>
      <c r="X13" s="23">
        <f t="shared" si="7"/>
        <v>4.6734407087553873E-2</v>
      </c>
      <c r="Y13" s="23">
        <f t="shared" si="8"/>
        <v>0.54928208533883605</v>
      </c>
      <c r="Z13" s="23">
        <f t="shared" si="9"/>
        <v>-0.41441369424384228</v>
      </c>
      <c r="AA13" s="23">
        <f t="shared" si="10"/>
        <v>-0.21145069795945506</v>
      </c>
      <c r="AB13" s="23">
        <f t="shared" si="11"/>
        <v>-0.20296299628438683</v>
      </c>
      <c r="AC13" s="23">
        <f t="shared" si="12"/>
        <v>0.17421807940153458</v>
      </c>
      <c r="AD13" s="23">
        <f t="shared" si="13"/>
        <v>0.23500829718664845</v>
      </c>
      <c r="AE13" s="23">
        <f t="shared" si="14"/>
        <v>-7.6822647325439641E-2</v>
      </c>
      <c r="AF13" s="23">
        <f t="shared" si="15"/>
        <v>1.6032429540325726E-2</v>
      </c>
    </row>
    <row r="14" spans="2:32" x14ac:dyDescent="0.25">
      <c r="B14" s="22">
        <f>B10+1</f>
        <v>1975.1</v>
      </c>
      <c r="C14" s="22">
        <v>1</v>
      </c>
      <c r="D14" s="23">
        <v>1.7473550624822001</v>
      </c>
      <c r="E14" s="23">
        <v>4.2464170502893601E-3</v>
      </c>
      <c r="F14" s="23">
        <v>-0.49817544323907798</v>
      </c>
      <c r="G14" s="23">
        <v>0.79409256238680104</v>
      </c>
      <c r="H14" s="23">
        <v>0.32543849577040701</v>
      </c>
      <c r="I14" s="23">
        <v>0.46865406661639297</v>
      </c>
      <c r="J14" s="23">
        <v>-0.29167070209743301</v>
      </c>
      <c r="K14" s="23">
        <v>-0.15796346562202099</v>
      </c>
      <c r="L14" s="23">
        <v>-0.133707236475411</v>
      </c>
      <c r="M14" s="23">
        <v>1.74310864543191</v>
      </c>
      <c r="N14" s="23">
        <v>1.48761716351748</v>
      </c>
      <c r="O14" s="23">
        <v>0.25982338895209101</v>
      </c>
      <c r="P14" s="23">
        <v>-4.3319070376566498E-3</v>
      </c>
      <c r="Q14" s="2">
        <f t="shared" si="0"/>
        <v>0.25549148191443438</v>
      </c>
      <c r="R14" s="22">
        <f>R10+1</f>
        <v>1975.1</v>
      </c>
      <c r="S14" s="22">
        <v>1</v>
      </c>
      <c r="T14" s="23">
        <f t="shared" ref="T14:U14" si="17">AVERAGE(D11:D14)</f>
        <v>0.62071156796237137</v>
      </c>
      <c r="U14" s="23">
        <f t="shared" si="17"/>
        <v>0.11851233348613463</v>
      </c>
      <c r="V14" s="23">
        <f t="shared" si="5"/>
        <v>-0.11587904346865503</v>
      </c>
      <c r="W14" s="23">
        <f t="shared" si="6"/>
        <v>0.61586062640941552</v>
      </c>
      <c r="X14" s="23">
        <f t="shared" si="7"/>
        <v>0.1157328195006017</v>
      </c>
      <c r="Y14" s="23">
        <f t="shared" si="8"/>
        <v>0.50012780690881353</v>
      </c>
      <c r="Z14" s="23">
        <f t="shared" si="9"/>
        <v>-0.38146924945462574</v>
      </c>
      <c r="AA14" s="23">
        <f t="shared" si="10"/>
        <v>-0.22670626663730201</v>
      </c>
      <c r="AB14" s="23">
        <f t="shared" si="11"/>
        <v>-0.15476298281732331</v>
      </c>
      <c r="AC14" s="23">
        <f t="shared" si="12"/>
        <v>0.50219923447623682</v>
      </c>
      <c r="AD14" s="23">
        <f t="shared" si="13"/>
        <v>0.45823893327564669</v>
      </c>
      <c r="AE14" s="23">
        <f t="shared" si="14"/>
        <v>4.2856357901049101E-2</v>
      </c>
      <c r="AF14" s="23">
        <f t="shared" si="15"/>
        <v>1.1039432995422174E-3</v>
      </c>
    </row>
    <row r="15" spans="2:32" x14ac:dyDescent="0.25">
      <c r="B15">
        <f t="shared" ref="B15:B78" si="18">B11+1</f>
        <v>1975.1999999999998</v>
      </c>
      <c r="C15">
        <v>0</v>
      </c>
      <c r="D15" s="2">
        <v>1.3477450035785601</v>
      </c>
      <c r="E15" s="2">
        <v>1.30352331313605</v>
      </c>
      <c r="F15" s="2">
        <v>-0.47625151517187397</v>
      </c>
      <c r="G15" s="2">
        <v>1.6451090162772799</v>
      </c>
      <c r="H15" s="2">
        <v>0.460362824171272</v>
      </c>
      <c r="I15" s="2">
        <v>1.1847461921060101</v>
      </c>
      <c r="J15" s="2">
        <v>0.13466581203064601</v>
      </c>
      <c r="K15" s="2">
        <v>0.246914617065918</v>
      </c>
      <c r="L15" s="2">
        <v>-0.112248805035271</v>
      </c>
      <c r="M15" s="2">
        <v>4.4221690442507698E-2</v>
      </c>
      <c r="N15" s="2">
        <v>-0.151026186954796</v>
      </c>
      <c r="O15" s="2">
        <v>0.223439874508265</v>
      </c>
      <c r="P15" s="2">
        <v>-2.8191997110960699E-2</v>
      </c>
      <c r="Q15" s="2">
        <f t="shared" si="0"/>
        <v>0.19524787739730429</v>
      </c>
      <c r="R15">
        <f t="shared" ref="R15:R78" si="19">R11+1</f>
        <v>1975.1999999999998</v>
      </c>
      <c r="S15">
        <v>0</v>
      </c>
      <c r="T15" s="24">
        <f t="shared" ref="T15:U15" si="20">AVERAGE(D12:D15)</f>
        <v>0.90356629132419686</v>
      </c>
      <c r="U15" s="24">
        <f t="shared" si="20"/>
        <v>0.51600571674897189</v>
      </c>
      <c r="V15" s="24">
        <f t="shared" si="5"/>
        <v>-0.14914984873835779</v>
      </c>
      <c r="W15" s="24">
        <f t="shared" si="6"/>
        <v>0.88893927152998908</v>
      </c>
      <c r="X15" s="24">
        <f t="shared" si="7"/>
        <v>0.20543752130968845</v>
      </c>
      <c r="Y15" s="24">
        <f t="shared" si="8"/>
        <v>0.68350175022030102</v>
      </c>
      <c r="Z15" s="24">
        <f t="shared" si="9"/>
        <v>-0.22378370604265876</v>
      </c>
      <c r="AA15" s="24">
        <f t="shared" si="10"/>
        <v>-0.11491903019883226</v>
      </c>
      <c r="AB15" s="24">
        <f t="shared" si="11"/>
        <v>-0.10886467584382582</v>
      </c>
      <c r="AC15" s="24">
        <f t="shared" si="12"/>
        <v>0.38756057457522425</v>
      </c>
      <c r="AD15" s="24">
        <f t="shared" si="13"/>
        <v>0.28698346050167423</v>
      </c>
      <c r="AE15" s="24">
        <f t="shared" si="14"/>
        <v>0.11740071397414131</v>
      </c>
      <c r="AF15" s="24">
        <f t="shared" si="15"/>
        <v>-1.6823599900589958E-2</v>
      </c>
    </row>
    <row r="16" spans="2:32" x14ac:dyDescent="0.25">
      <c r="B16">
        <f t="shared" si="18"/>
        <v>1975.2999999999997</v>
      </c>
      <c r="C16">
        <v>0</v>
      </c>
      <c r="D16" s="2">
        <v>2.8944278674626598</v>
      </c>
      <c r="E16" s="2">
        <v>1.9788458149981001</v>
      </c>
      <c r="F16" s="2">
        <v>1.03906747120738</v>
      </c>
      <c r="G16" s="2">
        <v>0.53664306695171504</v>
      </c>
      <c r="H16" s="2">
        <v>0.347828981041087</v>
      </c>
      <c r="I16" s="2">
        <v>0.18881408591062701</v>
      </c>
      <c r="J16" s="2">
        <v>0.40313527683900602</v>
      </c>
      <c r="K16" s="2">
        <v>0.42134988104636101</v>
      </c>
      <c r="L16" s="2">
        <v>-1.8214604207354601E-2</v>
      </c>
      <c r="M16" s="2">
        <v>0.91558205246456204</v>
      </c>
      <c r="N16" s="2">
        <v>0.85359776434603796</v>
      </c>
      <c r="O16" s="2">
        <v>9.8433010282885702E-2</v>
      </c>
      <c r="P16" s="2">
        <v>-3.6448722164361402E-2</v>
      </c>
      <c r="Q16" s="2">
        <f t="shared" si="0"/>
        <v>6.19842881185243E-2</v>
      </c>
      <c r="R16">
        <f t="shared" si="19"/>
        <v>1975.2999999999997</v>
      </c>
      <c r="S16">
        <v>0</v>
      </c>
      <c r="T16" s="24">
        <f t="shared" ref="T16:U16" si="21">AVERAGE(D13:D16)</f>
        <v>1.639467303909711</v>
      </c>
      <c r="U16" s="24">
        <f t="shared" si="21"/>
        <v>0.99911312495358651</v>
      </c>
      <c r="V16" s="24">
        <f t="shared" si="5"/>
        <v>9.5073875805718244E-2</v>
      </c>
      <c r="W16" s="24">
        <f t="shared" si="6"/>
        <v>0.93307273693610204</v>
      </c>
      <c r="X16" s="24">
        <f t="shared" si="7"/>
        <v>0.29559752875611284</v>
      </c>
      <c r="Y16" s="24">
        <f t="shared" si="8"/>
        <v>0.63747520817998926</v>
      </c>
      <c r="Z16" s="24">
        <f t="shared" si="9"/>
        <v>-2.903348778823274E-2</v>
      </c>
      <c r="AA16" s="24">
        <f t="shared" si="10"/>
        <v>6.7311725597778746E-2</v>
      </c>
      <c r="AB16" s="24">
        <f t="shared" si="11"/>
        <v>-9.6345213386010653E-2</v>
      </c>
      <c r="AC16" s="24">
        <f t="shared" si="12"/>
        <v>0.6403541789561239</v>
      </c>
      <c r="AD16" s="24">
        <f t="shared" si="13"/>
        <v>0.54083656656345869</v>
      </c>
      <c r="AE16" s="24">
        <f t="shared" si="14"/>
        <v>0.11848265211454193</v>
      </c>
      <c r="AF16" s="24">
        <f t="shared" si="15"/>
        <v>-1.8965039721875333E-2</v>
      </c>
    </row>
    <row r="17" spans="2:32" x14ac:dyDescent="0.25">
      <c r="B17">
        <f t="shared" si="18"/>
        <v>1975.3999999999996</v>
      </c>
      <c r="C17">
        <v>0</v>
      </c>
      <c r="D17" s="2">
        <v>1.7477632279363</v>
      </c>
      <c r="E17" s="2">
        <v>0.74965916539162802</v>
      </c>
      <c r="F17" s="2">
        <v>0.164013764763525</v>
      </c>
      <c r="G17" s="2">
        <v>0.44215241208999201</v>
      </c>
      <c r="H17" s="2">
        <v>0.165653037935831</v>
      </c>
      <c r="I17" s="2">
        <v>0.27649937415415998</v>
      </c>
      <c r="J17" s="2">
        <v>0.14349298853810999</v>
      </c>
      <c r="K17" s="2">
        <v>0.17580203749293399</v>
      </c>
      <c r="L17" s="2">
        <v>-3.2309048954824102E-2</v>
      </c>
      <c r="M17" s="2">
        <v>0.99810406254467499</v>
      </c>
      <c r="N17" s="2">
        <v>0.78077443478062702</v>
      </c>
      <c r="O17" s="2">
        <v>0.242301226004624</v>
      </c>
      <c r="P17" s="2">
        <v>-2.4971598240576001E-2</v>
      </c>
      <c r="Q17" s="2">
        <f t="shared" si="0"/>
        <v>0.21732962776404802</v>
      </c>
      <c r="R17">
        <f t="shared" si="19"/>
        <v>1975.3999999999996</v>
      </c>
      <c r="S17">
        <v>0</v>
      </c>
      <c r="T17" s="24">
        <f t="shared" ref="T17:U17" si="22">AVERAGE(D14:D17)</f>
        <v>1.9343227903649298</v>
      </c>
      <c r="U17" s="24">
        <f t="shared" si="22"/>
        <v>1.0090686776440168</v>
      </c>
      <c r="V17" s="24">
        <f t="shared" si="5"/>
        <v>5.7163569389988254E-2</v>
      </c>
      <c r="W17" s="24">
        <f t="shared" si="6"/>
        <v>0.85449926442644697</v>
      </c>
      <c r="X17" s="24">
        <f t="shared" si="7"/>
        <v>0.32482083472964923</v>
      </c>
      <c r="Y17" s="24">
        <f t="shared" si="8"/>
        <v>0.52967842969679757</v>
      </c>
      <c r="Z17" s="24">
        <f t="shared" si="9"/>
        <v>9.7405843827582245E-2</v>
      </c>
      <c r="AA17" s="24">
        <f t="shared" si="10"/>
        <v>0.17152576749579801</v>
      </c>
      <c r="AB17" s="24">
        <f t="shared" si="11"/>
        <v>-7.4119923668215182E-2</v>
      </c>
      <c r="AC17" s="24">
        <f t="shared" si="12"/>
        <v>0.92525411272091362</v>
      </c>
      <c r="AD17" s="24">
        <f t="shared" si="13"/>
        <v>0.74274079392233727</v>
      </c>
      <c r="AE17" s="24">
        <f t="shared" si="14"/>
        <v>0.20599937493696641</v>
      </c>
      <c r="AF17" s="24">
        <f t="shared" si="15"/>
        <v>-2.3486056138388688E-2</v>
      </c>
    </row>
    <row r="18" spans="2:32" x14ac:dyDescent="0.25">
      <c r="B18">
        <f t="shared" si="18"/>
        <v>1976.1</v>
      </c>
      <c r="C18">
        <v>0</v>
      </c>
      <c r="D18" s="2">
        <v>1.9594026586078901</v>
      </c>
      <c r="E18" s="2">
        <v>1.1274150199658399</v>
      </c>
      <c r="F18" s="2">
        <v>-0.35001712796087903</v>
      </c>
      <c r="G18" s="2">
        <v>1.31919918282112</v>
      </c>
      <c r="H18" s="2">
        <v>0.20864273294278701</v>
      </c>
      <c r="I18" s="2">
        <v>1.11055644987833</v>
      </c>
      <c r="J18" s="2">
        <v>0.15823296510559601</v>
      </c>
      <c r="K18" s="2">
        <v>0.24795726706766799</v>
      </c>
      <c r="L18" s="2">
        <v>-8.9724301962072303E-2</v>
      </c>
      <c r="M18" s="2">
        <v>0.83198763864205605</v>
      </c>
      <c r="N18" s="2">
        <v>0.70222251116589696</v>
      </c>
      <c r="O18" s="2">
        <v>0.16913495693264999</v>
      </c>
      <c r="P18" s="2">
        <v>-3.9369829456491201E-2</v>
      </c>
      <c r="Q18" s="2">
        <f t="shared" si="0"/>
        <v>0.12976512747615879</v>
      </c>
      <c r="R18">
        <f t="shared" si="19"/>
        <v>1976.1</v>
      </c>
      <c r="S18">
        <v>0</v>
      </c>
      <c r="T18" s="24">
        <f t="shared" ref="T18:U18" si="23">AVERAGE(D15:D18)</f>
        <v>1.9873346893963524</v>
      </c>
      <c r="U18" s="24">
        <f t="shared" si="23"/>
        <v>1.2898608283729045</v>
      </c>
      <c r="V18" s="24">
        <f t="shared" si="5"/>
        <v>9.4203148209537985E-2</v>
      </c>
      <c r="W18" s="24">
        <f t="shared" si="6"/>
        <v>0.98577591953502663</v>
      </c>
      <c r="X18" s="24">
        <f t="shared" si="7"/>
        <v>0.29562189402274425</v>
      </c>
      <c r="Y18" s="24">
        <f t="shared" si="8"/>
        <v>0.69015402551228178</v>
      </c>
      <c r="Z18" s="24">
        <f t="shared" si="9"/>
        <v>0.20988176062833952</v>
      </c>
      <c r="AA18" s="24">
        <f t="shared" si="10"/>
        <v>0.27300595066822025</v>
      </c>
      <c r="AB18" s="24">
        <f t="shared" si="11"/>
        <v>-6.3124190039880512E-2</v>
      </c>
      <c r="AC18" s="24">
        <f t="shared" si="12"/>
        <v>0.69747386102345021</v>
      </c>
      <c r="AD18" s="24">
        <f t="shared" si="13"/>
        <v>0.54639213083444149</v>
      </c>
      <c r="AE18" s="24">
        <f t="shared" si="14"/>
        <v>0.18332726693210619</v>
      </c>
      <c r="AF18" s="24">
        <f t="shared" si="15"/>
        <v>-3.2245536743097325E-2</v>
      </c>
    </row>
    <row r="19" spans="2:32" x14ac:dyDescent="0.25">
      <c r="B19">
        <f t="shared" si="18"/>
        <v>1976.1999999999998</v>
      </c>
      <c r="C19">
        <v>0</v>
      </c>
      <c r="D19" s="2">
        <v>-0.94149985392351399</v>
      </c>
      <c r="E19" s="2">
        <v>-0.21558077876618101</v>
      </c>
      <c r="F19" s="2">
        <v>-0.15983246344990101</v>
      </c>
      <c r="G19" s="2">
        <v>-0.109874977045755</v>
      </c>
      <c r="H19" s="2">
        <v>-4.6975062676266298E-2</v>
      </c>
      <c r="I19" s="2">
        <v>-6.2899914369488594E-2</v>
      </c>
      <c r="J19" s="2">
        <v>5.4126661729474501E-2</v>
      </c>
      <c r="K19" s="2">
        <v>0.13773352320816701</v>
      </c>
      <c r="L19" s="2">
        <v>-8.3606861478693006E-2</v>
      </c>
      <c r="M19" s="2">
        <v>-0.72591907515733201</v>
      </c>
      <c r="N19" s="2">
        <v>-0.67816569270834104</v>
      </c>
      <c r="O19" s="2">
        <v>-1.3318691749258801E-3</v>
      </c>
      <c r="P19" s="2">
        <v>-4.6421513274065102E-2</v>
      </c>
      <c r="Q19" s="2">
        <f t="shared" si="0"/>
        <v>-4.775338244899098E-2</v>
      </c>
      <c r="R19">
        <f t="shared" si="19"/>
        <v>1976.1999999999998</v>
      </c>
      <c r="S19">
        <v>0</v>
      </c>
      <c r="T19" s="24">
        <f t="shared" ref="T19:U19" si="24">AVERAGE(D16:D19)</f>
        <v>1.4150234750208339</v>
      </c>
      <c r="U19" s="24">
        <f t="shared" si="24"/>
        <v>0.91008480539734682</v>
      </c>
      <c r="V19" s="24">
        <f t="shared" si="5"/>
        <v>0.17330791114003122</v>
      </c>
      <c r="W19" s="24">
        <f t="shared" si="6"/>
        <v>0.54702992120426797</v>
      </c>
      <c r="X19" s="24">
        <f t="shared" si="7"/>
        <v>0.16878742231085969</v>
      </c>
      <c r="Y19" s="24">
        <f t="shared" si="8"/>
        <v>0.37824249889340711</v>
      </c>
      <c r="Z19" s="24">
        <f t="shared" si="9"/>
        <v>0.18974697305304661</v>
      </c>
      <c r="AA19" s="24">
        <f t="shared" si="10"/>
        <v>0.24571067720378251</v>
      </c>
      <c r="AB19" s="24">
        <f t="shared" si="11"/>
        <v>-5.5963704150736003E-2</v>
      </c>
      <c r="AC19" s="24">
        <f t="shared" si="12"/>
        <v>0.50493866962349021</v>
      </c>
      <c r="AD19" s="24">
        <f t="shared" si="13"/>
        <v>0.41460725439605522</v>
      </c>
      <c r="AE19" s="24">
        <f t="shared" si="14"/>
        <v>0.12713433101130844</v>
      </c>
      <c r="AF19" s="24">
        <f t="shared" si="15"/>
        <v>-3.680291578387343E-2</v>
      </c>
    </row>
    <row r="20" spans="2:32" x14ac:dyDescent="0.25">
      <c r="B20">
        <f t="shared" si="18"/>
        <v>1976.2999999999997</v>
      </c>
      <c r="C20">
        <v>0</v>
      </c>
      <c r="D20" s="2">
        <v>-0.22694863572653701</v>
      </c>
      <c r="E20" s="2">
        <v>-8.8230911494617301E-2</v>
      </c>
      <c r="F20" s="2">
        <v>1.85132740264159E-2</v>
      </c>
      <c r="G20" s="2">
        <v>-7.5604986295968101E-3</v>
      </c>
      <c r="H20" s="2">
        <v>-0.23639985498246199</v>
      </c>
      <c r="I20" s="2">
        <v>0.22883935635286601</v>
      </c>
      <c r="J20" s="2">
        <v>-9.9183686891436404E-2</v>
      </c>
      <c r="K20" s="2">
        <v>-7.7528979273406795E-2</v>
      </c>
      <c r="L20" s="2">
        <v>-2.1654707618029598E-2</v>
      </c>
      <c r="M20" s="2">
        <v>-0.138717724231919</v>
      </c>
      <c r="N20" s="2">
        <v>-0.24203533412080799</v>
      </c>
      <c r="O20" s="2">
        <v>0.14821662745837699</v>
      </c>
      <c r="P20" s="2">
        <v>-4.4899017569488699E-2</v>
      </c>
      <c r="Q20" s="2">
        <f t="shared" si="0"/>
        <v>0.1033176098888883</v>
      </c>
      <c r="R20">
        <f t="shared" si="19"/>
        <v>1976.2999999999997</v>
      </c>
      <c r="S20">
        <v>0</v>
      </c>
      <c r="T20" s="24">
        <f t="shared" ref="T20:U20" si="25">AVERAGE(D17:D20)</f>
        <v>0.63467934922353475</v>
      </c>
      <c r="U20" s="24">
        <f t="shared" si="25"/>
        <v>0.3933156237741674</v>
      </c>
      <c r="V20" s="24">
        <f t="shared" si="5"/>
        <v>-8.1830638155209787E-2</v>
      </c>
      <c r="W20" s="24">
        <f t="shared" si="6"/>
        <v>0.41097902980894008</v>
      </c>
      <c r="X20" s="24">
        <f t="shared" si="7"/>
        <v>2.2730213304972428E-2</v>
      </c>
      <c r="Y20" s="24">
        <f t="shared" si="8"/>
        <v>0.38824881650396681</v>
      </c>
      <c r="Z20" s="24">
        <f t="shared" si="9"/>
        <v>6.4167232120436027E-2</v>
      </c>
      <c r="AA20" s="24">
        <f t="shared" si="10"/>
        <v>0.12099096212384054</v>
      </c>
      <c r="AB20" s="24">
        <f t="shared" si="11"/>
        <v>-5.6823730003404752E-2</v>
      </c>
      <c r="AC20" s="24">
        <f t="shared" si="12"/>
        <v>0.24136372544937004</v>
      </c>
      <c r="AD20" s="24">
        <f t="shared" si="13"/>
        <v>0.14069897977934373</v>
      </c>
      <c r="AE20" s="24">
        <f t="shared" si="14"/>
        <v>0.13958023530518127</v>
      </c>
      <c r="AF20" s="24">
        <f t="shared" si="15"/>
        <v>-3.8915489635155252E-2</v>
      </c>
    </row>
    <row r="21" spans="2:32" x14ac:dyDescent="0.25">
      <c r="B21">
        <f t="shared" si="18"/>
        <v>1976.3999999999996</v>
      </c>
      <c r="C21">
        <v>0</v>
      </c>
      <c r="D21" s="2">
        <v>0.11310895041952899</v>
      </c>
      <c r="E21" s="2">
        <v>0.221682530060473</v>
      </c>
      <c r="F21" s="2">
        <v>8.7808285572215594E-2</v>
      </c>
      <c r="G21" s="2">
        <v>0.33052949643934698</v>
      </c>
      <c r="H21" s="2">
        <v>-0.16334471931613301</v>
      </c>
      <c r="I21" s="2">
        <v>0.49387421575548002</v>
      </c>
      <c r="J21" s="2">
        <v>-0.19665525195108899</v>
      </c>
      <c r="K21" s="2">
        <v>-0.15794827469821501</v>
      </c>
      <c r="L21" s="2">
        <v>-3.8706977252874003E-2</v>
      </c>
      <c r="M21" s="2">
        <v>-0.108573579640943</v>
      </c>
      <c r="N21" s="2">
        <v>-0.11584182681370001</v>
      </c>
      <c r="O21" s="2">
        <v>4.67833516597937E-2</v>
      </c>
      <c r="P21" s="2">
        <v>-3.9515104487037503E-2</v>
      </c>
      <c r="Q21" s="2">
        <f t="shared" si="0"/>
        <v>7.2682471727561968E-3</v>
      </c>
      <c r="R21">
        <f t="shared" si="19"/>
        <v>1976.3999999999996</v>
      </c>
      <c r="S21">
        <v>0</v>
      </c>
      <c r="T21" s="24">
        <f t="shared" ref="T21:U21" si="26">AVERAGE(D18:D21)</f>
        <v>0.22601577984434201</v>
      </c>
      <c r="U21" s="24">
        <f t="shared" si="26"/>
        <v>0.26132146494137865</v>
      </c>
      <c r="V21" s="24">
        <f t="shared" si="5"/>
        <v>-0.10088200795303713</v>
      </c>
      <c r="W21" s="24">
        <f t="shared" si="6"/>
        <v>0.38307330089627883</v>
      </c>
      <c r="X21" s="24">
        <f t="shared" si="7"/>
        <v>-5.9519226008018573E-2</v>
      </c>
      <c r="Y21" s="24">
        <f t="shared" si="8"/>
        <v>0.44259252690429685</v>
      </c>
      <c r="Z21" s="24">
        <f t="shared" si="9"/>
        <v>-2.0869828001863721E-2</v>
      </c>
      <c r="AA21" s="24">
        <f t="shared" si="10"/>
        <v>3.7553384076053291E-2</v>
      </c>
      <c r="AB21" s="24">
        <f t="shared" si="11"/>
        <v>-5.842321207791723E-2</v>
      </c>
      <c r="AC21" s="24">
        <f t="shared" si="12"/>
        <v>-3.5305685097034488E-2</v>
      </c>
      <c r="AD21" s="24">
        <f t="shared" si="13"/>
        <v>-8.345508561923802E-2</v>
      </c>
      <c r="AE21" s="24">
        <f t="shared" si="14"/>
        <v>9.0700766718973688E-2</v>
      </c>
      <c r="AF21" s="24">
        <f t="shared" si="15"/>
        <v>-4.2551366196770621E-2</v>
      </c>
    </row>
    <row r="22" spans="2:32" x14ac:dyDescent="0.25">
      <c r="B22">
        <f t="shared" si="18"/>
        <v>1977.1</v>
      </c>
      <c r="C22">
        <v>0</v>
      </c>
      <c r="D22" s="2">
        <v>0.46302811983849002</v>
      </c>
      <c r="E22" s="2">
        <v>4.1004664867323098E-2</v>
      </c>
      <c r="F22" s="2">
        <v>0.26690947385893399</v>
      </c>
      <c r="G22" s="2">
        <v>8.0376915500535703E-2</v>
      </c>
      <c r="H22" s="2">
        <v>-0.133246693792854</v>
      </c>
      <c r="I22" s="2">
        <v>0.21362360929339</v>
      </c>
      <c r="J22" s="2">
        <v>-0.30628172449214702</v>
      </c>
      <c r="K22" s="2">
        <v>-0.21867139454970499</v>
      </c>
      <c r="L22" s="2">
        <v>-8.7610329942441903E-2</v>
      </c>
      <c r="M22" s="2">
        <v>0.422023454971167</v>
      </c>
      <c r="N22" s="2">
        <v>0.47923113139332801</v>
      </c>
      <c r="O22" s="2">
        <v>-2.0797759017678601E-2</v>
      </c>
      <c r="P22" s="2">
        <v>-3.6409917404483301E-2</v>
      </c>
      <c r="Q22" s="2">
        <f t="shared" si="0"/>
        <v>-5.7207676422161902E-2</v>
      </c>
      <c r="R22">
        <f t="shared" si="19"/>
        <v>1977.1</v>
      </c>
      <c r="S22">
        <v>0</v>
      </c>
      <c r="T22" s="24">
        <f t="shared" ref="T22:U22" si="27">AVERAGE(D19:D22)</f>
        <v>-0.14807785484800795</v>
      </c>
      <c r="U22" s="24">
        <f t="shared" si="27"/>
        <v>-1.0281123833250548E-2</v>
      </c>
      <c r="V22" s="24">
        <f t="shared" si="5"/>
        <v>5.3349642501916116E-2</v>
      </c>
      <c r="W22" s="24">
        <f t="shared" si="6"/>
        <v>7.3367734066132728E-2</v>
      </c>
      <c r="X22" s="24">
        <f t="shared" si="7"/>
        <v>-0.14499158269192883</v>
      </c>
      <c r="Y22" s="24">
        <f t="shared" si="8"/>
        <v>0.21835931675806183</v>
      </c>
      <c r="Z22" s="24">
        <f t="shared" si="9"/>
        <v>-0.13699850040129946</v>
      </c>
      <c r="AA22" s="24">
        <f t="shared" si="10"/>
        <v>-7.9103781328289949E-2</v>
      </c>
      <c r="AB22" s="24">
        <f t="shared" si="11"/>
        <v>-5.7894719073009623E-2</v>
      </c>
      <c r="AC22" s="24">
        <f t="shared" si="12"/>
        <v>-0.13779673101475676</v>
      </c>
      <c r="AD22" s="24">
        <f t="shared" si="13"/>
        <v>-0.13920293056238026</v>
      </c>
      <c r="AE22" s="24">
        <f t="shared" si="14"/>
        <v>4.3217587731391546E-2</v>
      </c>
      <c r="AF22" s="24">
        <f t="shared" si="15"/>
        <v>-4.1811388183768644E-2</v>
      </c>
    </row>
    <row r="23" spans="2:32" x14ac:dyDescent="0.25">
      <c r="B23">
        <f t="shared" si="18"/>
        <v>1977.1999999999998</v>
      </c>
      <c r="C23">
        <v>0</v>
      </c>
      <c r="D23" s="2">
        <v>0.470705441807243</v>
      </c>
      <c r="E23" s="2">
        <v>2.50772899975472E-2</v>
      </c>
      <c r="F23" s="2">
        <v>0.411918290003151</v>
      </c>
      <c r="G23" s="2">
        <v>-0.119191306067589</v>
      </c>
      <c r="H23" s="2">
        <v>-0.22324214720928801</v>
      </c>
      <c r="I23" s="2">
        <v>0.10405084114169801</v>
      </c>
      <c r="J23" s="2">
        <v>-0.26764969393801402</v>
      </c>
      <c r="K23" s="2">
        <v>-0.18767663821490199</v>
      </c>
      <c r="L23" s="2">
        <v>-7.99730557231116E-2</v>
      </c>
      <c r="M23" s="2">
        <v>0.445628151809696</v>
      </c>
      <c r="N23" s="2">
        <v>0.31758279075343798</v>
      </c>
      <c r="O23" s="2">
        <v>0.15701338190084799</v>
      </c>
      <c r="P23" s="2">
        <v>-2.8968020844589999E-2</v>
      </c>
      <c r="Q23" s="2">
        <f t="shared" si="0"/>
        <v>0.12804536105625799</v>
      </c>
      <c r="R23">
        <f t="shared" si="19"/>
        <v>1977.1999999999998</v>
      </c>
      <c r="S23">
        <v>0</v>
      </c>
      <c r="T23" s="24">
        <f t="shared" ref="T23:U23" si="28">AVERAGE(D20:D23)</f>
        <v>0.20497346908468125</v>
      </c>
      <c r="U23" s="24">
        <f t="shared" si="28"/>
        <v>4.9883393357681494E-2</v>
      </c>
      <c r="V23" s="24">
        <f t="shared" si="5"/>
        <v>0.19628733086517913</v>
      </c>
      <c r="W23" s="24">
        <f t="shared" si="6"/>
        <v>7.103865181067423E-2</v>
      </c>
      <c r="X23" s="24">
        <f t="shared" si="7"/>
        <v>-0.18905835382518427</v>
      </c>
      <c r="Y23" s="24">
        <f t="shared" si="8"/>
        <v>0.26009700563585847</v>
      </c>
      <c r="Z23" s="24">
        <f t="shared" si="9"/>
        <v>-0.21744258931817162</v>
      </c>
      <c r="AA23" s="24">
        <f t="shared" si="10"/>
        <v>-0.16045632168405721</v>
      </c>
      <c r="AB23" s="24">
        <f t="shared" si="11"/>
        <v>-5.6986267634114268E-2</v>
      </c>
      <c r="AC23" s="24">
        <f t="shared" si="12"/>
        <v>0.15509007572700026</v>
      </c>
      <c r="AD23" s="24">
        <f t="shared" si="13"/>
        <v>0.1097341903030645</v>
      </c>
      <c r="AE23" s="24">
        <f t="shared" si="14"/>
        <v>8.2803900500335009E-2</v>
      </c>
      <c r="AF23" s="24">
        <f t="shared" si="15"/>
        <v>-3.7448015076399874E-2</v>
      </c>
    </row>
    <row r="24" spans="2:32" x14ac:dyDescent="0.25">
      <c r="B24">
        <f t="shared" si="18"/>
        <v>1977.2999999999997</v>
      </c>
      <c r="C24">
        <v>0</v>
      </c>
      <c r="D24" s="2">
        <v>0.23846924886034901</v>
      </c>
      <c r="E24" s="2">
        <v>0.25158871281487499</v>
      </c>
      <c r="F24" s="2">
        <v>0.33247164322290201</v>
      </c>
      <c r="G24" s="2">
        <v>-1.7709253779585401E-2</v>
      </c>
      <c r="H24" s="2">
        <v>-0.24572994365565801</v>
      </c>
      <c r="I24" s="2">
        <v>0.22802068987607299</v>
      </c>
      <c r="J24" s="2">
        <v>-6.3173676628442199E-2</v>
      </c>
      <c r="K24" s="2">
        <v>-4.3762724904513002E-2</v>
      </c>
      <c r="L24" s="2">
        <v>-1.94109517239291E-2</v>
      </c>
      <c r="M24" s="2">
        <v>-1.3119463954525601E-2</v>
      </c>
      <c r="N24" s="2">
        <v>4.6272656123795199E-2</v>
      </c>
      <c r="O24" s="2">
        <v>-3.2898963668072101E-2</v>
      </c>
      <c r="P24" s="2">
        <v>-2.6493156410248599E-2</v>
      </c>
      <c r="Q24" s="2">
        <f t="shared" si="0"/>
        <v>-5.9392120078320704E-2</v>
      </c>
      <c r="R24">
        <f t="shared" si="19"/>
        <v>1977.2999999999997</v>
      </c>
      <c r="S24">
        <v>0</v>
      </c>
      <c r="T24" s="24">
        <f t="shared" ref="T24:U24" si="29">AVERAGE(D21:D24)</f>
        <v>0.32132794023140276</v>
      </c>
      <c r="U24" s="24">
        <f t="shared" si="29"/>
        <v>0.1348382994350546</v>
      </c>
      <c r="V24" s="24">
        <f t="shared" si="5"/>
        <v>0.27477692316430063</v>
      </c>
      <c r="W24" s="24">
        <f t="shared" si="6"/>
        <v>6.8501463023177084E-2</v>
      </c>
      <c r="X24" s="24">
        <f t="shared" si="7"/>
        <v>-0.19139087599348326</v>
      </c>
      <c r="Y24" s="24">
        <f t="shared" si="8"/>
        <v>0.25989233901666026</v>
      </c>
      <c r="Z24" s="24">
        <f t="shared" si="9"/>
        <v>-0.20844008675242306</v>
      </c>
      <c r="AA24" s="24">
        <f t="shared" si="10"/>
        <v>-0.15201475809183376</v>
      </c>
      <c r="AB24" s="24">
        <f t="shared" si="11"/>
        <v>-5.642532866058915E-2</v>
      </c>
      <c r="AC24" s="24">
        <f t="shared" si="12"/>
        <v>0.18648964079634861</v>
      </c>
      <c r="AD24" s="24">
        <f t="shared" si="13"/>
        <v>0.1818111878642153</v>
      </c>
      <c r="AE24" s="24">
        <f t="shared" si="14"/>
        <v>3.752500271872275E-2</v>
      </c>
      <c r="AF24" s="24">
        <f t="shared" si="15"/>
        <v>-3.2846549786589851E-2</v>
      </c>
    </row>
    <row r="25" spans="2:32" x14ac:dyDescent="0.25">
      <c r="B25">
        <f t="shared" si="18"/>
        <v>1977.3999999999996</v>
      </c>
      <c r="C25">
        <v>0</v>
      </c>
      <c r="D25" s="2">
        <v>-4.5760676879145201E-2</v>
      </c>
      <c r="E25" s="2">
        <v>-0.16675757959854801</v>
      </c>
      <c r="F25" s="2">
        <v>-0.23211354829865499</v>
      </c>
      <c r="G25" s="2">
        <v>0.210295908526827</v>
      </c>
      <c r="H25" s="2">
        <v>-4.7918144740900302E-2</v>
      </c>
      <c r="I25" s="2">
        <v>0.25821405326772701</v>
      </c>
      <c r="J25" s="2">
        <v>-0.14493993982671999</v>
      </c>
      <c r="K25" s="2">
        <v>-0.110397873459594</v>
      </c>
      <c r="L25" s="2">
        <v>-3.4542066367126097E-2</v>
      </c>
      <c r="M25" s="2">
        <v>0.120996902719403</v>
      </c>
      <c r="N25" s="2">
        <v>0.17652140558051399</v>
      </c>
      <c r="O25" s="2">
        <v>-2.96011023538175E-2</v>
      </c>
      <c r="P25" s="2">
        <v>-2.59234005072932E-2</v>
      </c>
      <c r="Q25" s="2">
        <f t="shared" si="0"/>
        <v>-5.55245028611107E-2</v>
      </c>
      <c r="R25">
        <f t="shared" si="19"/>
        <v>1977.3999999999996</v>
      </c>
      <c r="S25">
        <v>0</v>
      </c>
      <c r="T25" s="24">
        <f t="shared" ref="T25:U25" si="30">AVERAGE(D22:D25)</f>
        <v>0.2816105334067342</v>
      </c>
      <c r="U25" s="24">
        <f t="shared" si="30"/>
        <v>3.7728272020299318E-2</v>
      </c>
      <c r="V25" s="24">
        <f t="shared" si="5"/>
        <v>0.19479646469658302</v>
      </c>
      <c r="W25" s="24">
        <f t="shared" si="6"/>
        <v>3.8443066045047075E-2</v>
      </c>
      <c r="X25" s="24">
        <f t="shared" si="7"/>
        <v>-0.16253423234967507</v>
      </c>
      <c r="Y25" s="24">
        <f t="shared" si="8"/>
        <v>0.200977298394722</v>
      </c>
      <c r="Z25" s="24">
        <f t="shared" si="9"/>
        <v>-0.19551125872133079</v>
      </c>
      <c r="AA25" s="24">
        <f t="shared" si="10"/>
        <v>-0.14012715778217849</v>
      </c>
      <c r="AB25" s="24">
        <f t="shared" si="11"/>
        <v>-5.5384100939152171E-2</v>
      </c>
      <c r="AC25" s="24">
        <f t="shared" si="12"/>
        <v>0.24388226138643512</v>
      </c>
      <c r="AD25" s="24">
        <f t="shared" si="13"/>
        <v>0.2549019959627688</v>
      </c>
      <c r="AE25" s="24">
        <f t="shared" si="14"/>
        <v>1.8428889215319946E-2</v>
      </c>
      <c r="AF25" s="24">
        <f t="shared" si="15"/>
        <v>-2.9448623791653777E-2</v>
      </c>
    </row>
    <row r="26" spans="2:32" x14ac:dyDescent="0.25">
      <c r="B26">
        <f t="shared" si="18"/>
        <v>1978.1</v>
      </c>
      <c r="C26">
        <v>0</v>
      </c>
      <c r="D26" s="2">
        <v>0.116174007428874</v>
      </c>
      <c r="E26" s="2">
        <v>-8.7735700276725906E-2</v>
      </c>
      <c r="F26" s="2">
        <v>6.0730103147269003E-2</v>
      </c>
      <c r="G26" s="2">
        <v>6.9234894608645098E-2</v>
      </c>
      <c r="H26" s="2">
        <v>-0.18794153213500001</v>
      </c>
      <c r="I26" s="2">
        <v>0.25717642674364499</v>
      </c>
      <c r="J26" s="2">
        <v>-0.21770069803264</v>
      </c>
      <c r="K26" s="2">
        <v>-6.6530971095111205E-2</v>
      </c>
      <c r="L26" s="2">
        <v>-0.151169726937528</v>
      </c>
      <c r="M26" s="2">
        <v>0.20390970770559999</v>
      </c>
      <c r="N26" s="2">
        <v>9.8479844121284701E-2</v>
      </c>
      <c r="O26" s="2">
        <v>0.135003794930425</v>
      </c>
      <c r="P26" s="2">
        <v>-2.957393134611E-2</v>
      </c>
      <c r="Q26" s="2">
        <f t="shared" si="0"/>
        <v>0.105429863584315</v>
      </c>
      <c r="R26">
        <f t="shared" si="19"/>
        <v>1978.1</v>
      </c>
      <c r="S26">
        <v>0</v>
      </c>
      <c r="T26" s="24">
        <f t="shared" ref="T26:U26" si="31">AVERAGE(D23:D26)</f>
        <v>0.19489700530433018</v>
      </c>
      <c r="U26" s="24">
        <f t="shared" si="31"/>
        <v>5.5431807342870738E-3</v>
      </c>
      <c r="V26" s="24">
        <f t="shared" si="5"/>
        <v>0.14325162201866679</v>
      </c>
      <c r="W26" s="24">
        <f t="shared" si="6"/>
        <v>3.5657560822074427E-2</v>
      </c>
      <c r="X26" s="24">
        <f t="shared" si="7"/>
        <v>-0.17620794193521158</v>
      </c>
      <c r="Y26" s="24">
        <f t="shared" si="8"/>
        <v>0.21186550275728572</v>
      </c>
      <c r="Z26" s="24">
        <f t="shared" si="9"/>
        <v>-0.17336600210645406</v>
      </c>
      <c r="AA26" s="24">
        <f t="shared" si="10"/>
        <v>-0.10209205191853005</v>
      </c>
      <c r="AB26" s="24">
        <f t="shared" si="11"/>
        <v>-7.1273950187923707E-2</v>
      </c>
      <c r="AC26" s="24">
        <f t="shared" si="12"/>
        <v>0.18935382457004335</v>
      </c>
      <c r="AD26" s="24">
        <f t="shared" si="13"/>
        <v>0.159714174144758</v>
      </c>
      <c r="AE26" s="24">
        <f t="shared" si="14"/>
        <v>5.7379277702345848E-2</v>
      </c>
      <c r="AF26" s="24">
        <f t="shared" si="15"/>
        <v>-2.7739627277060447E-2</v>
      </c>
    </row>
    <row r="27" spans="2:32" x14ac:dyDescent="0.25">
      <c r="B27">
        <f t="shared" si="18"/>
        <v>1978.1999999999998</v>
      </c>
      <c r="C27">
        <v>0</v>
      </c>
      <c r="D27" s="2">
        <v>1.8960015412484299</v>
      </c>
      <c r="E27" s="2">
        <v>0.473608569954593</v>
      </c>
      <c r="F27" s="2">
        <v>0.69962698384597599</v>
      </c>
      <c r="G27" s="2">
        <v>-5.9220857880475597E-2</v>
      </c>
      <c r="H27" s="2">
        <v>-0.19846561094828899</v>
      </c>
      <c r="I27" s="2">
        <v>0.139244753067814</v>
      </c>
      <c r="J27" s="2">
        <v>-0.16679755601090701</v>
      </c>
      <c r="K27" s="2">
        <v>-2.2942368406303499E-2</v>
      </c>
      <c r="L27" s="2">
        <v>-0.143855187604603</v>
      </c>
      <c r="M27" s="2">
        <v>1.4223929712938399</v>
      </c>
      <c r="N27" s="2">
        <v>1.38742528981819</v>
      </c>
      <c r="O27" s="2">
        <v>5.74444095835882E-2</v>
      </c>
      <c r="P27" s="2">
        <v>-2.2476728107942798E-2</v>
      </c>
      <c r="Q27" s="2">
        <f t="shared" si="0"/>
        <v>3.4967681475645399E-2</v>
      </c>
      <c r="R27">
        <f t="shared" si="19"/>
        <v>1978.1999999999998</v>
      </c>
      <c r="S27">
        <v>0</v>
      </c>
      <c r="T27" s="24">
        <f t="shared" ref="T27:U27" si="32">AVERAGE(D24:D27)</f>
        <v>0.55122103016462698</v>
      </c>
      <c r="U27" s="24">
        <f t="shared" si="32"/>
        <v>0.11767600072354852</v>
      </c>
      <c r="V27" s="24">
        <f t="shared" si="5"/>
        <v>0.21517879547937302</v>
      </c>
      <c r="W27" s="24">
        <f t="shared" si="6"/>
        <v>5.0650172868852775E-2</v>
      </c>
      <c r="X27" s="24">
        <f t="shared" si="7"/>
        <v>-0.17001380786996181</v>
      </c>
      <c r="Y27" s="24">
        <f t="shared" si="8"/>
        <v>0.22066398073881477</v>
      </c>
      <c r="Z27" s="24">
        <f t="shared" si="9"/>
        <v>-0.14815296762467728</v>
      </c>
      <c r="AA27" s="24">
        <f t="shared" si="10"/>
        <v>-6.0908484466380426E-2</v>
      </c>
      <c r="AB27" s="24">
        <f t="shared" si="11"/>
        <v>-8.7244483158296554E-2</v>
      </c>
      <c r="AC27" s="24">
        <f t="shared" si="12"/>
        <v>0.43354502944107931</v>
      </c>
      <c r="AD27" s="24">
        <f t="shared" si="13"/>
        <v>0.42717479891094601</v>
      </c>
      <c r="AE27" s="24">
        <f t="shared" si="14"/>
        <v>3.2487034623030903E-2</v>
      </c>
      <c r="AF27" s="24">
        <f t="shared" si="15"/>
        <v>-2.6116804092898648E-2</v>
      </c>
    </row>
    <row r="28" spans="2:32" x14ac:dyDescent="0.25">
      <c r="B28">
        <f t="shared" si="18"/>
        <v>1978.2999999999997</v>
      </c>
      <c r="C28">
        <v>0</v>
      </c>
      <c r="D28" s="2">
        <v>0.52376024095072005</v>
      </c>
      <c r="E28" s="2">
        <v>-2.2055853626688101E-2</v>
      </c>
      <c r="F28" s="2">
        <v>0.239938786316161</v>
      </c>
      <c r="G28" s="2">
        <v>9.9311962557300695E-2</v>
      </c>
      <c r="H28" s="2">
        <v>-8.7423757601502894E-2</v>
      </c>
      <c r="I28" s="2">
        <v>0.18673572015880299</v>
      </c>
      <c r="J28" s="2">
        <v>-0.36130660250015001</v>
      </c>
      <c r="K28" s="2">
        <v>-0.321765394106164</v>
      </c>
      <c r="L28" s="2">
        <v>-3.95412083939864E-2</v>
      </c>
      <c r="M28" s="2">
        <v>0.54581609457740798</v>
      </c>
      <c r="N28" s="2">
        <v>0.54174144563517401</v>
      </c>
      <c r="O28" s="2">
        <v>5.2686586620250197E-3</v>
      </c>
      <c r="P28" s="2">
        <v>-1.19400971979101E-3</v>
      </c>
      <c r="Q28" s="2">
        <f t="shared" si="0"/>
        <v>4.0746489422340097E-3</v>
      </c>
      <c r="R28">
        <f t="shared" si="19"/>
        <v>1978.2999999999997</v>
      </c>
      <c r="S28">
        <v>0</v>
      </c>
      <c r="T28" s="24">
        <f t="shared" ref="T28:U28" si="33">AVERAGE(D25:D28)</f>
        <v>0.62254377818721962</v>
      </c>
      <c r="U28" s="24">
        <f t="shared" si="33"/>
        <v>4.9264859113157741E-2</v>
      </c>
      <c r="V28" s="24">
        <f t="shared" si="5"/>
        <v>0.19204558125268778</v>
      </c>
      <c r="W28" s="24">
        <f t="shared" si="6"/>
        <v>7.9905476953074289E-2</v>
      </c>
      <c r="X28" s="24">
        <f t="shared" si="7"/>
        <v>-0.13043726135642306</v>
      </c>
      <c r="Y28" s="24">
        <f t="shared" si="8"/>
        <v>0.21034273830949726</v>
      </c>
      <c r="Z28" s="24">
        <f t="shared" si="9"/>
        <v>-0.22268619909260426</v>
      </c>
      <c r="AA28" s="24">
        <f t="shared" si="10"/>
        <v>-0.13040915176679319</v>
      </c>
      <c r="AB28" s="24">
        <f t="shared" si="11"/>
        <v>-9.2277047325810865E-2</v>
      </c>
      <c r="AC28" s="24">
        <f t="shared" si="12"/>
        <v>0.5732789190740627</v>
      </c>
      <c r="AD28" s="24">
        <f t="shared" si="13"/>
        <v>0.55104199628879069</v>
      </c>
      <c r="AE28" s="24">
        <f t="shared" si="14"/>
        <v>4.2028940205555185E-2</v>
      </c>
      <c r="AF28" s="24">
        <f t="shared" si="15"/>
        <v>-1.9792017420284254E-2</v>
      </c>
    </row>
    <row r="29" spans="2:32" x14ac:dyDescent="0.25">
      <c r="B29">
        <f t="shared" si="18"/>
        <v>1978.3999999999996</v>
      </c>
      <c r="C29">
        <v>0</v>
      </c>
      <c r="D29" s="2">
        <v>0.49791363167400399</v>
      </c>
      <c r="E29" s="2">
        <v>1.80540097436802E-2</v>
      </c>
      <c r="F29" s="2">
        <v>0.290759687028534</v>
      </c>
      <c r="G29" s="2">
        <v>0.120250665653849</v>
      </c>
      <c r="H29" s="2">
        <v>-0.115175952261068</v>
      </c>
      <c r="I29" s="2">
        <v>0.23542661791491801</v>
      </c>
      <c r="J29" s="2">
        <v>-0.39295634293870302</v>
      </c>
      <c r="K29" s="2">
        <v>-0.32308287792145102</v>
      </c>
      <c r="L29" s="2">
        <v>-6.9873465017251404E-2</v>
      </c>
      <c r="M29" s="2">
        <v>0.479859621930324</v>
      </c>
      <c r="N29" s="2">
        <v>0.464414512970386</v>
      </c>
      <c r="O29" s="2">
        <v>1.26382383937668E-2</v>
      </c>
      <c r="P29" s="2">
        <v>2.8068705661711E-3</v>
      </c>
      <c r="Q29" s="2">
        <f t="shared" si="0"/>
        <v>1.5445108959937899E-2</v>
      </c>
      <c r="R29">
        <f t="shared" si="19"/>
        <v>1978.3999999999996</v>
      </c>
      <c r="S29">
        <v>0</v>
      </c>
      <c r="T29" s="24">
        <f t="shared" ref="T29:U29" si="34">AVERAGE(D26:D29)</f>
        <v>0.75846235532550699</v>
      </c>
      <c r="U29" s="24">
        <f t="shared" si="34"/>
        <v>9.5467756448714802E-2</v>
      </c>
      <c r="V29" s="24">
        <f t="shared" si="5"/>
        <v>0.32276389008448503</v>
      </c>
      <c r="W29" s="24">
        <f t="shared" si="6"/>
        <v>5.7394166234829798E-2</v>
      </c>
      <c r="X29" s="24">
        <f t="shared" si="7"/>
        <v>-0.14725171323646497</v>
      </c>
      <c r="Y29" s="24">
        <f t="shared" si="8"/>
        <v>0.20464587947129501</v>
      </c>
      <c r="Z29" s="24">
        <f t="shared" si="9"/>
        <v>-0.28469029987060002</v>
      </c>
      <c r="AA29" s="24">
        <f t="shared" si="10"/>
        <v>-0.18358040288225741</v>
      </c>
      <c r="AB29" s="24">
        <f t="shared" si="11"/>
        <v>-0.10110989698834219</v>
      </c>
      <c r="AC29" s="24">
        <f t="shared" si="12"/>
        <v>0.66299459887679302</v>
      </c>
      <c r="AD29" s="24">
        <f t="shared" si="13"/>
        <v>0.6230152731362586</v>
      </c>
      <c r="AE29" s="24">
        <f t="shared" si="14"/>
        <v>5.2588775392451256E-2</v>
      </c>
      <c r="AF29" s="24">
        <f t="shared" si="15"/>
        <v>-1.2609449651918176E-2</v>
      </c>
    </row>
    <row r="30" spans="2:32" x14ac:dyDescent="0.25">
      <c r="B30">
        <f t="shared" si="18"/>
        <v>1979.1</v>
      </c>
      <c r="C30">
        <v>0</v>
      </c>
      <c r="D30" s="2">
        <v>-1.1107500258521099</v>
      </c>
      <c r="E30" s="2">
        <v>-0.50980457355230602</v>
      </c>
      <c r="F30" s="2">
        <v>-8.3862539847765497E-2</v>
      </c>
      <c r="G30" s="2">
        <v>7.5269942087260996E-2</v>
      </c>
      <c r="H30" s="2">
        <v>-4.9329894030823301E-2</v>
      </c>
      <c r="I30" s="2">
        <v>0.12459983611808401</v>
      </c>
      <c r="J30" s="2">
        <v>-0.50121197579180199</v>
      </c>
      <c r="K30" s="2">
        <v>-0.234080049704115</v>
      </c>
      <c r="L30" s="2">
        <v>-0.26713192608768599</v>
      </c>
      <c r="M30" s="2">
        <v>-0.600945452299809</v>
      </c>
      <c r="N30" s="2">
        <v>-0.67619472463436003</v>
      </c>
      <c r="O30" s="2">
        <v>3.7679020993169901E-2</v>
      </c>
      <c r="P30" s="2">
        <v>3.75702513413812E-2</v>
      </c>
      <c r="Q30" s="2">
        <f t="shared" si="0"/>
        <v>7.5249272334551101E-2</v>
      </c>
      <c r="R30">
        <f t="shared" si="19"/>
        <v>1979.1</v>
      </c>
      <c r="S30">
        <v>0</v>
      </c>
      <c r="T30" s="24">
        <f t="shared" ref="T30:U30" si="35">AVERAGE(D27:D30)</f>
        <v>0.45173134700526102</v>
      </c>
      <c r="U30" s="24">
        <f t="shared" si="35"/>
        <v>-1.0049461870180229E-2</v>
      </c>
      <c r="V30" s="24">
        <f t="shared" si="5"/>
        <v>0.28661572933572638</v>
      </c>
      <c r="W30" s="24">
        <f t="shared" si="6"/>
        <v>5.8902928104483776E-2</v>
      </c>
      <c r="X30" s="24">
        <f t="shared" si="7"/>
        <v>-0.1125988037104208</v>
      </c>
      <c r="Y30" s="24">
        <f t="shared" si="8"/>
        <v>0.17150173181490475</v>
      </c>
      <c r="Z30" s="24">
        <f t="shared" si="9"/>
        <v>-0.35556811931039056</v>
      </c>
      <c r="AA30" s="24">
        <f t="shared" si="10"/>
        <v>-0.22546767253450836</v>
      </c>
      <c r="AB30" s="24">
        <f t="shared" si="11"/>
        <v>-0.1301004467758817</v>
      </c>
      <c r="AC30" s="24">
        <f t="shared" si="12"/>
        <v>0.46178080887544071</v>
      </c>
      <c r="AD30" s="24">
        <f t="shared" si="13"/>
        <v>0.42934663094734743</v>
      </c>
      <c r="AE30" s="24">
        <f t="shared" si="14"/>
        <v>2.8257581908137482E-2</v>
      </c>
      <c r="AF30" s="24">
        <f t="shared" si="15"/>
        <v>4.1765960199546225E-3</v>
      </c>
    </row>
    <row r="31" spans="2:32" x14ac:dyDescent="0.25">
      <c r="B31">
        <f t="shared" si="18"/>
        <v>1979.1999999999998</v>
      </c>
      <c r="C31">
        <v>0</v>
      </c>
      <c r="D31" s="2">
        <v>0.27670343023532501</v>
      </c>
      <c r="E31" s="2">
        <v>-0.13701955876105901</v>
      </c>
      <c r="F31" s="2">
        <v>0.28434919880264498</v>
      </c>
      <c r="G31" s="2">
        <v>0.11477905177193699</v>
      </c>
      <c r="H31" s="2">
        <v>-2.2750952616289E-2</v>
      </c>
      <c r="I31" s="2">
        <v>0.13753000438822699</v>
      </c>
      <c r="J31" s="2">
        <v>-0.53614780933564199</v>
      </c>
      <c r="K31" s="2">
        <v>-0.28145743165002302</v>
      </c>
      <c r="L31" s="2">
        <v>-0.25469037768561797</v>
      </c>
      <c r="M31" s="2">
        <v>0.41372298899638399</v>
      </c>
      <c r="N31" s="2">
        <v>0.37739560218602503</v>
      </c>
      <c r="O31" s="2">
        <v>-2.9834686536568199E-2</v>
      </c>
      <c r="P31" s="2">
        <v>6.61620733469276E-2</v>
      </c>
      <c r="Q31" s="2">
        <f t="shared" si="0"/>
        <v>3.6327386810359401E-2</v>
      </c>
      <c r="R31">
        <f t="shared" si="19"/>
        <v>1979.1999999999998</v>
      </c>
      <c r="S31">
        <v>0</v>
      </c>
      <c r="T31" s="24">
        <f t="shared" ref="T31:U31" si="36">AVERAGE(D28:D31)</f>
        <v>4.6906819251984797E-2</v>
      </c>
      <c r="U31" s="24">
        <f t="shared" si="36"/>
        <v>-0.16270649404909324</v>
      </c>
      <c r="V31" s="24">
        <f t="shared" si="5"/>
        <v>0.18279628307489362</v>
      </c>
      <c r="W31" s="24">
        <f t="shared" si="6"/>
        <v>0.10240290551758692</v>
      </c>
      <c r="X31" s="24">
        <f t="shared" si="7"/>
        <v>-6.8670139127420801E-2</v>
      </c>
      <c r="Y31" s="24">
        <f t="shared" si="8"/>
        <v>0.171073044645008</v>
      </c>
      <c r="Z31" s="24">
        <f t="shared" si="9"/>
        <v>-0.44790568264157421</v>
      </c>
      <c r="AA31" s="24">
        <f t="shared" si="10"/>
        <v>-0.29009643834543825</v>
      </c>
      <c r="AB31" s="24">
        <f t="shared" si="11"/>
        <v>-0.15780924429613544</v>
      </c>
      <c r="AC31" s="24">
        <f t="shared" si="12"/>
        <v>0.20961331330107674</v>
      </c>
      <c r="AD31" s="24">
        <f t="shared" si="13"/>
        <v>0.17683920903930622</v>
      </c>
      <c r="AE31" s="24">
        <f t="shared" si="14"/>
        <v>6.4378078780983807E-3</v>
      </c>
      <c r="AF31" s="24">
        <f t="shared" si="15"/>
        <v>2.6336296383672221E-2</v>
      </c>
    </row>
    <row r="32" spans="2:32" x14ac:dyDescent="0.25">
      <c r="B32">
        <f t="shared" si="18"/>
        <v>1979.2999999999997</v>
      </c>
      <c r="C32">
        <v>0</v>
      </c>
      <c r="D32" s="2">
        <v>-0.17047610392967399</v>
      </c>
      <c r="E32" s="2">
        <v>-0.21181642496636199</v>
      </c>
      <c r="F32" s="2">
        <v>-2.5938080224075899E-2</v>
      </c>
      <c r="G32" s="2">
        <v>0.23731773624131899</v>
      </c>
      <c r="H32" s="2">
        <v>-4.3253296145929897E-2</v>
      </c>
      <c r="I32" s="2">
        <v>0.28057103238724901</v>
      </c>
      <c r="J32" s="2">
        <v>-0.42319608098360501</v>
      </c>
      <c r="K32" s="2">
        <v>-0.35343195866639499</v>
      </c>
      <c r="L32" s="2">
        <v>-6.9764122317209604E-2</v>
      </c>
      <c r="M32" s="2">
        <v>4.1340321036687597E-2</v>
      </c>
      <c r="N32" s="2">
        <v>8.4288620843167503E-2</v>
      </c>
      <c r="O32" s="2">
        <v>-2.6667330357161401E-2</v>
      </c>
      <c r="P32" s="2">
        <v>-1.6280969449318401E-2</v>
      </c>
      <c r="Q32" s="2">
        <f t="shared" si="0"/>
        <v>-4.2948299806479802E-2</v>
      </c>
      <c r="R32">
        <f t="shared" si="19"/>
        <v>1979.2999999999997</v>
      </c>
      <c r="S32">
        <v>0</v>
      </c>
      <c r="T32" s="24">
        <f t="shared" ref="T32:U32" si="37">AVERAGE(D29:D32)</f>
        <v>-0.12665226696811371</v>
      </c>
      <c r="U32" s="24">
        <f t="shared" si="37"/>
        <v>-0.21014663688401169</v>
      </c>
      <c r="V32" s="24">
        <f t="shared" si="5"/>
        <v>0.1163270664398344</v>
      </c>
      <c r="W32" s="24">
        <f t="shared" si="6"/>
        <v>0.13690434893859149</v>
      </c>
      <c r="X32" s="24">
        <f t="shared" si="7"/>
        <v>-5.7627523763527554E-2</v>
      </c>
      <c r="Y32" s="24">
        <f t="shared" si="8"/>
        <v>0.19453187270211952</v>
      </c>
      <c r="Z32" s="24">
        <f t="shared" si="9"/>
        <v>-0.463378052262438</v>
      </c>
      <c r="AA32" s="24">
        <f t="shared" si="10"/>
        <v>-0.29801307948549605</v>
      </c>
      <c r="AB32" s="24">
        <f t="shared" si="11"/>
        <v>-0.16536497277694123</v>
      </c>
      <c r="AC32" s="24">
        <f t="shared" si="12"/>
        <v>8.3494369915896649E-2</v>
      </c>
      <c r="AD32" s="24">
        <f t="shared" si="13"/>
        <v>6.2476002841304626E-2</v>
      </c>
      <c r="AE32" s="24">
        <f t="shared" si="14"/>
        <v>-1.5461893766982246E-3</v>
      </c>
      <c r="AF32" s="24">
        <f t="shared" si="15"/>
        <v>2.2564556451290373E-2</v>
      </c>
    </row>
    <row r="33" spans="2:32" x14ac:dyDescent="0.25">
      <c r="B33">
        <f t="shared" si="18"/>
        <v>1979.3999999999996</v>
      </c>
      <c r="C33">
        <v>0</v>
      </c>
      <c r="D33" s="2">
        <v>0.37237972952412202</v>
      </c>
      <c r="E33" s="2">
        <v>-0.151054850315259</v>
      </c>
      <c r="F33" s="2">
        <v>-5.4577129025411897E-2</v>
      </c>
      <c r="G33" s="2">
        <v>0.32893344046082701</v>
      </c>
      <c r="H33" s="2">
        <v>6.1761922297759397E-2</v>
      </c>
      <c r="I33" s="2">
        <v>0.267171518163067</v>
      </c>
      <c r="J33" s="2">
        <v>-0.42541116175067401</v>
      </c>
      <c r="K33" s="2">
        <v>-0.30071999299936902</v>
      </c>
      <c r="L33" s="2">
        <v>-0.124691168751305</v>
      </c>
      <c r="M33" s="2">
        <v>0.52343457983938102</v>
      </c>
      <c r="N33" s="2">
        <v>0.47729960779031899</v>
      </c>
      <c r="O33" s="2">
        <v>7.4024518691369195E-2</v>
      </c>
      <c r="P33" s="2">
        <v>-2.7889546642307299E-2</v>
      </c>
      <c r="Q33" s="2">
        <f t="shared" si="0"/>
        <v>4.6134972049061897E-2</v>
      </c>
      <c r="R33">
        <f t="shared" si="19"/>
        <v>1979.3999999999996</v>
      </c>
      <c r="S33">
        <v>0</v>
      </c>
      <c r="T33" s="24">
        <f t="shared" ref="T33:U33" si="38">AVERAGE(D30:D33)</f>
        <v>-0.15803574250558422</v>
      </c>
      <c r="U33" s="24">
        <f t="shared" si="38"/>
        <v>-0.2524238518987465</v>
      </c>
      <c r="V33" s="24">
        <f t="shared" si="5"/>
        <v>2.9992862426347924E-2</v>
      </c>
      <c r="W33" s="24">
        <f t="shared" si="6"/>
        <v>0.18907504264033598</v>
      </c>
      <c r="X33" s="24">
        <f t="shared" si="7"/>
        <v>-1.3393055123820698E-2</v>
      </c>
      <c r="Y33" s="24">
        <f t="shared" si="8"/>
        <v>0.20246809776415675</v>
      </c>
      <c r="Z33" s="24">
        <f t="shared" si="9"/>
        <v>-0.47149175696543072</v>
      </c>
      <c r="AA33" s="24">
        <f t="shared" si="10"/>
        <v>-0.29242235825497553</v>
      </c>
      <c r="AB33" s="24">
        <f t="shared" si="11"/>
        <v>-0.17906939871045466</v>
      </c>
      <c r="AC33" s="24">
        <f t="shared" si="12"/>
        <v>9.4388109393160904E-2</v>
      </c>
      <c r="AD33" s="24">
        <f t="shared" si="13"/>
        <v>6.5697276546287875E-2</v>
      </c>
      <c r="AE33" s="24">
        <f t="shared" si="14"/>
        <v>1.3800380697702374E-2</v>
      </c>
      <c r="AF33" s="24">
        <f t="shared" si="15"/>
        <v>1.4890452149170773E-2</v>
      </c>
    </row>
    <row r="34" spans="2:32" x14ac:dyDescent="0.25">
      <c r="B34">
        <f t="shared" si="18"/>
        <v>1980.1</v>
      </c>
      <c r="C34">
        <v>0</v>
      </c>
      <c r="D34" s="2">
        <v>1.3270605816526699</v>
      </c>
      <c r="E34" s="2">
        <v>1.0289352284912401</v>
      </c>
      <c r="F34" s="2">
        <v>0.90174783471160802</v>
      </c>
      <c r="G34" s="2">
        <v>0.31427761678808003</v>
      </c>
      <c r="H34" s="2">
        <v>2.7410886833964501E-2</v>
      </c>
      <c r="I34" s="2">
        <v>0.286866729954116</v>
      </c>
      <c r="J34" s="2">
        <v>-0.187090223008439</v>
      </c>
      <c r="K34" s="2">
        <v>-2.0065819085097698E-2</v>
      </c>
      <c r="L34" s="2">
        <v>-0.167024403923341</v>
      </c>
      <c r="M34" s="2">
        <v>0.29812535316142302</v>
      </c>
      <c r="N34" s="2">
        <v>0.16702926936847101</v>
      </c>
      <c r="O34" s="2">
        <v>8.7668554422926301E-2</v>
      </c>
      <c r="P34" s="2">
        <v>4.3427529370025801E-2</v>
      </c>
      <c r="Q34" s="2">
        <f t="shared" si="0"/>
        <v>0.1310960837929521</v>
      </c>
      <c r="R34">
        <f t="shared" si="19"/>
        <v>1980.1</v>
      </c>
      <c r="S34">
        <v>0</v>
      </c>
      <c r="T34" s="24">
        <f t="shared" ref="T34:U34" si="39">AVERAGE(D31:D34)</f>
        <v>0.45141690937061074</v>
      </c>
      <c r="U34" s="24">
        <f t="shared" si="39"/>
        <v>0.13226109861214003</v>
      </c>
      <c r="V34" s="24">
        <f t="shared" si="5"/>
        <v>0.27639545606619131</v>
      </c>
      <c r="W34" s="24">
        <f t="shared" si="6"/>
        <v>0.24882696131554077</v>
      </c>
      <c r="X34" s="24">
        <f t="shared" si="7"/>
        <v>5.7921400923762493E-3</v>
      </c>
      <c r="Y34" s="24">
        <f t="shared" si="8"/>
        <v>0.24303482122316475</v>
      </c>
      <c r="Z34" s="24">
        <f t="shared" si="9"/>
        <v>-0.39296131876959001</v>
      </c>
      <c r="AA34" s="24">
        <f t="shared" si="10"/>
        <v>-0.23891880060022119</v>
      </c>
      <c r="AB34" s="24">
        <f t="shared" si="11"/>
        <v>-0.1540425181693684</v>
      </c>
      <c r="AC34" s="24">
        <f t="shared" si="12"/>
        <v>0.31915581075846888</v>
      </c>
      <c r="AD34" s="24">
        <f t="shared" si="13"/>
        <v>0.27650327504699562</v>
      </c>
      <c r="AE34" s="24">
        <f t="shared" si="14"/>
        <v>2.6297764055141476E-2</v>
      </c>
      <c r="AF34" s="24">
        <f t="shared" si="15"/>
        <v>1.6354771656331923E-2</v>
      </c>
    </row>
    <row r="35" spans="2:32" x14ac:dyDescent="0.25">
      <c r="B35" s="22">
        <f t="shared" si="18"/>
        <v>1980.1999999999998</v>
      </c>
      <c r="C35" s="22">
        <v>1</v>
      </c>
      <c r="D35" s="23">
        <v>0.33288599906498201</v>
      </c>
      <c r="E35" s="23">
        <v>0.99180764382055497</v>
      </c>
      <c r="F35" s="23">
        <v>0.79231626671778899</v>
      </c>
      <c r="G35" s="23">
        <v>0.32503768501133801</v>
      </c>
      <c r="H35" s="23">
        <v>7.6556789371432496E-2</v>
      </c>
      <c r="I35" s="23">
        <v>0.248480895639905</v>
      </c>
      <c r="J35" s="23">
        <v>-0.12554630790857199</v>
      </c>
      <c r="K35" s="23">
        <v>1.81964354382779E-2</v>
      </c>
      <c r="L35" s="23">
        <v>-0.14374274334685</v>
      </c>
      <c r="M35" s="23">
        <v>-0.65892164475557302</v>
      </c>
      <c r="N35" s="23">
        <v>-0.61015475604317904</v>
      </c>
      <c r="O35" s="23">
        <v>-5.2936683258683101E-2</v>
      </c>
      <c r="P35" s="23">
        <v>4.1697945462896699E-3</v>
      </c>
      <c r="Q35" s="2">
        <f t="shared" si="0"/>
        <v>-4.876688871239343E-2</v>
      </c>
      <c r="R35" s="22">
        <f t="shared" si="19"/>
        <v>1980.1999999999998</v>
      </c>
      <c r="S35" s="22">
        <v>1</v>
      </c>
      <c r="T35" s="23">
        <f t="shared" ref="T35:U35" si="40">AVERAGE(D32:D35)</f>
        <v>0.46546255157802496</v>
      </c>
      <c r="U35" s="23">
        <f t="shared" si="40"/>
        <v>0.41446789925754352</v>
      </c>
      <c r="V35" s="23">
        <f t="shared" si="5"/>
        <v>0.40338722304497732</v>
      </c>
      <c r="W35" s="23">
        <f t="shared" si="6"/>
        <v>0.30139161962539096</v>
      </c>
      <c r="X35" s="23">
        <f t="shared" si="7"/>
        <v>3.0619075589306623E-2</v>
      </c>
      <c r="Y35" s="23">
        <f t="shared" si="8"/>
        <v>0.27077254403608425</v>
      </c>
      <c r="Z35" s="23">
        <f t="shared" si="9"/>
        <v>-0.29031094341282249</v>
      </c>
      <c r="AA35" s="23">
        <f t="shared" si="10"/>
        <v>-0.16400533382814597</v>
      </c>
      <c r="AB35" s="23">
        <f t="shared" si="11"/>
        <v>-0.1263056095846764</v>
      </c>
      <c r="AC35" s="23">
        <f t="shared" si="12"/>
        <v>5.0994652320479672E-2</v>
      </c>
      <c r="AD35" s="23">
        <f t="shared" si="13"/>
        <v>2.9615685489694621E-2</v>
      </c>
      <c r="AE35" s="23">
        <f t="shared" si="14"/>
        <v>2.0522264874612745E-2</v>
      </c>
      <c r="AF35" s="23">
        <f t="shared" si="15"/>
        <v>8.5670195617244273E-4</v>
      </c>
    </row>
    <row r="36" spans="2:32" x14ac:dyDescent="0.25">
      <c r="B36" s="22">
        <f t="shared" si="18"/>
        <v>1980.2999999999997</v>
      </c>
      <c r="C36" s="22">
        <v>1</v>
      </c>
      <c r="D36" s="23">
        <v>-0.57980203514234696</v>
      </c>
      <c r="E36" s="23">
        <v>1.44560242960062E-2</v>
      </c>
      <c r="F36" s="23">
        <v>-0.48736509745095602</v>
      </c>
      <c r="G36" s="23">
        <v>0.73273928882320405</v>
      </c>
      <c r="H36" s="23">
        <v>0.18285727153522499</v>
      </c>
      <c r="I36" s="23">
        <v>0.54988201728797803</v>
      </c>
      <c r="J36" s="23">
        <v>-0.23091816707624099</v>
      </c>
      <c r="K36" s="23">
        <v>-0.20318189038312601</v>
      </c>
      <c r="L36" s="23">
        <v>-2.77362766931155E-2</v>
      </c>
      <c r="M36" s="23">
        <v>-0.59425805943835297</v>
      </c>
      <c r="N36" s="23">
        <v>-0.72564312467772596</v>
      </c>
      <c r="O36" s="23">
        <v>0.16617987679869001</v>
      </c>
      <c r="P36" s="23">
        <v>-3.47948115593174E-2</v>
      </c>
      <c r="Q36" s="2">
        <f t="shared" si="0"/>
        <v>0.1313850652393726</v>
      </c>
      <c r="R36" s="22">
        <f t="shared" si="19"/>
        <v>1980.2999999999997</v>
      </c>
      <c r="S36" s="22">
        <v>1</v>
      </c>
      <c r="T36" s="23">
        <f t="shared" ref="T36:U36" si="41">AVERAGE(D33:D36)</f>
        <v>0.36313106877485674</v>
      </c>
      <c r="U36" s="23">
        <f t="shared" si="41"/>
        <v>0.47103601157313557</v>
      </c>
      <c r="V36" s="23">
        <f t="shared" si="5"/>
        <v>0.28803046873825727</v>
      </c>
      <c r="W36" s="23">
        <f t="shared" si="6"/>
        <v>0.42524700777086227</v>
      </c>
      <c r="X36" s="23">
        <f t="shared" si="7"/>
        <v>8.7146717509595351E-2</v>
      </c>
      <c r="Y36" s="23">
        <f t="shared" si="8"/>
        <v>0.33810029026126653</v>
      </c>
      <c r="Z36" s="23">
        <f t="shared" si="9"/>
        <v>-0.2422414649359815</v>
      </c>
      <c r="AA36" s="23">
        <f t="shared" si="10"/>
        <v>-0.12644281675732871</v>
      </c>
      <c r="AB36" s="23">
        <f t="shared" si="11"/>
        <v>-0.11579864817865287</v>
      </c>
      <c r="AC36" s="23">
        <f t="shared" si="12"/>
        <v>-0.10790494279828047</v>
      </c>
      <c r="AD36" s="23">
        <f t="shared" si="13"/>
        <v>-0.17286725089052873</v>
      </c>
      <c r="AE36" s="23">
        <f t="shared" si="14"/>
        <v>6.8734066663575594E-2</v>
      </c>
      <c r="AF36" s="23">
        <f t="shared" si="15"/>
        <v>-3.7717585713273067E-3</v>
      </c>
    </row>
    <row r="37" spans="2:32" x14ac:dyDescent="0.25">
      <c r="B37">
        <f t="shared" si="18"/>
        <v>1980.3999999999996</v>
      </c>
      <c r="C37">
        <v>0</v>
      </c>
      <c r="D37" s="2">
        <v>0.24481426742111601</v>
      </c>
      <c r="E37" s="2">
        <v>0.37254458734273799</v>
      </c>
      <c r="F37" s="2">
        <v>0.119957840632074</v>
      </c>
      <c r="G37" s="2">
        <v>0.49018652013409197</v>
      </c>
      <c r="H37" s="2">
        <v>2.0130268767105299E-2</v>
      </c>
      <c r="I37" s="2">
        <v>0.47005625136698598</v>
      </c>
      <c r="J37" s="2">
        <v>-0.237599773423428</v>
      </c>
      <c r="K37" s="2">
        <v>-0.18812238645406501</v>
      </c>
      <c r="L37" s="2">
        <v>-4.9477386969362797E-2</v>
      </c>
      <c r="M37" s="2">
        <v>-0.12773031992162201</v>
      </c>
      <c r="N37" s="2">
        <v>-0.244605540231222</v>
      </c>
      <c r="O37" s="2">
        <v>0.13811297077725401</v>
      </c>
      <c r="P37" s="2">
        <v>-2.12377504676543E-2</v>
      </c>
      <c r="Q37" s="2">
        <f t="shared" si="0"/>
        <v>0.11687522030959971</v>
      </c>
      <c r="R37">
        <f t="shared" si="19"/>
        <v>1980.3999999999996</v>
      </c>
      <c r="S37">
        <v>0</v>
      </c>
      <c r="T37" s="24">
        <f t="shared" ref="T37:U37" si="42">AVERAGE(D34:D37)</f>
        <v>0.33123970324910523</v>
      </c>
      <c r="U37" s="24">
        <f t="shared" si="42"/>
        <v>0.60193587098763479</v>
      </c>
      <c r="V37" s="24">
        <f t="shared" si="5"/>
        <v>0.33166421115262873</v>
      </c>
      <c r="W37" s="24">
        <f t="shared" si="6"/>
        <v>0.46556027768917851</v>
      </c>
      <c r="X37" s="24">
        <f t="shared" si="7"/>
        <v>7.673880412693182E-2</v>
      </c>
      <c r="Y37" s="24">
        <f t="shared" si="8"/>
        <v>0.38882147356224628</v>
      </c>
      <c r="Z37" s="24">
        <f t="shared" si="9"/>
        <v>-0.19528861785416998</v>
      </c>
      <c r="AA37" s="24">
        <f t="shared" si="10"/>
        <v>-9.8293415121002703E-2</v>
      </c>
      <c r="AB37" s="24">
        <f t="shared" si="11"/>
        <v>-9.6995202733167335E-2</v>
      </c>
      <c r="AC37" s="24">
        <f t="shared" si="12"/>
        <v>-0.27069616773853122</v>
      </c>
      <c r="AD37" s="24">
        <f t="shared" si="13"/>
        <v>-0.35334353789591399</v>
      </c>
      <c r="AE37" s="24">
        <f t="shared" si="14"/>
        <v>8.4756179685046812E-2</v>
      </c>
      <c r="AF37" s="24">
        <f t="shared" si="15"/>
        <v>-2.1088095276640571E-3</v>
      </c>
    </row>
    <row r="38" spans="2:32" x14ac:dyDescent="0.25">
      <c r="B38">
        <f t="shared" si="18"/>
        <v>1981.1</v>
      </c>
      <c r="C38">
        <v>0</v>
      </c>
      <c r="D38" s="2">
        <v>0.64164792439054497</v>
      </c>
      <c r="E38" s="2">
        <v>0.37537248221388902</v>
      </c>
      <c r="F38" s="2">
        <v>0.77448535291424503</v>
      </c>
      <c r="G38" s="2">
        <v>0.10879835754664</v>
      </c>
      <c r="H38" s="2">
        <v>-7.9268013249495201E-2</v>
      </c>
      <c r="I38" s="2">
        <v>0.188066370796136</v>
      </c>
      <c r="J38" s="2">
        <v>-0.50791122824699597</v>
      </c>
      <c r="K38" s="2">
        <v>-0.20531323243296501</v>
      </c>
      <c r="L38" s="2">
        <v>-0.30259799581403102</v>
      </c>
      <c r="M38" s="2">
        <v>0.266275442176655</v>
      </c>
      <c r="N38" s="2">
        <v>0.30351339259855598</v>
      </c>
      <c r="O38" s="2">
        <v>-4.2205554328902203E-2</v>
      </c>
      <c r="P38" s="2">
        <v>4.9676039070021601E-3</v>
      </c>
      <c r="Q38" s="2">
        <f t="shared" si="0"/>
        <v>-3.7237950421900042E-2</v>
      </c>
      <c r="R38">
        <f t="shared" si="19"/>
        <v>1981.1</v>
      </c>
      <c r="S38">
        <v>0</v>
      </c>
      <c r="T38" s="24">
        <f t="shared" ref="T38:U38" si="43">AVERAGE(D35:D38)</f>
        <v>0.15988653893357402</v>
      </c>
      <c r="U38" s="24">
        <f t="shared" si="43"/>
        <v>0.43854518441829704</v>
      </c>
      <c r="V38" s="24">
        <f t="shared" si="5"/>
        <v>0.29984859070328801</v>
      </c>
      <c r="W38" s="24">
        <f t="shared" si="6"/>
        <v>0.4141904628788185</v>
      </c>
      <c r="X38" s="24">
        <f t="shared" si="7"/>
        <v>5.0069079106066887E-2</v>
      </c>
      <c r="Y38" s="24">
        <f t="shared" si="8"/>
        <v>0.36412138377275127</v>
      </c>
      <c r="Z38" s="24">
        <f t="shared" si="9"/>
        <v>-0.27549386916380925</v>
      </c>
      <c r="AA38" s="24">
        <f t="shared" si="10"/>
        <v>-0.14460526845796953</v>
      </c>
      <c r="AB38" s="24">
        <f t="shared" si="11"/>
        <v>-0.13088860070583982</v>
      </c>
      <c r="AC38" s="24">
        <f t="shared" si="12"/>
        <v>-0.2786586454847233</v>
      </c>
      <c r="AD38" s="24">
        <f t="shared" si="13"/>
        <v>-0.31922250708839273</v>
      </c>
      <c r="AE38" s="24">
        <f t="shared" si="14"/>
        <v>5.2287652497089679E-2</v>
      </c>
      <c r="AF38" s="24">
        <f t="shared" si="15"/>
        <v>-1.1723790893419966E-2</v>
      </c>
    </row>
    <row r="39" spans="2:32" x14ac:dyDescent="0.25">
      <c r="B39">
        <f t="shared" si="18"/>
        <v>1981.1999999999998</v>
      </c>
      <c r="C39">
        <v>0</v>
      </c>
      <c r="D39" s="2">
        <v>0.372267743139717</v>
      </c>
      <c r="E39" s="2">
        <v>1.0612576471083801</v>
      </c>
      <c r="F39" s="2">
        <v>1.0005968753211101</v>
      </c>
      <c r="G39" s="2">
        <v>0.60538857728886997</v>
      </c>
      <c r="H39" s="2">
        <v>-3.1329205414609297E-2</v>
      </c>
      <c r="I39" s="2">
        <v>0.63671778270348001</v>
      </c>
      <c r="J39" s="2">
        <v>-0.54472780550159905</v>
      </c>
      <c r="K39" s="2">
        <v>-0.25305099499807399</v>
      </c>
      <c r="L39" s="2">
        <v>-0.29167681050352401</v>
      </c>
      <c r="M39" s="2">
        <v>-0.68898990396866799</v>
      </c>
      <c r="N39" s="2">
        <v>-0.84433858316766397</v>
      </c>
      <c r="O39" s="2">
        <v>0.15050088783229401</v>
      </c>
      <c r="P39" s="2">
        <v>4.84779136670083E-3</v>
      </c>
      <c r="Q39" s="2">
        <f t="shared" si="0"/>
        <v>0.15534867919899484</v>
      </c>
      <c r="R39">
        <f t="shared" si="19"/>
        <v>1981.1999999999998</v>
      </c>
      <c r="S39">
        <v>0</v>
      </c>
      <c r="T39" s="24">
        <f t="shared" ref="T39:U39" si="44">AVERAGE(D36:D39)</f>
        <v>0.16973197495225775</v>
      </c>
      <c r="U39" s="24">
        <f t="shared" si="44"/>
        <v>0.45590768524025332</v>
      </c>
      <c r="V39" s="24">
        <f t="shared" si="5"/>
        <v>0.35191874285411828</v>
      </c>
      <c r="W39" s="24">
        <f t="shared" si="6"/>
        <v>0.48427818594820149</v>
      </c>
      <c r="X39" s="24">
        <f t="shared" si="7"/>
        <v>2.3097580409556451E-2</v>
      </c>
      <c r="Y39" s="24">
        <f t="shared" si="8"/>
        <v>0.46118060553864504</v>
      </c>
      <c r="Z39" s="24">
        <f t="shared" si="9"/>
        <v>-0.380289243562066</v>
      </c>
      <c r="AA39" s="24">
        <f t="shared" si="10"/>
        <v>-0.21241712606705748</v>
      </c>
      <c r="AB39" s="24">
        <f t="shared" si="11"/>
        <v>-0.16787211749500833</v>
      </c>
      <c r="AC39" s="24">
        <f t="shared" si="12"/>
        <v>-0.28617571028799699</v>
      </c>
      <c r="AD39" s="24">
        <f t="shared" si="13"/>
        <v>-0.37776846386951396</v>
      </c>
      <c r="AE39" s="24">
        <f t="shared" si="14"/>
        <v>0.10314704526983395</v>
      </c>
      <c r="AF39" s="24">
        <f t="shared" si="15"/>
        <v>-1.1554291688317175E-2</v>
      </c>
    </row>
    <row r="40" spans="2:32" x14ac:dyDescent="0.25">
      <c r="B40">
        <f t="shared" si="18"/>
        <v>1981.2999999999997</v>
      </c>
      <c r="C40">
        <v>0</v>
      </c>
      <c r="D40" s="2">
        <v>-0.45895088770960701</v>
      </c>
      <c r="E40" s="2">
        <v>-0.31471222493798001</v>
      </c>
      <c r="F40" s="2">
        <v>-0.12568552109481801</v>
      </c>
      <c r="G40" s="2">
        <v>0.22766887805060401</v>
      </c>
      <c r="H40" s="2">
        <v>-0.12656162443785099</v>
      </c>
      <c r="I40" s="2">
        <v>0.354230502488456</v>
      </c>
      <c r="J40" s="2">
        <v>-0.41669558189376699</v>
      </c>
      <c r="K40" s="2">
        <v>-0.33298882993736301</v>
      </c>
      <c r="L40" s="2">
        <v>-8.3706751956404202E-2</v>
      </c>
      <c r="M40" s="2">
        <v>-0.144238662771626</v>
      </c>
      <c r="N40" s="2">
        <v>-0.14381119396495301</v>
      </c>
      <c r="O40" s="2">
        <v>1.57307038180052E-2</v>
      </c>
      <c r="P40" s="2">
        <v>-1.6158172624677801E-2</v>
      </c>
      <c r="Q40" s="2">
        <f t="shared" si="0"/>
        <v>-4.2746880667260054E-4</v>
      </c>
      <c r="R40">
        <f t="shared" si="19"/>
        <v>1981.2999999999997</v>
      </c>
      <c r="S40">
        <v>0</v>
      </c>
      <c r="T40" s="24">
        <f t="shared" ref="T40:U40" si="45">AVERAGE(D37:D40)</f>
        <v>0.19994476181044271</v>
      </c>
      <c r="U40" s="24">
        <f t="shared" si="45"/>
        <v>0.37361562293175676</v>
      </c>
      <c r="V40" s="24">
        <f t="shared" si="5"/>
        <v>0.44233863694315279</v>
      </c>
      <c r="W40" s="24">
        <f t="shared" si="6"/>
        <v>0.35801058325505147</v>
      </c>
      <c r="X40" s="24">
        <f t="shared" si="7"/>
        <v>-5.4257143583712544E-2</v>
      </c>
      <c r="Y40" s="24">
        <f t="shared" si="8"/>
        <v>0.4122677268387645</v>
      </c>
      <c r="Z40" s="24">
        <f t="shared" si="9"/>
        <v>-0.4267335972664475</v>
      </c>
      <c r="AA40" s="24">
        <f t="shared" si="10"/>
        <v>-0.24486886095561675</v>
      </c>
      <c r="AB40" s="24">
        <f t="shared" si="11"/>
        <v>-0.1818647363108305</v>
      </c>
      <c r="AC40" s="24">
        <f t="shared" si="12"/>
        <v>-0.17367086112131525</v>
      </c>
      <c r="AD40" s="24">
        <f t="shared" si="13"/>
        <v>-0.23231048119132075</v>
      </c>
      <c r="AE40" s="24">
        <f t="shared" si="14"/>
        <v>6.5534752024662746E-2</v>
      </c>
      <c r="AF40" s="24">
        <f t="shared" si="15"/>
        <v>-6.8951319546572782E-3</v>
      </c>
    </row>
    <row r="41" spans="2:32" x14ac:dyDescent="0.25">
      <c r="B41" s="22">
        <f t="shared" si="18"/>
        <v>1981.3999999999996</v>
      </c>
      <c r="C41" s="22">
        <v>1</v>
      </c>
      <c r="D41" s="23">
        <v>1.0664813265265101</v>
      </c>
      <c r="E41" s="23">
        <v>0.78508766216383796</v>
      </c>
      <c r="F41" s="23">
        <v>0.76928438592786696</v>
      </c>
      <c r="G41" s="23">
        <v>0.190615834371169</v>
      </c>
      <c r="H41" s="23">
        <v>-0.127944571642574</v>
      </c>
      <c r="I41" s="23">
        <v>0.31856040601374302</v>
      </c>
      <c r="J41" s="23">
        <v>-0.174812558135198</v>
      </c>
      <c r="K41" s="23">
        <v>-2.6557854431162799E-2</v>
      </c>
      <c r="L41" s="23">
        <v>-0.14825470370403501</v>
      </c>
      <c r="M41" s="23">
        <v>0.28139366436267899</v>
      </c>
      <c r="N41" s="23">
        <v>0.36297260272354898</v>
      </c>
      <c r="O41" s="23">
        <v>-6.5569584561976396E-2</v>
      </c>
      <c r="P41" s="23">
        <v>-1.6009353798893601E-2</v>
      </c>
      <c r="Q41" s="2">
        <f t="shared" si="0"/>
        <v>-8.157893836086999E-2</v>
      </c>
      <c r="R41" s="22">
        <f t="shared" si="19"/>
        <v>1981.3999999999996</v>
      </c>
      <c r="S41" s="22">
        <v>1</v>
      </c>
      <c r="T41" s="23">
        <f t="shared" ref="T41:U41" si="46">AVERAGE(D38:D41)</f>
        <v>0.40536152658679125</v>
      </c>
      <c r="U41" s="23">
        <f t="shared" si="46"/>
        <v>0.47675139163703173</v>
      </c>
      <c r="V41" s="23">
        <f t="shared" si="5"/>
        <v>0.60467027326710099</v>
      </c>
      <c r="W41" s="23">
        <f t="shared" si="6"/>
        <v>0.28311791181432072</v>
      </c>
      <c r="X41" s="23">
        <f t="shared" si="7"/>
        <v>-9.1275853686132363E-2</v>
      </c>
      <c r="Y41" s="23">
        <f t="shared" si="8"/>
        <v>0.37439376550045372</v>
      </c>
      <c r="Z41" s="23">
        <f t="shared" si="9"/>
        <v>-0.41103679344439004</v>
      </c>
      <c r="AA41" s="23">
        <f t="shared" si="10"/>
        <v>-0.20447772794989119</v>
      </c>
      <c r="AB41" s="23">
        <f t="shared" si="11"/>
        <v>-0.20655906549449857</v>
      </c>
      <c r="AC41" s="23">
        <f t="shared" si="12"/>
        <v>-7.1389865050240003E-2</v>
      </c>
      <c r="AD41" s="23">
        <f t="shared" si="13"/>
        <v>-8.0415945452627993E-2</v>
      </c>
      <c r="AE41" s="23">
        <f t="shared" si="14"/>
        <v>1.4614113189855154E-2</v>
      </c>
      <c r="AF41" s="23">
        <f t="shared" si="15"/>
        <v>-5.5880327874671034E-3</v>
      </c>
    </row>
    <row r="42" spans="2:32" x14ac:dyDescent="0.25">
      <c r="B42" s="22">
        <f t="shared" si="18"/>
        <v>1982.1</v>
      </c>
      <c r="C42" s="22">
        <v>1</v>
      </c>
      <c r="D42" s="23">
        <v>0.38252386608309402</v>
      </c>
      <c r="E42" s="23">
        <v>0.36323573391132902</v>
      </c>
      <c r="F42" s="23">
        <v>0.112709379044615</v>
      </c>
      <c r="G42" s="23">
        <v>0.27666619346339699</v>
      </c>
      <c r="H42" s="23">
        <v>-1.1544786273493099E-2</v>
      </c>
      <c r="I42" s="23">
        <v>0.28821097973689003</v>
      </c>
      <c r="J42" s="23">
        <v>-2.6139838596682299E-2</v>
      </c>
      <c r="K42" s="23">
        <v>0.15655840692279499</v>
      </c>
      <c r="L42" s="23">
        <v>-0.182698245519478</v>
      </c>
      <c r="M42" s="23">
        <v>1.9288132171764599E-2</v>
      </c>
      <c r="N42" s="23">
        <v>-1.54482346610851E-2</v>
      </c>
      <c r="O42" s="23">
        <v>4.2044290516306197E-2</v>
      </c>
      <c r="P42" s="23">
        <v>-7.3079236834563896E-3</v>
      </c>
      <c r="Q42" s="2">
        <f t="shared" si="0"/>
        <v>3.4736366832849808E-2</v>
      </c>
      <c r="R42" s="22">
        <f t="shared" si="19"/>
        <v>1982.1</v>
      </c>
      <c r="S42" s="22">
        <v>1</v>
      </c>
      <c r="T42" s="23">
        <f t="shared" ref="T42:U42" si="47">AVERAGE(D39:D42)</f>
        <v>0.3405805120099285</v>
      </c>
      <c r="U42" s="23">
        <f t="shared" si="47"/>
        <v>0.47371720456139177</v>
      </c>
      <c r="V42" s="23">
        <f t="shared" si="5"/>
        <v>0.43922627979969353</v>
      </c>
      <c r="W42" s="23">
        <f t="shared" si="6"/>
        <v>0.32508487079350995</v>
      </c>
      <c r="X42" s="23">
        <f t="shared" si="7"/>
        <v>-7.4345046942131843E-2</v>
      </c>
      <c r="Y42" s="23">
        <f t="shared" si="8"/>
        <v>0.39942991773564229</v>
      </c>
      <c r="Z42" s="23">
        <f t="shared" si="9"/>
        <v>-0.29059394603181155</v>
      </c>
      <c r="AA42" s="23">
        <f t="shared" si="10"/>
        <v>-0.11400981811095121</v>
      </c>
      <c r="AB42" s="23">
        <f t="shared" si="11"/>
        <v>-0.17658412792086031</v>
      </c>
      <c r="AC42" s="23">
        <f t="shared" si="12"/>
        <v>-0.1331366925514626</v>
      </c>
      <c r="AD42" s="23">
        <f t="shared" si="13"/>
        <v>-0.16015635226753827</v>
      </c>
      <c r="AE42" s="23">
        <f t="shared" si="14"/>
        <v>3.5676574401157256E-2</v>
      </c>
      <c r="AF42" s="23">
        <f t="shared" si="15"/>
        <v>-8.6569146850817395E-3</v>
      </c>
    </row>
    <row r="43" spans="2:32" x14ac:dyDescent="0.25">
      <c r="B43" s="22">
        <f t="shared" si="18"/>
        <v>1982.1999999999998</v>
      </c>
      <c r="C43" s="22">
        <v>1</v>
      </c>
      <c r="D43" s="23">
        <v>0.93054834479037996</v>
      </c>
      <c r="E43" s="23">
        <v>0.60970913279136896</v>
      </c>
      <c r="F43" s="23">
        <v>0.240786479608215</v>
      </c>
      <c r="G43" s="23">
        <v>0.53978158347443805</v>
      </c>
      <c r="H43" s="23">
        <v>0.142505709766821</v>
      </c>
      <c r="I43" s="23">
        <v>0.39727587370761602</v>
      </c>
      <c r="J43" s="23">
        <v>-0.17085893029128299</v>
      </c>
      <c r="K43" s="23">
        <v>-1.4985703561813999E-2</v>
      </c>
      <c r="L43" s="23">
        <v>-0.15587322672946899</v>
      </c>
      <c r="M43" s="23">
        <v>0.32083921199901</v>
      </c>
      <c r="N43" s="23">
        <v>0.26356182892824298</v>
      </c>
      <c r="O43" s="23">
        <v>6.0424497775145199E-2</v>
      </c>
      <c r="P43" s="23">
        <v>-3.1471147043777101E-3</v>
      </c>
      <c r="Q43" s="2">
        <f t="shared" si="0"/>
        <v>5.727738307076749E-2</v>
      </c>
      <c r="R43" s="22">
        <f t="shared" si="19"/>
        <v>1982.1999999999998</v>
      </c>
      <c r="S43" s="22">
        <v>1</v>
      </c>
      <c r="T43" s="23">
        <f t="shared" ref="T43:U43" si="48">AVERAGE(D40:D43)</f>
        <v>0.48015066242259424</v>
      </c>
      <c r="U43" s="23">
        <f t="shared" si="48"/>
        <v>0.36083007598213901</v>
      </c>
      <c r="V43" s="23">
        <f t="shared" si="5"/>
        <v>0.24927368087146973</v>
      </c>
      <c r="W43" s="23">
        <f t="shared" si="6"/>
        <v>0.30868312233990203</v>
      </c>
      <c r="X43" s="23">
        <f t="shared" si="7"/>
        <v>-3.0886318146774276E-2</v>
      </c>
      <c r="Y43" s="23">
        <f t="shared" si="8"/>
        <v>0.33956944048667626</v>
      </c>
      <c r="Z43" s="23">
        <f t="shared" si="9"/>
        <v>-0.19712672722923258</v>
      </c>
      <c r="AA43" s="23">
        <f t="shared" si="10"/>
        <v>-5.4493495251886209E-2</v>
      </c>
      <c r="AB43" s="23">
        <f t="shared" si="11"/>
        <v>-0.14263323197734656</v>
      </c>
      <c r="AC43" s="23">
        <f t="shared" si="12"/>
        <v>0.1193205864404569</v>
      </c>
      <c r="AD43" s="23">
        <f t="shared" si="13"/>
        <v>0.11681875075643847</v>
      </c>
      <c r="AE43" s="23">
        <f t="shared" si="14"/>
        <v>1.3157476886870051E-2</v>
      </c>
      <c r="AF43" s="23">
        <f t="shared" si="15"/>
        <v>-1.0655641202851375E-2</v>
      </c>
    </row>
    <row r="44" spans="2:32" x14ac:dyDescent="0.25">
      <c r="B44" s="22">
        <f t="shared" si="18"/>
        <v>1982.2999999999997</v>
      </c>
      <c r="C44" s="22">
        <v>1</v>
      </c>
      <c r="D44" s="23">
        <v>1.47768934625675</v>
      </c>
      <c r="E44" s="23">
        <v>1.38703794007016</v>
      </c>
      <c r="F44" s="23">
        <v>0.75529180010064001</v>
      </c>
      <c r="G44" s="23">
        <v>0.33010175476596998</v>
      </c>
      <c r="H44" s="23">
        <v>8.3043493664679002E-2</v>
      </c>
      <c r="I44" s="23">
        <v>0.247058261101291</v>
      </c>
      <c r="J44" s="23">
        <v>0.30164438520355602</v>
      </c>
      <c r="K44" s="23">
        <v>0.32957226248461002</v>
      </c>
      <c r="L44" s="23">
        <v>-2.7927877281054701E-2</v>
      </c>
      <c r="M44" s="23">
        <v>9.0651406186587194E-2</v>
      </c>
      <c r="N44" s="23">
        <v>0.129585693657847</v>
      </c>
      <c r="O44" s="23">
        <v>9.5883369090589195E-3</v>
      </c>
      <c r="P44" s="23">
        <v>-4.8522624380318798E-2</v>
      </c>
      <c r="Q44" s="2">
        <f t="shared" si="0"/>
        <v>-3.8934287471259876E-2</v>
      </c>
      <c r="R44" s="22">
        <f t="shared" si="19"/>
        <v>1982.2999999999997</v>
      </c>
      <c r="S44" s="22">
        <v>1</v>
      </c>
      <c r="T44" s="23">
        <f t="shared" ref="T44:U44" si="49">AVERAGE(D41:D44)</f>
        <v>0.96431072091418346</v>
      </c>
      <c r="U44" s="23">
        <f t="shared" si="49"/>
        <v>0.78626761723417404</v>
      </c>
      <c r="V44" s="23">
        <f t="shared" si="5"/>
        <v>0.4695180111703342</v>
      </c>
      <c r="W44" s="23">
        <f t="shared" si="6"/>
        <v>0.33429134151874346</v>
      </c>
      <c r="X44" s="23">
        <f t="shared" si="7"/>
        <v>2.1514961378858229E-2</v>
      </c>
      <c r="Y44" s="23">
        <f t="shared" si="8"/>
        <v>0.31277638013988501</v>
      </c>
      <c r="Z44" s="23">
        <f t="shared" si="9"/>
        <v>-1.7541735454901827E-2</v>
      </c>
      <c r="AA44" s="23">
        <f t="shared" si="10"/>
        <v>0.11114677785360705</v>
      </c>
      <c r="AB44" s="23">
        <f t="shared" si="11"/>
        <v>-0.12868851330850919</v>
      </c>
      <c r="AC44" s="23">
        <f t="shared" si="12"/>
        <v>0.1780431036800102</v>
      </c>
      <c r="AD44" s="23">
        <f t="shared" si="13"/>
        <v>0.18516797266213847</v>
      </c>
      <c r="AE44" s="23">
        <f t="shared" si="14"/>
        <v>1.162188515963348E-2</v>
      </c>
      <c r="AF44" s="23">
        <f t="shared" si="15"/>
        <v>-1.8746754141761624E-2</v>
      </c>
    </row>
    <row r="45" spans="2:32" x14ac:dyDescent="0.25">
      <c r="B45" s="22">
        <f t="shared" si="18"/>
        <v>1982.3999999999996</v>
      </c>
      <c r="C45" s="22">
        <v>1</v>
      </c>
      <c r="D45" s="23">
        <v>2.38300565339271</v>
      </c>
      <c r="E45" s="23">
        <v>1.9344867909501999</v>
      </c>
      <c r="F45" s="23">
        <v>1.0474839832496201</v>
      </c>
      <c r="G45" s="23">
        <v>0.63134582322469401</v>
      </c>
      <c r="H45" s="23">
        <v>0.22139881454133101</v>
      </c>
      <c r="I45" s="23">
        <v>0.40994700868336298</v>
      </c>
      <c r="J45" s="23">
        <v>0.25565698447589302</v>
      </c>
      <c r="K45" s="23">
        <v>0.30605032651047298</v>
      </c>
      <c r="L45" s="23">
        <v>-5.0393342034579902E-2</v>
      </c>
      <c r="M45" s="23">
        <v>0.448518862442502</v>
      </c>
      <c r="N45" s="23">
        <v>0.47002259853324901</v>
      </c>
      <c r="O45" s="23">
        <v>2.2807043535523201E-2</v>
      </c>
      <c r="P45" s="23">
        <v>-4.4310779626270398E-2</v>
      </c>
      <c r="Q45" s="2">
        <f t="shared" si="0"/>
        <v>-2.1503736090747197E-2</v>
      </c>
      <c r="R45" s="22">
        <f t="shared" si="19"/>
        <v>1982.3999999999996</v>
      </c>
      <c r="S45" s="22">
        <v>1</v>
      </c>
      <c r="T45" s="23">
        <f t="shared" ref="T45:U45" si="50">AVERAGE(D42:D45)</f>
        <v>1.2934418026307335</v>
      </c>
      <c r="U45" s="23">
        <f t="shared" si="50"/>
        <v>1.0736173994307645</v>
      </c>
      <c r="V45" s="23">
        <f t="shared" si="5"/>
        <v>0.53906791050077252</v>
      </c>
      <c r="W45" s="23">
        <f t="shared" si="6"/>
        <v>0.44447383873212476</v>
      </c>
      <c r="X45" s="23">
        <f t="shared" si="7"/>
        <v>0.10885080792483448</v>
      </c>
      <c r="Y45" s="23">
        <f t="shared" si="8"/>
        <v>0.33562303080729</v>
      </c>
      <c r="Z45" s="23">
        <f t="shared" si="9"/>
        <v>9.0075650197870935E-2</v>
      </c>
      <c r="AA45" s="23">
        <f t="shared" si="10"/>
        <v>0.194298823089016</v>
      </c>
      <c r="AB45" s="23">
        <f t="shared" si="11"/>
        <v>-0.10422317289114541</v>
      </c>
      <c r="AC45" s="23">
        <f t="shared" si="12"/>
        <v>0.21982440319996593</v>
      </c>
      <c r="AD45" s="23">
        <f t="shared" si="13"/>
        <v>0.21193047161456346</v>
      </c>
      <c r="AE45" s="23">
        <f t="shared" si="14"/>
        <v>3.371604218400838E-2</v>
      </c>
      <c r="AF45" s="23">
        <f t="shared" si="15"/>
        <v>-2.5822110598605823E-2</v>
      </c>
    </row>
    <row r="46" spans="2:32" x14ac:dyDescent="0.25">
      <c r="B46">
        <f t="shared" si="18"/>
        <v>1983.1</v>
      </c>
      <c r="C46">
        <v>0</v>
      </c>
      <c r="D46" s="2">
        <v>2.0175096807578998</v>
      </c>
      <c r="E46" s="2">
        <v>1.5062631801591799</v>
      </c>
      <c r="F46" s="2">
        <v>0.72760290956187901</v>
      </c>
      <c r="G46" s="2">
        <v>0.61255801457046999</v>
      </c>
      <c r="H46" s="2">
        <v>0.15535424375510801</v>
      </c>
      <c r="I46" s="2">
        <v>0.45720377081536201</v>
      </c>
      <c r="J46" s="2">
        <v>0.16610225602683201</v>
      </c>
      <c r="K46" s="2">
        <v>0.265477899105315</v>
      </c>
      <c r="L46" s="2">
        <v>-9.9375643078483303E-2</v>
      </c>
      <c r="M46" s="2">
        <v>0.51124650059872401</v>
      </c>
      <c r="N46" s="2">
        <v>0.335640184909127</v>
      </c>
      <c r="O46" s="2">
        <v>0.18566097406805501</v>
      </c>
      <c r="P46" s="2">
        <v>-1.00546583784579E-2</v>
      </c>
      <c r="Q46" s="2">
        <f t="shared" si="0"/>
        <v>0.17560631568959711</v>
      </c>
      <c r="R46">
        <f t="shared" si="19"/>
        <v>1983.1</v>
      </c>
      <c r="S46">
        <v>0</v>
      </c>
      <c r="T46" s="24">
        <f t="shared" ref="T46:U46" si="51">AVERAGE(D43:D46)</f>
        <v>1.702188256299435</v>
      </c>
      <c r="U46" s="24">
        <f t="shared" si="51"/>
        <v>1.3593742609927271</v>
      </c>
      <c r="V46" s="24">
        <f t="shared" si="5"/>
        <v>0.69279129313008858</v>
      </c>
      <c r="W46" s="24">
        <f t="shared" si="6"/>
        <v>0.52844679400889305</v>
      </c>
      <c r="X46" s="24">
        <f t="shared" si="7"/>
        <v>0.15057556543198475</v>
      </c>
      <c r="Y46" s="24">
        <f t="shared" si="8"/>
        <v>0.37787122857690802</v>
      </c>
      <c r="Z46" s="24">
        <f t="shared" si="9"/>
        <v>0.13813617385374952</v>
      </c>
      <c r="AA46" s="24">
        <f t="shared" si="10"/>
        <v>0.22152869613464599</v>
      </c>
      <c r="AB46" s="24">
        <f t="shared" si="11"/>
        <v>-8.3392522280896719E-2</v>
      </c>
      <c r="AC46" s="24">
        <f t="shared" si="12"/>
        <v>0.34281399530670575</v>
      </c>
      <c r="AD46" s="24">
        <f t="shared" si="13"/>
        <v>0.29970257650711651</v>
      </c>
      <c r="AE46" s="24">
        <f t="shared" si="14"/>
        <v>6.9620213071945575E-2</v>
      </c>
      <c r="AF46" s="24">
        <f t="shared" si="15"/>
        <v>-2.6508794272356202E-2</v>
      </c>
    </row>
    <row r="47" spans="2:32" x14ac:dyDescent="0.25">
      <c r="B47">
        <f t="shared" si="18"/>
        <v>1983.1999999999998</v>
      </c>
      <c r="C47">
        <v>0</v>
      </c>
      <c r="D47" s="2">
        <v>1.65268585251456</v>
      </c>
      <c r="E47" s="2">
        <v>1.5479648757781499</v>
      </c>
      <c r="F47" s="2">
        <v>0.82637461581122595</v>
      </c>
      <c r="G47" s="2">
        <v>0.45767377305522</v>
      </c>
      <c r="H47" s="2">
        <v>0.116618648514398</v>
      </c>
      <c r="I47" s="2">
        <v>0.34105512454082099</v>
      </c>
      <c r="J47" s="2">
        <v>0.263916486911703</v>
      </c>
      <c r="K47" s="2">
        <v>0.35362689381325502</v>
      </c>
      <c r="L47" s="2">
        <v>-8.9710406901552298E-2</v>
      </c>
      <c r="M47" s="2">
        <v>0.10472097673641299</v>
      </c>
      <c r="N47" s="2">
        <v>8.7535518985854904E-2</v>
      </c>
      <c r="O47" s="2">
        <v>6.8687096964096195E-2</v>
      </c>
      <c r="P47" s="2">
        <v>-5.1501639213537197E-2</v>
      </c>
      <c r="Q47" s="2">
        <f t="shared" si="0"/>
        <v>1.7185457750558998E-2</v>
      </c>
      <c r="R47">
        <f t="shared" si="19"/>
        <v>1983.1999999999998</v>
      </c>
      <c r="S47">
        <v>0</v>
      </c>
      <c r="T47" s="24">
        <f t="shared" ref="T47:U47" si="52">AVERAGE(D44:D47)</f>
        <v>1.8827226332304798</v>
      </c>
      <c r="U47" s="24">
        <f t="shared" si="52"/>
        <v>1.5939381967394224</v>
      </c>
      <c r="V47" s="24">
        <f t="shared" si="5"/>
        <v>0.83918832718084124</v>
      </c>
      <c r="W47" s="24">
        <f t="shared" si="6"/>
        <v>0.50791984140408852</v>
      </c>
      <c r="X47" s="24">
        <f t="shared" si="7"/>
        <v>0.14410380011887899</v>
      </c>
      <c r="Y47" s="24">
        <f t="shared" si="8"/>
        <v>0.36381604128520928</v>
      </c>
      <c r="Z47" s="24">
        <f t="shared" si="9"/>
        <v>0.24683002815449603</v>
      </c>
      <c r="AA47" s="24">
        <f t="shared" si="10"/>
        <v>0.31368184547841327</v>
      </c>
      <c r="AB47" s="24">
        <f t="shared" si="11"/>
        <v>-6.6851817323917553E-2</v>
      </c>
      <c r="AC47" s="24">
        <f t="shared" si="12"/>
        <v>0.28878443649105656</v>
      </c>
      <c r="AD47" s="24">
        <f t="shared" si="13"/>
        <v>0.25569599902151946</v>
      </c>
      <c r="AE47" s="24">
        <f t="shared" si="14"/>
        <v>7.1685862869183326E-2</v>
      </c>
      <c r="AF47" s="24">
        <f t="shared" si="15"/>
        <v>-3.8597425399646071E-2</v>
      </c>
    </row>
    <row r="48" spans="2:32" x14ac:dyDescent="0.25">
      <c r="B48">
        <f t="shared" si="18"/>
        <v>1983.2999999999997</v>
      </c>
      <c r="C48">
        <v>0</v>
      </c>
      <c r="D48" s="2">
        <v>2.3188824364280598</v>
      </c>
      <c r="E48" s="2">
        <v>1.8767951608851901</v>
      </c>
      <c r="F48" s="2">
        <v>1.13413987695356</v>
      </c>
      <c r="G48" s="2">
        <v>0.155931231710004</v>
      </c>
      <c r="H48" s="2">
        <v>-0.18028270111772099</v>
      </c>
      <c r="I48" s="2">
        <v>0.33621393282772499</v>
      </c>
      <c r="J48" s="2">
        <v>0.58672405222162605</v>
      </c>
      <c r="K48" s="2">
        <v>0.60768097881163496</v>
      </c>
      <c r="L48" s="2">
        <v>-2.0956926590008699E-2</v>
      </c>
      <c r="M48" s="2">
        <v>0.44208727554287403</v>
      </c>
      <c r="N48" s="2">
        <v>0.53427948623218602</v>
      </c>
      <c r="O48" s="2">
        <v>-1.4267225418718799E-3</v>
      </c>
      <c r="P48" s="2">
        <v>-9.0765488147440204E-2</v>
      </c>
      <c r="Q48" s="2">
        <f t="shared" si="0"/>
        <v>-9.219221068931209E-2</v>
      </c>
      <c r="R48">
        <f t="shared" si="19"/>
        <v>1983.2999999999997</v>
      </c>
      <c r="S48">
        <v>0</v>
      </c>
      <c r="T48" s="24">
        <f t="shared" ref="T48:U48" si="53">AVERAGE(D45:D48)</f>
        <v>2.0930209057733076</v>
      </c>
      <c r="U48" s="24">
        <f t="shared" si="53"/>
        <v>1.71637750194318</v>
      </c>
      <c r="V48" s="24">
        <f t="shared" si="5"/>
        <v>0.93390034639407116</v>
      </c>
      <c r="W48" s="24">
        <f t="shared" si="6"/>
        <v>0.46437721064009696</v>
      </c>
      <c r="X48" s="24">
        <f t="shared" si="7"/>
        <v>7.827225142327901E-2</v>
      </c>
      <c r="Y48" s="24">
        <f t="shared" si="8"/>
        <v>0.3861049592168177</v>
      </c>
      <c r="Z48" s="24">
        <f t="shared" si="9"/>
        <v>0.3180999449090135</v>
      </c>
      <c r="AA48" s="24">
        <f t="shared" si="10"/>
        <v>0.38320902456016948</v>
      </c>
      <c r="AB48" s="24">
        <f t="shared" si="11"/>
        <v>-6.5109079651156046E-2</v>
      </c>
      <c r="AC48" s="24">
        <f t="shared" si="12"/>
        <v>0.37664340383012823</v>
      </c>
      <c r="AD48" s="24">
        <f t="shared" si="13"/>
        <v>0.35686944716510421</v>
      </c>
      <c r="AE48" s="24">
        <f t="shared" si="14"/>
        <v>6.8932098006450629E-2</v>
      </c>
      <c r="AF48" s="24">
        <f t="shared" si="15"/>
        <v>-4.9158141341426424E-2</v>
      </c>
    </row>
    <row r="49" spans="2:32" x14ac:dyDescent="0.25">
      <c r="B49">
        <f t="shared" si="18"/>
        <v>1983.3999999999996</v>
      </c>
      <c r="C49">
        <v>0</v>
      </c>
      <c r="D49" s="2">
        <v>-0.44130737853037399</v>
      </c>
      <c r="E49" s="2">
        <v>-0.692368314093883</v>
      </c>
      <c r="F49" s="2">
        <v>-1.27631423476815</v>
      </c>
      <c r="G49" s="2">
        <v>-5.4046337186694902E-2</v>
      </c>
      <c r="H49" s="2">
        <v>-0.27645546274900301</v>
      </c>
      <c r="I49" s="2">
        <v>0.22240912556230799</v>
      </c>
      <c r="J49" s="2">
        <v>0.63799225786097002</v>
      </c>
      <c r="K49" s="2">
        <v>0.67515062484267196</v>
      </c>
      <c r="L49" s="2">
        <v>-3.7158366981701503E-2</v>
      </c>
      <c r="M49" s="2">
        <v>0.251060935563508</v>
      </c>
      <c r="N49" s="2">
        <v>0.18924784020051499</v>
      </c>
      <c r="O49" s="2">
        <v>0.13308802634848199</v>
      </c>
      <c r="P49" s="2">
        <v>-7.1274930985488094E-2</v>
      </c>
      <c r="Q49" s="2">
        <f t="shared" si="0"/>
        <v>6.1813095362993897E-2</v>
      </c>
      <c r="R49">
        <f t="shared" si="19"/>
        <v>1983.3999999999996</v>
      </c>
      <c r="S49">
        <v>0</v>
      </c>
      <c r="T49" s="24">
        <f t="shared" ref="T49:U49" si="54">AVERAGE(D46:D49)</f>
        <v>1.3869426477925362</v>
      </c>
      <c r="U49" s="24">
        <f t="shared" si="54"/>
        <v>1.0596637256821593</v>
      </c>
      <c r="V49" s="24">
        <f t="shared" si="5"/>
        <v>0.35295079188962875</v>
      </c>
      <c r="W49" s="24">
        <f t="shared" si="6"/>
        <v>0.29302917053724981</v>
      </c>
      <c r="X49" s="24">
        <f t="shared" si="7"/>
        <v>-4.6191317899304501E-2</v>
      </c>
      <c r="Y49" s="24">
        <f t="shared" si="8"/>
        <v>0.339220488436554</v>
      </c>
      <c r="Z49" s="24">
        <f t="shared" si="9"/>
        <v>0.41368376325528278</v>
      </c>
      <c r="AA49" s="24">
        <f t="shared" si="10"/>
        <v>0.47548409914321926</v>
      </c>
      <c r="AB49" s="24">
        <f t="shared" si="11"/>
        <v>-6.1800335887936445E-2</v>
      </c>
      <c r="AC49" s="24">
        <f t="shared" si="12"/>
        <v>0.32727892211037979</v>
      </c>
      <c r="AD49" s="24">
        <f t="shared" si="13"/>
        <v>0.28667575758192076</v>
      </c>
      <c r="AE49" s="24">
        <f t="shared" si="14"/>
        <v>9.6502343709690325E-2</v>
      </c>
      <c r="AF49" s="24">
        <f t="shared" si="15"/>
        <v>-5.589917918123085E-2</v>
      </c>
    </row>
    <row r="50" spans="2:32" x14ac:dyDescent="0.25">
      <c r="B50">
        <f t="shared" si="18"/>
        <v>1984.1</v>
      </c>
      <c r="C50">
        <v>0</v>
      </c>
      <c r="D50" s="2">
        <v>1.32401469120548</v>
      </c>
      <c r="E50" s="2">
        <v>0.65600822976121698</v>
      </c>
      <c r="F50" s="2">
        <v>0.40076680042690099</v>
      </c>
      <c r="G50" s="2">
        <v>0.17090948133800099</v>
      </c>
      <c r="H50" s="2">
        <v>-4.1474699069403098E-2</v>
      </c>
      <c r="I50" s="2">
        <v>0.212384180407405</v>
      </c>
      <c r="J50" s="2">
        <v>8.4331947996314799E-2</v>
      </c>
      <c r="K50" s="2">
        <v>0.30017288444522999</v>
      </c>
      <c r="L50" s="2">
        <v>-0.215840936448915</v>
      </c>
      <c r="M50" s="2">
        <v>0.66800646144426801</v>
      </c>
      <c r="N50" s="2">
        <v>0.67142538674419405</v>
      </c>
      <c r="O50" s="2">
        <v>5.16652306880983E-2</v>
      </c>
      <c r="P50" s="2">
        <v>-5.50841559880242E-2</v>
      </c>
      <c r="Q50" s="2">
        <f t="shared" si="0"/>
        <v>-3.4189252999258998E-3</v>
      </c>
      <c r="R50">
        <f t="shared" si="19"/>
        <v>1984.1</v>
      </c>
      <c r="S50">
        <v>0</v>
      </c>
      <c r="T50" s="24">
        <f t="shared" ref="T50:U50" si="55">AVERAGE(D47:D50)</f>
        <v>1.2135689004044314</v>
      </c>
      <c r="U50" s="24">
        <f t="shared" si="55"/>
        <v>0.84709998808266851</v>
      </c>
      <c r="V50" s="24">
        <f t="shared" si="5"/>
        <v>0.27124176460588423</v>
      </c>
      <c r="W50" s="24">
        <f t="shared" si="6"/>
        <v>0.1826170372291325</v>
      </c>
      <c r="X50" s="24">
        <f t="shared" si="7"/>
        <v>-9.5398553605432271E-2</v>
      </c>
      <c r="Y50" s="24">
        <f t="shared" si="8"/>
        <v>0.27801559083456473</v>
      </c>
      <c r="Z50" s="24">
        <f t="shared" si="9"/>
        <v>0.39324118624765342</v>
      </c>
      <c r="AA50" s="24">
        <f t="shared" si="10"/>
        <v>0.48415784547819801</v>
      </c>
      <c r="AB50" s="24">
        <f t="shared" si="11"/>
        <v>-9.0916659230544372E-2</v>
      </c>
      <c r="AC50" s="24">
        <f t="shared" si="12"/>
        <v>0.36646891232176576</v>
      </c>
      <c r="AD50" s="24">
        <f t="shared" si="13"/>
        <v>0.37062205804068749</v>
      </c>
      <c r="AE50" s="24">
        <f t="shared" si="14"/>
        <v>6.3003407864701155E-2</v>
      </c>
      <c r="AF50" s="24">
        <f t="shared" si="15"/>
        <v>-6.7156553583622422E-2</v>
      </c>
    </row>
    <row r="51" spans="2:32" x14ac:dyDescent="0.25">
      <c r="B51">
        <f t="shared" si="18"/>
        <v>1984.1999999999998</v>
      </c>
      <c r="C51">
        <v>0</v>
      </c>
      <c r="D51" s="2">
        <v>1.96935852010795</v>
      </c>
      <c r="E51" s="2">
        <v>1.28464906126707</v>
      </c>
      <c r="F51" s="2">
        <v>1.3034772378528701</v>
      </c>
      <c r="G51" s="2">
        <v>-0.23635359870266201</v>
      </c>
      <c r="H51" s="2">
        <v>-0.35374952956285999</v>
      </c>
      <c r="I51" s="2">
        <v>0.11739593086019801</v>
      </c>
      <c r="J51" s="2">
        <v>0.21752542211686399</v>
      </c>
      <c r="K51" s="2">
        <v>0.42515832949328197</v>
      </c>
      <c r="L51" s="2">
        <v>-0.20763290737641699</v>
      </c>
      <c r="M51" s="2">
        <v>0.68470945884086998</v>
      </c>
      <c r="N51" s="2">
        <v>0.72413935298394705</v>
      </c>
      <c r="O51" s="2">
        <v>2.2299192256957898E-2</v>
      </c>
      <c r="P51" s="2">
        <v>-6.1729086400034897E-2</v>
      </c>
      <c r="Q51" s="2">
        <f t="shared" si="0"/>
        <v>-3.9429894143077002E-2</v>
      </c>
      <c r="R51">
        <f t="shared" si="19"/>
        <v>1984.1999999999998</v>
      </c>
      <c r="S51">
        <v>0</v>
      </c>
      <c r="T51" s="24">
        <f t="shared" ref="T51:U51" si="56">AVERAGE(D48:D51)</f>
        <v>1.2927370673027789</v>
      </c>
      <c r="U51" s="24">
        <f t="shared" si="56"/>
        <v>0.78127103445489854</v>
      </c>
      <c r="V51" s="24">
        <f t="shared" si="5"/>
        <v>0.39051742011629526</v>
      </c>
      <c r="W51" s="24">
        <f t="shared" si="6"/>
        <v>9.1101942896620117E-3</v>
      </c>
      <c r="X51" s="24">
        <f t="shared" si="7"/>
        <v>-0.21299059812474677</v>
      </c>
      <c r="Y51" s="24">
        <f t="shared" si="8"/>
        <v>0.222100792414409</v>
      </c>
      <c r="Z51" s="24">
        <f t="shared" si="9"/>
        <v>0.38164342004894369</v>
      </c>
      <c r="AA51" s="24">
        <f t="shared" si="10"/>
        <v>0.5020407043982047</v>
      </c>
      <c r="AB51" s="24">
        <f t="shared" si="11"/>
        <v>-0.12039728434926054</v>
      </c>
      <c r="AC51" s="24">
        <f t="shared" si="12"/>
        <v>0.51146603284787995</v>
      </c>
      <c r="AD51" s="24">
        <f t="shared" si="13"/>
        <v>0.52977301654021058</v>
      </c>
      <c r="AE51" s="24">
        <f t="shared" si="14"/>
        <v>5.140643168791658E-2</v>
      </c>
      <c r="AF51" s="24">
        <f t="shared" si="15"/>
        <v>-6.9713415380246849E-2</v>
      </c>
    </row>
    <row r="52" spans="2:32" x14ac:dyDescent="0.25">
      <c r="B52">
        <f t="shared" si="18"/>
        <v>1984.2999999999997</v>
      </c>
      <c r="C52">
        <v>0</v>
      </c>
      <c r="D52" s="2">
        <v>0.97774139640450697</v>
      </c>
      <c r="E52" s="2">
        <v>0.107724805508808</v>
      </c>
      <c r="F52" s="2">
        <v>3.03276669074889E-2</v>
      </c>
      <c r="G52" s="2">
        <v>2.2088057624910201E-2</v>
      </c>
      <c r="H52" s="2">
        <v>-0.110613888640594</v>
      </c>
      <c r="I52" s="2">
        <v>0.13270194626550399</v>
      </c>
      <c r="J52" s="2">
        <v>5.5309080976409401E-2</v>
      </c>
      <c r="K52" s="2">
        <v>0.11461158823424</v>
      </c>
      <c r="L52" s="2">
        <v>-5.9302507257830803E-2</v>
      </c>
      <c r="M52" s="2">
        <v>0.87001659089569805</v>
      </c>
      <c r="N52" s="2">
        <v>0.86703653740553199</v>
      </c>
      <c r="O52" s="2">
        <v>3.2508836354386103E-2</v>
      </c>
      <c r="P52" s="2">
        <v>-2.95287828642199E-2</v>
      </c>
      <c r="Q52" s="2">
        <f t="shared" si="0"/>
        <v>2.9800534901662026E-3</v>
      </c>
      <c r="R52">
        <f t="shared" si="19"/>
        <v>1984.2999999999997</v>
      </c>
      <c r="S52">
        <v>0</v>
      </c>
      <c r="T52" s="24">
        <f t="shared" ref="T52:U52" si="57">AVERAGE(D49:D52)</f>
        <v>0.95745180729689072</v>
      </c>
      <c r="U52" s="24">
        <f t="shared" si="57"/>
        <v>0.33900344561080303</v>
      </c>
      <c r="V52" s="24">
        <f t="shared" si="5"/>
        <v>0.11456436760477748</v>
      </c>
      <c r="W52" s="24">
        <f t="shared" si="6"/>
        <v>-2.4350599231611432E-2</v>
      </c>
      <c r="X52" s="24">
        <f t="shared" si="7"/>
        <v>-0.19557339500546503</v>
      </c>
      <c r="Y52" s="24">
        <f t="shared" si="8"/>
        <v>0.17122279577385377</v>
      </c>
      <c r="Z52" s="24">
        <f t="shared" si="9"/>
        <v>0.24878967723763956</v>
      </c>
      <c r="AA52" s="24">
        <f t="shared" si="10"/>
        <v>0.37877335675385598</v>
      </c>
      <c r="AB52" s="24">
        <f t="shared" si="11"/>
        <v>-0.12998367951621606</v>
      </c>
      <c r="AC52" s="24">
        <f t="shared" si="12"/>
        <v>0.61844836168608608</v>
      </c>
      <c r="AD52" s="24">
        <f t="shared" si="13"/>
        <v>0.61296227933354697</v>
      </c>
      <c r="AE52" s="24">
        <f t="shared" si="14"/>
        <v>5.9890321411981071E-2</v>
      </c>
      <c r="AF52" s="24">
        <f t="shared" si="15"/>
        <v>-5.4404239059441764E-2</v>
      </c>
    </row>
    <row r="53" spans="2:32" x14ac:dyDescent="0.25">
      <c r="B53">
        <f t="shared" si="18"/>
        <v>1984.3999999999996</v>
      </c>
      <c r="C53">
        <v>0</v>
      </c>
      <c r="D53" s="2">
        <v>2.0454713757295599</v>
      </c>
      <c r="E53" s="2">
        <v>1.38266161065869</v>
      </c>
      <c r="F53" s="2">
        <v>1.3863179840037401</v>
      </c>
      <c r="G53" s="2">
        <v>0.13414348612136601</v>
      </c>
      <c r="H53" s="2">
        <v>-2.9490269080327799E-2</v>
      </c>
      <c r="I53" s="2">
        <v>0.16363375520169399</v>
      </c>
      <c r="J53" s="2">
        <v>-0.13779985946641299</v>
      </c>
      <c r="K53" s="2">
        <v>-3.2371768574407003E-2</v>
      </c>
      <c r="L53" s="2">
        <v>-0.105428090892006</v>
      </c>
      <c r="M53" s="2">
        <v>0.66280976507086897</v>
      </c>
      <c r="N53" s="2">
        <v>0.60070836851284604</v>
      </c>
      <c r="O53" s="2">
        <v>7.7065071898014495E-2</v>
      </c>
      <c r="P53" s="2">
        <v>-1.49636753399916E-2</v>
      </c>
      <c r="Q53" s="2">
        <f t="shared" si="0"/>
        <v>6.2101396558022895E-2</v>
      </c>
      <c r="R53">
        <f t="shared" si="19"/>
        <v>1984.3999999999996</v>
      </c>
      <c r="S53">
        <v>0</v>
      </c>
      <c r="T53" s="24">
        <f t="shared" ref="T53:U53" si="58">AVERAGE(D50:D53)</f>
        <v>1.5791464958618744</v>
      </c>
      <c r="U53" s="24">
        <f t="shared" si="58"/>
        <v>0.85776092679894622</v>
      </c>
      <c r="V53" s="24">
        <f t="shared" si="5"/>
        <v>0.78022242229775007</v>
      </c>
      <c r="W53" s="24">
        <f t="shared" si="6"/>
        <v>2.2696856595403797E-2</v>
      </c>
      <c r="X53" s="24">
        <f t="shared" si="7"/>
        <v>-0.13383209658829623</v>
      </c>
      <c r="Y53" s="24">
        <f t="shared" si="8"/>
        <v>0.15652895318370025</v>
      </c>
      <c r="Z53" s="24">
        <f t="shared" si="9"/>
        <v>5.4841647905793808E-2</v>
      </c>
      <c r="AA53" s="24">
        <f t="shared" si="10"/>
        <v>0.20189275839958623</v>
      </c>
      <c r="AB53" s="24">
        <f t="shared" si="11"/>
        <v>-0.14705111049379221</v>
      </c>
      <c r="AC53" s="24">
        <f t="shared" si="12"/>
        <v>0.72138556906292628</v>
      </c>
      <c r="AD53" s="24">
        <f t="shared" si="13"/>
        <v>0.71582741141162987</v>
      </c>
      <c r="AE53" s="24">
        <f t="shared" si="14"/>
        <v>4.58845827993642E-2</v>
      </c>
      <c r="AF53" s="24">
        <f t="shared" si="15"/>
        <v>-4.0326425148067647E-2</v>
      </c>
    </row>
    <row r="54" spans="2:32" x14ac:dyDescent="0.25">
      <c r="B54">
        <f t="shared" si="18"/>
        <v>1985.1</v>
      </c>
      <c r="C54">
        <v>0</v>
      </c>
      <c r="D54" s="2">
        <v>0.51998981405990197</v>
      </c>
      <c r="E54" s="2">
        <v>-0.17491639182739699</v>
      </c>
      <c r="F54" s="2">
        <v>0.39982260191552499</v>
      </c>
      <c r="G54" s="2">
        <v>0.127439078034361</v>
      </c>
      <c r="H54" s="2">
        <v>1.2006509120086901E-2</v>
      </c>
      <c r="I54" s="2">
        <v>0.115432568914274</v>
      </c>
      <c r="J54" s="2">
        <v>-0.70217807177728397</v>
      </c>
      <c r="K54" s="2">
        <v>-0.59350066378204702</v>
      </c>
      <c r="L54" s="2">
        <v>-0.10867740799523599</v>
      </c>
      <c r="M54" s="2">
        <v>0.69490620588730001</v>
      </c>
      <c r="N54" s="2">
        <v>0.62773524095024502</v>
      </c>
      <c r="O54" s="2">
        <v>7.3794672142406204E-2</v>
      </c>
      <c r="P54" s="2">
        <v>-6.6237072053513899E-3</v>
      </c>
      <c r="Q54" s="2">
        <f t="shared" si="0"/>
        <v>6.7170964937054808E-2</v>
      </c>
      <c r="R54">
        <f t="shared" si="19"/>
        <v>1985.1</v>
      </c>
      <c r="S54">
        <v>0</v>
      </c>
      <c r="T54" s="24">
        <f t="shared" ref="T54:U54" si="59">AVERAGE(D51:D54)</f>
        <v>1.3781402765754798</v>
      </c>
      <c r="U54" s="24">
        <f t="shared" si="59"/>
        <v>0.65002977140179286</v>
      </c>
      <c r="V54" s="24">
        <f t="shared" si="5"/>
        <v>0.779986372669906</v>
      </c>
      <c r="W54" s="24">
        <f t="shared" si="6"/>
        <v>1.1829255769493799E-2</v>
      </c>
      <c r="X54" s="24">
        <f t="shared" si="7"/>
        <v>-0.12046179454092373</v>
      </c>
      <c r="Y54" s="24">
        <f t="shared" si="8"/>
        <v>0.13229105031041749</v>
      </c>
      <c r="Z54" s="24">
        <f t="shared" si="9"/>
        <v>-0.14178585703760588</v>
      </c>
      <c r="AA54" s="24">
        <f t="shared" si="10"/>
        <v>-2.1525628657233037E-2</v>
      </c>
      <c r="AB54" s="24">
        <f t="shared" si="11"/>
        <v>-0.12026022838037245</v>
      </c>
      <c r="AC54" s="24">
        <f t="shared" si="12"/>
        <v>0.72811050517368425</v>
      </c>
      <c r="AD54" s="24">
        <f t="shared" si="13"/>
        <v>0.70490487496314258</v>
      </c>
      <c r="AE54" s="24">
        <f t="shared" si="14"/>
        <v>5.1416943162941174E-2</v>
      </c>
      <c r="AF54" s="24">
        <f t="shared" si="15"/>
        <v>-2.821131295239945E-2</v>
      </c>
    </row>
    <row r="55" spans="2:32" x14ac:dyDescent="0.25">
      <c r="B55">
        <f t="shared" si="18"/>
        <v>1985.1999999999998</v>
      </c>
      <c r="C55">
        <v>0</v>
      </c>
      <c r="D55" s="2">
        <v>2.4694033626288401</v>
      </c>
      <c r="E55" s="2">
        <v>1.41652665591506</v>
      </c>
      <c r="F55" s="2">
        <v>1.1659671255844899</v>
      </c>
      <c r="G55" s="2">
        <v>7.3365319791988903E-2</v>
      </c>
      <c r="H55" s="2">
        <v>-4.8096800539079998E-2</v>
      </c>
      <c r="I55" s="2">
        <v>0.121462120331069</v>
      </c>
      <c r="J55" s="2">
        <v>0.177194210538585</v>
      </c>
      <c r="K55" s="2">
        <v>0.26647404821772003</v>
      </c>
      <c r="L55" s="2">
        <v>-8.9279837679135096E-2</v>
      </c>
      <c r="M55" s="2">
        <v>1.0528767067137701</v>
      </c>
      <c r="N55" s="2">
        <v>0.99082692187982901</v>
      </c>
      <c r="O55" s="2">
        <v>6.4711261093558695E-2</v>
      </c>
      <c r="P55" s="2">
        <v>-2.6614762596145398E-3</v>
      </c>
      <c r="Q55" s="2">
        <f t="shared" si="0"/>
        <v>6.2049784833944154E-2</v>
      </c>
      <c r="R55">
        <f t="shared" si="19"/>
        <v>1985.1999999999998</v>
      </c>
      <c r="S55">
        <v>0</v>
      </c>
      <c r="T55" s="24">
        <f t="shared" ref="T55:U55" si="60">AVERAGE(D52:D55)</f>
        <v>1.5031514872057024</v>
      </c>
      <c r="U55" s="24">
        <f t="shared" si="60"/>
        <v>0.6829991700637903</v>
      </c>
      <c r="V55" s="24">
        <f t="shared" si="5"/>
        <v>0.74560884460281107</v>
      </c>
      <c r="W55" s="24">
        <f t="shared" si="6"/>
        <v>8.925898539315652E-2</v>
      </c>
      <c r="X55" s="24">
        <f t="shared" si="7"/>
        <v>-4.4048612284978722E-2</v>
      </c>
      <c r="Y55" s="24">
        <f t="shared" si="8"/>
        <v>0.13330759767813524</v>
      </c>
      <c r="Z55" s="24">
        <f t="shared" si="9"/>
        <v>-0.15186865993217566</v>
      </c>
      <c r="AA55" s="24">
        <f t="shared" si="10"/>
        <v>-6.1196698976123509E-2</v>
      </c>
      <c r="AB55" s="24">
        <f t="shared" si="11"/>
        <v>-9.0671960956051983E-2</v>
      </c>
      <c r="AC55" s="24">
        <f t="shared" si="12"/>
        <v>0.82015231714190928</v>
      </c>
      <c r="AD55" s="24">
        <f t="shared" si="13"/>
        <v>0.7715767671871131</v>
      </c>
      <c r="AE55" s="24">
        <f t="shared" si="14"/>
        <v>6.2019960372091371E-2</v>
      </c>
      <c r="AF55" s="24">
        <f t="shared" si="15"/>
        <v>-1.3444410417294357E-2</v>
      </c>
    </row>
    <row r="56" spans="2:32" x14ac:dyDescent="0.25">
      <c r="B56">
        <f t="shared" si="18"/>
        <v>1985.2999999999997</v>
      </c>
      <c r="C56">
        <v>0</v>
      </c>
      <c r="D56" s="2">
        <v>2.5994298043703798</v>
      </c>
      <c r="E56" s="2">
        <v>1.57486194552606</v>
      </c>
      <c r="F56" s="2">
        <v>1.3188841237536799</v>
      </c>
      <c r="G56" s="2">
        <v>0.13948668725014701</v>
      </c>
      <c r="H56" s="2">
        <v>-2.7484996485216E-2</v>
      </c>
      <c r="I56" s="2">
        <v>0.166971683735363</v>
      </c>
      <c r="J56" s="2">
        <v>0.116491134522231</v>
      </c>
      <c r="K56" s="2">
        <v>0.12976369256432499</v>
      </c>
      <c r="L56" s="2">
        <v>-1.3272558042094E-2</v>
      </c>
      <c r="M56" s="2">
        <v>1.0245678588443099</v>
      </c>
      <c r="N56" s="2">
        <v>0.91854412710756195</v>
      </c>
      <c r="O56" s="2">
        <v>0.10117008273893401</v>
      </c>
      <c r="P56" s="2">
        <v>4.8536489978203796E-3</v>
      </c>
      <c r="Q56" s="2">
        <f t="shared" si="0"/>
        <v>0.10602373173675439</v>
      </c>
      <c r="R56">
        <f t="shared" si="19"/>
        <v>1985.2999999999997</v>
      </c>
      <c r="S56">
        <v>0</v>
      </c>
      <c r="T56" s="24">
        <f t="shared" ref="T56:U56" si="61">AVERAGE(D53:D56)</f>
        <v>1.9085735891971705</v>
      </c>
      <c r="U56" s="24">
        <f t="shared" si="61"/>
        <v>1.0497834550681033</v>
      </c>
      <c r="V56" s="24">
        <f t="shared" si="5"/>
        <v>1.0677479588143588</v>
      </c>
      <c r="W56" s="24">
        <f t="shared" si="6"/>
        <v>0.11860864279946573</v>
      </c>
      <c r="X56" s="24">
        <f t="shared" si="7"/>
        <v>-2.3266389246134226E-2</v>
      </c>
      <c r="Y56" s="24">
        <f t="shared" si="8"/>
        <v>0.14187503204560001</v>
      </c>
      <c r="Z56" s="24">
        <f t="shared" si="9"/>
        <v>-0.13657314654572025</v>
      </c>
      <c r="AA56" s="24">
        <f t="shared" si="10"/>
        <v>-5.7408672893602262E-2</v>
      </c>
      <c r="AB56" s="24">
        <f t="shared" si="11"/>
        <v>-7.9164473652117776E-2</v>
      </c>
      <c r="AC56" s="24">
        <f t="shared" si="12"/>
        <v>0.85879013412906224</v>
      </c>
      <c r="AD56" s="24">
        <f t="shared" si="13"/>
        <v>0.78445366461262056</v>
      </c>
      <c r="AE56" s="24">
        <f t="shared" si="14"/>
        <v>7.9185271968228346E-2</v>
      </c>
      <c r="AF56" s="24">
        <f t="shared" si="15"/>
        <v>-4.8488024517842872E-3</v>
      </c>
    </row>
    <row r="57" spans="2:32" x14ac:dyDescent="0.25">
      <c r="B57">
        <f t="shared" si="18"/>
        <v>1985.3999999999996</v>
      </c>
      <c r="C57">
        <v>0</v>
      </c>
      <c r="D57" s="2">
        <v>0.18751345636907299</v>
      </c>
      <c r="E57" s="2">
        <v>-0.38381104368053098</v>
      </c>
      <c r="F57" s="2">
        <v>1.9608916629786099E-2</v>
      </c>
      <c r="G57" s="2">
        <v>0.14282722784667501</v>
      </c>
      <c r="H57" s="2">
        <v>2.9665825836519499E-2</v>
      </c>
      <c r="I57" s="2">
        <v>0.113161402010155</v>
      </c>
      <c r="J57" s="2">
        <v>-0.54624718815699203</v>
      </c>
      <c r="K57" s="2">
        <v>-0.52263271541891398</v>
      </c>
      <c r="L57" s="2">
        <v>-2.36144727380776E-2</v>
      </c>
      <c r="M57" s="2">
        <v>0.571324500049604</v>
      </c>
      <c r="N57" s="2">
        <v>0.46002966780943999</v>
      </c>
      <c r="O57" s="2">
        <v>0.10780173342373001</v>
      </c>
      <c r="P57" s="2">
        <v>3.4930988164325301E-3</v>
      </c>
      <c r="Q57" s="2">
        <f t="shared" si="0"/>
        <v>0.11129483224016254</v>
      </c>
      <c r="R57">
        <f t="shared" si="19"/>
        <v>1985.3999999999996</v>
      </c>
      <c r="S57">
        <v>0</v>
      </c>
      <c r="T57" s="24">
        <f t="shared" ref="T57:U57" si="62">AVERAGE(D54:D57)</f>
        <v>1.4440841093570489</v>
      </c>
      <c r="U57" s="24">
        <f t="shared" si="62"/>
        <v>0.60816529148329801</v>
      </c>
      <c r="V57" s="24">
        <f t="shared" si="5"/>
        <v>0.72607069197087026</v>
      </c>
      <c r="W57" s="24">
        <f t="shared" si="6"/>
        <v>0.12077957823079298</v>
      </c>
      <c r="X57" s="24">
        <f t="shared" si="7"/>
        <v>-8.4773655169224013E-3</v>
      </c>
      <c r="Y57" s="24">
        <f t="shared" si="8"/>
        <v>0.12925694374771526</v>
      </c>
      <c r="Z57" s="24">
        <f t="shared" si="9"/>
        <v>-0.238684978718365</v>
      </c>
      <c r="AA57" s="24">
        <f t="shared" si="10"/>
        <v>-0.179973909604729</v>
      </c>
      <c r="AB57" s="24">
        <f t="shared" si="11"/>
        <v>-5.8711069113635675E-2</v>
      </c>
      <c r="AC57" s="24">
        <f t="shared" si="12"/>
        <v>0.835918817873746</v>
      </c>
      <c r="AD57" s="24">
        <f t="shared" si="13"/>
        <v>0.7492839894367691</v>
      </c>
      <c r="AE57" s="24">
        <f t="shared" si="14"/>
        <v>8.6869437349657228E-2</v>
      </c>
      <c r="AF57" s="24">
        <f t="shared" si="15"/>
        <v>-2.3460891267825489E-4</v>
      </c>
    </row>
    <row r="58" spans="2:32" x14ac:dyDescent="0.25">
      <c r="B58">
        <f t="shared" si="18"/>
        <v>1986.1</v>
      </c>
      <c r="C58">
        <v>0</v>
      </c>
      <c r="D58" s="2">
        <v>1.3877140926220799</v>
      </c>
      <c r="E58" s="2">
        <v>0.29276219684652199</v>
      </c>
      <c r="F58" s="2">
        <v>-7.9786517520377701E-2</v>
      </c>
      <c r="G58" s="2">
        <v>0.16549886345609999</v>
      </c>
      <c r="H58" s="2">
        <v>-2.5738734090821301E-2</v>
      </c>
      <c r="I58" s="2">
        <v>0.19123759754692099</v>
      </c>
      <c r="J58" s="2">
        <v>0.207049850910799</v>
      </c>
      <c r="K58" s="2">
        <v>0.28329155023203501</v>
      </c>
      <c r="L58" s="2">
        <v>-7.6241699321235701E-2</v>
      </c>
      <c r="M58" s="2">
        <v>1.09495189577556</v>
      </c>
      <c r="N58" s="2">
        <v>0.99837564483151198</v>
      </c>
      <c r="O58" s="2">
        <v>9.8278334378032697E-2</v>
      </c>
      <c r="P58" s="2">
        <v>-1.70208343398428E-3</v>
      </c>
      <c r="Q58" s="2">
        <f t="shared" si="0"/>
        <v>9.6576250944048411E-2</v>
      </c>
      <c r="R58">
        <f t="shared" si="19"/>
        <v>1986.1</v>
      </c>
      <c r="S58">
        <v>0</v>
      </c>
      <c r="T58" s="24">
        <f t="shared" ref="T58:U58" si="63">AVERAGE(D55:D58)</f>
        <v>1.6610151789975931</v>
      </c>
      <c r="U58" s="24">
        <f t="shared" si="63"/>
        <v>0.7250849386517777</v>
      </c>
      <c r="V58" s="24">
        <f t="shared" si="5"/>
        <v>0.60616841211189454</v>
      </c>
      <c r="W58" s="24">
        <f t="shared" si="6"/>
        <v>0.13029452458622773</v>
      </c>
      <c r="X58" s="24">
        <f t="shared" si="7"/>
        <v>-1.7913676319649449E-2</v>
      </c>
      <c r="Y58" s="24">
        <f t="shared" si="8"/>
        <v>0.148208200905877</v>
      </c>
      <c r="Z58" s="24">
        <f t="shared" si="9"/>
        <v>-1.1377998046344255E-2</v>
      </c>
      <c r="AA58" s="24">
        <f t="shared" si="10"/>
        <v>3.9224143898791503E-2</v>
      </c>
      <c r="AB58" s="24">
        <f t="shared" si="11"/>
        <v>-5.0602141945135598E-2</v>
      </c>
      <c r="AC58" s="24">
        <f t="shared" si="12"/>
        <v>0.93593024034581107</v>
      </c>
      <c r="AD58" s="24">
        <f t="shared" si="13"/>
        <v>0.84194409040708573</v>
      </c>
      <c r="AE58" s="24">
        <f t="shared" si="14"/>
        <v>9.2990352908563848E-2</v>
      </c>
      <c r="AF58" s="24">
        <f t="shared" si="15"/>
        <v>9.9579703016352259E-4</v>
      </c>
    </row>
    <row r="59" spans="2:32" x14ac:dyDescent="0.25">
      <c r="B59">
        <f t="shared" si="18"/>
        <v>1986.1999999999998</v>
      </c>
      <c r="C59">
        <v>0</v>
      </c>
      <c r="D59" s="2">
        <v>2.4724659876364599</v>
      </c>
      <c r="E59" s="2">
        <v>1.66362190309104</v>
      </c>
      <c r="F59" s="2">
        <v>1.3756082961511999</v>
      </c>
      <c r="G59" s="2">
        <v>0.28928512166442699</v>
      </c>
      <c r="H59" s="2">
        <v>-1.9142773618349301E-2</v>
      </c>
      <c r="I59" s="2">
        <v>0.30842789528277598</v>
      </c>
      <c r="J59" s="2">
        <v>-1.2715147245816101E-3</v>
      </c>
      <c r="K59" s="2">
        <v>7.0658769529625895E-2</v>
      </c>
      <c r="L59" s="2">
        <v>-7.1930284254207499E-2</v>
      </c>
      <c r="M59" s="2">
        <v>0.80884408454541601</v>
      </c>
      <c r="N59" s="2">
        <v>0.65014663472654699</v>
      </c>
      <c r="O59" s="2">
        <v>0.14348143114997799</v>
      </c>
      <c r="P59" s="2">
        <v>1.52160186688897E-2</v>
      </c>
      <c r="Q59" s="2">
        <f t="shared" si="0"/>
        <v>0.15869744981886769</v>
      </c>
      <c r="R59">
        <f t="shared" si="19"/>
        <v>1986.1999999999998</v>
      </c>
      <c r="S59">
        <v>0</v>
      </c>
      <c r="T59" s="24">
        <f t="shared" ref="T59:U59" si="64">AVERAGE(D56:D59)</f>
        <v>1.6617808352494983</v>
      </c>
      <c r="U59" s="24">
        <f t="shared" si="64"/>
        <v>0.78685875044577269</v>
      </c>
      <c r="V59" s="24">
        <f t="shared" si="5"/>
        <v>0.65857870475357205</v>
      </c>
      <c r="W59" s="24">
        <f t="shared" si="6"/>
        <v>0.18427447505433725</v>
      </c>
      <c r="X59" s="24">
        <f t="shared" si="7"/>
        <v>-1.0675169589466776E-2</v>
      </c>
      <c r="Y59" s="24">
        <f t="shared" si="8"/>
        <v>0.19494964464380374</v>
      </c>
      <c r="Z59" s="24">
        <f t="shared" si="9"/>
        <v>-5.5994429362135903E-2</v>
      </c>
      <c r="AA59" s="24">
        <f t="shared" si="10"/>
        <v>-9.7296757732320306E-3</v>
      </c>
      <c r="AB59" s="24">
        <f t="shared" si="11"/>
        <v>-4.6264753588903702E-2</v>
      </c>
      <c r="AC59" s="24">
        <f t="shared" si="12"/>
        <v>0.87492208480372247</v>
      </c>
      <c r="AD59" s="24">
        <f t="shared" si="13"/>
        <v>0.75677401861876525</v>
      </c>
      <c r="AE59" s="24">
        <f t="shared" si="14"/>
        <v>0.11268289542266868</v>
      </c>
      <c r="AF59" s="24">
        <f t="shared" si="15"/>
        <v>5.4651707622895822E-3</v>
      </c>
    </row>
    <row r="60" spans="2:32" x14ac:dyDescent="0.25">
      <c r="B60">
        <f t="shared" si="18"/>
        <v>1986.2999999999997</v>
      </c>
      <c r="C60">
        <v>0</v>
      </c>
      <c r="D60" s="2">
        <v>2.5637719425576799</v>
      </c>
      <c r="E60" s="2">
        <v>1.8177671552288599</v>
      </c>
      <c r="F60" s="2">
        <v>1.49117927018889</v>
      </c>
      <c r="G60" s="2">
        <v>0.283123714570995</v>
      </c>
      <c r="H60" s="2">
        <v>6.1396627210372201E-2</v>
      </c>
      <c r="I60" s="2">
        <v>0.22172708736062299</v>
      </c>
      <c r="J60" s="2">
        <v>4.3464170468978797E-2</v>
      </c>
      <c r="K60" s="2">
        <v>6.2682708107891796E-2</v>
      </c>
      <c r="L60" s="2">
        <v>-1.9218537638913E-2</v>
      </c>
      <c r="M60" s="2">
        <v>0.74600478732882103</v>
      </c>
      <c r="N60" s="2">
        <v>0.64075939130972603</v>
      </c>
      <c r="O60" s="2">
        <v>0.12373159463971101</v>
      </c>
      <c r="P60" s="2">
        <v>-1.8486198620616099E-2</v>
      </c>
      <c r="Q60" s="2">
        <f t="shared" si="0"/>
        <v>0.10524539601909491</v>
      </c>
      <c r="R60">
        <f t="shared" si="19"/>
        <v>1986.2999999999997</v>
      </c>
      <c r="S60">
        <v>0</v>
      </c>
      <c r="T60" s="24">
        <f t="shared" ref="T60:U60" si="65">AVERAGE(D57:D60)</f>
        <v>1.6528663697963231</v>
      </c>
      <c r="U60" s="24">
        <f t="shared" si="65"/>
        <v>0.84758505287147279</v>
      </c>
      <c r="V60" s="24">
        <f t="shared" si="5"/>
        <v>0.70165249136237451</v>
      </c>
      <c r="W60" s="24">
        <f t="shared" si="6"/>
        <v>0.22018373188454926</v>
      </c>
      <c r="X60" s="24">
        <f t="shared" si="7"/>
        <v>1.1545236334430276E-2</v>
      </c>
      <c r="Y60" s="24">
        <f t="shared" si="8"/>
        <v>0.20863849555011874</v>
      </c>
      <c r="Z60" s="24">
        <f t="shared" si="9"/>
        <v>-7.4251170375448955E-2</v>
      </c>
      <c r="AA60" s="24">
        <f t="shared" si="10"/>
        <v>-2.6499921887340318E-2</v>
      </c>
      <c r="AB60" s="24">
        <f t="shared" si="11"/>
        <v>-4.7751248488108453E-2</v>
      </c>
      <c r="AC60" s="24">
        <f t="shared" si="12"/>
        <v>0.80528131692485028</v>
      </c>
      <c r="AD60" s="24">
        <f t="shared" si="13"/>
        <v>0.68732783466930625</v>
      </c>
      <c r="AE60" s="24">
        <f t="shared" si="14"/>
        <v>0.11832327339786293</v>
      </c>
      <c r="AF60" s="24">
        <f t="shared" si="15"/>
        <v>-3.6979114231953675E-4</v>
      </c>
    </row>
    <row r="61" spans="2:32" x14ac:dyDescent="0.25">
      <c r="B61">
        <f t="shared" si="18"/>
        <v>1986.3999999999996</v>
      </c>
      <c r="C61">
        <v>0</v>
      </c>
      <c r="D61" s="2">
        <v>-4.8076734807185897E-2</v>
      </c>
      <c r="E61" s="2">
        <v>-0.44957077964428399</v>
      </c>
      <c r="F61" s="2">
        <v>-0.50595950191280803</v>
      </c>
      <c r="G61" s="2">
        <v>0.26418254675040898</v>
      </c>
      <c r="H61" s="2">
        <v>2.1089726862354701E-2</v>
      </c>
      <c r="I61" s="2">
        <v>0.24309281988805401</v>
      </c>
      <c r="J61" s="2">
        <v>-0.20779382448188399</v>
      </c>
      <c r="K61" s="2">
        <v>-0.17344800496242799</v>
      </c>
      <c r="L61" s="2">
        <v>-3.4345819519456602E-2</v>
      </c>
      <c r="M61" s="2">
        <v>0.401494044837098</v>
      </c>
      <c r="N61" s="2">
        <v>0.356344357957044</v>
      </c>
      <c r="O61" s="2">
        <v>0.106896669980971</v>
      </c>
      <c r="P61" s="2">
        <v>-6.1746983100917502E-2</v>
      </c>
      <c r="Q61" s="2">
        <f t="shared" si="0"/>
        <v>4.5149686880053497E-2</v>
      </c>
      <c r="R61">
        <f t="shared" si="19"/>
        <v>1986.3999999999996</v>
      </c>
      <c r="S61">
        <v>0</v>
      </c>
      <c r="T61" s="24">
        <f t="shared" ref="T61:U61" si="66">AVERAGE(D58:D61)</f>
        <v>1.5939688220022585</v>
      </c>
      <c r="U61" s="24">
        <f t="shared" si="66"/>
        <v>0.83114511888053455</v>
      </c>
      <c r="V61" s="24">
        <f t="shared" si="5"/>
        <v>0.57026038672672597</v>
      </c>
      <c r="W61" s="24">
        <f t="shared" si="6"/>
        <v>0.2505225616104827</v>
      </c>
      <c r="X61" s="24">
        <f t="shared" si="7"/>
        <v>9.4012115908890768E-3</v>
      </c>
      <c r="Y61" s="24">
        <f t="shared" si="8"/>
        <v>0.24112135001959348</v>
      </c>
      <c r="Z61" s="24">
        <f t="shared" si="9"/>
        <v>1.0362170543328046E-2</v>
      </c>
      <c r="AA61" s="24">
        <f t="shared" si="10"/>
        <v>6.0796255726781177E-2</v>
      </c>
      <c r="AB61" s="24">
        <f t="shared" si="11"/>
        <v>-5.0434085183453201E-2</v>
      </c>
      <c r="AC61" s="24">
        <f t="shared" si="12"/>
        <v>0.76282370312172376</v>
      </c>
      <c r="AD61" s="24">
        <f t="shared" si="13"/>
        <v>0.66140650720620731</v>
      </c>
      <c r="AE61" s="24">
        <f t="shared" si="14"/>
        <v>0.11809700753717317</v>
      </c>
      <c r="AF61" s="24">
        <f t="shared" si="15"/>
        <v>-1.6679811621657045E-2</v>
      </c>
    </row>
    <row r="62" spans="2:32" x14ac:dyDescent="0.25">
      <c r="B62">
        <f t="shared" si="18"/>
        <v>1987.1</v>
      </c>
      <c r="C62">
        <v>0</v>
      </c>
      <c r="D62" s="2">
        <v>1.09464418871555</v>
      </c>
      <c r="E62" s="2">
        <v>0.55288257587137202</v>
      </c>
      <c r="F62" s="2">
        <v>0.25517861386238999</v>
      </c>
      <c r="G62" s="2">
        <v>0.215240668959959</v>
      </c>
      <c r="H62" s="2">
        <v>-2.9087160819122101E-2</v>
      </c>
      <c r="I62" s="2">
        <v>0.24432782977908099</v>
      </c>
      <c r="J62" s="2">
        <v>8.2463293049022807E-2</v>
      </c>
      <c r="K62" s="2">
        <v>0.13333529667208999</v>
      </c>
      <c r="L62" s="2">
        <v>-5.0872003623067201E-2</v>
      </c>
      <c r="M62" s="2">
        <v>0.54176161284418101</v>
      </c>
      <c r="N62" s="2">
        <v>0.46623445423563697</v>
      </c>
      <c r="O62" s="2">
        <v>0.10812341060780099</v>
      </c>
      <c r="P62" s="2">
        <v>-3.2596251999257697E-2</v>
      </c>
      <c r="Q62" s="2">
        <f t="shared" si="0"/>
        <v>7.5527158608543296E-2</v>
      </c>
      <c r="R62">
        <f t="shared" si="19"/>
        <v>1987.1</v>
      </c>
      <c r="S62">
        <v>0</v>
      </c>
      <c r="T62" s="24">
        <f t="shared" ref="T62:U62" si="67">AVERAGE(D59:D62)</f>
        <v>1.5207013460256262</v>
      </c>
      <c r="U62" s="24">
        <f t="shared" si="67"/>
        <v>0.89617521363674713</v>
      </c>
      <c r="V62" s="24">
        <f t="shared" si="5"/>
        <v>0.65400166957241801</v>
      </c>
      <c r="W62" s="24">
        <f t="shared" si="6"/>
        <v>0.2629580129864475</v>
      </c>
      <c r="X62" s="24">
        <f t="shared" si="7"/>
        <v>8.5641049088138743E-3</v>
      </c>
      <c r="Y62" s="24">
        <f t="shared" si="8"/>
        <v>0.25439390807763351</v>
      </c>
      <c r="Z62" s="24">
        <f t="shared" si="9"/>
        <v>-2.0784468922116002E-2</v>
      </c>
      <c r="AA62" s="24">
        <f t="shared" si="10"/>
        <v>2.3307192336794923E-2</v>
      </c>
      <c r="AB62" s="24">
        <f t="shared" si="11"/>
        <v>-4.4091661258911077E-2</v>
      </c>
      <c r="AC62" s="24">
        <f t="shared" si="12"/>
        <v>0.624526132388879</v>
      </c>
      <c r="AD62" s="24">
        <f t="shared" si="13"/>
        <v>0.52837120955723849</v>
      </c>
      <c r="AE62" s="24">
        <f t="shared" si="14"/>
        <v>0.12055827659461525</v>
      </c>
      <c r="AF62" s="24">
        <f t="shared" si="15"/>
        <v>-2.4403353762975401E-2</v>
      </c>
    </row>
    <row r="63" spans="2:32" x14ac:dyDescent="0.25">
      <c r="B63">
        <f t="shared" si="18"/>
        <v>1987.1999999999998</v>
      </c>
      <c r="C63">
        <v>0</v>
      </c>
      <c r="D63" s="2">
        <v>0.201311865465093</v>
      </c>
      <c r="E63" s="2">
        <v>6.8814250289664702E-2</v>
      </c>
      <c r="F63" s="2">
        <v>0.50223368025001403</v>
      </c>
      <c r="G63" s="2">
        <v>0.144331491379079</v>
      </c>
      <c r="H63" s="2">
        <v>1.2896373723223701E-2</v>
      </c>
      <c r="I63" s="2">
        <v>0.131435117655855</v>
      </c>
      <c r="J63" s="2">
        <v>-0.57775092133942896</v>
      </c>
      <c r="K63" s="2">
        <v>-0.53326613831039305</v>
      </c>
      <c r="L63" s="2">
        <v>-4.44847830290361E-2</v>
      </c>
      <c r="M63" s="2">
        <v>0.13249761517542899</v>
      </c>
      <c r="N63" s="2">
        <v>0.17655877602846101</v>
      </c>
      <c r="O63" s="2">
        <v>7.6983771568339299E-2</v>
      </c>
      <c r="P63" s="2">
        <v>-0.121044932421371</v>
      </c>
      <c r="Q63" s="2">
        <f t="shared" si="0"/>
        <v>-4.4061160853031703E-2</v>
      </c>
      <c r="R63">
        <f t="shared" si="19"/>
        <v>1987.1999999999998</v>
      </c>
      <c r="S63">
        <v>0</v>
      </c>
      <c r="T63" s="24">
        <f t="shared" ref="T63:U63" si="68">AVERAGE(D60:D63)</f>
        <v>0.95291281548278428</v>
      </c>
      <c r="U63" s="24">
        <f t="shared" si="68"/>
        <v>0.49747330043640314</v>
      </c>
      <c r="V63" s="24">
        <f t="shared" si="5"/>
        <v>0.43565801559712147</v>
      </c>
      <c r="W63" s="24">
        <f t="shared" si="6"/>
        <v>0.22671960541511046</v>
      </c>
      <c r="X63" s="24">
        <f t="shared" si="7"/>
        <v>1.6573891744207127E-2</v>
      </c>
      <c r="Y63" s="24">
        <f t="shared" si="8"/>
        <v>0.21014571367090326</v>
      </c>
      <c r="Z63" s="24">
        <f t="shared" si="9"/>
        <v>-0.16490432057582782</v>
      </c>
      <c r="AA63" s="24">
        <f t="shared" si="10"/>
        <v>-0.12767403462320981</v>
      </c>
      <c r="AB63" s="24">
        <f t="shared" si="11"/>
        <v>-3.7230285952618229E-2</v>
      </c>
      <c r="AC63" s="24">
        <f t="shared" si="12"/>
        <v>0.45543951504638219</v>
      </c>
      <c r="AD63" s="24">
        <f t="shared" si="13"/>
        <v>0.409974244882717</v>
      </c>
      <c r="AE63" s="24">
        <f t="shared" si="14"/>
        <v>0.10393386169920557</v>
      </c>
      <c r="AF63" s="24">
        <f t="shared" si="15"/>
        <v>-5.8468591535540571E-2</v>
      </c>
    </row>
    <row r="64" spans="2:32" x14ac:dyDescent="0.25">
      <c r="B64">
        <f t="shared" si="18"/>
        <v>1987.2999999999997</v>
      </c>
      <c r="C64">
        <v>0</v>
      </c>
      <c r="D64" s="2">
        <v>-7.2686507173758796E-2</v>
      </c>
      <c r="E64" s="2">
        <v>-0.38613103341445099</v>
      </c>
      <c r="F64" s="2">
        <v>-6.4094688598999694E-2</v>
      </c>
      <c r="G64" s="2">
        <v>6.52423837881939E-2</v>
      </c>
      <c r="H64" s="2">
        <v>-9.812218815016809E-4</v>
      </c>
      <c r="I64" s="2">
        <v>6.6223605669695595E-2</v>
      </c>
      <c r="J64" s="2">
        <v>-0.38727872860364498</v>
      </c>
      <c r="K64" s="2">
        <v>-0.37809020441441599</v>
      </c>
      <c r="L64" s="2">
        <v>-9.1885241892290907E-3</v>
      </c>
      <c r="M64" s="2">
        <v>0.31344452624069202</v>
      </c>
      <c r="N64" s="2">
        <v>0.24563230341914999</v>
      </c>
      <c r="O64" s="2">
        <v>7.45077717065636E-2</v>
      </c>
      <c r="P64" s="2">
        <v>-6.6955488850210998E-3</v>
      </c>
      <c r="Q64" s="2">
        <f t="shared" si="0"/>
        <v>6.7812222821542506E-2</v>
      </c>
      <c r="R64">
        <f t="shared" si="19"/>
        <v>1987.2999999999997</v>
      </c>
      <c r="S64">
        <v>0</v>
      </c>
      <c r="T64" s="24">
        <f t="shared" ref="T64:U64" si="69">AVERAGE(D61:D64)</f>
        <v>0.29379820304992454</v>
      </c>
      <c r="U64" s="24">
        <f t="shared" si="69"/>
        <v>-5.3501246724424564E-2</v>
      </c>
      <c r="V64" s="24">
        <f t="shared" si="5"/>
        <v>4.6839525900149073E-2</v>
      </c>
      <c r="W64" s="24">
        <f t="shared" si="6"/>
        <v>0.17224927271941021</v>
      </c>
      <c r="X64" s="24">
        <f t="shared" si="7"/>
        <v>9.7942947123865506E-4</v>
      </c>
      <c r="Y64" s="24">
        <f t="shared" si="8"/>
        <v>0.17126984324817141</v>
      </c>
      <c r="Z64" s="24">
        <f t="shared" si="9"/>
        <v>-0.27259004534398379</v>
      </c>
      <c r="AA64" s="24">
        <f t="shared" si="10"/>
        <v>-0.23786726275378675</v>
      </c>
      <c r="AB64" s="24">
        <f t="shared" si="11"/>
        <v>-3.4722782590197246E-2</v>
      </c>
      <c r="AC64" s="24">
        <f t="shared" si="12"/>
        <v>0.34729944977434996</v>
      </c>
      <c r="AD64" s="24">
        <f t="shared" si="13"/>
        <v>0.31119247291007301</v>
      </c>
      <c r="AE64" s="24">
        <f t="shared" si="14"/>
        <v>9.1627905965918716E-2</v>
      </c>
      <c r="AF64" s="24">
        <f t="shared" si="15"/>
        <v>-5.552092910164183E-2</v>
      </c>
    </row>
    <row r="65" spans="2:32" x14ac:dyDescent="0.25">
      <c r="B65">
        <f t="shared" si="18"/>
        <v>1987.3999999999996</v>
      </c>
      <c r="C65">
        <v>0</v>
      </c>
      <c r="D65" s="2">
        <v>1.7093268897092899</v>
      </c>
      <c r="E65" s="2">
        <v>0.83956357744821597</v>
      </c>
      <c r="F65" s="2">
        <v>0.72754471201555004</v>
      </c>
      <c r="G65" s="2">
        <v>-3.4750200676153401E-3</v>
      </c>
      <c r="H65" s="2">
        <v>-6.2153680271873603E-2</v>
      </c>
      <c r="I65" s="2">
        <v>5.8678660204258201E-2</v>
      </c>
      <c r="J65" s="2">
        <v>0.115493885500281</v>
      </c>
      <c r="K65" s="2">
        <v>0.13175066293388599</v>
      </c>
      <c r="L65" s="2">
        <v>-1.6256777433604899E-2</v>
      </c>
      <c r="M65" s="2">
        <v>0.86976331226107295</v>
      </c>
      <c r="N65" s="2">
        <v>0.75116459745727804</v>
      </c>
      <c r="O65" s="2">
        <v>5.7094216890776199E-2</v>
      </c>
      <c r="P65" s="2">
        <v>6.15044979130192E-2</v>
      </c>
      <c r="Q65" s="2">
        <f t="shared" si="0"/>
        <v>0.1185987148037954</v>
      </c>
      <c r="R65">
        <f t="shared" si="19"/>
        <v>1987.3999999999996</v>
      </c>
      <c r="S65">
        <v>0</v>
      </c>
      <c r="T65" s="24">
        <f t="shared" ref="T65:U65" si="70">AVERAGE(D62:D65)</f>
        <v>0.73314910917904352</v>
      </c>
      <c r="U65" s="24">
        <f t="shared" si="70"/>
        <v>0.26878234254870043</v>
      </c>
      <c r="V65" s="24">
        <f t="shared" si="5"/>
        <v>0.35521557938223858</v>
      </c>
      <c r="W65" s="24">
        <f t="shared" si="6"/>
        <v>0.10533488101490414</v>
      </c>
      <c r="X65" s="24">
        <f t="shared" si="7"/>
        <v>-1.9831422312318422E-2</v>
      </c>
      <c r="Y65" s="24">
        <f t="shared" si="8"/>
        <v>0.12516630332722245</v>
      </c>
      <c r="Z65" s="24">
        <f t="shared" si="9"/>
        <v>-0.19176811784844255</v>
      </c>
      <c r="AA65" s="24">
        <f t="shared" si="10"/>
        <v>-0.16156759577970825</v>
      </c>
      <c r="AB65" s="24">
        <f t="shared" si="11"/>
        <v>-3.0200522068734324E-2</v>
      </c>
      <c r="AC65" s="24">
        <f t="shared" si="12"/>
        <v>0.46436676663034371</v>
      </c>
      <c r="AD65" s="24">
        <f t="shared" si="13"/>
        <v>0.40989753278513152</v>
      </c>
      <c r="AE65" s="24">
        <f t="shared" si="14"/>
        <v>7.9177292693370024E-2</v>
      </c>
      <c r="AF65" s="24">
        <f t="shared" si="15"/>
        <v>-2.4708058848157646E-2</v>
      </c>
    </row>
    <row r="66" spans="2:32" x14ac:dyDescent="0.25">
      <c r="B66">
        <f t="shared" si="18"/>
        <v>1988.1</v>
      </c>
      <c r="C66">
        <v>0</v>
      </c>
      <c r="D66" s="2">
        <v>-0.58593795589943998</v>
      </c>
      <c r="E66" s="2">
        <v>-1.26622348201669</v>
      </c>
      <c r="F66" s="2">
        <v>-1.1412603607104901</v>
      </c>
      <c r="G66" s="2">
        <v>0.19969026002071799</v>
      </c>
      <c r="H66" s="2">
        <v>1.10500726097627E-2</v>
      </c>
      <c r="I66" s="2">
        <v>0.18864018741095501</v>
      </c>
      <c r="J66" s="2">
        <v>-0.32465338132691102</v>
      </c>
      <c r="K66" s="2">
        <v>-0.10668032783428499</v>
      </c>
      <c r="L66" s="2">
        <v>-0.217973053492626</v>
      </c>
      <c r="M66" s="2">
        <v>0.68028552611724902</v>
      </c>
      <c r="N66" s="2">
        <v>0.63736938130685294</v>
      </c>
      <c r="O66" s="2">
        <v>8.6415316875814205E-2</v>
      </c>
      <c r="P66" s="2">
        <v>-4.3499172065418097E-2</v>
      </c>
      <c r="Q66" s="2">
        <f t="shared" si="0"/>
        <v>4.2916144810396108E-2</v>
      </c>
      <c r="R66">
        <f t="shared" si="19"/>
        <v>1988.1</v>
      </c>
      <c r="S66">
        <v>0</v>
      </c>
      <c r="T66" s="24">
        <f t="shared" ref="T66:U66" si="71">AVERAGE(D63:D66)</f>
        <v>0.31300357302529602</v>
      </c>
      <c r="U66" s="24">
        <f t="shared" si="71"/>
        <v>-0.18599417192331508</v>
      </c>
      <c r="V66" s="24">
        <f t="shared" si="5"/>
        <v>6.1058357390185725E-3</v>
      </c>
      <c r="W66" s="24">
        <f t="shared" si="6"/>
        <v>0.10144727878009388</v>
      </c>
      <c r="X66" s="24">
        <f t="shared" si="7"/>
        <v>-9.7971139550972215E-3</v>
      </c>
      <c r="Y66" s="24">
        <f t="shared" si="8"/>
        <v>0.11124439273519095</v>
      </c>
      <c r="Z66" s="24">
        <f t="shared" si="9"/>
        <v>-0.293547286442426</v>
      </c>
      <c r="AA66" s="24">
        <f t="shared" si="10"/>
        <v>-0.22157150190630198</v>
      </c>
      <c r="AB66" s="24">
        <f t="shared" si="11"/>
        <v>-7.1975784536124021E-2</v>
      </c>
      <c r="AC66" s="24">
        <f t="shared" si="12"/>
        <v>0.49899774494861071</v>
      </c>
      <c r="AD66" s="24">
        <f t="shared" si="13"/>
        <v>0.45268126455293545</v>
      </c>
      <c r="AE66" s="24">
        <f t="shared" si="14"/>
        <v>7.3750269260373327E-2</v>
      </c>
      <c r="AF66" s="24">
        <f t="shared" si="15"/>
        <v>-2.7433788864697745E-2</v>
      </c>
    </row>
    <row r="67" spans="2:32" x14ac:dyDescent="0.25">
      <c r="B67">
        <f t="shared" si="18"/>
        <v>1988.1999999999998</v>
      </c>
      <c r="C67">
        <v>0</v>
      </c>
      <c r="D67" s="2">
        <v>0.86350376012951602</v>
      </c>
      <c r="E67" s="2">
        <v>-7.4242902311894607E-2</v>
      </c>
      <c r="F67" s="2">
        <v>-0.24594086884129401</v>
      </c>
      <c r="G67" s="2">
        <v>7.5468821278110401E-2</v>
      </c>
      <c r="H67" s="2">
        <v>-7.9877844345055508E-3</v>
      </c>
      <c r="I67" s="2">
        <v>8.3456605712615997E-2</v>
      </c>
      <c r="J67" s="2">
        <v>9.6229145251289103E-2</v>
      </c>
      <c r="K67" s="2">
        <v>0.31201673979282901</v>
      </c>
      <c r="L67" s="2">
        <v>-0.21578759454154001</v>
      </c>
      <c r="M67" s="2">
        <v>0.93774666244141003</v>
      </c>
      <c r="N67" s="2">
        <v>0.75604744395885604</v>
      </c>
      <c r="O67" s="2">
        <v>7.9801435465288201E-2</v>
      </c>
      <c r="P67" s="2">
        <v>0.101897783017266</v>
      </c>
      <c r="Q67" s="2">
        <f t="shared" si="0"/>
        <v>0.18169921848255421</v>
      </c>
      <c r="R67">
        <f t="shared" si="19"/>
        <v>1988.1999999999998</v>
      </c>
      <c r="S67">
        <v>0</v>
      </c>
      <c r="T67" s="24">
        <f t="shared" ref="T67:U67" si="72">AVERAGE(D64:D67)</f>
        <v>0.47855154669140176</v>
      </c>
      <c r="U67" s="24">
        <f t="shared" si="72"/>
        <v>-0.22175846007370489</v>
      </c>
      <c r="V67" s="24">
        <f t="shared" si="5"/>
        <v>-0.18093780153380845</v>
      </c>
      <c r="W67" s="24">
        <f t="shared" si="6"/>
        <v>8.4231611254851735E-2</v>
      </c>
      <c r="X67" s="24">
        <f t="shared" si="7"/>
        <v>-1.5018153494529531E-2</v>
      </c>
      <c r="Y67" s="24">
        <f t="shared" si="8"/>
        <v>9.92497647493812E-2</v>
      </c>
      <c r="Z67" s="24">
        <f t="shared" si="9"/>
        <v>-0.12505226979474648</v>
      </c>
      <c r="AA67" s="24">
        <f t="shared" si="10"/>
        <v>-1.0250782380496495E-2</v>
      </c>
      <c r="AB67" s="24">
        <f t="shared" si="11"/>
        <v>-0.11480148741425</v>
      </c>
      <c r="AC67" s="24">
        <f t="shared" si="12"/>
        <v>0.70031000676510602</v>
      </c>
      <c r="AD67" s="24">
        <f t="shared" si="13"/>
        <v>0.5975534315355342</v>
      </c>
      <c r="AE67" s="24">
        <f t="shared" si="14"/>
        <v>7.4454685234610546E-2</v>
      </c>
      <c r="AF67" s="24">
        <f t="shared" si="15"/>
        <v>2.8301889994961499E-2</v>
      </c>
    </row>
    <row r="68" spans="2:32" x14ac:dyDescent="0.25">
      <c r="B68">
        <f t="shared" si="18"/>
        <v>1988.2999999999997</v>
      </c>
      <c r="C68">
        <v>0</v>
      </c>
      <c r="D68" s="2">
        <v>0.490762580954962</v>
      </c>
      <c r="E68" s="2">
        <v>6.4576748358932706E-2</v>
      </c>
      <c r="F68" s="2">
        <v>-0.146198353859431</v>
      </c>
      <c r="G68" s="2">
        <v>6.0137985611587501E-2</v>
      </c>
      <c r="H68" s="2">
        <v>-3.0940079933255302E-2</v>
      </c>
      <c r="I68" s="2">
        <v>9.1078065544842907E-2</v>
      </c>
      <c r="J68" s="2">
        <v>0.15063711660677601</v>
      </c>
      <c r="K68" s="2">
        <v>0.21535891513824901</v>
      </c>
      <c r="L68" s="2">
        <v>-6.4721798531472294E-2</v>
      </c>
      <c r="M68" s="2">
        <v>0.42618583259602899</v>
      </c>
      <c r="N68" s="2">
        <v>0.35418407645775601</v>
      </c>
      <c r="O68" s="2">
        <v>7.1718926991395995E-2</v>
      </c>
      <c r="P68" s="2">
        <v>2.8282914687708202E-4</v>
      </c>
      <c r="Q68" s="2">
        <f t="shared" si="0"/>
        <v>7.2001756138273074E-2</v>
      </c>
      <c r="R68">
        <f t="shared" si="19"/>
        <v>1988.2999999999997</v>
      </c>
      <c r="S68">
        <v>0</v>
      </c>
      <c r="T68" s="24">
        <f t="shared" ref="T68:U68" si="73">AVERAGE(D65:D68)</f>
        <v>0.61941381872358203</v>
      </c>
      <c r="U68" s="24">
        <f t="shared" si="73"/>
        <v>-0.10908151463035898</v>
      </c>
      <c r="V68" s="24">
        <f t="shared" si="5"/>
        <v>-0.20146371784891628</v>
      </c>
      <c r="W68" s="24">
        <f t="shared" si="6"/>
        <v>8.2955511710700133E-2</v>
      </c>
      <c r="X68" s="24">
        <f t="shared" si="7"/>
        <v>-2.250786800746794E-2</v>
      </c>
      <c r="Y68" s="24">
        <f t="shared" si="8"/>
        <v>0.10546337971816802</v>
      </c>
      <c r="Z68" s="24">
        <f t="shared" si="9"/>
        <v>9.4266915078587733E-3</v>
      </c>
      <c r="AA68" s="24">
        <f t="shared" si="10"/>
        <v>0.13811149750766977</v>
      </c>
      <c r="AB68" s="24">
        <f t="shared" si="11"/>
        <v>-0.1286848059998108</v>
      </c>
      <c r="AC68" s="24">
        <f t="shared" si="12"/>
        <v>0.72849533335394023</v>
      </c>
      <c r="AD68" s="24">
        <f t="shared" si="13"/>
        <v>0.62469137479518577</v>
      </c>
      <c r="AE68" s="24">
        <f t="shared" si="14"/>
        <v>7.3757474055818645E-2</v>
      </c>
      <c r="AF68" s="24">
        <f t="shared" si="15"/>
        <v>3.0046484502936045E-2</v>
      </c>
    </row>
    <row r="69" spans="2:32" x14ac:dyDescent="0.25">
      <c r="B69">
        <f t="shared" si="18"/>
        <v>1988.3999999999996</v>
      </c>
      <c r="C69">
        <v>0</v>
      </c>
      <c r="D69" s="2">
        <v>2.3496098562365502</v>
      </c>
      <c r="E69" s="2">
        <v>1.5563401471548699</v>
      </c>
      <c r="F69" s="2">
        <v>1.1169129332265699</v>
      </c>
      <c r="G69" s="2">
        <v>0.244886395162972</v>
      </c>
      <c r="H69" s="2">
        <v>9.0164191928340607E-3</v>
      </c>
      <c r="I69" s="2">
        <v>0.23586997597013801</v>
      </c>
      <c r="J69" s="2">
        <v>0.194540818765326</v>
      </c>
      <c r="K69" s="2">
        <v>0.30976827804479001</v>
      </c>
      <c r="L69" s="2">
        <v>-0.115227459279464</v>
      </c>
      <c r="M69" s="2">
        <v>0.79326970908168304</v>
      </c>
      <c r="N69" s="2">
        <v>0.731444354136215</v>
      </c>
      <c r="O69" s="2">
        <v>0.100894585758949</v>
      </c>
      <c r="P69" s="2">
        <v>-3.9069230813481202E-2</v>
      </c>
      <c r="Q69" s="2">
        <f t="shared" si="0"/>
        <v>6.1825354945467793E-2</v>
      </c>
      <c r="R69">
        <f t="shared" si="19"/>
        <v>1988.3999999999996</v>
      </c>
      <c r="S69">
        <v>0</v>
      </c>
      <c r="T69" s="24">
        <f t="shared" ref="T69:U69" si="74">AVERAGE(D66:D69)</f>
        <v>0.77948456035539704</v>
      </c>
      <c r="U69" s="24">
        <f t="shared" si="74"/>
        <v>7.0112627796304505E-2</v>
      </c>
      <c r="V69" s="24">
        <f t="shared" si="5"/>
        <v>-0.10412166254616129</v>
      </c>
      <c r="W69" s="24">
        <f t="shared" si="6"/>
        <v>0.14504586551834697</v>
      </c>
      <c r="X69" s="24">
        <f t="shared" si="7"/>
        <v>-4.7153431412910226E-3</v>
      </c>
      <c r="Y69" s="24">
        <f t="shared" si="8"/>
        <v>0.14976120865963799</v>
      </c>
      <c r="Z69" s="24">
        <f t="shared" si="9"/>
        <v>2.9188424824120027E-2</v>
      </c>
      <c r="AA69" s="24">
        <f t="shared" si="10"/>
        <v>0.18261590128539576</v>
      </c>
      <c r="AB69" s="24">
        <f t="shared" si="11"/>
        <v>-0.15342747646127558</v>
      </c>
      <c r="AC69" s="24">
        <f t="shared" si="12"/>
        <v>0.70937193255909281</v>
      </c>
      <c r="AD69" s="24">
        <f t="shared" si="13"/>
        <v>0.61976131396491996</v>
      </c>
      <c r="AE69" s="24">
        <f t="shared" si="14"/>
        <v>8.4707566272861842E-2</v>
      </c>
      <c r="AF69" s="24">
        <f t="shared" si="15"/>
        <v>4.9030523213109464E-3</v>
      </c>
    </row>
    <row r="70" spans="2:32" x14ac:dyDescent="0.25">
      <c r="B70">
        <f t="shared" si="18"/>
        <v>1989.1</v>
      </c>
      <c r="C70">
        <v>0</v>
      </c>
      <c r="D70" s="2">
        <v>-7.9956628074437805E-2</v>
      </c>
      <c r="E70" s="2">
        <v>-0.61725356428724398</v>
      </c>
      <c r="F70" s="2">
        <v>-0.70229990694394395</v>
      </c>
      <c r="G70" s="2">
        <v>0.32786480273617802</v>
      </c>
      <c r="H70" s="2">
        <v>1.1175140179334001E-2</v>
      </c>
      <c r="I70" s="2">
        <v>0.316689662556844</v>
      </c>
      <c r="J70" s="2">
        <v>-0.24281846007947799</v>
      </c>
      <c r="K70" s="2">
        <v>-0.122939284062464</v>
      </c>
      <c r="L70" s="2">
        <v>-0.11987917601701401</v>
      </c>
      <c r="M70" s="2">
        <v>0.53729693621280605</v>
      </c>
      <c r="N70" s="2">
        <v>0.51073743893604195</v>
      </c>
      <c r="O70" s="2">
        <v>8.6467329414223207E-2</v>
      </c>
      <c r="P70" s="2">
        <v>-5.99078321374589E-2</v>
      </c>
      <c r="Q70" s="2">
        <f t="shared" si="0"/>
        <v>2.6559497276764307E-2</v>
      </c>
      <c r="R70">
        <f t="shared" si="19"/>
        <v>1989.1</v>
      </c>
      <c r="S70">
        <v>0</v>
      </c>
      <c r="T70" s="24">
        <f t="shared" ref="T70:U70" si="75">AVERAGE(D67:D70)</f>
        <v>0.90597989231164755</v>
      </c>
      <c r="U70" s="24">
        <f t="shared" si="75"/>
        <v>0.23235510722866601</v>
      </c>
      <c r="V70" s="24">
        <f t="shared" si="5"/>
        <v>5.6184508954752466E-3</v>
      </c>
      <c r="W70" s="24">
        <f t="shared" si="6"/>
        <v>0.17708950119721198</v>
      </c>
      <c r="X70" s="24">
        <f t="shared" si="7"/>
        <v>-4.6840762488981995E-3</v>
      </c>
      <c r="Y70" s="24">
        <f t="shared" si="8"/>
        <v>0.18177357744611022</v>
      </c>
      <c r="Z70" s="24">
        <f t="shared" si="9"/>
        <v>4.9647155135978269E-2</v>
      </c>
      <c r="AA70" s="24">
        <f t="shared" si="10"/>
        <v>0.17855116222835099</v>
      </c>
      <c r="AB70" s="24">
        <f t="shared" si="11"/>
        <v>-0.12890400709237257</v>
      </c>
      <c r="AC70" s="24">
        <f t="shared" si="12"/>
        <v>0.67362478508298196</v>
      </c>
      <c r="AD70" s="24">
        <f t="shared" si="13"/>
        <v>0.58810332837221724</v>
      </c>
      <c r="AE70" s="24">
        <f t="shared" si="14"/>
        <v>8.47205694074641E-2</v>
      </c>
      <c r="AF70" s="24">
        <f t="shared" si="15"/>
        <v>8.0088730330074576E-4</v>
      </c>
    </row>
    <row r="71" spans="2:32" x14ac:dyDescent="0.25">
      <c r="B71">
        <f t="shared" si="18"/>
        <v>1989.1999999999998</v>
      </c>
      <c r="C71">
        <v>0</v>
      </c>
      <c r="D71" s="2">
        <v>1.22636320998296</v>
      </c>
      <c r="E71" s="2">
        <v>0.65441730478659199</v>
      </c>
      <c r="F71" s="2">
        <v>0.74678530088791995</v>
      </c>
      <c r="G71" s="2">
        <v>0.21016008797081701</v>
      </c>
      <c r="H71" s="2">
        <v>7.4602784510748697E-5</v>
      </c>
      <c r="I71" s="2">
        <v>0.21008548518630599</v>
      </c>
      <c r="J71" s="2">
        <v>-0.30252808407214399</v>
      </c>
      <c r="K71" s="2">
        <v>-0.20442470465506701</v>
      </c>
      <c r="L71" s="2">
        <v>-9.8103379417076905E-2</v>
      </c>
      <c r="M71" s="2">
        <v>0.57194590519636701</v>
      </c>
      <c r="N71" s="2">
        <v>0.59235823424075795</v>
      </c>
      <c r="O71" s="2">
        <v>9.76106906977771E-2</v>
      </c>
      <c r="P71" s="2">
        <v>-0.118023019742167</v>
      </c>
      <c r="Q71" s="2">
        <f t="shared" si="0"/>
        <v>-2.0412329044389901E-2</v>
      </c>
      <c r="R71">
        <f t="shared" si="19"/>
        <v>1989.1999999999998</v>
      </c>
      <c r="S71">
        <v>0</v>
      </c>
      <c r="T71" s="24">
        <f t="shared" ref="T71:U71" si="76">AVERAGE(D68:D71)</f>
        <v>0.99669475477500857</v>
      </c>
      <c r="U71" s="24">
        <f t="shared" si="76"/>
        <v>0.41452015900328765</v>
      </c>
      <c r="V71" s="24">
        <f t="shared" si="5"/>
        <v>0.25379999332777869</v>
      </c>
      <c r="W71" s="24">
        <f t="shared" si="6"/>
        <v>0.21076231787038863</v>
      </c>
      <c r="X71" s="24">
        <f t="shared" si="7"/>
        <v>-2.6684794441441235E-3</v>
      </c>
      <c r="Y71" s="24">
        <f t="shared" si="8"/>
        <v>0.21343079731453271</v>
      </c>
      <c r="Z71" s="24">
        <f t="shared" si="9"/>
        <v>-5.0042152194879994E-2</v>
      </c>
      <c r="AA71" s="24">
        <f t="shared" si="10"/>
        <v>4.9440801116376998E-2</v>
      </c>
      <c r="AB71" s="24">
        <f t="shared" si="11"/>
        <v>-9.9482953311256811E-2</v>
      </c>
      <c r="AC71" s="24">
        <f t="shared" si="12"/>
        <v>0.58217459577172126</v>
      </c>
      <c r="AD71" s="24">
        <f t="shared" si="13"/>
        <v>0.54718102594269269</v>
      </c>
      <c r="AE71" s="24">
        <f t="shared" si="14"/>
        <v>8.9172883215586321E-2</v>
      </c>
      <c r="AF71" s="24">
        <f t="shared" si="15"/>
        <v>-5.4179313386557501E-2</v>
      </c>
    </row>
    <row r="72" spans="2:32" x14ac:dyDescent="0.25">
      <c r="B72">
        <f t="shared" si="18"/>
        <v>1989.2999999999997</v>
      </c>
      <c r="C72">
        <v>0</v>
      </c>
      <c r="D72" s="2">
        <v>1.1969317962451</v>
      </c>
      <c r="E72" s="2">
        <v>0.44717698513614001</v>
      </c>
      <c r="F72" s="2">
        <v>0.30407451497636001</v>
      </c>
      <c r="G72" s="2">
        <v>0.27390289714560601</v>
      </c>
      <c r="H72" s="2">
        <v>1.87067095426292E-2</v>
      </c>
      <c r="I72" s="2">
        <v>0.25519618760297702</v>
      </c>
      <c r="J72" s="2">
        <v>-0.130800426985827</v>
      </c>
      <c r="K72" s="2">
        <v>-0.11592063494462999</v>
      </c>
      <c r="L72" s="2">
        <v>-1.4879792041197E-2</v>
      </c>
      <c r="M72" s="2">
        <v>0.74975481110896502</v>
      </c>
      <c r="N72" s="2">
        <v>0.612834869832662</v>
      </c>
      <c r="O72" s="2">
        <v>0.15407253248989</v>
      </c>
      <c r="P72" s="2">
        <v>-1.7152591213587601E-2</v>
      </c>
      <c r="Q72" s="2">
        <f t="shared" si="0"/>
        <v>0.13691994127630241</v>
      </c>
      <c r="R72">
        <f t="shared" si="19"/>
        <v>1989.2999999999997</v>
      </c>
      <c r="S72">
        <v>0</v>
      </c>
      <c r="T72" s="24">
        <f t="shared" ref="T72:U72" si="77">AVERAGE(D69:D72)</f>
        <v>1.1732370585975431</v>
      </c>
      <c r="U72" s="24">
        <f t="shared" si="77"/>
        <v>0.51017021819758945</v>
      </c>
      <c r="V72" s="24">
        <f t="shared" si="5"/>
        <v>0.36636821053672647</v>
      </c>
      <c r="W72" s="24">
        <f t="shared" si="6"/>
        <v>0.26420354575389327</v>
      </c>
      <c r="X72" s="24">
        <f t="shared" si="7"/>
        <v>9.7432179248270016E-3</v>
      </c>
      <c r="Y72" s="24">
        <f t="shared" si="8"/>
        <v>0.25446032782906625</v>
      </c>
      <c r="Z72" s="24">
        <f t="shared" si="9"/>
        <v>-0.12040153809303074</v>
      </c>
      <c r="AA72" s="24">
        <f t="shared" si="10"/>
        <v>-3.3379086404342756E-2</v>
      </c>
      <c r="AB72" s="24">
        <f t="shared" si="11"/>
        <v>-8.7022451688687982E-2</v>
      </c>
      <c r="AC72" s="24">
        <f t="shared" si="12"/>
        <v>0.66306684039995534</v>
      </c>
      <c r="AD72" s="24">
        <f t="shared" si="13"/>
        <v>0.6118437242864192</v>
      </c>
      <c r="AE72" s="24">
        <f t="shared" si="14"/>
        <v>0.10976128459020983</v>
      </c>
      <c r="AF72" s="24">
        <f t="shared" si="15"/>
        <v>-5.8538168476673674E-2</v>
      </c>
    </row>
    <row r="73" spans="2:32" x14ac:dyDescent="0.25">
      <c r="B73">
        <f t="shared" si="18"/>
        <v>1989.3999999999996</v>
      </c>
      <c r="C73">
        <v>0</v>
      </c>
      <c r="D73" s="2">
        <v>1.0115540917710799</v>
      </c>
      <c r="E73" s="2">
        <v>-7.1292028972656596E-3</v>
      </c>
      <c r="F73" s="2">
        <v>-0.206738530037781</v>
      </c>
      <c r="G73" s="2">
        <v>0.46455036914459102</v>
      </c>
      <c r="H73" s="2">
        <v>4.7117996238585903E-2</v>
      </c>
      <c r="I73" s="2">
        <v>0.41743237290600499</v>
      </c>
      <c r="J73" s="2">
        <v>-0.26494104200407498</v>
      </c>
      <c r="K73" s="2">
        <v>-0.238435004741229</v>
      </c>
      <c r="L73" s="2">
        <v>-2.65060372628463E-2</v>
      </c>
      <c r="M73" s="2">
        <v>1.01868329466834</v>
      </c>
      <c r="N73" s="2">
        <v>0.805434823599398</v>
      </c>
      <c r="O73" s="2">
        <v>0.16618736059365399</v>
      </c>
      <c r="P73" s="2">
        <v>4.7061110475292899E-2</v>
      </c>
      <c r="Q73" s="2">
        <f t="shared" ref="Q73:Q136" si="78">P73+O73</f>
        <v>0.2132484710689469</v>
      </c>
      <c r="R73">
        <f t="shared" si="19"/>
        <v>1989.3999999999996</v>
      </c>
      <c r="S73">
        <v>0</v>
      </c>
      <c r="T73" s="24">
        <f t="shared" ref="T73:U73" si="79">AVERAGE(D70:D73)</f>
        <v>0.83872311748117556</v>
      </c>
      <c r="U73" s="24">
        <f t="shared" si="79"/>
        <v>0.11930288068455559</v>
      </c>
      <c r="V73" s="24">
        <f t="shared" si="5"/>
        <v>3.545534472063875E-2</v>
      </c>
      <c r="W73" s="24">
        <f t="shared" si="6"/>
        <v>0.31911953924929803</v>
      </c>
      <c r="X73" s="24">
        <f t="shared" si="7"/>
        <v>1.9268612186264963E-2</v>
      </c>
      <c r="Y73" s="24">
        <f t="shared" si="8"/>
        <v>0.29985092706303296</v>
      </c>
      <c r="Z73" s="24">
        <f t="shared" si="9"/>
        <v>-0.235272003285381</v>
      </c>
      <c r="AA73" s="24">
        <f t="shared" si="10"/>
        <v>-0.17042990710084752</v>
      </c>
      <c r="AB73" s="24">
        <f t="shared" si="11"/>
        <v>-6.4842096184533543E-2</v>
      </c>
      <c r="AC73" s="24">
        <f t="shared" si="12"/>
        <v>0.71942023679661959</v>
      </c>
      <c r="AD73" s="24">
        <f t="shared" si="13"/>
        <v>0.630341341652215</v>
      </c>
      <c r="AE73" s="24">
        <f t="shared" si="14"/>
        <v>0.12608447829888608</v>
      </c>
      <c r="AF73" s="24">
        <f t="shared" si="15"/>
        <v>-3.7005583154480153E-2</v>
      </c>
    </row>
    <row r="74" spans="2:32" x14ac:dyDescent="0.25">
      <c r="B74">
        <f t="shared" si="18"/>
        <v>1990.1</v>
      </c>
      <c r="C74">
        <v>0</v>
      </c>
      <c r="D74" s="2">
        <v>1.65070617446219</v>
      </c>
      <c r="E74" s="2">
        <v>0.63235509895458997</v>
      </c>
      <c r="F74" s="2">
        <v>0.59594350315371503</v>
      </c>
      <c r="G74" s="2">
        <v>0.20319947004198699</v>
      </c>
      <c r="H74" s="2">
        <v>2.1572624351401299E-2</v>
      </c>
      <c r="I74" s="2">
        <v>0.18162684569058499</v>
      </c>
      <c r="J74" s="2">
        <v>-0.16678787424111199</v>
      </c>
      <c r="K74" s="2">
        <v>-2.8051539159571402E-2</v>
      </c>
      <c r="L74" s="2">
        <v>-0.13873633508154001</v>
      </c>
      <c r="M74" s="2">
        <v>1.0183510755076</v>
      </c>
      <c r="N74" s="2">
        <v>0.90151692538247896</v>
      </c>
      <c r="O74" s="2">
        <v>0.15675001787329501</v>
      </c>
      <c r="P74" s="2">
        <v>-3.9915867748168798E-2</v>
      </c>
      <c r="Q74" s="2">
        <f t="shared" si="78"/>
        <v>0.11683415012512621</v>
      </c>
      <c r="R74">
        <f t="shared" si="19"/>
        <v>1990.1</v>
      </c>
      <c r="S74">
        <v>0</v>
      </c>
      <c r="T74" s="24">
        <f t="shared" ref="T74:U74" si="80">AVERAGE(D71:D74)</f>
        <v>1.2713888181153326</v>
      </c>
      <c r="U74" s="24">
        <f t="shared" si="80"/>
        <v>0.43170504649501407</v>
      </c>
      <c r="V74" s="24">
        <f t="shared" si="5"/>
        <v>0.36001619724505352</v>
      </c>
      <c r="W74" s="24">
        <f t="shared" si="6"/>
        <v>0.28795320607575026</v>
      </c>
      <c r="X74" s="24">
        <f t="shared" si="7"/>
        <v>2.1867983229281785E-2</v>
      </c>
      <c r="Y74" s="24">
        <f t="shared" si="8"/>
        <v>0.26608522284646824</v>
      </c>
      <c r="Z74" s="24">
        <f t="shared" si="9"/>
        <v>-0.21626435682578948</v>
      </c>
      <c r="AA74" s="24">
        <f t="shared" si="10"/>
        <v>-0.14670797087512435</v>
      </c>
      <c r="AB74" s="24">
        <f t="shared" si="11"/>
        <v>-6.9556385950665059E-2</v>
      </c>
      <c r="AC74" s="24">
        <f t="shared" si="12"/>
        <v>0.83968377162031804</v>
      </c>
      <c r="AD74" s="24">
        <f t="shared" si="13"/>
        <v>0.72803621326382428</v>
      </c>
      <c r="AE74" s="24">
        <f t="shared" si="14"/>
        <v>0.14365515041365404</v>
      </c>
      <c r="AF74" s="24">
        <f t="shared" si="15"/>
        <v>-3.200759205715762E-2</v>
      </c>
    </row>
    <row r="75" spans="2:32" x14ac:dyDescent="0.25">
      <c r="B75">
        <f t="shared" si="18"/>
        <v>1990.1999999999998</v>
      </c>
      <c r="C75">
        <v>0</v>
      </c>
      <c r="D75" s="2">
        <v>0.73192933113394198</v>
      </c>
      <c r="E75" s="2">
        <v>0.25361588290591902</v>
      </c>
      <c r="F75" s="2">
        <v>9.9945532237613099E-2</v>
      </c>
      <c r="G75" s="2">
        <v>0.26627515979556798</v>
      </c>
      <c r="H75" s="2">
        <v>3.5458659187017502E-2</v>
      </c>
      <c r="I75" s="2">
        <v>0.23081650060855</v>
      </c>
      <c r="J75" s="2">
        <v>-0.11260480912726099</v>
      </c>
      <c r="K75" s="2">
        <v>2.1052373536368001E-2</v>
      </c>
      <c r="L75" s="2">
        <v>-0.133657182663629</v>
      </c>
      <c r="M75" s="2">
        <v>0.47831344822802202</v>
      </c>
      <c r="N75" s="2">
        <v>0.29402650855645601</v>
      </c>
      <c r="O75" s="2">
        <v>0.235594917457356</v>
      </c>
      <c r="P75" s="2">
        <v>-5.130797778579E-2</v>
      </c>
      <c r="Q75" s="2">
        <f t="shared" si="78"/>
        <v>0.18428693967156601</v>
      </c>
      <c r="R75">
        <f t="shared" si="19"/>
        <v>1990.1999999999998</v>
      </c>
      <c r="S75">
        <v>0</v>
      </c>
      <c r="T75" s="24">
        <f t="shared" ref="T75:U75" si="81">AVERAGE(D72:D75)</f>
        <v>1.147780348403078</v>
      </c>
      <c r="U75" s="24">
        <f t="shared" si="81"/>
        <v>0.33150469102484581</v>
      </c>
      <c r="V75" s="24">
        <f t="shared" si="5"/>
        <v>0.19830625508247679</v>
      </c>
      <c r="W75" s="24">
        <f t="shared" si="6"/>
        <v>0.30198197403193799</v>
      </c>
      <c r="X75" s="24">
        <f t="shared" si="7"/>
        <v>3.0713997329908475E-2</v>
      </c>
      <c r="Y75" s="24">
        <f t="shared" si="8"/>
        <v>0.27126797670202923</v>
      </c>
      <c r="Z75" s="24">
        <f t="shared" si="9"/>
        <v>-0.16878353808956875</v>
      </c>
      <c r="AA75" s="24">
        <f t="shared" si="10"/>
        <v>-9.0338701327265597E-2</v>
      </c>
      <c r="AB75" s="24">
        <f t="shared" si="11"/>
        <v>-7.8444836762303072E-2</v>
      </c>
      <c r="AC75" s="24">
        <f t="shared" si="12"/>
        <v>0.81627565737823171</v>
      </c>
      <c r="AD75" s="24">
        <f t="shared" si="13"/>
        <v>0.65345328184274876</v>
      </c>
      <c r="AE75" s="24">
        <f t="shared" si="14"/>
        <v>0.17815120710354876</v>
      </c>
      <c r="AF75" s="24">
        <f t="shared" si="15"/>
        <v>-1.5328831568063375E-2</v>
      </c>
    </row>
    <row r="76" spans="2:32" x14ac:dyDescent="0.25">
      <c r="B76">
        <f t="shared" si="18"/>
        <v>1990.2999999999997</v>
      </c>
      <c r="C76">
        <v>0</v>
      </c>
      <c r="D76" s="2">
        <v>0.80199201774068996</v>
      </c>
      <c r="E76" s="2">
        <v>2.27030387918008E-2</v>
      </c>
      <c r="F76" s="2">
        <v>-0.1604588180364</v>
      </c>
      <c r="G76" s="2">
        <v>0.22444717367719799</v>
      </c>
      <c r="H76" s="2">
        <v>1.45514537022014E-2</v>
      </c>
      <c r="I76" s="2">
        <v>0.20989571997499601</v>
      </c>
      <c r="J76" s="2">
        <v>-4.1285316848996598E-2</v>
      </c>
      <c r="K76" s="2">
        <v>-3.3195468382542E-3</v>
      </c>
      <c r="L76" s="2">
        <v>-3.7965770010742403E-2</v>
      </c>
      <c r="M76" s="2">
        <v>0.77928897894888904</v>
      </c>
      <c r="N76" s="2">
        <v>0.50702817641863396</v>
      </c>
      <c r="O76" s="2">
        <v>0.26350362549197098</v>
      </c>
      <c r="P76" s="2">
        <v>8.7571770382831506E-3</v>
      </c>
      <c r="Q76" s="2">
        <f t="shared" si="78"/>
        <v>0.27226080253025414</v>
      </c>
      <c r="R76">
        <f t="shared" si="19"/>
        <v>1990.2999999999997</v>
      </c>
      <c r="S76">
        <v>0</v>
      </c>
      <c r="T76" s="24">
        <f t="shared" ref="T76:U76" si="82">AVERAGE(D73:D76)</f>
        <v>1.0490454037769754</v>
      </c>
      <c r="U76" s="24">
        <f t="shared" si="82"/>
        <v>0.22538620443876101</v>
      </c>
      <c r="V76" s="24">
        <f t="shared" ref="V76:V139" si="83">AVERAGE(F73:F76)</f>
        <v>8.2172921829286788E-2</v>
      </c>
      <c r="W76" s="24">
        <f t="shared" ref="W76:W139" si="84">AVERAGE(G73:G76)</f>
        <v>0.28961804316483603</v>
      </c>
      <c r="X76" s="24">
        <f t="shared" ref="X76:X139" si="85">AVERAGE(H73:H76)</f>
        <v>2.9675183369801527E-2</v>
      </c>
      <c r="Y76" s="24">
        <f t="shared" ref="Y76:Y139" si="86">AVERAGE(I73:I76)</f>
        <v>0.25994285979503395</v>
      </c>
      <c r="Z76" s="24">
        <f t="shared" ref="Z76:Z139" si="87">AVERAGE(J73:J76)</f>
        <v>-0.14640476055536114</v>
      </c>
      <c r="AA76" s="24">
        <f t="shared" ref="AA76:AA139" si="88">AVERAGE(K73:K76)</f>
        <v>-6.2188429300671651E-2</v>
      </c>
      <c r="AB76" s="24">
        <f t="shared" ref="AB76:AB139" si="89">AVERAGE(L73:L76)</f>
        <v>-8.4216331254689442E-2</v>
      </c>
      <c r="AC76" s="24">
        <f t="shared" ref="AC76:AC139" si="90">AVERAGE(M73:M76)</f>
        <v>0.82365919933821274</v>
      </c>
      <c r="AD76" s="24">
        <f t="shared" ref="AD76:AD139" si="91">AVERAGE(N73:N76)</f>
        <v>0.6270016084892418</v>
      </c>
      <c r="AE76" s="24">
        <f t="shared" ref="AE76:AE139" si="92">AVERAGE(O73:O76)</f>
        <v>0.205508980354069</v>
      </c>
      <c r="AF76" s="24">
        <f t="shared" ref="AF76:AF139" si="93">AVERAGE(P73:P76)</f>
        <v>-8.8513895050956869E-3</v>
      </c>
    </row>
    <row r="77" spans="2:32" x14ac:dyDescent="0.25">
      <c r="B77" s="22">
        <f t="shared" si="18"/>
        <v>1990.3999999999996</v>
      </c>
      <c r="C77" s="22">
        <v>1</v>
      </c>
      <c r="D77" s="23">
        <v>1.2137836283124701</v>
      </c>
      <c r="E77" s="23">
        <v>0.26044444754886698</v>
      </c>
      <c r="F77" s="23">
        <v>-1.73950687746012E-3</v>
      </c>
      <c r="G77" s="23">
        <v>0.25614556019929602</v>
      </c>
      <c r="H77" s="23">
        <v>3.8541600187559102E-2</v>
      </c>
      <c r="I77" s="23">
        <v>0.21760396001173701</v>
      </c>
      <c r="J77" s="23">
        <v>6.0383942270308601E-3</v>
      </c>
      <c r="K77" s="23">
        <v>7.4028155699545503E-2</v>
      </c>
      <c r="L77" s="23">
        <v>-6.7989761472514607E-2</v>
      </c>
      <c r="M77" s="23">
        <v>0.95333918076360402</v>
      </c>
      <c r="N77" s="23">
        <v>0.68676665478928201</v>
      </c>
      <c r="O77" s="23">
        <v>0.27891450502259002</v>
      </c>
      <c r="P77" s="23">
        <v>-1.2341979048268999E-2</v>
      </c>
      <c r="Q77" s="2">
        <f t="shared" si="78"/>
        <v>0.26657252597432102</v>
      </c>
      <c r="R77" s="22">
        <f t="shared" si="19"/>
        <v>1990.3999999999996</v>
      </c>
      <c r="S77" s="22">
        <v>1</v>
      </c>
      <c r="T77" s="23">
        <f t="shared" ref="T77:U77" si="94">AVERAGE(D74:D77)</f>
        <v>1.0996027879123231</v>
      </c>
      <c r="U77" s="23">
        <f t="shared" si="94"/>
        <v>0.2922796170502942</v>
      </c>
      <c r="V77" s="23">
        <f t="shared" si="83"/>
        <v>0.13342267761936699</v>
      </c>
      <c r="W77" s="23">
        <f t="shared" si="84"/>
        <v>0.23751684092851225</v>
      </c>
      <c r="X77" s="23">
        <f t="shared" si="85"/>
        <v>2.7531084357044825E-2</v>
      </c>
      <c r="Y77" s="23">
        <f t="shared" si="86"/>
        <v>0.20998575657146701</v>
      </c>
      <c r="Z77" s="23">
        <f t="shared" si="87"/>
        <v>-7.8659901497584686E-2</v>
      </c>
      <c r="AA77" s="23">
        <f t="shared" si="88"/>
        <v>1.5927360809521975E-2</v>
      </c>
      <c r="AB77" s="23">
        <f t="shared" si="89"/>
        <v>-9.4587262307106512E-2</v>
      </c>
      <c r="AC77" s="23">
        <f t="shared" si="90"/>
        <v>0.80732317086202876</v>
      </c>
      <c r="AD77" s="23">
        <f t="shared" si="91"/>
        <v>0.59733456628671278</v>
      </c>
      <c r="AE77" s="23">
        <f t="shared" si="92"/>
        <v>0.23369076646130299</v>
      </c>
      <c r="AF77" s="23">
        <f t="shared" si="93"/>
        <v>-2.3702161885986162E-2</v>
      </c>
    </row>
    <row r="78" spans="2:32" x14ac:dyDescent="0.25">
      <c r="B78" s="22">
        <f t="shared" si="18"/>
        <v>1991.1</v>
      </c>
      <c r="C78" s="22">
        <v>1</v>
      </c>
      <c r="D78" s="23">
        <v>1.60523539700655</v>
      </c>
      <c r="E78" s="23">
        <v>1.0431054631130801</v>
      </c>
      <c r="F78" s="23">
        <v>0.50593741469911102</v>
      </c>
      <c r="G78" s="23">
        <v>0.40360740812546297</v>
      </c>
      <c r="H78" s="23">
        <v>6.6600702257261196E-2</v>
      </c>
      <c r="I78" s="23">
        <v>0.33700670586820097</v>
      </c>
      <c r="J78" s="23">
        <v>0.133560640288509</v>
      </c>
      <c r="K78" s="23">
        <v>0.25091362446758497</v>
      </c>
      <c r="L78" s="23">
        <v>-0.117352984179076</v>
      </c>
      <c r="M78" s="23">
        <v>0.56212993389347299</v>
      </c>
      <c r="N78" s="23">
        <v>0.271229091338135</v>
      </c>
      <c r="O78" s="23">
        <v>0.27626562943765898</v>
      </c>
      <c r="P78" s="23">
        <v>1.4635213117678099E-2</v>
      </c>
      <c r="Q78" s="2">
        <f t="shared" si="78"/>
        <v>0.2909008425553371</v>
      </c>
      <c r="R78" s="22">
        <f t="shared" si="19"/>
        <v>1991.1</v>
      </c>
      <c r="S78" s="22">
        <v>1</v>
      </c>
      <c r="T78" s="23">
        <f t="shared" ref="T78:U78" si="95">AVERAGE(D75:D78)</f>
        <v>1.0882350935484131</v>
      </c>
      <c r="U78" s="23">
        <f t="shared" si="95"/>
        <v>0.3949672080899167</v>
      </c>
      <c r="V78" s="23">
        <f t="shared" si="83"/>
        <v>0.110921155505716</v>
      </c>
      <c r="W78" s="23">
        <f t="shared" si="84"/>
        <v>0.28761882544938122</v>
      </c>
      <c r="X78" s="23">
        <f t="shared" si="85"/>
        <v>3.87881038335098E-2</v>
      </c>
      <c r="Y78" s="23">
        <f t="shared" si="86"/>
        <v>0.248830721615871</v>
      </c>
      <c r="Z78" s="23">
        <f t="shared" si="87"/>
        <v>-3.5727728651794299E-3</v>
      </c>
      <c r="AA78" s="23">
        <f t="shared" si="88"/>
        <v>8.5668651716311078E-2</v>
      </c>
      <c r="AB78" s="23">
        <f t="shared" si="89"/>
        <v>-8.9241424581490508E-2</v>
      </c>
      <c r="AC78" s="23">
        <f t="shared" si="90"/>
        <v>0.69326788545849694</v>
      </c>
      <c r="AD78" s="23">
        <f t="shared" si="91"/>
        <v>0.43976260777562676</v>
      </c>
      <c r="AE78" s="23">
        <f t="shared" si="92"/>
        <v>0.26356966935239401</v>
      </c>
      <c r="AF78" s="23">
        <f t="shared" si="93"/>
        <v>-1.0064391669524438E-2</v>
      </c>
    </row>
    <row r="79" spans="2:32" x14ac:dyDescent="0.25">
      <c r="B79">
        <f t="shared" ref="B79:B142" si="96">B75+1</f>
        <v>1991.1999999999998</v>
      </c>
      <c r="C79">
        <v>0</v>
      </c>
      <c r="D79" s="2">
        <v>1.6410161682873801</v>
      </c>
      <c r="E79" s="2">
        <v>0.80821561987114598</v>
      </c>
      <c r="F79" s="2">
        <v>0.22777447433558201</v>
      </c>
      <c r="G79" s="2">
        <v>0.41652983125215998</v>
      </c>
      <c r="H79" s="2">
        <v>7.3530845318829793E-2</v>
      </c>
      <c r="I79" s="2">
        <v>0.34299898593333</v>
      </c>
      <c r="J79" s="2">
        <v>0.163911314283402</v>
      </c>
      <c r="K79" s="2">
        <v>0.26823142653246601</v>
      </c>
      <c r="L79" s="2">
        <v>-0.104320112249064</v>
      </c>
      <c r="M79" s="2">
        <v>0.83280054841623896</v>
      </c>
      <c r="N79" s="2">
        <v>0.40096635547214099</v>
      </c>
      <c r="O79" s="2">
        <v>0.437899477271882</v>
      </c>
      <c r="P79" s="2">
        <v>-6.0652843277838302E-3</v>
      </c>
      <c r="Q79" s="2">
        <f t="shared" si="78"/>
        <v>0.43183419294409819</v>
      </c>
      <c r="R79">
        <f t="shared" ref="R79:R142" si="97">R75+1</f>
        <v>1991.1999999999998</v>
      </c>
      <c r="S79">
        <v>0</v>
      </c>
      <c r="T79" s="24">
        <f t="shared" ref="T79:U79" si="98">AVERAGE(D76:D79)</f>
        <v>1.3155068028367725</v>
      </c>
      <c r="U79" s="24">
        <f t="shared" si="98"/>
        <v>0.53361714233122348</v>
      </c>
      <c r="V79" s="24">
        <f t="shared" si="83"/>
        <v>0.14287839103020822</v>
      </c>
      <c r="W79" s="24">
        <f t="shared" si="84"/>
        <v>0.32518249331352922</v>
      </c>
      <c r="X79" s="24">
        <f t="shared" si="85"/>
        <v>4.8306150366462873E-2</v>
      </c>
      <c r="Y79" s="24">
        <f t="shared" si="86"/>
        <v>0.27687634294706598</v>
      </c>
      <c r="Z79" s="24">
        <f t="shared" si="87"/>
        <v>6.5556257987486322E-2</v>
      </c>
      <c r="AA79" s="24">
        <f t="shared" si="88"/>
        <v>0.14746341496533558</v>
      </c>
      <c r="AB79" s="24">
        <f t="shared" si="89"/>
        <v>-8.1907156977849255E-2</v>
      </c>
      <c r="AC79" s="24">
        <f t="shared" si="90"/>
        <v>0.7818896605055512</v>
      </c>
      <c r="AD79" s="24">
        <f t="shared" si="91"/>
        <v>0.46649756950454796</v>
      </c>
      <c r="AE79" s="24">
        <f t="shared" si="92"/>
        <v>0.31414580930602548</v>
      </c>
      <c r="AF79" s="24">
        <f t="shared" si="93"/>
        <v>1.2462816949771051E-3</v>
      </c>
    </row>
    <row r="80" spans="2:32" x14ac:dyDescent="0.25">
      <c r="B80">
        <f t="shared" si="96"/>
        <v>1991.2999999999997</v>
      </c>
      <c r="C80">
        <v>0</v>
      </c>
      <c r="D80" s="2">
        <v>0.85626099771259201</v>
      </c>
      <c r="E80" s="2">
        <v>3.38221413727103E-2</v>
      </c>
      <c r="F80" s="2">
        <v>-0.45572954368103802</v>
      </c>
      <c r="G80" s="2">
        <v>0.39572243610506203</v>
      </c>
      <c r="H80" s="2">
        <v>1.7337948154887799E-3</v>
      </c>
      <c r="I80" s="2">
        <v>0.393988641289574</v>
      </c>
      <c r="J80" s="2">
        <v>9.38292489486863E-2</v>
      </c>
      <c r="K80" s="2">
        <v>0.11695081392503</v>
      </c>
      <c r="L80" s="2">
        <v>-2.3121564976344201E-2</v>
      </c>
      <c r="M80" s="2">
        <v>0.82243885633988101</v>
      </c>
      <c r="N80" s="2">
        <v>0.43535041708017902</v>
      </c>
      <c r="O80" s="2">
        <v>0.41299863492912497</v>
      </c>
      <c r="P80" s="2">
        <v>-2.5910195669423E-2</v>
      </c>
      <c r="Q80" s="2">
        <f t="shared" si="78"/>
        <v>0.38708843925970199</v>
      </c>
      <c r="R80">
        <f t="shared" si="97"/>
        <v>1991.2999999999997</v>
      </c>
      <c r="S80">
        <v>0</v>
      </c>
      <c r="T80" s="24">
        <f t="shared" ref="T80:U80" si="99">AVERAGE(D77:D80)</f>
        <v>1.329074047829748</v>
      </c>
      <c r="U80" s="24">
        <f t="shared" si="99"/>
        <v>0.53639691797645084</v>
      </c>
      <c r="V80" s="24">
        <f t="shared" si="83"/>
        <v>6.9060709619048699E-2</v>
      </c>
      <c r="W80" s="24">
        <f t="shared" si="84"/>
        <v>0.36800130892049521</v>
      </c>
      <c r="X80" s="24">
        <f t="shared" si="85"/>
        <v>4.5101735644784716E-2</v>
      </c>
      <c r="Y80" s="24">
        <f t="shared" si="86"/>
        <v>0.32289957327571051</v>
      </c>
      <c r="Z80" s="24">
        <f t="shared" si="87"/>
        <v>9.9334899436907043E-2</v>
      </c>
      <c r="AA80" s="24">
        <f t="shared" si="88"/>
        <v>0.17753100515615663</v>
      </c>
      <c r="AB80" s="24">
        <f t="shared" si="89"/>
        <v>-7.8196105719249703E-2</v>
      </c>
      <c r="AC80" s="24">
        <f t="shared" si="90"/>
        <v>0.7926771298532993</v>
      </c>
      <c r="AD80" s="24">
        <f t="shared" si="91"/>
        <v>0.44857812966993427</v>
      </c>
      <c r="AE80" s="24">
        <f t="shared" si="92"/>
        <v>0.35151956166531401</v>
      </c>
      <c r="AF80" s="24">
        <f t="shared" si="93"/>
        <v>-7.4205614819494326E-3</v>
      </c>
    </row>
    <row r="81" spans="2:32" x14ac:dyDescent="0.25">
      <c r="B81">
        <f t="shared" si="96"/>
        <v>1991.3999999999996</v>
      </c>
      <c r="C81">
        <v>0</v>
      </c>
      <c r="D81" s="2">
        <v>0.81951449363714901</v>
      </c>
      <c r="E81" s="2">
        <v>-0.22240851044217599</v>
      </c>
      <c r="F81" s="2">
        <v>-0.89674048701379405</v>
      </c>
      <c r="G81" s="2">
        <v>0.58560488829494906</v>
      </c>
      <c r="H81" s="2">
        <v>7.1749057811079403E-2</v>
      </c>
      <c r="I81" s="2">
        <v>0.51385583048386896</v>
      </c>
      <c r="J81" s="2">
        <v>8.8727088276669197E-2</v>
      </c>
      <c r="K81" s="2">
        <v>0.129754800201582</v>
      </c>
      <c r="L81" s="2">
        <v>-4.1027711924913397E-2</v>
      </c>
      <c r="M81" s="2">
        <v>1.0419230040793199</v>
      </c>
      <c r="N81" s="2">
        <v>0.51223718162605303</v>
      </c>
      <c r="O81" s="2">
        <v>0.55001925099673499</v>
      </c>
      <c r="P81" s="2">
        <v>-2.03334285434623E-2</v>
      </c>
      <c r="Q81" s="2">
        <f t="shared" si="78"/>
        <v>0.52968582245327267</v>
      </c>
      <c r="R81">
        <f t="shared" si="97"/>
        <v>1991.3999999999996</v>
      </c>
      <c r="S81">
        <v>0</v>
      </c>
      <c r="T81" s="24">
        <f t="shared" ref="T81:U81" si="100">AVERAGE(D78:D81)</f>
        <v>1.2305067641609178</v>
      </c>
      <c r="U81" s="24">
        <f t="shared" si="100"/>
        <v>0.41568367847869009</v>
      </c>
      <c r="V81" s="24">
        <f t="shared" si="83"/>
        <v>-0.15468953541503477</v>
      </c>
      <c r="W81" s="24">
        <f t="shared" si="84"/>
        <v>0.45036614094440852</v>
      </c>
      <c r="X81" s="24">
        <f t="shared" si="85"/>
        <v>5.3403600050664787E-2</v>
      </c>
      <c r="Y81" s="24">
        <f t="shared" si="86"/>
        <v>0.39696254089374344</v>
      </c>
      <c r="Z81" s="24">
        <f t="shared" si="87"/>
        <v>0.12000707294931662</v>
      </c>
      <c r="AA81" s="24">
        <f t="shared" si="88"/>
        <v>0.19146266628166578</v>
      </c>
      <c r="AB81" s="24">
        <f t="shared" si="89"/>
        <v>-7.1455593332349396E-2</v>
      </c>
      <c r="AC81" s="24">
        <f t="shared" si="90"/>
        <v>0.81482308568222828</v>
      </c>
      <c r="AD81" s="24">
        <f t="shared" si="91"/>
        <v>0.40494576137912697</v>
      </c>
      <c r="AE81" s="24">
        <f t="shared" si="92"/>
        <v>0.41929574815885023</v>
      </c>
      <c r="AF81" s="24">
        <f t="shared" si="93"/>
        <v>-9.4184238557477578E-3</v>
      </c>
    </row>
    <row r="82" spans="2:32" x14ac:dyDescent="0.25">
      <c r="B82">
        <f t="shared" si="96"/>
        <v>1992.1</v>
      </c>
      <c r="C82">
        <v>0</v>
      </c>
      <c r="D82" s="2">
        <v>2.4541549438580499</v>
      </c>
      <c r="E82" s="2">
        <v>1.2759029616086299</v>
      </c>
      <c r="F82" s="2">
        <v>0.16847305213349401</v>
      </c>
      <c r="G82" s="2">
        <v>0.89410005301097095</v>
      </c>
      <c r="H82" s="2">
        <v>0.29886877801733902</v>
      </c>
      <c r="I82" s="2">
        <v>0.59523127499363204</v>
      </c>
      <c r="J82" s="2">
        <v>0.213329856464165</v>
      </c>
      <c r="K82" s="2">
        <v>0.267472388402962</v>
      </c>
      <c r="L82" s="2">
        <v>-5.4142531938797103E-2</v>
      </c>
      <c r="M82" s="2">
        <v>1.17825198224941</v>
      </c>
      <c r="N82" s="2">
        <v>0.86434631963202502</v>
      </c>
      <c r="O82" s="2">
        <v>0.29631730678638801</v>
      </c>
      <c r="P82" s="2">
        <v>1.75883558310055E-2</v>
      </c>
      <c r="Q82" s="2">
        <f t="shared" si="78"/>
        <v>0.3139056626173935</v>
      </c>
      <c r="R82">
        <f t="shared" si="97"/>
        <v>1992.1</v>
      </c>
      <c r="S82">
        <v>0</v>
      </c>
      <c r="T82" s="24">
        <f t="shared" ref="T82:U82" si="101">AVERAGE(D79:D82)</f>
        <v>1.4427366508737927</v>
      </c>
      <c r="U82" s="24">
        <f t="shared" si="101"/>
        <v>0.47388305310257756</v>
      </c>
      <c r="V82" s="24">
        <f t="shared" si="83"/>
        <v>-0.23905562605643899</v>
      </c>
      <c r="W82" s="24">
        <f t="shared" si="84"/>
        <v>0.57298930216578547</v>
      </c>
      <c r="X82" s="24">
        <f t="shared" si="85"/>
        <v>0.11147061899068425</v>
      </c>
      <c r="Y82" s="24">
        <f t="shared" si="86"/>
        <v>0.46151868317510125</v>
      </c>
      <c r="Z82" s="24">
        <f t="shared" si="87"/>
        <v>0.13994937699323062</v>
      </c>
      <c r="AA82" s="24">
        <f t="shared" si="88"/>
        <v>0.19560235726551001</v>
      </c>
      <c r="AB82" s="24">
        <f t="shared" si="89"/>
        <v>-5.5652980272279676E-2</v>
      </c>
      <c r="AC82" s="24">
        <f t="shared" si="90"/>
        <v>0.96885359777121249</v>
      </c>
      <c r="AD82" s="24">
        <f t="shared" si="91"/>
        <v>0.55322506845259956</v>
      </c>
      <c r="AE82" s="24">
        <f t="shared" si="92"/>
        <v>0.42430866749603247</v>
      </c>
      <c r="AF82" s="24">
        <f t="shared" si="93"/>
        <v>-8.6801381774159088E-3</v>
      </c>
    </row>
    <row r="83" spans="2:32" x14ac:dyDescent="0.25">
      <c r="B83">
        <f t="shared" si="96"/>
        <v>1992.1999999999998</v>
      </c>
      <c r="C83">
        <v>0</v>
      </c>
      <c r="D83" s="2">
        <v>1.0560902512454799</v>
      </c>
      <c r="E83" s="2">
        <v>0.64686585951601805</v>
      </c>
      <c r="F83" s="2">
        <v>-8.1333577278960401E-2</v>
      </c>
      <c r="G83" s="2">
        <v>0.55333122321351302</v>
      </c>
      <c r="H83" s="2">
        <v>7.24966139177287E-2</v>
      </c>
      <c r="I83" s="2">
        <v>0.48083460929578498</v>
      </c>
      <c r="J83" s="2">
        <v>0.17486821358146401</v>
      </c>
      <c r="K83" s="2">
        <v>0.22142710841442001</v>
      </c>
      <c r="L83" s="2">
        <v>-4.6558894832955798E-2</v>
      </c>
      <c r="M83" s="2">
        <v>0.40922439172947001</v>
      </c>
      <c r="N83" s="2">
        <v>0.18756082198085899</v>
      </c>
      <c r="O83" s="2">
        <v>0.27149149272475098</v>
      </c>
      <c r="P83" s="2">
        <v>-4.9827922976140998E-2</v>
      </c>
      <c r="Q83" s="2">
        <f t="shared" si="78"/>
        <v>0.22166356974860998</v>
      </c>
      <c r="R83">
        <f t="shared" si="97"/>
        <v>1992.1999999999998</v>
      </c>
      <c r="S83">
        <v>0</v>
      </c>
      <c r="T83" s="24">
        <f t="shared" ref="T83:U83" si="102">AVERAGE(D80:D83)</f>
        <v>1.2965051716133178</v>
      </c>
      <c r="U83" s="24">
        <f t="shared" si="102"/>
        <v>0.43354561301379557</v>
      </c>
      <c r="V83" s="24">
        <f t="shared" si="83"/>
        <v>-0.31633263896007457</v>
      </c>
      <c r="W83" s="24">
        <f t="shared" si="84"/>
        <v>0.60718965015612381</v>
      </c>
      <c r="X83" s="24">
        <f t="shared" si="85"/>
        <v>0.11121206114040898</v>
      </c>
      <c r="Y83" s="24">
        <f t="shared" si="86"/>
        <v>0.49597758901571498</v>
      </c>
      <c r="Z83" s="24">
        <f t="shared" si="87"/>
        <v>0.14268860181774612</v>
      </c>
      <c r="AA83" s="24">
        <f t="shared" si="88"/>
        <v>0.18390127773599851</v>
      </c>
      <c r="AB83" s="24">
        <f t="shared" si="89"/>
        <v>-4.1212675918252624E-2</v>
      </c>
      <c r="AC83" s="24">
        <f t="shared" si="90"/>
        <v>0.86295955859952023</v>
      </c>
      <c r="AD83" s="24">
        <f t="shared" si="91"/>
        <v>0.49987368507977903</v>
      </c>
      <c r="AE83" s="24">
        <f t="shared" si="92"/>
        <v>0.38270667135924974</v>
      </c>
      <c r="AF83" s="24">
        <f t="shared" si="93"/>
        <v>-1.96207978395052E-2</v>
      </c>
    </row>
    <row r="84" spans="2:32" x14ac:dyDescent="0.25">
      <c r="B84">
        <f t="shared" si="96"/>
        <v>1992.2999999999997</v>
      </c>
      <c r="C84">
        <v>0</v>
      </c>
      <c r="D84" s="2">
        <v>1.61852871820063</v>
      </c>
      <c r="E84" s="2">
        <v>0.94806909336572698</v>
      </c>
      <c r="F84" s="2">
        <v>0.47819778590344397</v>
      </c>
      <c r="G84" s="2">
        <v>0.50482579607887601</v>
      </c>
      <c r="H84" s="2">
        <v>2.9268157353630401E-3</v>
      </c>
      <c r="I84" s="2">
        <v>0.50189898034351299</v>
      </c>
      <c r="J84" s="2">
        <v>-3.4954488616593803E-2</v>
      </c>
      <c r="K84" s="2">
        <v>-2.6114747283142802E-2</v>
      </c>
      <c r="L84" s="2">
        <v>-8.8397413334510202E-3</v>
      </c>
      <c r="M84" s="2">
        <v>0.67045962483490695</v>
      </c>
      <c r="N84" s="2">
        <v>0.21188192387416399</v>
      </c>
      <c r="O84" s="2">
        <v>0.53981838242247704</v>
      </c>
      <c r="P84" s="2">
        <v>-8.1240681461734701E-2</v>
      </c>
      <c r="Q84" s="2">
        <f t="shared" si="78"/>
        <v>0.45857770096074235</v>
      </c>
      <c r="R84">
        <f t="shared" si="97"/>
        <v>1992.2999999999997</v>
      </c>
      <c r="S84">
        <v>0</v>
      </c>
      <c r="T84" s="24">
        <f t="shared" ref="T84:U84" si="103">AVERAGE(D81:D84)</f>
        <v>1.4870721017353272</v>
      </c>
      <c r="U84" s="24">
        <f t="shared" si="103"/>
        <v>0.66210735101204976</v>
      </c>
      <c r="V84" s="24">
        <f t="shared" si="83"/>
        <v>-8.2850806563954105E-2</v>
      </c>
      <c r="W84" s="24">
        <f t="shared" si="84"/>
        <v>0.6344654901495772</v>
      </c>
      <c r="X84" s="24">
        <f t="shared" si="85"/>
        <v>0.11151031637037755</v>
      </c>
      <c r="Y84" s="24">
        <f t="shared" si="86"/>
        <v>0.52295517377919976</v>
      </c>
      <c r="Z84" s="24">
        <f t="shared" si="87"/>
        <v>0.11049266742642611</v>
      </c>
      <c r="AA84" s="24">
        <f t="shared" si="88"/>
        <v>0.14813488743395531</v>
      </c>
      <c r="AB84" s="24">
        <f t="shared" si="89"/>
        <v>-3.7642220007529335E-2</v>
      </c>
      <c r="AC84" s="24">
        <f t="shared" si="90"/>
        <v>0.8249647507232768</v>
      </c>
      <c r="AD84" s="24">
        <f t="shared" si="91"/>
        <v>0.4440065617782753</v>
      </c>
      <c r="AE84" s="24">
        <f t="shared" si="92"/>
        <v>0.41441160823258771</v>
      </c>
      <c r="AF84" s="24">
        <f t="shared" si="93"/>
        <v>-3.3453419287583122E-2</v>
      </c>
    </row>
    <row r="85" spans="2:32" x14ac:dyDescent="0.25">
      <c r="B85">
        <f t="shared" si="96"/>
        <v>1992.3999999999996</v>
      </c>
      <c r="C85">
        <v>0</v>
      </c>
      <c r="D85" s="2">
        <v>0.55164725522982805</v>
      </c>
      <c r="E85" s="2">
        <v>0.49658536817063098</v>
      </c>
      <c r="F85" s="2">
        <v>-1.13659282932899E-2</v>
      </c>
      <c r="G85" s="2">
        <v>0.63055376361076998</v>
      </c>
      <c r="H85" s="2">
        <v>0.13054162321361101</v>
      </c>
      <c r="I85" s="2">
        <v>0.50001214039715902</v>
      </c>
      <c r="J85" s="2">
        <v>-0.122602467146849</v>
      </c>
      <c r="K85" s="2">
        <v>-0.106856945681215</v>
      </c>
      <c r="L85" s="2">
        <v>-1.5745521465633499E-2</v>
      </c>
      <c r="M85" s="2">
        <v>5.5061887059197498E-2</v>
      </c>
      <c r="N85" s="2">
        <v>0.12071136656145399</v>
      </c>
      <c r="O85" s="2">
        <v>-5.5806788669448798E-2</v>
      </c>
      <c r="P85" s="2">
        <v>-9.8426908328082194E-3</v>
      </c>
      <c r="Q85" s="2">
        <f t="shared" si="78"/>
        <v>-6.5649479502257024E-2</v>
      </c>
      <c r="R85">
        <f t="shared" si="97"/>
        <v>1992.3999999999996</v>
      </c>
      <c r="S85">
        <v>0</v>
      </c>
      <c r="T85" s="24">
        <f t="shared" ref="T85:U85" si="104">AVERAGE(D82:D85)</f>
        <v>1.4201052921334971</v>
      </c>
      <c r="U85" s="24">
        <f t="shared" si="104"/>
        <v>0.84185582066525144</v>
      </c>
      <c r="V85" s="24">
        <f t="shared" si="83"/>
        <v>0.13849283311617194</v>
      </c>
      <c r="W85" s="24">
        <f t="shared" si="84"/>
        <v>0.64570270897853255</v>
      </c>
      <c r="X85" s="24">
        <f t="shared" si="85"/>
        <v>0.12620845772101044</v>
      </c>
      <c r="Y85" s="24">
        <f t="shared" si="86"/>
        <v>0.51949425125752224</v>
      </c>
      <c r="Z85" s="24">
        <f t="shared" si="87"/>
        <v>5.7660278570546557E-2</v>
      </c>
      <c r="AA85" s="24">
        <f t="shared" si="88"/>
        <v>8.8981950963256048E-2</v>
      </c>
      <c r="AB85" s="24">
        <f t="shared" si="89"/>
        <v>-3.1321672392709353E-2</v>
      </c>
      <c r="AC85" s="24">
        <f t="shared" si="90"/>
        <v>0.57824947146824612</v>
      </c>
      <c r="AD85" s="24">
        <f t="shared" si="91"/>
        <v>0.34612510801212554</v>
      </c>
      <c r="AE85" s="24">
        <f t="shared" si="92"/>
        <v>0.2629550983160418</v>
      </c>
      <c r="AF85" s="24">
        <f t="shared" si="93"/>
        <v>-3.0830734859919606E-2</v>
      </c>
    </row>
    <row r="86" spans="2:32" x14ac:dyDescent="0.25">
      <c r="B86">
        <f t="shared" si="96"/>
        <v>1993.1</v>
      </c>
      <c r="C86">
        <v>0</v>
      </c>
      <c r="D86" s="2">
        <v>-0.21461502655273801</v>
      </c>
      <c r="E86" s="2">
        <v>-0.71963370768324297</v>
      </c>
      <c r="F86" s="2">
        <v>-1.1905362589211701</v>
      </c>
      <c r="G86" s="2">
        <v>0.41263327791326099</v>
      </c>
      <c r="H86" s="2">
        <v>-6.5131868476253602E-2</v>
      </c>
      <c r="I86" s="2">
        <v>0.47776514638951401</v>
      </c>
      <c r="J86" s="2">
        <v>5.82692733246684E-2</v>
      </c>
      <c r="K86" s="2">
        <v>9.3663640006926105E-2</v>
      </c>
      <c r="L86" s="2">
        <v>-3.5394366682257601E-2</v>
      </c>
      <c r="M86" s="2">
        <v>0.50501868113050497</v>
      </c>
      <c r="N86" s="2">
        <v>0.31662602753845998</v>
      </c>
      <c r="O86" s="2">
        <v>0.198640948327162</v>
      </c>
      <c r="P86" s="2">
        <v>-1.02482947351167E-2</v>
      </c>
      <c r="Q86" s="2">
        <f t="shared" si="78"/>
        <v>0.18839265359204529</v>
      </c>
      <c r="R86">
        <f t="shared" si="97"/>
        <v>1993.1</v>
      </c>
      <c r="S86">
        <v>0</v>
      </c>
      <c r="T86" s="24">
        <f t="shared" ref="T86:U86" si="105">AVERAGE(D83:D86)</f>
        <v>0.75291279953079993</v>
      </c>
      <c r="U86" s="24">
        <f t="shared" si="105"/>
        <v>0.34297165334228319</v>
      </c>
      <c r="V86" s="24">
        <f t="shared" si="83"/>
        <v>-0.2012594946474941</v>
      </c>
      <c r="W86" s="24">
        <f t="shared" si="84"/>
        <v>0.525336015204105</v>
      </c>
      <c r="X86" s="24">
        <f t="shared" si="85"/>
        <v>3.5208296097612286E-2</v>
      </c>
      <c r="Y86" s="24">
        <f t="shared" si="86"/>
        <v>0.49012771910649278</v>
      </c>
      <c r="Z86" s="24">
        <f t="shared" si="87"/>
        <v>1.8895132785672401E-2</v>
      </c>
      <c r="AA86" s="24">
        <f t="shared" si="88"/>
        <v>4.5529763864247078E-2</v>
      </c>
      <c r="AB86" s="24">
        <f t="shared" si="89"/>
        <v>-2.6634631078574479E-2</v>
      </c>
      <c r="AC86" s="24">
        <f t="shared" si="90"/>
        <v>0.40994114618851984</v>
      </c>
      <c r="AD86" s="24">
        <f t="shared" si="91"/>
        <v>0.20919503498873426</v>
      </c>
      <c r="AE86" s="24">
        <f t="shared" si="92"/>
        <v>0.23853600870123531</v>
      </c>
      <c r="AF86" s="24">
        <f t="shared" si="93"/>
        <v>-3.7789897501450162E-2</v>
      </c>
    </row>
    <row r="87" spans="2:32" x14ac:dyDescent="0.25">
      <c r="B87">
        <f t="shared" si="96"/>
        <v>1993.1999999999998</v>
      </c>
      <c r="C87">
        <v>0</v>
      </c>
      <c r="D87" s="2">
        <v>0.45476343836892402</v>
      </c>
      <c r="E87" s="2">
        <v>-0.20110405930157099</v>
      </c>
      <c r="F87" s="2">
        <v>-0.41463524002506102</v>
      </c>
      <c r="G87" s="2">
        <v>0.27412252770673201</v>
      </c>
      <c r="H87" s="2">
        <v>-5.7279571076902798E-2</v>
      </c>
      <c r="I87" s="2">
        <v>0.33140209878363502</v>
      </c>
      <c r="J87" s="2">
        <v>-6.0591346983242603E-2</v>
      </c>
      <c r="K87" s="2">
        <v>-2.80489587262184E-2</v>
      </c>
      <c r="L87" s="2">
        <v>-3.2542388257024199E-2</v>
      </c>
      <c r="M87" s="2">
        <v>0.65586749767049601</v>
      </c>
      <c r="N87" s="2">
        <v>0.48559452853331198</v>
      </c>
      <c r="O87" s="2">
        <v>0.14324733568436199</v>
      </c>
      <c r="P87" s="2">
        <v>2.7025633452821801E-2</v>
      </c>
      <c r="Q87" s="2">
        <f t="shared" si="78"/>
        <v>0.17027296913718379</v>
      </c>
      <c r="R87">
        <f t="shared" si="97"/>
        <v>1993.1999999999998</v>
      </c>
      <c r="S87">
        <v>0</v>
      </c>
      <c r="T87" s="24">
        <f t="shared" ref="T87:U87" si="106">AVERAGE(D84:D87)</f>
        <v>0.60258109631166101</v>
      </c>
      <c r="U87" s="24">
        <f t="shared" si="106"/>
        <v>0.13097917363788597</v>
      </c>
      <c r="V87" s="24">
        <f t="shared" si="83"/>
        <v>-0.28458491033401928</v>
      </c>
      <c r="W87" s="24">
        <f t="shared" si="84"/>
        <v>0.45553384132740976</v>
      </c>
      <c r="X87" s="24">
        <f t="shared" si="85"/>
        <v>2.7642498489544153E-3</v>
      </c>
      <c r="Y87" s="24">
        <f t="shared" si="86"/>
        <v>0.45276959147845525</v>
      </c>
      <c r="Z87" s="24">
        <f t="shared" si="87"/>
        <v>-3.9969757355504253E-2</v>
      </c>
      <c r="AA87" s="24">
        <f t="shared" si="88"/>
        <v>-1.6839252920912522E-2</v>
      </c>
      <c r="AB87" s="24">
        <f t="shared" si="89"/>
        <v>-2.3130504434591581E-2</v>
      </c>
      <c r="AC87" s="24">
        <f t="shared" si="90"/>
        <v>0.47160192267377632</v>
      </c>
      <c r="AD87" s="24">
        <f t="shared" si="91"/>
        <v>0.28370346162684745</v>
      </c>
      <c r="AE87" s="24">
        <f t="shared" si="92"/>
        <v>0.20647496944113808</v>
      </c>
      <c r="AF87" s="24">
        <f t="shared" si="93"/>
        <v>-1.8576508394209452E-2</v>
      </c>
    </row>
    <row r="88" spans="2:32" x14ac:dyDescent="0.25">
      <c r="B88">
        <f t="shared" si="96"/>
        <v>1993.2999999999997</v>
      </c>
      <c r="C88">
        <v>0</v>
      </c>
      <c r="D88" s="2">
        <v>0.22638706118479701</v>
      </c>
      <c r="E88" s="2">
        <v>-0.21620400446638399</v>
      </c>
      <c r="F88" s="2">
        <v>-0.20123857877079099</v>
      </c>
      <c r="G88" s="2">
        <v>0.29778743411405501</v>
      </c>
      <c r="H88" s="2">
        <v>1.6804357666953498E-2</v>
      </c>
      <c r="I88" s="2">
        <v>0.28098307644710202</v>
      </c>
      <c r="J88" s="2">
        <v>-0.31275285980964801</v>
      </c>
      <c r="K88" s="2">
        <v>-0.304767886290643</v>
      </c>
      <c r="L88" s="2">
        <v>-7.9849735190048801E-3</v>
      </c>
      <c r="M88" s="2">
        <v>0.442591065651182</v>
      </c>
      <c r="N88" s="2">
        <v>0.28494171579188698</v>
      </c>
      <c r="O88" s="2">
        <v>0.21061735697752701</v>
      </c>
      <c r="P88" s="2">
        <v>-5.2968007118232699E-2</v>
      </c>
      <c r="Q88" s="2">
        <f t="shared" si="78"/>
        <v>0.1576493498592943</v>
      </c>
      <c r="R88">
        <f t="shared" si="97"/>
        <v>1993.2999999999997</v>
      </c>
      <c r="S88">
        <v>0</v>
      </c>
      <c r="T88" s="24">
        <f t="shared" ref="T88:U88" si="107">AVERAGE(D85:D88)</f>
        <v>0.25454568205770278</v>
      </c>
      <c r="U88" s="24">
        <f t="shared" si="107"/>
        <v>-0.16008910082014174</v>
      </c>
      <c r="V88" s="24">
        <f t="shared" si="83"/>
        <v>-0.45444400150257802</v>
      </c>
      <c r="W88" s="24">
        <f t="shared" si="84"/>
        <v>0.4037742508362045</v>
      </c>
      <c r="X88" s="24">
        <f t="shared" si="85"/>
        <v>6.233635331852028E-3</v>
      </c>
      <c r="Y88" s="24">
        <f t="shared" si="86"/>
        <v>0.39754061550435249</v>
      </c>
      <c r="Z88" s="24">
        <f t="shared" si="87"/>
        <v>-0.1094193501537678</v>
      </c>
      <c r="AA88" s="24">
        <f t="shared" si="88"/>
        <v>-8.6502537672787566E-2</v>
      </c>
      <c r="AB88" s="24">
        <f t="shared" si="89"/>
        <v>-2.2916812480980042E-2</v>
      </c>
      <c r="AC88" s="24">
        <f t="shared" si="90"/>
        <v>0.41463478287784511</v>
      </c>
      <c r="AD88" s="24">
        <f t="shared" si="91"/>
        <v>0.30196840960627824</v>
      </c>
      <c r="AE88" s="24">
        <f t="shared" si="92"/>
        <v>0.12417471307990055</v>
      </c>
      <c r="AF88" s="24">
        <f t="shared" si="93"/>
        <v>-1.1508339808333955E-2</v>
      </c>
    </row>
    <row r="89" spans="2:32" x14ac:dyDescent="0.25">
      <c r="B89">
        <f t="shared" si="96"/>
        <v>1993.3999999999996</v>
      </c>
      <c r="C89">
        <v>0</v>
      </c>
      <c r="D89" s="2">
        <v>0.56548485660749703</v>
      </c>
      <c r="E89" s="2">
        <v>0.12691252887778501</v>
      </c>
      <c r="F89" s="2">
        <v>-1.08241302844695E-2</v>
      </c>
      <c r="G89" s="2">
        <v>0.29626028986883102</v>
      </c>
      <c r="H89" s="2">
        <v>-6.4420988929117504E-2</v>
      </c>
      <c r="I89" s="2">
        <v>0.36068127879794798</v>
      </c>
      <c r="J89" s="2">
        <v>-0.15852363070657599</v>
      </c>
      <c r="K89" s="2">
        <v>-0.14432626136927401</v>
      </c>
      <c r="L89" s="2">
        <v>-1.4197369337301501E-2</v>
      </c>
      <c r="M89" s="2">
        <v>0.438572327729711</v>
      </c>
      <c r="N89" s="2">
        <v>0.28666291106872499</v>
      </c>
      <c r="O89" s="2">
        <v>0.177411854970914</v>
      </c>
      <c r="P89" s="2">
        <v>-2.5502438309927999E-2</v>
      </c>
      <c r="Q89" s="2">
        <f t="shared" si="78"/>
        <v>0.15190941666098601</v>
      </c>
      <c r="R89">
        <f t="shared" si="97"/>
        <v>1993.3999999999996</v>
      </c>
      <c r="S89">
        <v>0</v>
      </c>
      <c r="T89" s="24">
        <f t="shared" ref="T89:U89" si="108">AVERAGE(D86:D89)</f>
        <v>0.25800508240212</v>
      </c>
      <c r="U89" s="24">
        <f t="shared" si="108"/>
        <v>-0.25250731064335324</v>
      </c>
      <c r="V89" s="24">
        <f t="shared" si="83"/>
        <v>-0.45430855200037296</v>
      </c>
      <c r="W89" s="24">
        <f t="shared" si="84"/>
        <v>0.32020088240071976</v>
      </c>
      <c r="X89" s="24">
        <f t="shared" si="85"/>
        <v>-4.2507017703830099E-2</v>
      </c>
      <c r="Y89" s="24">
        <f t="shared" si="86"/>
        <v>0.36270790010454979</v>
      </c>
      <c r="Z89" s="24">
        <f t="shared" si="87"/>
        <v>-0.11839964104369956</v>
      </c>
      <c r="AA89" s="24">
        <f t="shared" si="88"/>
        <v>-9.586986659480233E-2</v>
      </c>
      <c r="AB89" s="24">
        <f t="shared" si="89"/>
        <v>-2.2529774448897047E-2</v>
      </c>
      <c r="AC89" s="24">
        <f t="shared" si="90"/>
        <v>0.51051239304547347</v>
      </c>
      <c r="AD89" s="24">
        <f t="shared" si="91"/>
        <v>0.343456295733096</v>
      </c>
      <c r="AE89" s="24">
        <f t="shared" si="92"/>
        <v>0.18247937398999126</v>
      </c>
      <c r="AF89" s="24">
        <f t="shared" si="93"/>
        <v>-1.5423276677613899E-2</v>
      </c>
    </row>
    <row r="90" spans="2:32" x14ac:dyDescent="0.25">
      <c r="B90">
        <f t="shared" si="96"/>
        <v>1994.1</v>
      </c>
      <c r="C90">
        <v>0</v>
      </c>
      <c r="D90" s="2">
        <v>-0.82451125585833596</v>
      </c>
      <c r="E90" s="2">
        <v>-1.12530296760541</v>
      </c>
      <c r="F90" s="2">
        <v>-1.1904006384726</v>
      </c>
      <c r="G90" s="2">
        <v>0.24012418914247199</v>
      </c>
      <c r="H90" s="2">
        <v>-0.13897398713087</v>
      </c>
      <c r="I90" s="2">
        <v>0.37909817627334302</v>
      </c>
      <c r="J90" s="2">
        <v>-0.17502651827528401</v>
      </c>
      <c r="K90" s="2">
        <v>-0.100313060909619</v>
      </c>
      <c r="L90" s="2">
        <v>-7.4713457365665703E-2</v>
      </c>
      <c r="M90" s="2">
        <v>0.30079171174708003</v>
      </c>
      <c r="N90" s="2">
        <v>0.27129997673814099</v>
      </c>
      <c r="O90" s="2">
        <v>3.6608665533058797E-2</v>
      </c>
      <c r="P90" s="2">
        <v>-7.11693052411952E-3</v>
      </c>
      <c r="Q90" s="2">
        <f t="shared" si="78"/>
        <v>2.9491735008939278E-2</v>
      </c>
      <c r="R90">
        <f t="shared" si="97"/>
        <v>1994.1</v>
      </c>
      <c r="S90">
        <v>0</v>
      </c>
      <c r="T90" s="24">
        <f t="shared" ref="T90:U90" si="109">AVERAGE(D87:D90)</f>
        <v>0.10553102507572051</v>
      </c>
      <c r="U90" s="24">
        <f t="shared" si="109"/>
        <v>-0.35392462562389504</v>
      </c>
      <c r="V90" s="24">
        <f t="shared" si="83"/>
        <v>-0.45427464688823038</v>
      </c>
      <c r="W90" s="24">
        <f t="shared" si="84"/>
        <v>0.27707361020802251</v>
      </c>
      <c r="X90" s="24">
        <f t="shared" si="85"/>
        <v>-6.09675473674842E-2</v>
      </c>
      <c r="Y90" s="24">
        <f t="shared" si="86"/>
        <v>0.33804115757550701</v>
      </c>
      <c r="Z90" s="24">
        <f t="shared" si="87"/>
        <v>-0.17672358894368764</v>
      </c>
      <c r="AA90" s="24">
        <f t="shared" si="88"/>
        <v>-0.14436404182393858</v>
      </c>
      <c r="AB90" s="24">
        <f t="shared" si="89"/>
        <v>-3.2359547119749074E-2</v>
      </c>
      <c r="AC90" s="24">
        <f t="shared" si="90"/>
        <v>0.4594556506996173</v>
      </c>
      <c r="AD90" s="24">
        <f t="shared" si="91"/>
        <v>0.33212478303301624</v>
      </c>
      <c r="AE90" s="24">
        <f t="shared" si="92"/>
        <v>0.14197130329146543</v>
      </c>
      <c r="AF90" s="24">
        <f t="shared" si="93"/>
        <v>-1.4640435624864605E-2</v>
      </c>
    </row>
    <row r="91" spans="2:32" x14ac:dyDescent="0.25">
      <c r="B91">
        <f t="shared" si="96"/>
        <v>1994.1999999999998</v>
      </c>
      <c r="C91">
        <v>0</v>
      </c>
      <c r="D91" s="2">
        <v>0.67362837188434999</v>
      </c>
      <c r="E91" s="2">
        <v>-0.205427218360411</v>
      </c>
      <c r="F91" s="2">
        <v>-0.18567293689105199</v>
      </c>
      <c r="G91" s="2">
        <v>0.24504381450465201</v>
      </c>
      <c r="H91" s="2">
        <v>-9.4733709672586999E-2</v>
      </c>
      <c r="I91" s="2">
        <v>0.339777524177239</v>
      </c>
      <c r="J91" s="2">
        <v>-0.26479809597401099</v>
      </c>
      <c r="K91" s="2">
        <v>-0.19290121225253301</v>
      </c>
      <c r="L91" s="2">
        <v>-7.1896883721477997E-2</v>
      </c>
      <c r="M91" s="2">
        <v>0.87905559024476099</v>
      </c>
      <c r="N91" s="2">
        <v>0.62538999013221297</v>
      </c>
      <c r="O91" s="2">
        <v>0.18874386985786101</v>
      </c>
      <c r="P91" s="2">
        <v>6.4921730254686699E-2</v>
      </c>
      <c r="Q91" s="2">
        <f t="shared" si="78"/>
        <v>0.25366560011254768</v>
      </c>
      <c r="R91">
        <f t="shared" si="97"/>
        <v>1994.1999999999998</v>
      </c>
      <c r="S91">
        <v>0</v>
      </c>
      <c r="T91" s="24">
        <f t="shared" ref="T91:U91" si="110">AVERAGE(D88:D91)</f>
        <v>0.16024725845457702</v>
      </c>
      <c r="U91" s="24">
        <f t="shared" si="110"/>
        <v>-0.35500541538860497</v>
      </c>
      <c r="V91" s="24">
        <f t="shared" si="83"/>
        <v>-0.3970340711047281</v>
      </c>
      <c r="W91" s="24">
        <f t="shared" si="84"/>
        <v>0.26980393190750251</v>
      </c>
      <c r="X91" s="24">
        <f t="shared" si="85"/>
        <v>-7.0331082016405255E-2</v>
      </c>
      <c r="Y91" s="24">
        <f t="shared" si="86"/>
        <v>0.34013501392390799</v>
      </c>
      <c r="Z91" s="24">
        <f t="shared" si="87"/>
        <v>-0.22777527619137977</v>
      </c>
      <c r="AA91" s="24">
        <f t="shared" si="88"/>
        <v>-0.18557710520551726</v>
      </c>
      <c r="AB91" s="24">
        <f t="shared" si="89"/>
        <v>-4.2198170985862524E-2</v>
      </c>
      <c r="AC91" s="24">
        <f t="shared" si="90"/>
        <v>0.51525267384318352</v>
      </c>
      <c r="AD91" s="24">
        <f t="shared" si="91"/>
        <v>0.36707364843274148</v>
      </c>
      <c r="AE91" s="24">
        <f t="shared" si="92"/>
        <v>0.1533454368348402</v>
      </c>
      <c r="AF91" s="24">
        <f t="shared" si="93"/>
        <v>-5.1664114243983802E-3</v>
      </c>
    </row>
    <row r="92" spans="2:32" x14ac:dyDescent="0.25">
      <c r="B92">
        <f t="shared" si="96"/>
        <v>1994.2999999999997</v>
      </c>
      <c r="C92">
        <v>0</v>
      </c>
      <c r="D92" s="2">
        <v>1.35789488276707</v>
      </c>
      <c r="E92" s="2">
        <v>0.77746936791974697</v>
      </c>
      <c r="F92" s="2">
        <v>0.70327311435514905</v>
      </c>
      <c r="G92" s="2">
        <v>0.172362660036187</v>
      </c>
      <c r="H92" s="2">
        <v>-0.114662650467638</v>
      </c>
      <c r="I92" s="2">
        <v>0.28702531050382502</v>
      </c>
      <c r="J92" s="2">
        <v>-9.8166406471589099E-2</v>
      </c>
      <c r="K92" s="2">
        <v>-7.7790956597757699E-2</v>
      </c>
      <c r="L92" s="2">
        <v>-2.03754498738314E-2</v>
      </c>
      <c r="M92" s="2">
        <v>0.58042551484732696</v>
      </c>
      <c r="N92" s="2">
        <v>0.63671290990848695</v>
      </c>
      <c r="O92" s="2">
        <v>-4.88805243143847E-2</v>
      </c>
      <c r="P92" s="2">
        <v>-7.4068707467750796E-3</v>
      </c>
      <c r="Q92" s="2">
        <f t="shared" si="78"/>
        <v>-5.6287395061159783E-2</v>
      </c>
      <c r="R92">
        <f t="shared" si="97"/>
        <v>1994.2999999999997</v>
      </c>
      <c r="S92">
        <v>0</v>
      </c>
      <c r="T92" s="24">
        <f t="shared" ref="T92:U92" si="111">AVERAGE(D89:D92)</f>
        <v>0.44312421385014528</v>
      </c>
      <c r="U92" s="24">
        <f t="shared" si="111"/>
        <v>-0.10658707229207223</v>
      </c>
      <c r="V92" s="24">
        <f t="shared" si="83"/>
        <v>-0.17090614782324312</v>
      </c>
      <c r="W92" s="24">
        <f t="shared" si="84"/>
        <v>0.23844773838803551</v>
      </c>
      <c r="X92" s="24">
        <f t="shared" si="85"/>
        <v>-0.10319783405005313</v>
      </c>
      <c r="Y92" s="24">
        <f t="shared" si="86"/>
        <v>0.34164557243808874</v>
      </c>
      <c r="Z92" s="24">
        <f t="shared" si="87"/>
        <v>-0.17412866285686504</v>
      </c>
      <c r="AA92" s="24">
        <f t="shared" si="88"/>
        <v>-0.12883287278229594</v>
      </c>
      <c r="AB92" s="24">
        <f t="shared" si="89"/>
        <v>-4.5295790074569145E-2</v>
      </c>
      <c r="AC92" s="24">
        <f t="shared" si="90"/>
        <v>0.54971128614221976</v>
      </c>
      <c r="AD92" s="24">
        <f t="shared" si="91"/>
        <v>0.45501644696189147</v>
      </c>
      <c r="AE92" s="24">
        <f t="shared" si="92"/>
        <v>8.8470966511862273E-2</v>
      </c>
      <c r="AF92" s="24">
        <f t="shared" si="93"/>
        <v>6.2238726684660248E-3</v>
      </c>
    </row>
    <row r="93" spans="2:32" x14ac:dyDescent="0.25">
      <c r="B93">
        <f t="shared" si="96"/>
        <v>1994.3999999999996</v>
      </c>
      <c r="C93">
        <v>0</v>
      </c>
      <c r="D93" s="2">
        <v>5.1419257356159202E-2</v>
      </c>
      <c r="E93" s="2">
        <v>-0.46361026752918899</v>
      </c>
      <c r="F93" s="2">
        <v>-0.879496909019716</v>
      </c>
      <c r="G93" s="2">
        <v>0.31942554067302298</v>
      </c>
      <c r="H93" s="2">
        <v>-0.11529304491126099</v>
      </c>
      <c r="I93" s="2">
        <v>0.434718585584285</v>
      </c>
      <c r="J93" s="2">
        <v>9.6461100817503503E-2</v>
      </c>
      <c r="K93" s="2">
        <v>0.132717243590594</v>
      </c>
      <c r="L93" s="2">
        <v>-3.6256142773090402E-2</v>
      </c>
      <c r="M93" s="2">
        <v>0.51502952488534903</v>
      </c>
      <c r="N93" s="2">
        <v>0.30000194894735599</v>
      </c>
      <c r="O93" s="2">
        <v>0.25846022734985302</v>
      </c>
      <c r="P93" s="2">
        <v>-4.3432651411860798E-2</v>
      </c>
      <c r="Q93" s="2">
        <f t="shared" si="78"/>
        <v>0.21502757593799221</v>
      </c>
      <c r="R93">
        <f t="shared" si="97"/>
        <v>1994.3999999999996</v>
      </c>
      <c r="S93">
        <v>0</v>
      </c>
      <c r="T93" s="24">
        <f t="shared" ref="T93:U93" si="112">AVERAGE(D90:D93)</f>
        <v>0.31460781403731081</v>
      </c>
      <c r="U93" s="24">
        <f t="shared" si="112"/>
        <v>-0.25421777139381574</v>
      </c>
      <c r="V93" s="24">
        <f t="shared" si="83"/>
        <v>-0.38807434250705475</v>
      </c>
      <c r="W93" s="24">
        <f t="shared" si="84"/>
        <v>0.24423905108908348</v>
      </c>
      <c r="X93" s="24">
        <f t="shared" si="85"/>
        <v>-0.11591584804558899</v>
      </c>
      <c r="Y93" s="24">
        <f t="shared" si="86"/>
        <v>0.36015489913467302</v>
      </c>
      <c r="Z93" s="24">
        <f t="shared" si="87"/>
        <v>-0.11038247997584516</v>
      </c>
      <c r="AA93" s="24">
        <f t="shared" si="88"/>
        <v>-5.957199654232892E-2</v>
      </c>
      <c r="AB93" s="24">
        <f t="shared" si="89"/>
        <v>-5.0810483433516379E-2</v>
      </c>
      <c r="AC93" s="24">
        <f t="shared" si="90"/>
        <v>0.56882558543112927</v>
      </c>
      <c r="AD93" s="24">
        <f t="shared" si="91"/>
        <v>0.4583512064315492</v>
      </c>
      <c r="AE93" s="24">
        <f t="shared" si="92"/>
        <v>0.10873305960659704</v>
      </c>
      <c r="AF93" s="24">
        <f t="shared" si="93"/>
        <v>1.741319392982825E-3</v>
      </c>
    </row>
    <row r="94" spans="2:32" x14ac:dyDescent="0.25">
      <c r="B94">
        <f t="shared" si="96"/>
        <v>1995.1</v>
      </c>
      <c r="C94">
        <v>0</v>
      </c>
      <c r="D94" s="2">
        <v>0.82702278293252096</v>
      </c>
      <c r="E94" s="2">
        <v>0.15889552471347099</v>
      </c>
      <c r="F94" s="2">
        <v>-0.14382027380717799</v>
      </c>
      <c r="G94" s="2">
        <v>0.41685296257205601</v>
      </c>
      <c r="H94" s="2">
        <v>-3.7281271618033303E-2</v>
      </c>
      <c r="I94" s="2">
        <v>0.45413423419008903</v>
      </c>
      <c r="J94" s="2">
        <v>-0.114137164051406</v>
      </c>
      <c r="K94" s="2">
        <v>-8.5307628794730403E-2</v>
      </c>
      <c r="L94" s="2">
        <v>-2.8829535256675701E-2</v>
      </c>
      <c r="M94" s="2">
        <v>0.66812725821904895</v>
      </c>
      <c r="N94" s="2">
        <v>0.46185102165464798</v>
      </c>
      <c r="O94" s="2">
        <v>0.19159033566303299</v>
      </c>
      <c r="P94" s="2">
        <v>1.4685900901367999E-2</v>
      </c>
      <c r="Q94" s="2">
        <f t="shared" si="78"/>
        <v>0.206276236564401</v>
      </c>
      <c r="R94">
        <f t="shared" si="97"/>
        <v>1995.1</v>
      </c>
      <c r="S94">
        <v>0</v>
      </c>
      <c r="T94" s="24">
        <f t="shared" ref="T94:U94" si="113">AVERAGE(D91:D94)</f>
        <v>0.72749132373502501</v>
      </c>
      <c r="U94" s="24">
        <f t="shared" si="113"/>
        <v>6.6831851685904498E-2</v>
      </c>
      <c r="V94" s="24">
        <f t="shared" si="83"/>
        <v>-0.12642925134069924</v>
      </c>
      <c r="W94" s="24">
        <f t="shared" si="84"/>
        <v>0.28842124444647949</v>
      </c>
      <c r="X94" s="24">
        <f t="shared" si="85"/>
        <v>-9.049266916737983E-2</v>
      </c>
      <c r="Y94" s="24">
        <f t="shared" si="86"/>
        <v>0.37891391361385951</v>
      </c>
      <c r="Z94" s="24">
        <f t="shared" si="87"/>
        <v>-9.5160141419875652E-2</v>
      </c>
      <c r="AA94" s="24">
        <f t="shared" si="88"/>
        <v>-5.5820638513606774E-2</v>
      </c>
      <c r="AB94" s="24">
        <f t="shared" si="89"/>
        <v>-3.9339502906268878E-2</v>
      </c>
      <c r="AC94" s="24">
        <f t="shared" si="90"/>
        <v>0.66065947204912145</v>
      </c>
      <c r="AD94" s="24">
        <f t="shared" si="91"/>
        <v>0.50598896766067591</v>
      </c>
      <c r="AE94" s="24">
        <f t="shared" si="92"/>
        <v>0.14747847713909057</v>
      </c>
      <c r="AF94" s="24">
        <f t="shared" si="93"/>
        <v>7.1920272493547046E-3</v>
      </c>
    </row>
    <row r="95" spans="2:32" x14ac:dyDescent="0.25">
      <c r="B95">
        <f t="shared" si="96"/>
        <v>1995.1999999999998</v>
      </c>
      <c r="C95">
        <v>0</v>
      </c>
      <c r="D95" s="2">
        <v>0.37999661691197301</v>
      </c>
      <c r="E95" s="2">
        <v>-8.9355333841207904E-2</v>
      </c>
      <c r="F95" s="2">
        <v>-0.157260374314066</v>
      </c>
      <c r="G95" s="2">
        <v>0.27921752199372302</v>
      </c>
      <c r="H95" s="2">
        <v>-4.1215890024054597E-2</v>
      </c>
      <c r="I95" s="2">
        <v>0.32043341201777698</v>
      </c>
      <c r="J95" s="2">
        <v>-0.21131248152086399</v>
      </c>
      <c r="K95" s="2">
        <v>-0.18921361269658901</v>
      </c>
      <c r="L95" s="2">
        <v>-2.2098868824275E-2</v>
      </c>
      <c r="M95" s="2">
        <v>0.46935195075318098</v>
      </c>
      <c r="N95" s="2">
        <v>0.43589436881162902</v>
      </c>
      <c r="O95" s="2">
        <v>5.9521566689420304E-3</v>
      </c>
      <c r="P95" s="2">
        <v>2.7505425272610001E-2</v>
      </c>
      <c r="Q95" s="2">
        <f t="shared" si="78"/>
        <v>3.3457581941552031E-2</v>
      </c>
      <c r="R95">
        <f t="shared" si="97"/>
        <v>1995.1999999999998</v>
      </c>
      <c r="S95">
        <v>0</v>
      </c>
      <c r="T95" s="24">
        <f t="shared" ref="T95:U95" si="114">AVERAGE(D92:D95)</f>
        <v>0.65408338499193075</v>
      </c>
      <c r="U95" s="24">
        <f t="shared" si="114"/>
        <v>9.5849822815705268E-2</v>
      </c>
      <c r="V95" s="24">
        <f t="shared" si="83"/>
        <v>-0.11932611069645274</v>
      </c>
      <c r="W95" s="24">
        <f t="shared" si="84"/>
        <v>0.29696467131874726</v>
      </c>
      <c r="X95" s="24">
        <f t="shared" si="85"/>
        <v>-7.7113214255246726E-2</v>
      </c>
      <c r="Y95" s="24">
        <f t="shared" si="86"/>
        <v>0.37407788557399396</v>
      </c>
      <c r="Z95" s="24">
        <f t="shared" si="87"/>
        <v>-8.1788737806588893E-2</v>
      </c>
      <c r="AA95" s="24">
        <f t="shared" si="88"/>
        <v>-5.4898738624620774E-2</v>
      </c>
      <c r="AB95" s="24">
        <f t="shared" si="89"/>
        <v>-2.6889999181968126E-2</v>
      </c>
      <c r="AC95" s="24">
        <f t="shared" si="90"/>
        <v>0.55823356217622655</v>
      </c>
      <c r="AD95" s="24">
        <f t="shared" si="91"/>
        <v>0.45861506233052995</v>
      </c>
      <c r="AE95" s="24">
        <f t="shared" si="92"/>
        <v>0.10178054884186084</v>
      </c>
      <c r="AF95" s="24">
        <f t="shared" si="93"/>
        <v>-2.162048996164471E-3</v>
      </c>
    </row>
    <row r="96" spans="2:32" x14ac:dyDescent="0.25">
      <c r="B96">
        <f t="shared" si="96"/>
        <v>1995.2999999999997</v>
      </c>
      <c r="C96">
        <v>0</v>
      </c>
      <c r="D96" s="2">
        <v>0.24280145377735199</v>
      </c>
      <c r="E96" s="2">
        <v>-5.1547088609280901E-2</v>
      </c>
      <c r="F96" s="2">
        <v>-0.29873768335393702</v>
      </c>
      <c r="G96" s="2">
        <v>0.32978114769484401</v>
      </c>
      <c r="H96" s="2">
        <v>1.33486290831099E-2</v>
      </c>
      <c r="I96" s="2">
        <v>0.31643251861173399</v>
      </c>
      <c r="J96" s="2">
        <v>-8.2590552950188495E-2</v>
      </c>
      <c r="K96" s="2">
        <v>-8.0654264187554503E-2</v>
      </c>
      <c r="L96" s="2">
        <v>-1.93628876263399E-3</v>
      </c>
      <c r="M96" s="2">
        <v>0.29434854238663299</v>
      </c>
      <c r="N96" s="2">
        <v>0.119413095090515</v>
      </c>
      <c r="O96" s="2">
        <v>0.174269007899234</v>
      </c>
      <c r="P96" s="2">
        <v>6.6643939688415402E-4</v>
      </c>
      <c r="Q96" s="2">
        <f t="shared" si="78"/>
        <v>0.17493544729611815</v>
      </c>
      <c r="R96">
        <f t="shared" si="97"/>
        <v>1995.2999999999997</v>
      </c>
      <c r="S96">
        <v>0</v>
      </c>
      <c r="T96" s="24">
        <f t="shared" ref="T96:U96" si="115">AVERAGE(D93:D96)</f>
        <v>0.37531002774450128</v>
      </c>
      <c r="U96" s="24">
        <f t="shared" si="115"/>
        <v>-0.1114042913165517</v>
      </c>
      <c r="V96" s="24">
        <f t="shared" si="83"/>
        <v>-0.36982881012372426</v>
      </c>
      <c r="W96" s="24">
        <f t="shared" si="84"/>
        <v>0.33631929323341148</v>
      </c>
      <c r="X96" s="24">
        <f t="shared" si="85"/>
        <v>-4.5110394367559745E-2</v>
      </c>
      <c r="Y96" s="24">
        <f t="shared" si="86"/>
        <v>0.38142968760097123</v>
      </c>
      <c r="Z96" s="24">
        <f t="shared" si="87"/>
        <v>-7.7894774426238739E-2</v>
      </c>
      <c r="AA96" s="24">
        <f t="shared" si="88"/>
        <v>-5.5614565522069975E-2</v>
      </c>
      <c r="AB96" s="24">
        <f t="shared" si="89"/>
        <v>-2.2280208904168774E-2</v>
      </c>
      <c r="AC96" s="24">
        <f t="shared" si="90"/>
        <v>0.486714319061053</v>
      </c>
      <c r="AD96" s="24">
        <f t="shared" si="91"/>
        <v>0.32929010862603697</v>
      </c>
      <c r="AE96" s="24">
        <f t="shared" si="92"/>
        <v>0.15756793189526552</v>
      </c>
      <c r="AF96" s="24">
        <f t="shared" si="93"/>
        <v>-1.4372146024966106E-4</v>
      </c>
    </row>
    <row r="97" spans="2:32" x14ac:dyDescent="0.25">
      <c r="B97">
        <f t="shared" si="96"/>
        <v>1995.3999999999996</v>
      </c>
      <c r="C97">
        <v>0</v>
      </c>
      <c r="D97" s="2">
        <v>-0.68169014552448004</v>
      </c>
      <c r="E97" s="2">
        <v>-0.69351638431553497</v>
      </c>
      <c r="F97" s="2">
        <v>-1.06486730244851</v>
      </c>
      <c r="G97" s="2">
        <v>0.39349706638306498</v>
      </c>
      <c r="H97" s="2">
        <v>1.94267828849881E-2</v>
      </c>
      <c r="I97" s="2">
        <v>0.37407028349807703</v>
      </c>
      <c r="J97" s="2">
        <v>-2.2146148250081401E-2</v>
      </c>
      <c r="K97" s="2">
        <v>-1.8704738643283599E-2</v>
      </c>
      <c r="L97" s="2">
        <v>-3.4414096067977898E-3</v>
      </c>
      <c r="M97" s="2">
        <v>1.1826238791054501E-2</v>
      </c>
      <c r="N97" s="2">
        <v>0.30804907522020197</v>
      </c>
      <c r="O97" s="2">
        <v>-0.234594158712298</v>
      </c>
      <c r="P97" s="2">
        <v>-6.1628677716849399E-2</v>
      </c>
      <c r="Q97" s="2">
        <f t="shared" si="78"/>
        <v>-0.29622283642914737</v>
      </c>
      <c r="R97">
        <f t="shared" si="97"/>
        <v>1995.3999999999996</v>
      </c>
      <c r="S97">
        <v>0</v>
      </c>
      <c r="T97" s="24">
        <f t="shared" ref="T97:U97" si="116">AVERAGE(D94:D97)</f>
        <v>0.19203267702434149</v>
      </c>
      <c r="U97" s="24">
        <f t="shared" si="116"/>
        <v>-0.16888082051313819</v>
      </c>
      <c r="V97" s="24">
        <f t="shared" si="83"/>
        <v>-0.41617140848092277</v>
      </c>
      <c r="W97" s="24">
        <f t="shared" si="84"/>
        <v>0.35483717466092202</v>
      </c>
      <c r="X97" s="24">
        <f t="shared" si="85"/>
        <v>-1.1430437418497474E-2</v>
      </c>
      <c r="Y97" s="24">
        <f t="shared" si="86"/>
        <v>0.36626761207941927</v>
      </c>
      <c r="Z97" s="24">
        <f t="shared" si="87"/>
        <v>-0.10754658669313495</v>
      </c>
      <c r="AA97" s="24">
        <f t="shared" si="88"/>
        <v>-9.3470061080539374E-2</v>
      </c>
      <c r="AB97" s="24">
        <f t="shared" si="89"/>
        <v>-1.4076525612595621E-2</v>
      </c>
      <c r="AC97" s="24">
        <f t="shared" si="90"/>
        <v>0.36091349753747937</v>
      </c>
      <c r="AD97" s="24">
        <f t="shared" si="91"/>
        <v>0.33130189019424849</v>
      </c>
      <c r="AE97" s="24">
        <f t="shared" si="92"/>
        <v>3.4304335379727754E-2</v>
      </c>
      <c r="AF97" s="24">
        <f t="shared" si="93"/>
        <v>-4.692728036496811E-3</v>
      </c>
    </row>
    <row r="98" spans="2:32" x14ac:dyDescent="0.25">
      <c r="B98">
        <f t="shared" si="96"/>
        <v>1996.1</v>
      </c>
      <c r="C98">
        <v>0</v>
      </c>
      <c r="D98" s="2">
        <v>0.47319734199088098</v>
      </c>
      <c r="E98" s="2">
        <v>0.50685529626883197</v>
      </c>
      <c r="F98" s="2">
        <v>0.51806975075352901</v>
      </c>
      <c r="G98" s="2">
        <v>0.360848976104159</v>
      </c>
      <c r="H98" s="2">
        <v>1.47877507389066E-2</v>
      </c>
      <c r="I98" s="2">
        <v>0.34606122536525202</v>
      </c>
      <c r="J98" s="2">
        <v>-0.37206343058885599</v>
      </c>
      <c r="K98" s="2">
        <v>-0.35462283063206002</v>
      </c>
      <c r="L98" s="2">
        <v>-1.74405999567952E-2</v>
      </c>
      <c r="M98" s="2">
        <v>-3.36579542779517E-2</v>
      </c>
      <c r="N98" s="2">
        <v>-6.6799618077886397E-2</v>
      </c>
      <c r="O98" s="2">
        <v>2.44397587096454E-2</v>
      </c>
      <c r="P98" s="2">
        <v>8.7019050902892199E-3</v>
      </c>
      <c r="Q98" s="2">
        <f t="shared" si="78"/>
        <v>3.314166379993462E-2</v>
      </c>
      <c r="R98">
        <f t="shared" si="97"/>
        <v>1996.1</v>
      </c>
      <c r="S98">
        <v>0</v>
      </c>
      <c r="T98" s="24">
        <f t="shared" ref="T98:U98" si="117">AVERAGE(D95:D98)</f>
        <v>0.10357631678893149</v>
      </c>
      <c r="U98" s="24">
        <f t="shared" si="117"/>
        <v>-8.1890877624297947E-2</v>
      </c>
      <c r="V98" s="24">
        <f t="shared" si="83"/>
        <v>-0.25069890234074604</v>
      </c>
      <c r="W98" s="24">
        <f t="shared" si="84"/>
        <v>0.34083617804394772</v>
      </c>
      <c r="X98" s="24">
        <f t="shared" si="85"/>
        <v>1.5868181707375012E-3</v>
      </c>
      <c r="Y98" s="24">
        <f t="shared" si="86"/>
        <v>0.33924935987321003</v>
      </c>
      <c r="Z98" s="24">
        <f t="shared" si="87"/>
        <v>-0.17202815332749746</v>
      </c>
      <c r="AA98" s="24">
        <f t="shared" si="88"/>
        <v>-0.16079886153987177</v>
      </c>
      <c r="AB98" s="24">
        <f t="shared" si="89"/>
        <v>-1.1229291787625495E-2</v>
      </c>
      <c r="AC98" s="24">
        <f t="shared" si="90"/>
        <v>0.18546719441322917</v>
      </c>
      <c r="AD98" s="24">
        <f t="shared" si="91"/>
        <v>0.19913923026111491</v>
      </c>
      <c r="AE98" s="24">
        <f t="shared" si="92"/>
        <v>-7.4833088586191429E-3</v>
      </c>
      <c r="AF98" s="24">
        <f t="shared" si="93"/>
        <v>-6.1887269892665067E-3</v>
      </c>
    </row>
    <row r="99" spans="2:32" x14ac:dyDescent="0.25">
      <c r="B99">
        <f t="shared" si="96"/>
        <v>1996.1999999999998</v>
      </c>
      <c r="C99">
        <v>0</v>
      </c>
      <c r="D99" s="2">
        <v>0.96700154352822898</v>
      </c>
      <c r="E99" s="2">
        <v>3.1715101522518099E-3</v>
      </c>
      <c r="F99" s="2">
        <v>0.21175123087630701</v>
      </c>
      <c r="G99" s="2">
        <v>0.26124233098626498</v>
      </c>
      <c r="H99" s="2">
        <v>6.2965554234581198E-3</v>
      </c>
      <c r="I99" s="2">
        <v>0.25494577556280701</v>
      </c>
      <c r="J99" s="2">
        <v>-0.46982205171032099</v>
      </c>
      <c r="K99" s="2">
        <v>-0.45303456594507702</v>
      </c>
      <c r="L99" s="2">
        <v>-1.67874857652432E-2</v>
      </c>
      <c r="M99" s="2">
        <v>0.96383003337597795</v>
      </c>
      <c r="N99" s="2">
        <v>0.63778448439360003</v>
      </c>
      <c r="O99" s="2">
        <v>0.32456266043222098</v>
      </c>
      <c r="P99" s="2">
        <v>1.4828885501560101E-3</v>
      </c>
      <c r="Q99" s="2">
        <f t="shared" si="78"/>
        <v>0.32604554898237698</v>
      </c>
      <c r="R99">
        <f t="shared" si="97"/>
        <v>1996.1999999999998</v>
      </c>
      <c r="S99">
        <v>0</v>
      </c>
      <c r="T99" s="24">
        <f t="shared" ref="T99:U99" si="118">AVERAGE(D96:D99)</f>
        <v>0.25032754844299548</v>
      </c>
      <c r="U99" s="24">
        <f t="shared" si="118"/>
        <v>-5.8759166625933029E-2</v>
      </c>
      <c r="V99" s="24">
        <f t="shared" si="83"/>
        <v>-0.15844600104315276</v>
      </c>
      <c r="W99" s="24">
        <f t="shared" si="84"/>
        <v>0.33634238029208324</v>
      </c>
      <c r="X99" s="24">
        <f t="shared" si="85"/>
        <v>1.3464929532615679E-2</v>
      </c>
      <c r="Y99" s="24">
        <f t="shared" si="86"/>
        <v>0.3228774507594675</v>
      </c>
      <c r="Z99" s="24">
        <f t="shared" si="87"/>
        <v>-0.23665554587486171</v>
      </c>
      <c r="AA99" s="24">
        <f t="shared" si="88"/>
        <v>-0.2267540998519938</v>
      </c>
      <c r="AB99" s="24">
        <f t="shared" si="89"/>
        <v>-9.9014460228675459E-3</v>
      </c>
      <c r="AC99" s="24">
        <f t="shared" si="90"/>
        <v>0.30908671506892843</v>
      </c>
      <c r="AD99" s="24">
        <f t="shared" si="91"/>
        <v>0.24961175915660766</v>
      </c>
      <c r="AE99" s="24">
        <f t="shared" si="92"/>
        <v>7.216931708220059E-2</v>
      </c>
      <c r="AF99" s="24">
        <f t="shared" si="93"/>
        <v>-1.2694361169880002E-2</v>
      </c>
    </row>
    <row r="100" spans="2:32" x14ac:dyDescent="0.25">
      <c r="B100">
        <f t="shared" si="96"/>
        <v>1996.2999999999997</v>
      </c>
      <c r="C100">
        <v>0</v>
      </c>
      <c r="D100" s="2">
        <v>-0.28216937599213598</v>
      </c>
      <c r="E100" s="2">
        <v>-0.45922216074379302</v>
      </c>
      <c r="F100" s="2">
        <v>-0.42540400819066099</v>
      </c>
      <c r="G100" s="2">
        <v>0.20791631239293201</v>
      </c>
      <c r="H100" s="2">
        <v>1.3913158055637101E-3</v>
      </c>
      <c r="I100" s="2">
        <v>0.206524996587368</v>
      </c>
      <c r="J100" s="2">
        <v>-0.24173446494606399</v>
      </c>
      <c r="K100" s="2">
        <v>-0.23700446048149701</v>
      </c>
      <c r="L100" s="2">
        <v>-4.7300044645662903E-3</v>
      </c>
      <c r="M100" s="2">
        <v>0.17705278475165601</v>
      </c>
      <c r="N100" s="2">
        <v>0.417641927427292</v>
      </c>
      <c r="O100" s="2">
        <v>-0.25365135977576903</v>
      </c>
      <c r="P100" s="2">
        <v>1.3062217100133999E-2</v>
      </c>
      <c r="Q100" s="2">
        <f t="shared" si="78"/>
        <v>-0.24058914267563503</v>
      </c>
      <c r="R100">
        <f t="shared" si="97"/>
        <v>1996.2999999999997</v>
      </c>
      <c r="S100">
        <v>0</v>
      </c>
      <c r="T100" s="24">
        <f t="shared" ref="T100:U100" si="119">AVERAGE(D97:D100)</f>
        <v>0.1190848410006235</v>
      </c>
      <c r="U100" s="24">
        <f t="shared" si="119"/>
        <v>-0.16067793465956104</v>
      </c>
      <c r="V100" s="24">
        <f t="shared" si="83"/>
        <v>-0.19011258225233374</v>
      </c>
      <c r="W100" s="24">
        <f t="shared" si="84"/>
        <v>0.30587617146660523</v>
      </c>
      <c r="X100" s="24">
        <f t="shared" si="85"/>
        <v>1.0475601213229132E-2</v>
      </c>
      <c r="Y100" s="24">
        <f t="shared" si="86"/>
        <v>0.29540057025337607</v>
      </c>
      <c r="Z100" s="24">
        <f t="shared" si="87"/>
        <v>-0.27644152387383059</v>
      </c>
      <c r="AA100" s="24">
        <f t="shared" si="88"/>
        <v>-0.2658416489254794</v>
      </c>
      <c r="AB100" s="24">
        <f t="shared" si="89"/>
        <v>-1.0599874948350621E-2</v>
      </c>
      <c r="AC100" s="24">
        <f t="shared" si="90"/>
        <v>0.2797627756601842</v>
      </c>
      <c r="AD100" s="24">
        <f t="shared" si="91"/>
        <v>0.32416896724080191</v>
      </c>
      <c r="AE100" s="24">
        <f t="shared" si="92"/>
        <v>-3.4810774836550158E-2</v>
      </c>
      <c r="AF100" s="24">
        <f t="shared" si="93"/>
        <v>-9.5954167440675409E-3</v>
      </c>
    </row>
    <row r="101" spans="2:32" x14ac:dyDescent="0.25">
      <c r="B101">
        <f t="shared" si="96"/>
        <v>1996.3999999999996</v>
      </c>
      <c r="C101">
        <v>0</v>
      </c>
      <c r="D101" s="2">
        <v>0.58258441903825597</v>
      </c>
      <c r="E101" s="2">
        <v>-5.7327819355616698E-2</v>
      </c>
      <c r="F101" s="2">
        <v>-0.176509583728751</v>
      </c>
      <c r="G101" s="2">
        <v>0.24084979738015999</v>
      </c>
      <c r="H101" s="2">
        <v>-4.81896146169311E-3</v>
      </c>
      <c r="I101" s="2">
        <v>0.24566875884185299</v>
      </c>
      <c r="J101" s="2">
        <v>-0.121668033007026</v>
      </c>
      <c r="K101" s="2">
        <v>-0.113271073812615</v>
      </c>
      <c r="L101" s="2">
        <v>-8.3969591944106307E-3</v>
      </c>
      <c r="M101" s="2">
        <v>0.63991223839387301</v>
      </c>
      <c r="N101" s="2">
        <v>0.69590354274497601</v>
      </c>
      <c r="O101" s="2">
        <v>-2.49015178020957E-2</v>
      </c>
      <c r="P101" s="2">
        <v>-3.1089786549007799E-2</v>
      </c>
      <c r="Q101" s="2">
        <f t="shared" si="78"/>
        <v>-5.5991304351103499E-2</v>
      </c>
      <c r="R101">
        <f t="shared" si="97"/>
        <v>1996.3999999999996</v>
      </c>
      <c r="S101">
        <v>0</v>
      </c>
      <c r="T101" s="24">
        <f t="shared" ref="T101:U101" si="120">AVERAGE(D98:D101)</f>
        <v>0.43515348214130745</v>
      </c>
      <c r="U101" s="24">
        <f t="shared" si="120"/>
        <v>-1.6307934195814843E-3</v>
      </c>
      <c r="V101" s="24">
        <f t="shared" si="83"/>
        <v>3.1976847427606002E-2</v>
      </c>
      <c r="W101" s="24">
        <f t="shared" si="84"/>
        <v>0.26771435421587897</v>
      </c>
      <c r="X101" s="24">
        <f t="shared" si="85"/>
        <v>4.4141651265588297E-3</v>
      </c>
      <c r="Y101" s="24">
        <f t="shared" si="86"/>
        <v>0.26330018908932001</v>
      </c>
      <c r="Z101" s="24">
        <f t="shared" si="87"/>
        <v>-0.30132199506306678</v>
      </c>
      <c r="AA101" s="24">
        <f t="shared" si="88"/>
        <v>-0.28948323271781223</v>
      </c>
      <c r="AB101" s="24">
        <f t="shared" si="89"/>
        <v>-1.183876234525383E-2</v>
      </c>
      <c r="AC101" s="24">
        <f t="shared" si="90"/>
        <v>0.43678427556088883</v>
      </c>
      <c r="AD101" s="24">
        <f t="shared" si="91"/>
        <v>0.42113258412199539</v>
      </c>
      <c r="AE101" s="24">
        <f t="shared" si="92"/>
        <v>1.7612385391000407E-2</v>
      </c>
      <c r="AF101" s="24">
        <f t="shared" si="93"/>
        <v>-1.9606939521071426E-3</v>
      </c>
    </row>
    <row r="102" spans="2:32" x14ac:dyDescent="0.25">
      <c r="B102">
        <f t="shared" si="96"/>
        <v>1997.1</v>
      </c>
      <c r="C102">
        <v>0</v>
      </c>
      <c r="D102" s="2">
        <v>-0.402167718861834</v>
      </c>
      <c r="E102" s="2">
        <v>-0.63649470924021001</v>
      </c>
      <c r="F102" s="2">
        <v>-0.43522706014806001</v>
      </c>
      <c r="G102" s="2">
        <v>0.21981978153691301</v>
      </c>
      <c r="H102" s="2">
        <v>-2.13172334763224E-2</v>
      </c>
      <c r="I102" s="2">
        <v>0.24113701501323501</v>
      </c>
      <c r="J102" s="2">
        <v>-0.42108743062906301</v>
      </c>
      <c r="K102" s="2">
        <v>-0.38945084875863301</v>
      </c>
      <c r="L102" s="2">
        <v>-3.16365818704306E-2</v>
      </c>
      <c r="M102" s="2">
        <v>0.23432699037837601</v>
      </c>
      <c r="N102" s="2">
        <v>2.7615545688286301E-2</v>
      </c>
      <c r="O102" s="2">
        <v>0.21605986508807301</v>
      </c>
      <c r="P102" s="2">
        <v>-9.3484203979839094E-3</v>
      </c>
      <c r="Q102" s="2">
        <f t="shared" si="78"/>
        <v>0.20671144469008909</v>
      </c>
      <c r="R102">
        <f t="shared" si="97"/>
        <v>1997.1</v>
      </c>
      <c r="S102">
        <v>0</v>
      </c>
      <c r="T102" s="24">
        <f t="shared" ref="T102:U102" si="121">AVERAGE(D99:D102)</f>
        <v>0.21631221692812874</v>
      </c>
      <c r="U102" s="24">
        <f t="shared" si="121"/>
        <v>-0.28746829479684199</v>
      </c>
      <c r="V102" s="24">
        <f t="shared" si="83"/>
        <v>-0.20634735529779125</v>
      </c>
      <c r="W102" s="24">
        <f t="shared" si="84"/>
        <v>0.23245705557406748</v>
      </c>
      <c r="X102" s="24">
        <f t="shared" si="85"/>
        <v>-4.6120809272484197E-3</v>
      </c>
      <c r="Y102" s="24">
        <f t="shared" si="86"/>
        <v>0.23706913650131575</v>
      </c>
      <c r="Z102" s="24">
        <f t="shared" si="87"/>
        <v>-0.31357799507311851</v>
      </c>
      <c r="AA102" s="24">
        <f t="shared" si="88"/>
        <v>-0.29819023724945548</v>
      </c>
      <c r="AB102" s="24">
        <f t="shared" si="89"/>
        <v>-1.538775782366268E-2</v>
      </c>
      <c r="AC102" s="24">
        <f t="shared" si="90"/>
        <v>0.50378051172497074</v>
      </c>
      <c r="AD102" s="24">
        <f t="shared" si="91"/>
        <v>0.44473637506353858</v>
      </c>
      <c r="AE102" s="24">
        <f t="shared" si="92"/>
        <v>6.5517411985607316E-2</v>
      </c>
      <c r="AF102" s="24">
        <f t="shared" si="93"/>
        <v>-6.4732753241754249E-3</v>
      </c>
    </row>
    <row r="103" spans="2:32" x14ac:dyDescent="0.25">
      <c r="B103">
        <f t="shared" si="96"/>
        <v>1997.1999999999998</v>
      </c>
      <c r="C103">
        <v>0</v>
      </c>
      <c r="D103" s="2">
        <v>0.73409133875601795</v>
      </c>
      <c r="E103" s="2">
        <v>0.48000596490376302</v>
      </c>
      <c r="F103" s="2">
        <v>0.58423306076314796</v>
      </c>
      <c r="G103" s="2">
        <v>0.21046972364733699</v>
      </c>
      <c r="H103" s="2">
        <v>-7.2127800993068997E-3</v>
      </c>
      <c r="I103" s="2">
        <v>0.217682503746644</v>
      </c>
      <c r="J103" s="2">
        <v>-0.31469681950672201</v>
      </c>
      <c r="K103" s="2">
        <v>-0.28477009170545298</v>
      </c>
      <c r="L103" s="2">
        <v>-2.99267278012692E-2</v>
      </c>
      <c r="M103" s="2">
        <v>0.25408537385225399</v>
      </c>
      <c r="N103" s="2">
        <v>0.39530136178602199</v>
      </c>
      <c r="O103" s="2">
        <v>-0.16800546078333201</v>
      </c>
      <c r="P103" s="2">
        <v>2.67894728495651E-2</v>
      </c>
      <c r="Q103" s="2">
        <f t="shared" si="78"/>
        <v>-0.14121598793376691</v>
      </c>
      <c r="R103">
        <f t="shared" si="97"/>
        <v>1997.1999999999998</v>
      </c>
      <c r="S103">
        <v>0</v>
      </c>
      <c r="T103" s="24">
        <f t="shared" ref="T103:U103" si="122">AVERAGE(D100:D103)</f>
        <v>0.15808466573507599</v>
      </c>
      <c r="U103" s="24">
        <f t="shared" si="122"/>
        <v>-0.16825968110896414</v>
      </c>
      <c r="V103" s="24">
        <f t="shared" si="83"/>
        <v>-0.113226897826081</v>
      </c>
      <c r="W103" s="24">
        <f t="shared" si="84"/>
        <v>0.21976390373933549</v>
      </c>
      <c r="X103" s="24">
        <f t="shared" si="85"/>
        <v>-7.9894148079396755E-3</v>
      </c>
      <c r="Y103" s="24">
        <f t="shared" si="86"/>
        <v>0.22775331854727501</v>
      </c>
      <c r="Z103" s="24">
        <f t="shared" si="87"/>
        <v>-0.27479668702221871</v>
      </c>
      <c r="AA103" s="24">
        <f t="shared" si="88"/>
        <v>-0.25612411868954948</v>
      </c>
      <c r="AB103" s="24">
        <f t="shared" si="89"/>
        <v>-1.8672568332669181E-2</v>
      </c>
      <c r="AC103" s="24">
        <f t="shared" si="90"/>
        <v>0.32634434684403973</v>
      </c>
      <c r="AD103" s="24">
        <f t="shared" si="91"/>
        <v>0.38411559441164406</v>
      </c>
      <c r="AE103" s="24">
        <f t="shared" si="92"/>
        <v>-5.7624618318280932E-2</v>
      </c>
      <c r="AF103" s="24">
        <f t="shared" si="93"/>
        <v>-1.4662924932315208E-4</v>
      </c>
    </row>
    <row r="104" spans="2:32" x14ac:dyDescent="0.25">
      <c r="B104">
        <f t="shared" si="96"/>
        <v>1997.2999999999997</v>
      </c>
      <c r="C104">
        <v>0</v>
      </c>
      <c r="D104" s="2">
        <v>0.32624645880458902</v>
      </c>
      <c r="E104" s="2">
        <v>-0.18891106632744001</v>
      </c>
      <c r="F104" s="2">
        <v>-0.144613561888745</v>
      </c>
      <c r="G104" s="2">
        <v>0.12378006666730999</v>
      </c>
      <c r="H104" s="2">
        <v>-1.19816309489167E-2</v>
      </c>
      <c r="I104" s="2">
        <v>0.135761697616227</v>
      </c>
      <c r="J104" s="2">
        <v>-0.16807757110600599</v>
      </c>
      <c r="K104" s="2">
        <v>-0.15996147253634499</v>
      </c>
      <c r="L104" s="2">
        <v>-8.1160985696604494E-3</v>
      </c>
      <c r="M104" s="2">
        <v>0.51515752513202995</v>
      </c>
      <c r="N104" s="2">
        <v>0.546277461553069</v>
      </c>
      <c r="O104" s="2">
        <v>-2.25472300188428E-2</v>
      </c>
      <c r="P104" s="2">
        <v>-8.5727064021964491E-3</v>
      </c>
      <c r="Q104" s="2">
        <f t="shared" si="78"/>
        <v>-3.1119936421039249E-2</v>
      </c>
      <c r="R104">
        <f t="shared" si="97"/>
        <v>1997.2999999999997</v>
      </c>
      <c r="S104">
        <v>0</v>
      </c>
      <c r="T104" s="24">
        <f t="shared" ref="T104:U104" si="123">AVERAGE(D101:D104)</f>
        <v>0.31018862443425721</v>
      </c>
      <c r="U104" s="24">
        <f t="shared" si="123"/>
        <v>-0.10068190750487593</v>
      </c>
      <c r="V104" s="24">
        <f t="shared" si="83"/>
        <v>-4.3029286250602018E-2</v>
      </c>
      <c r="W104" s="24">
        <f t="shared" si="84"/>
        <v>0.19872984230793</v>
      </c>
      <c r="X104" s="24">
        <f t="shared" si="85"/>
        <v>-1.1332651496559779E-2</v>
      </c>
      <c r="Y104" s="24">
        <f t="shared" si="86"/>
        <v>0.21006249380448977</v>
      </c>
      <c r="Z104" s="24">
        <f t="shared" si="87"/>
        <v>-0.25638246356220423</v>
      </c>
      <c r="AA104" s="24">
        <f t="shared" si="88"/>
        <v>-0.23686337170326149</v>
      </c>
      <c r="AB104" s="24">
        <f t="shared" si="89"/>
        <v>-1.9519091858942718E-2</v>
      </c>
      <c r="AC104" s="24">
        <f t="shared" si="90"/>
        <v>0.41087053193913325</v>
      </c>
      <c r="AD104" s="24">
        <f t="shared" si="91"/>
        <v>0.41627447794308831</v>
      </c>
      <c r="AE104" s="24">
        <f t="shared" si="92"/>
        <v>1.514141209506244E-4</v>
      </c>
      <c r="AF104" s="24">
        <f t="shared" si="93"/>
        <v>-5.5553601249057651E-3</v>
      </c>
    </row>
    <row r="105" spans="2:32" x14ac:dyDescent="0.25">
      <c r="B105">
        <f t="shared" si="96"/>
        <v>1997.3999999999996</v>
      </c>
      <c r="C105">
        <v>0</v>
      </c>
      <c r="D105" s="2">
        <v>0.55386686702530896</v>
      </c>
      <c r="E105" s="2">
        <v>-7.1532920734418096E-2</v>
      </c>
      <c r="F105" s="2">
        <v>-5.9764066549138302E-2</v>
      </c>
      <c r="G105" s="2">
        <v>0.175417579723777</v>
      </c>
      <c r="H105" s="2">
        <v>-5.28778696172672E-3</v>
      </c>
      <c r="I105" s="2">
        <v>0.18070536668550399</v>
      </c>
      <c r="J105" s="2">
        <v>-0.18718643390905701</v>
      </c>
      <c r="K105" s="2">
        <v>-0.172714822310437</v>
      </c>
      <c r="L105" s="2">
        <v>-1.4471611598620499E-2</v>
      </c>
      <c r="M105" s="2">
        <v>0.62539978775972704</v>
      </c>
      <c r="N105" s="2">
        <v>0.50683129285430495</v>
      </c>
      <c r="O105" s="2">
        <v>0.158183452533458</v>
      </c>
      <c r="P105" s="2">
        <v>-3.9614957628035997E-2</v>
      </c>
      <c r="Q105" s="2">
        <f t="shared" si="78"/>
        <v>0.11856849490542201</v>
      </c>
      <c r="R105">
        <f t="shared" si="97"/>
        <v>1997.3999999999996</v>
      </c>
      <c r="S105">
        <v>0</v>
      </c>
      <c r="T105" s="24">
        <f t="shared" ref="T105:U105" si="124">AVERAGE(D102:D105)</f>
        <v>0.30300923643102051</v>
      </c>
      <c r="U105" s="24">
        <f t="shared" si="124"/>
        <v>-0.10423318284957628</v>
      </c>
      <c r="V105" s="24">
        <f t="shared" si="83"/>
        <v>-1.3842906955698836E-2</v>
      </c>
      <c r="W105" s="24">
        <f t="shared" si="84"/>
        <v>0.18237178789383426</v>
      </c>
      <c r="X105" s="24">
        <f t="shared" si="85"/>
        <v>-1.1449857871568181E-2</v>
      </c>
      <c r="Y105" s="24">
        <f t="shared" si="86"/>
        <v>0.19382164576540251</v>
      </c>
      <c r="Z105" s="24">
        <f t="shared" si="87"/>
        <v>-0.27276206378771201</v>
      </c>
      <c r="AA105" s="24">
        <f t="shared" si="88"/>
        <v>-0.25172430882771701</v>
      </c>
      <c r="AB105" s="24">
        <f t="shared" si="89"/>
        <v>-2.1037754959995186E-2</v>
      </c>
      <c r="AC105" s="24">
        <f t="shared" si="90"/>
        <v>0.40724241928059673</v>
      </c>
      <c r="AD105" s="24">
        <f t="shared" si="91"/>
        <v>0.36900641547042057</v>
      </c>
      <c r="AE105" s="24">
        <f t="shared" si="92"/>
        <v>4.5922656704839054E-2</v>
      </c>
      <c r="AF105" s="24">
        <f t="shared" si="93"/>
        <v>-7.6866528946628139E-3</v>
      </c>
    </row>
    <row r="106" spans="2:32" x14ac:dyDescent="0.25">
      <c r="B106">
        <f t="shared" si="96"/>
        <v>1998.1</v>
      </c>
      <c r="C106">
        <v>0</v>
      </c>
      <c r="D106" s="2">
        <v>-0.18919869519416299</v>
      </c>
      <c r="E106" s="2">
        <v>-0.69108379469529502</v>
      </c>
      <c r="F106" s="2">
        <v>-0.66314278960096196</v>
      </c>
      <c r="G106" s="2">
        <v>0.18037271701506699</v>
      </c>
      <c r="H106" s="2">
        <v>1.06606112205579E-2</v>
      </c>
      <c r="I106" s="2">
        <v>0.16971210579450899</v>
      </c>
      <c r="J106" s="2">
        <v>-0.2083137221094</v>
      </c>
      <c r="K106" s="2">
        <v>-0.17078838699681001</v>
      </c>
      <c r="L106" s="2">
        <v>-3.7525335112589701E-2</v>
      </c>
      <c r="M106" s="2">
        <v>0.50188509950113203</v>
      </c>
      <c r="N106" s="2">
        <v>0.53512906875292598</v>
      </c>
      <c r="O106" s="2">
        <v>-1.0288384393441799E-2</v>
      </c>
      <c r="P106" s="2">
        <v>-2.2955584858353001E-2</v>
      </c>
      <c r="Q106" s="2">
        <f t="shared" si="78"/>
        <v>-3.3243969251794799E-2</v>
      </c>
      <c r="R106">
        <f t="shared" si="97"/>
        <v>1998.1</v>
      </c>
      <c r="S106">
        <v>0</v>
      </c>
      <c r="T106" s="24">
        <f t="shared" ref="T106:U106" si="125">AVERAGE(D103:D106)</f>
        <v>0.35625149234793829</v>
      </c>
      <c r="U106" s="24">
        <f t="shared" si="125"/>
        <v>-0.11788045421334753</v>
      </c>
      <c r="V106" s="24">
        <f t="shared" si="83"/>
        <v>-7.0821839318924315E-2</v>
      </c>
      <c r="W106" s="24">
        <f t="shared" si="84"/>
        <v>0.17251002176337274</v>
      </c>
      <c r="X106" s="24">
        <f t="shared" si="85"/>
        <v>-3.4553966973481054E-3</v>
      </c>
      <c r="Y106" s="24">
        <f t="shared" si="86"/>
        <v>0.175965418460721</v>
      </c>
      <c r="Z106" s="24">
        <f t="shared" si="87"/>
        <v>-0.21956863665779625</v>
      </c>
      <c r="AA106" s="24">
        <f t="shared" si="88"/>
        <v>-0.19705869338726123</v>
      </c>
      <c r="AB106" s="24">
        <f t="shared" si="89"/>
        <v>-2.250994327053496E-2</v>
      </c>
      <c r="AC106" s="24">
        <f t="shared" si="90"/>
        <v>0.47413194656128577</v>
      </c>
      <c r="AD106" s="24">
        <f t="shared" si="91"/>
        <v>0.49588479623658044</v>
      </c>
      <c r="AE106" s="24">
        <f t="shared" si="92"/>
        <v>-1.0664405665539648E-2</v>
      </c>
      <c r="AF106" s="24">
        <f t="shared" si="93"/>
        <v>-1.1088444009755087E-2</v>
      </c>
    </row>
    <row r="107" spans="2:32" x14ac:dyDescent="0.25">
      <c r="B107">
        <f t="shared" si="96"/>
        <v>1998.1999999999998</v>
      </c>
      <c r="C107">
        <v>0</v>
      </c>
      <c r="D107" s="2">
        <v>1.3609303514925499</v>
      </c>
      <c r="E107" s="2">
        <v>0.41548541174855702</v>
      </c>
      <c r="F107" s="2">
        <v>0.49319579051734602</v>
      </c>
      <c r="G107" s="2">
        <v>0.127917740912835</v>
      </c>
      <c r="H107" s="2">
        <v>1.1463898284771601E-2</v>
      </c>
      <c r="I107" s="2">
        <v>0.11645384262806401</v>
      </c>
      <c r="J107" s="2">
        <v>-0.20562811968162401</v>
      </c>
      <c r="K107" s="2">
        <v>-0.17070662882867099</v>
      </c>
      <c r="L107" s="2">
        <v>-3.4921490852952701E-2</v>
      </c>
      <c r="M107" s="2">
        <v>0.94544493974399502</v>
      </c>
      <c r="N107" s="2">
        <v>0.87825826914358796</v>
      </c>
      <c r="O107" s="2">
        <v>0.11374834229634501</v>
      </c>
      <c r="P107" s="2">
        <v>-4.6561671695937501E-2</v>
      </c>
      <c r="Q107" s="2">
        <f t="shared" si="78"/>
        <v>6.7186670600407505E-2</v>
      </c>
      <c r="R107">
        <f t="shared" si="97"/>
        <v>1998.1999999999998</v>
      </c>
      <c r="S107">
        <v>0</v>
      </c>
      <c r="T107" s="24">
        <f t="shared" ref="T107:U107" si="126">AVERAGE(D104:D107)</f>
        <v>0.51296124553207123</v>
      </c>
      <c r="U107" s="24">
        <f t="shared" si="126"/>
        <v>-0.13401059250214903</v>
      </c>
      <c r="V107" s="24">
        <f t="shared" si="83"/>
        <v>-9.3581156880374813E-2</v>
      </c>
      <c r="W107" s="24">
        <f t="shared" si="84"/>
        <v>0.15187202607974726</v>
      </c>
      <c r="X107" s="24">
        <f t="shared" si="85"/>
        <v>1.2137728986715201E-3</v>
      </c>
      <c r="Y107" s="24">
        <f t="shared" si="86"/>
        <v>0.15065825318107601</v>
      </c>
      <c r="Z107" s="24">
        <f t="shared" si="87"/>
        <v>-0.19230146170152174</v>
      </c>
      <c r="AA107" s="24">
        <f t="shared" si="88"/>
        <v>-0.16854282766806572</v>
      </c>
      <c r="AB107" s="24">
        <f t="shared" si="89"/>
        <v>-2.3758634033455836E-2</v>
      </c>
      <c r="AC107" s="24">
        <f t="shared" si="90"/>
        <v>0.64697183803422109</v>
      </c>
      <c r="AD107" s="24">
        <f t="shared" si="91"/>
        <v>0.61662402307597197</v>
      </c>
      <c r="AE107" s="24">
        <f t="shared" si="92"/>
        <v>5.9774045104379607E-2</v>
      </c>
      <c r="AF107" s="24">
        <f t="shared" si="93"/>
        <v>-2.9426230146130737E-2</v>
      </c>
    </row>
    <row r="108" spans="2:32" x14ac:dyDescent="0.25">
      <c r="B108">
        <f t="shared" si="96"/>
        <v>1998.2999999999997</v>
      </c>
      <c r="C108">
        <v>0</v>
      </c>
      <c r="D108" s="2">
        <v>0.62907221890947596</v>
      </c>
      <c r="E108" s="2">
        <v>-0.19674310855166199</v>
      </c>
      <c r="F108" s="2">
        <v>-9.6798525596599003E-2</v>
      </c>
      <c r="G108" s="2">
        <v>6.7235548169208806E-2</v>
      </c>
      <c r="H108" s="2">
        <v>2.0435386479623899E-2</v>
      </c>
      <c r="I108" s="2">
        <v>4.6800161689584903E-2</v>
      </c>
      <c r="J108" s="2">
        <v>-0.16718013112427199</v>
      </c>
      <c r="K108" s="2">
        <v>-0.15828461640966601</v>
      </c>
      <c r="L108" s="2">
        <v>-8.8955147146057307E-3</v>
      </c>
      <c r="M108" s="2">
        <v>0.82581532746113895</v>
      </c>
      <c r="N108" s="2">
        <v>0.79371336753454402</v>
      </c>
      <c r="O108" s="2">
        <v>4.1776699178489397E-2</v>
      </c>
      <c r="P108" s="2">
        <v>-9.6747392518946596E-3</v>
      </c>
      <c r="Q108" s="2">
        <f t="shared" si="78"/>
        <v>3.2101959926594738E-2</v>
      </c>
      <c r="R108">
        <f t="shared" si="97"/>
        <v>1998.2999999999997</v>
      </c>
      <c r="S108">
        <v>0</v>
      </c>
      <c r="T108" s="24">
        <f t="shared" ref="T108:U108" si="127">AVERAGE(D105:D108)</f>
        <v>0.58866768555829296</v>
      </c>
      <c r="U108" s="24">
        <f t="shared" si="127"/>
        <v>-0.13596860305820452</v>
      </c>
      <c r="V108" s="24">
        <f t="shared" si="83"/>
        <v>-8.1627397807338326E-2</v>
      </c>
      <c r="W108" s="24">
        <f t="shared" si="84"/>
        <v>0.13773589645522197</v>
      </c>
      <c r="X108" s="24">
        <f t="shared" si="85"/>
        <v>9.3180272558066705E-3</v>
      </c>
      <c r="Y108" s="24">
        <f t="shared" si="86"/>
        <v>0.12841786919941547</v>
      </c>
      <c r="Z108" s="24">
        <f t="shared" si="87"/>
        <v>-0.19207710170608824</v>
      </c>
      <c r="AA108" s="24">
        <f t="shared" si="88"/>
        <v>-0.168123613636396</v>
      </c>
      <c r="AB108" s="24">
        <f t="shared" si="89"/>
        <v>-2.3953488069692157E-2</v>
      </c>
      <c r="AC108" s="24">
        <f t="shared" si="90"/>
        <v>0.7246362886164982</v>
      </c>
      <c r="AD108" s="24">
        <f t="shared" si="91"/>
        <v>0.67848299957134073</v>
      </c>
      <c r="AE108" s="24">
        <f t="shared" si="92"/>
        <v>7.5855027403712652E-2</v>
      </c>
      <c r="AF108" s="24">
        <f t="shared" si="93"/>
        <v>-2.9701738358555288E-2</v>
      </c>
    </row>
    <row r="109" spans="2:32" x14ac:dyDescent="0.25">
      <c r="B109">
        <f t="shared" si="96"/>
        <v>1998.3999999999996</v>
      </c>
      <c r="C109">
        <v>0</v>
      </c>
      <c r="D109" s="2">
        <v>0.61286617545118205</v>
      </c>
      <c r="E109" s="2">
        <v>0.10386391816665699</v>
      </c>
      <c r="F109" s="2">
        <v>0.166947246015967</v>
      </c>
      <c r="G109" s="2">
        <v>0.13206394916339201</v>
      </c>
      <c r="H109" s="2">
        <v>2.5247997759087599E-3</v>
      </c>
      <c r="I109" s="2">
        <v>0.12953914938748301</v>
      </c>
      <c r="J109" s="2">
        <v>-0.19514727701270199</v>
      </c>
      <c r="K109" s="2">
        <v>-0.179353025086537</v>
      </c>
      <c r="L109" s="2">
        <v>-1.5794251926165199E-2</v>
      </c>
      <c r="M109" s="2">
        <v>0.50900225728452597</v>
      </c>
      <c r="N109" s="2">
        <v>0.41177380151892801</v>
      </c>
      <c r="O109" s="2">
        <v>0.114365447681309</v>
      </c>
      <c r="P109" s="2">
        <v>-1.7136991915712101E-2</v>
      </c>
      <c r="Q109" s="2">
        <f t="shared" si="78"/>
        <v>9.7228455765596911E-2</v>
      </c>
      <c r="R109">
        <f t="shared" si="97"/>
        <v>1998.3999999999996</v>
      </c>
      <c r="S109">
        <v>0</v>
      </c>
      <c r="T109" s="24">
        <f t="shared" ref="T109:U109" si="128">AVERAGE(D106:D109)</f>
        <v>0.60341751266476129</v>
      </c>
      <c r="U109" s="24">
        <f t="shared" si="128"/>
        <v>-9.2119393332935756E-2</v>
      </c>
      <c r="V109" s="24">
        <f t="shared" si="83"/>
        <v>-2.4949569666061988E-2</v>
      </c>
      <c r="W109" s="24">
        <f t="shared" si="84"/>
        <v>0.12689748881512569</v>
      </c>
      <c r="X109" s="24">
        <f t="shared" si="85"/>
        <v>1.127117394021554E-2</v>
      </c>
      <c r="Y109" s="24">
        <f t="shared" si="86"/>
        <v>0.11562631487491022</v>
      </c>
      <c r="Z109" s="24">
        <f t="shared" si="87"/>
        <v>-0.19406731248199949</v>
      </c>
      <c r="AA109" s="24">
        <f t="shared" si="88"/>
        <v>-0.16978316433042101</v>
      </c>
      <c r="AB109" s="24">
        <f t="shared" si="89"/>
        <v>-2.4284148151578332E-2</v>
      </c>
      <c r="AC109" s="24">
        <f t="shared" si="90"/>
        <v>0.69553690599769802</v>
      </c>
      <c r="AD109" s="24">
        <f t="shared" si="91"/>
        <v>0.65471862673749648</v>
      </c>
      <c r="AE109" s="24">
        <f t="shared" si="92"/>
        <v>6.4900526190675406E-2</v>
      </c>
      <c r="AF109" s="24">
        <f t="shared" si="93"/>
        <v>-2.4082246930474317E-2</v>
      </c>
    </row>
    <row r="110" spans="2:32" x14ac:dyDescent="0.25">
      <c r="B110">
        <f t="shared" si="96"/>
        <v>1999.1</v>
      </c>
      <c r="C110">
        <v>0</v>
      </c>
      <c r="D110" s="2">
        <v>0.87227107077028698</v>
      </c>
      <c r="E110" s="2">
        <v>9.1232111273013092E-3</v>
      </c>
      <c r="F110" s="2">
        <v>-1.18550091303473E-2</v>
      </c>
      <c r="G110" s="2">
        <v>0.171423271877998</v>
      </c>
      <c r="H110" s="2">
        <v>4.0349021576653002E-2</v>
      </c>
      <c r="I110" s="2">
        <v>0.13107425030134501</v>
      </c>
      <c r="J110" s="2">
        <v>-0.15044505162034899</v>
      </c>
      <c r="K110" s="2">
        <v>-0.102700217432264</v>
      </c>
      <c r="L110" s="2">
        <v>-4.7744834188085401E-2</v>
      </c>
      <c r="M110" s="2">
        <v>0.86314785964298502</v>
      </c>
      <c r="N110" s="2">
        <v>0.67641347974544197</v>
      </c>
      <c r="O110" s="2">
        <v>0.20520401181675599</v>
      </c>
      <c r="P110" s="2">
        <v>-1.84696319192123E-2</v>
      </c>
      <c r="Q110" s="2">
        <f t="shared" si="78"/>
        <v>0.18673437989754368</v>
      </c>
      <c r="R110">
        <f t="shared" si="97"/>
        <v>1999.1</v>
      </c>
      <c r="S110">
        <v>0</v>
      </c>
      <c r="T110" s="24">
        <f t="shared" ref="T110:U110" si="129">AVERAGE(D107:D110)</f>
        <v>0.86878495415587376</v>
      </c>
      <c r="U110" s="24">
        <f t="shared" si="129"/>
        <v>8.2932358122713323E-2</v>
      </c>
      <c r="V110" s="24">
        <f t="shared" si="83"/>
        <v>0.13787237545159167</v>
      </c>
      <c r="W110" s="24">
        <f t="shared" si="84"/>
        <v>0.12466012753085845</v>
      </c>
      <c r="X110" s="24">
        <f t="shared" si="85"/>
        <v>1.8693276529239314E-2</v>
      </c>
      <c r="Y110" s="24">
        <f t="shared" si="86"/>
        <v>0.10596685100161923</v>
      </c>
      <c r="Z110" s="24">
        <f t="shared" si="87"/>
        <v>-0.17960014485973674</v>
      </c>
      <c r="AA110" s="24">
        <f t="shared" si="88"/>
        <v>-0.15276112193928448</v>
      </c>
      <c r="AB110" s="24">
        <f t="shared" si="89"/>
        <v>-2.683902292045226E-2</v>
      </c>
      <c r="AC110" s="24">
        <f t="shared" si="90"/>
        <v>0.78585259603316115</v>
      </c>
      <c r="AD110" s="24">
        <f t="shared" si="91"/>
        <v>0.69003972948562553</v>
      </c>
      <c r="AE110" s="24">
        <f t="shared" si="92"/>
        <v>0.11877362524322485</v>
      </c>
      <c r="AF110" s="24">
        <f t="shared" si="93"/>
        <v>-2.2960758695689143E-2</v>
      </c>
    </row>
    <row r="111" spans="2:32" x14ac:dyDescent="0.25">
      <c r="B111">
        <f t="shared" si="96"/>
        <v>1999.1999999999998</v>
      </c>
      <c r="C111">
        <v>0</v>
      </c>
      <c r="D111" s="2">
        <v>0.36115679304461601</v>
      </c>
      <c r="E111" s="2">
        <v>-9.8046462769687301E-2</v>
      </c>
      <c r="F111" s="2">
        <v>-1.88877111317876E-2</v>
      </c>
      <c r="G111" s="2">
        <v>7.1330606876072206E-2</v>
      </c>
      <c r="H111" s="2">
        <v>2.0842949634993301E-2</v>
      </c>
      <c r="I111" s="2">
        <v>5.0487657241078898E-2</v>
      </c>
      <c r="J111" s="2">
        <v>-0.15048935851397199</v>
      </c>
      <c r="K111" s="2">
        <v>-0.105528565973984</v>
      </c>
      <c r="L111" s="2">
        <v>-4.4960792539987797E-2</v>
      </c>
      <c r="M111" s="2">
        <v>0.45920325581430399</v>
      </c>
      <c r="N111" s="2">
        <v>0.47257901495245602</v>
      </c>
      <c r="O111" s="2">
        <v>-2.3540429845267701E-2</v>
      </c>
      <c r="P111" s="2">
        <v>1.01646707071152E-2</v>
      </c>
      <c r="Q111" s="2">
        <f t="shared" si="78"/>
        <v>-1.3375759138152501E-2</v>
      </c>
      <c r="R111">
        <f t="shared" si="97"/>
        <v>1999.1999999999998</v>
      </c>
      <c r="S111">
        <v>0</v>
      </c>
      <c r="T111" s="24">
        <f t="shared" ref="T111:U111" si="130">AVERAGE(D108:D111)</f>
        <v>0.61884156454389028</v>
      </c>
      <c r="U111" s="24">
        <f t="shared" si="130"/>
        <v>-4.5450610506847747E-2</v>
      </c>
      <c r="V111" s="24">
        <f t="shared" si="83"/>
        <v>9.8515000393082745E-3</v>
      </c>
      <c r="W111" s="24">
        <f t="shared" si="84"/>
        <v>0.11051334402166776</v>
      </c>
      <c r="X111" s="24">
        <f t="shared" si="85"/>
        <v>2.1038039366794742E-2</v>
      </c>
      <c r="Y111" s="24">
        <f t="shared" si="86"/>
        <v>8.9475304654872953E-2</v>
      </c>
      <c r="Z111" s="24">
        <f t="shared" si="87"/>
        <v>-0.16581545456782371</v>
      </c>
      <c r="AA111" s="24">
        <f t="shared" si="88"/>
        <v>-0.13646660622561274</v>
      </c>
      <c r="AB111" s="24">
        <f t="shared" si="89"/>
        <v>-2.9348848342211034E-2</v>
      </c>
      <c r="AC111" s="24">
        <f t="shared" si="90"/>
        <v>0.66429217505073845</v>
      </c>
      <c r="AD111" s="24">
        <f t="shared" si="91"/>
        <v>0.58861991593784246</v>
      </c>
      <c r="AE111" s="24">
        <f t="shared" si="92"/>
        <v>8.4451432207821669E-2</v>
      </c>
      <c r="AF111" s="24">
        <f t="shared" si="93"/>
        <v>-8.7791730949259641E-3</v>
      </c>
    </row>
    <row r="112" spans="2:32" x14ac:dyDescent="0.25">
      <c r="B112">
        <f t="shared" si="96"/>
        <v>1999.2999999999997</v>
      </c>
      <c r="C112">
        <v>0</v>
      </c>
      <c r="D112" s="2">
        <v>1.0940961026640099</v>
      </c>
      <c r="E112" s="2">
        <v>0.27470911609805698</v>
      </c>
      <c r="F112" s="2">
        <v>0.41628224494418697</v>
      </c>
      <c r="G112" s="2">
        <v>2.7197608751546601E-2</v>
      </c>
      <c r="H112" s="2">
        <v>-1.23567647531404E-2</v>
      </c>
      <c r="I112" s="2">
        <v>3.9554373504687101E-2</v>
      </c>
      <c r="J112" s="2">
        <v>-0.168770737597676</v>
      </c>
      <c r="K112" s="2">
        <v>-0.15691575849918599</v>
      </c>
      <c r="L112" s="2">
        <v>-1.18549790984901E-2</v>
      </c>
      <c r="M112" s="2">
        <v>0.81938698656595299</v>
      </c>
      <c r="N112" s="2">
        <v>0.62704160564076294</v>
      </c>
      <c r="O112" s="2">
        <v>0.218191585585013</v>
      </c>
      <c r="P112" s="2">
        <v>-2.5846204659823499E-2</v>
      </c>
      <c r="Q112" s="2">
        <f t="shared" si="78"/>
        <v>0.19234538092518949</v>
      </c>
      <c r="R112">
        <f t="shared" si="97"/>
        <v>1999.2999999999997</v>
      </c>
      <c r="S112">
        <v>0</v>
      </c>
      <c r="T112" s="24">
        <f t="shared" ref="T112:U112" si="131">AVERAGE(D109:D112)</f>
        <v>0.73509753548252377</v>
      </c>
      <c r="U112" s="24">
        <f t="shared" si="131"/>
        <v>7.2412445655581997E-2</v>
      </c>
      <c r="V112" s="24">
        <f t="shared" si="83"/>
        <v>0.13812169267450478</v>
      </c>
      <c r="W112" s="24">
        <f t="shared" si="84"/>
        <v>0.1005038591672522</v>
      </c>
      <c r="X112" s="24">
        <f t="shared" si="85"/>
        <v>1.2840001558603667E-2</v>
      </c>
      <c r="Y112" s="24">
        <f t="shared" si="86"/>
        <v>8.7663857608648504E-2</v>
      </c>
      <c r="Z112" s="24">
        <f t="shared" si="87"/>
        <v>-0.16621310618617474</v>
      </c>
      <c r="AA112" s="24">
        <f t="shared" si="88"/>
        <v>-0.13612439174799273</v>
      </c>
      <c r="AB112" s="24">
        <f t="shared" si="89"/>
        <v>-3.0088714438182125E-2</v>
      </c>
      <c r="AC112" s="24">
        <f t="shared" si="90"/>
        <v>0.66268508982694196</v>
      </c>
      <c r="AD112" s="24">
        <f t="shared" si="91"/>
        <v>0.54695197546439722</v>
      </c>
      <c r="AE112" s="24">
        <f t="shared" si="92"/>
        <v>0.12855515380945257</v>
      </c>
      <c r="AF112" s="24">
        <f t="shared" si="93"/>
        <v>-1.2822039446908174E-2</v>
      </c>
    </row>
    <row r="113" spans="2:32" x14ac:dyDescent="0.25">
      <c r="B113">
        <f t="shared" si="96"/>
        <v>1999.3999999999996</v>
      </c>
      <c r="C113">
        <v>0</v>
      </c>
      <c r="D113" s="2">
        <v>1.44282612671384</v>
      </c>
      <c r="E113" s="2">
        <v>0.50775533678111495</v>
      </c>
      <c r="F113" s="2">
        <v>0.54074015485537397</v>
      </c>
      <c r="G113" s="2">
        <v>9.03859470045556E-2</v>
      </c>
      <c r="H113" s="2">
        <v>2.25351953258075E-2</v>
      </c>
      <c r="I113" s="2">
        <v>6.7850751678748003E-2</v>
      </c>
      <c r="J113" s="2">
        <v>-0.12337076507881301</v>
      </c>
      <c r="K113" s="2">
        <v>-0.102313065585783</v>
      </c>
      <c r="L113" s="2">
        <v>-2.10576994930303E-2</v>
      </c>
      <c r="M113" s="2">
        <v>0.93507078993272896</v>
      </c>
      <c r="N113" s="2">
        <v>0.76964512805920704</v>
      </c>
      <c r="O113" s="2">
        <v>0.20276792158325599</v>
      </c>
      <c r="P113" s="2">
        <v>-3.73422597097351E-2</v>
      </c>
      <c r="Q113" s="2">
        <f t="shared" si="78"/>
        <v>0.1654256618735209</v>
      </c>
      <c r="R113">
        <f t="shared" si="97"/>
        <v>1999.3999999999996</v>
      </c>
      <c r="S113">
        <v>0</v>
      </c>
      <c r="T113" s="24">
        <f t="shared" ref="T113:U113" si="132">AVERAGE(D110:D113)</f>
        <v>0.94258752329818829</v>
      </c>
      <c r="U113" s="24">
        <f t="shared" si="132"/>
        <v>0.17338530030919649</v>
      </c>
      <c r="V113" s="24">
        <f t="shared" si="83"/>
        <v>0.23156991988435652</v>
      </c>
      <c r="W113" s="24">
        <f t="shared" si="84"/>
        <v>9.0084358627543104E-2</v>
      </c>
      <c r="X113" s="24">
        <f t="shared" si="85"/>
        <v>1.7842600446078351E-2</v>
      </c>
      <c r="Y113" s="24">
        <f t="shared" si="86"/>
        <v>7.2241758181464749E-2</v>
      </c>
      <c r="Z113" s="24">
        <f t="shared" si="87"/>
        <v>-0.14826897820270252</v>
      </c>
      <c r="AA113" s="24">
        <f t="shared" si="88"/>
        <v>-0.11686440187280425</v>
      </c>
      <c r="AB113" s="24">
        <f t="shared" si="89"/>
        <v>-3.1404576329898397E-2</v>
      </c>
      <c r="AC113" s="24">
        <f t="shared" si="90"/>
        <v>0.76920222298899277</v>
      </c>
      <c r="AD113" s="24">
        <f t="shared" si="91"/>
        <v>0.63641980709946699</v>
      </c>
      <c r="AE113" s="24">
        <f t="shared" si="92"/>
        <v>0.15065577228493932</v>
      </c>
      <c r="AF113" s="24">
        <f t="shared" si="93"/>
        <v>-1.7873356395413924E-2</v>
      </c>
    </row>
    <row r="114" spans="2:32" x14ac:dyDescent="0.25">
      <c r="B114">
        <f t="shared" si="96"/>
        <v>2000.1</v>
      </c>
      <c r="C114">
        <v>0</v>
      </c>
      <c r="D114" s="2">
        <v>-0.59926709321554605</v>
      </c>
      <c r="E114" s="2">
        <v>-1.00376989489089</v>
      </c>
      <c r="F114" s="2">
        <v>-0.80295009008443297</v>
      </c>
      <c r="G114" s="2">
        <v>8.0042901017108904E-3</v>
      </c>
      <c r="H114" s="2">
        <v>6.2663492792489799E-3</v>
      </c>
      <c r="I114" s="2">
        <v>1.7379408224618999E-3</v>
      </c>
      <c r="J114" s="2">
        <v>-0.208824094908168</v>
      </c>
      <c r="K114" s="2">
        <v>-0.164683557567533</v>
      </c>
      <c r="L114" s="2">
        <v>-4.4140537340634702E-2</v>
      </c>
      <c r="M114" s="2">
        <v>0.40450280167534403</v>
      </c>
      <c r="N114" s="2">
        <v>0.46616431532501601</v>
      </c>
      <c r="O114" s="2">
        <v>-3.8094535251662898E-2</v>
      </c>
      <c r="P114" s="2">
        <v>-2.3566978398008798E-2</v>
      </c>
      <c r="Q114" s="2">
        <f t="shared" si="78"/>
        <v>-6.1661513649671693E-2</v>
      </c>
      <c r="R114">
        <f t="shared" si="97"/>
        <v>2000.1</v>
      </c>
      <c r="S114">
        <v>0</v>
      </c>
      <c r="T114" s="24">
        <f t="shared" ref="T114:U114" si="133">AVERAGE(D111:D114)</f>
        <v>0.57470298230172989</v>
      </c>
      <c r="U114" s="24">
        <f t="shared" si="133"/>
        <v>-7.9837976195351323E-2</v>
      </c>
      <c r="V114" s="24">
        <f t="shared" si="83"/>
        <v>3.3796149645835077E-2</v>
      </c>
      <c r="W114" s="24">
        <f t="shared" si="84"/>
        <v>4.9229613183471327E-2</v>
      </c>
      <c r="X114" s="24">
        <f t="shared" si="85"/>
        <v>9.3219323717273449E-3</v>
      </c>
      <c r="Y114" s="24">
        <f t="shared" si="86"/>
        <v>3.9907680811743972E-2</v>
      </c>
      <c r="Z114" s="24">
        <f t="shared" si="87"/>
        <v>-0.16286373902465723</v>
      </c>
      <c r="AA114" s="24">
        <f t="shared" si="88"/>
        <v>-0.13236023690662152</v>
      </c>
      <c r="AB114" s="24">
        <f t="shared" si="89"/>
        <v>-3.0503502118035722E-2</v>
      </c>
      <c r="AC114" s="24">
        <f t="shared" si="90"/>
        <v>0.65454095849708249</v>
      </c>
      <c r="AD114" s="24">
        <f t="shared" si="91"/>
        <v>0.58385751599436042</v>
      </c>
      <c r="AE114" s="24">
        <f t="shared" si="92"/>
        <v>8.9831135517834601E-2</v>
      </c>
      <c r="AF114" s="24">
        <f t="shared" si="93"/>
        <v>-1.914769301511305E-2</v>
      </c>
    </row>
    <row r="115" spans="2:32" x14ac:dyDescent="0.25">
      <c r="B115">
        <f t="shared" si="96"/>
        <v>2000.1999999999998</v>
      </c>
      <c r="C115">
        <v>0</v>
      </c>
      <c r="D115" s="2">
        <v>0.95554182248639996</v>
      </c>
      <c r="E115" s="2">
        <v>0.75354356906904996</v>
      </c>
      <c r="F115" s="2">
        <v>0.81540836701472796</v>
      </c>
      <c r="G115" s="2">
        <v>0.119772422461756</v>
      </c>
      <c r="H115" s="2">
        <v>-1.09374153441857E-2</v>
      </c>
      <c r="I115" s="2">
        <v>0.130709837805942</v>
      </c>
      <c r="J115" s="2">
        <v>-0.18163722040743499</v>
      </c>
      <c r="K115" s="2">
        <v>-0.14140608142716701</v>
      </c>
      <c r="L115" s="2">
        <v>-4.0231138980267499E-2</v>
      </c>
      <c r="M115" s="2">
        <v>0.20199825341735</v>
      </c>
      <c r="N115" s="2">
        <v>5.5264944233334203E-2</v>
      </c>
      <c r="O115" s="2">
        <v>0.22622188123513201</v>
      </c>
      <c r="P115" s="2">
        <v>-7.9488572051116396E-2</v>
      </c>
      <c r="Q115" s="2">
        <f t="shared" si="78"/>
        <v>0.14673330918401561</v>
      </c>
      <c r="R115">
        <f t="shared" si="97"/>
        <v>2000.1999999999998</v>
      </c>
      <c r="S115">
        <v>0</v>
      </c>
      <c r="T115" s="24">
        <f t="shared" ref="T115:U115" si="134">AVERAGE(D112:D115)</f>
        <v>0.72329923966217591</v>
      </c>
      <c r="U115" s="24">
        <f t="shared" si="134"/>
        <v>0.13305953176433299</v>
      </c>
      <c r="V115" s="24">
        <f t="shared" si="83"/>
        <v>0.24237016918246398</v>
      </c>
      <c r="W115" s="24">
        <f t="shared" si="84"/>
        <v>6.1340067079892271E-2</v>
      </c>
      <c r="X115" s="24">
        <f t="shared" si="85"/>
        <v>1.3768411269325948E-3</v>
      </c>
      <c r="Y115" s="24">
        <f t="shared" si="86"/>
        <v>5.9963225952959748E-2</v>
      </c>
      <c r="Z115" s="24">
        <f t="shared" si="87"/>
        <v>-0.170650704498023</v>
      </c>
      <c r="AA115" s="24">
        <f t="shared" si="88"/>
        <v>-0.14132961576991726</v>
      </c>
      <c r="AB115" s="24">
        <f t="shared" si="89"/>
        <v>-2.9321088728105654E-2</v>
      </c>
      <c r="AC115" s="24">
        <f t="shared" si="90"/>
        <v>0.59023970789784397</v>
      </c>
      <c r="AD115" s="24">
        <f t="shared" si="91"/>
        <v>0.47952899831458001</v>
      </c>
      <c r="AE115" s="24">
        <f t="shared" si="92"/>
        <v>0.15227171328793454</v>
      </c>
      <c r="AF115" s="24">
        <f t="shared" si="93"/>
        <v>-4.1561003704670946E-2</v>
      </c>
    </row>
    <row r="116" spans="2:32" x14ac:dyDescent="0.25">
      <c r="B116">
        <f t="shared" si="96"/>
        <v>2000.2999999999997</v>
      </c>
      <c r="C116">
        <v>0</v>
      </c>
      <c r="D116" s="2">
        <v>0.106270046200503</v>
      </c>
      <c r="E116" s="2">
        <v>-0.42251113934435602</v>
      </c>
      <c r="F116" s="2">
        <v>-0.46924603056132502</v>
      </c>
      <c r="G116" s="2">
        <v>0.17084663792257099</v>
      </c>
      <c r="H116" s="2">
        <v>4.5296616910663603E-3</v>
      </c>
      <c r="I116" s="2">
        <v>0.16631697623150499</v>
      </c>
      <c r="J116" s="2">
        <v>-0.124111746705602</v>
      </c>
      <c r="K116" s="2">
        <v>-0.11451160102730799</v>
      </c>
      <c r="L116" s="2">
        <v>-9.6001456782943799E-3</v>
      </c>
      <c r="M116" s="2">
        <v>0.52878118554485998</v>
      </c>
      <c r="N116" s="2">
        <v>0.31604922755987802</v>
      </c>
      <c r="O116" s="2">
        <v>0.21666363487142801</v>
      </c>
      <c r="P116" s="2">
        <v>-3.9316768864476196E-3</v>
      </c>
      <c r="Q116" s="2">
        <f t="shared" si="78"/>
        <v>0.21273195798498037</v>
      </c>
      <c r="R116">
        <f t="shared" si="97"/>
        <v>2000.2999999999997</v>
      </c>
      <c r="S116">
        <v>0</v>
      </c>
      <c r="T116" s="24">
        <f t="shared" ref="T116:U116" si="135">AVERAGE(D113:D116)</f>
        <v>0.47634272554629925</v>
      </c>
      <c r="U116" s="24">
        <f t="shared" si="135"/>
        <v>-4.1245532096270271E-2</v>
      </c>
      <c r="V116" s="24">
        <f t="shared" si="83"/>
        <v>2.0988100306085986E-2</v>
      </c>
      <c r="W116" s="24">
        <f t="shared" si="84"/>
        <v>9.7252324372648372E-2</v>
      </c>
      <c r="X116" s="24">
        <f t="shared" si="85"/>
        <v>5.5984477379842851E-3</v>
      </c>
      <c r="Y116" s="24">
        <f t="shared" si="86"/>
        <v>9.1653876634664219E-2</v>
      </c>
      <c r="Z116" s="24">
        <f t="shared" si="87"/>
        <v>-0.15948595677500449</v>
      </c>
      <c r="AA116" s="24">
        <f t="shared" si="88"/>
        <v>-0.13072857640194774</v>
      </c>
      <c r="AB116" s="24">
        <f t="shared" si="89"/>
        <v>-2.875738037305672E-2</v>
      </c>
      <c r="AC116" s="24">
        <f t="shared" si="90"/>
        <v>0.51758825764257066</v>
      </c>
      <c r="AD116" s="24">
        <f t="shared" si="91"/>
        <v>0.40178090379435882</v>
      </c>
      <c r="AE116" s="24">
        <f t="shared" si="92"/>
        <v>0.15188972560953828</v>
      </c>
      <c r="AF116" s="24">
        <f t="shared" si="93"/>
        <v>-3.6082371761326983E-2</v>
      </c>
    </row>
    <row r="117" spans="2:32" x14ac:dyDescent="0.25">
      <c r="B117">
        <f t="shared" si="96"/>
        <v>2000.3999999999996</v>
      </c>
      <c r="C117">
        <v>0</v>
      </c>
      <c r="D117" s="2">
        <v>0.72515547325289598</v>
      </c>
      <c r="E117" s="2">
        <v>0.108563238955455</v>
      </c>
      <c r="F117" s="2">
        <v>4.9942220161339299E-2</v>
      </c>
      <c r="G117" s="2">
        <v>0.23188995530075401</v>
      </c>
      <c r="H117" s="2">
        <v>3.11639701807414E-2</v>
      </c>
      <c r="I117" s="2">
        <v>0.200725985120012</v>
      </c>
      <c r="J117" s="2">
        <v>-0.17326893650663799</v>
      </c>
      <c r="K117" s="2">
        <v>-0.156103306903286</v>
      </c>
      <c r="L117" s="2">
        <v>-1.7165629603351999E-2</v>
      </c>
      <c r="M117" s="2">
        <v>0.61659223429744003</v>
      </c>
      <c r="N117" s="2">
        <v>0.51679480049359805</v>
      </c>
      <c r="O117" s="2">
        <v>3.62406738905693E-2</v>
      </c>
      <c r="P117" s="2">
        <v>6.3556759913272906E-2</v>
      </c>
      <c r="Q117" s="2">
        <f t="shared" si="78"/>
        <v>9.9797433803842206E-2</v>
      </c>
      <c r="R117">
        <f t="shared" si="97"/>
        <v>2000.3999999999996</v>
      </c>
      <c r="S117">
        <v>0</v>
      </c>
      <c r="T117" s="24">
        <f t="shared" ref="T117:U117" si="136">AVERAGE(D114:D117)</f>
        <v>0.29692506218106324</v>
      </c>
      <c r="U117" s="24">
        <f t="shared" si="136"/>
        <v>-0.14104355655268525</v>
      </c>
      <c r="V117" s="24">
        <f t="shared" si="83"/>
        <v>-0.10171138336742268</v>
      </c>
      <c r="W117" s="24">
        <f t="shared" si="84"/>
        <v>0.13262832644669797</v>
      </c>
      <c r="X117" s="24">
        <f t="shared" si="85"/>
        <v>7.7556414517177602E-3</v>
      </c>
      <c r="Y117" s="24">
        <f t="shared" si="86"/>
        <v>0.12487268499498022</v>
      </c>
      <c r="Z117" s="24">
        <f t="shared" si="87"/>
        <v>-0.17196049963196075</v>
      </c>
      <c r="AA117" s="24">
        <f t="shared" si="88"/>
        <v>-0.14417613673132351</v>
      </c>
      <c r="AB117" s="24">
        <f t="shared" si="89"/>
        <v>-2.7784362900637145E-2</v>
      </c>
      <c r="AC117" s="24">
        <f t="shared" si="90"/>
        <v>0.43796861873374848</v>
      </c>
      <c r="AD117" s="24">
        <f t="shared" si="91"/>
        <v>0.33856832190295655</v>
      </c>
      <c r="AE117" s="24">
        <f t="shared" si="92"/>
        <v>0.1102579136863666</v>
      </c>
      <c r="AF117" s="24">
        <f t="shared" si="93"/>
        <v>-1.0857616855574976E-2</v>
      </c>
    </row>
    <row r="118" spans="2:32" x14ac:dyDescent="0.25">
      <c r="B118">
        <f t="shared" si="96"/>
        <v>2001.1</v>
      </c>
      <c r="C118">
        <v>0</v>
      </c>
      <c r="D118" s="2">
        <v>1.6555030906247801</v>
      </c>
      <c r="E118" s="2">
        <v>0.73596574696363903</v>
      </c>
      <c r="F118" s="2">
        <v>0.53717196968089997</v>
      </c>
      <c r="G118" s="2">
        <v>0.42065041127067498</v>
      </c>
      <c r="H118" s="2">
        <v>3.5038764920729701E-2</v>
      </c>
      <c r="I118" s="2">
        <v>0.38561164634994499</v>
      </c>
      <c r="J118" s="2">
        <v>-0.22185663398793501</v>
      </c>
      <c r="K118" s="2">
        <v>-0.17739024698619801</v>
      </c>
      <c r="L118" s="2">
        <v>-4.44663870017378E-2</v>
      </c>
      <c r="M118" s="2">
        <v>0.91953734366114404</v>
      </c>
      <c r="N118" s="2">
        <v>0.72169998539949498</v>
      </c>
      <c r="O118" s="2">
        <v>0.27343884446905597</v>
      </c>
      <c r="P118" s="2">
        <v>-7.5601486207407295E-2</v>
      </c>
      <c r="Q118" s="2">
        <f t="shared" si="78"/>
        <v>0.19783735826164867</v>
      </c>
      <c r="R118">
        <f t="shared" si="97"/>
        <v>2001.1</v>
      </c>
      <c r="S118">
        <v>0</v>
      </c>
      <c r="T118" s="24">
        <f t="shared" ref="T118:U118" si="137">AVERAGE(D115:D118)</f>
        <v>0.86061760814114474</v>
      </c>
      <c r="U118" s="24">
        <f t="shared" si="137"/>
        <v>0.29389035391094698</v>
      </c>
      <c r="V118" s="24">
        <f t="shared" si="83"/>
        <v>0.23331913157391054</v>
      </c>
      <c r="W118" s="24">
        <f t="shared" si="84"/>
        <v>0.23578985673893899</v>
      </c>
      <c r="X118" s="24">
        <f t="shared" si="85"/>
        <v>1.4948745362087941E-2</v>
      </c>
      <c r="Y118" s="24">
        <f t="shared" si="86"/>
        <v>0.220841111376851</v>
      </c>
      <c r="Z118" s="24">
        <f t="shared" si="87"/>
        <v>-0.1752186344019025</v>
      </c>
      <c r="AA118" s="24">
        <f t="shared" si="88"/>
        <v>-0.14735280908598974</v>
      </c>
      <c r="AB118" s="24">
        <f t="shared" si="89"/>
        <v>-2.7865825315912918E-2</v>
      </c>
      <c r="AC118" s="24">
        <f t="shared" si="90"/>
        <v>0.56672725423019854</v>
      </c>
      <c r="AD118" s="24">
        <f t="shared" si="91"/>
        <v>0.40245223942157632</v>
      </c>
      <c r="AE118" s="24">
        <f t="shared" si="92"/>
        <v>0.18814125861654632</v>
      </c>
      <c r="AF118" s="24">
        <f t="shared" si="93"/>
        <v>-2.3866243807924601E-2</v>
      </c>
    </row>
    <row r="119" spans="2:32" x14ac:dyDescent="0.25">
      <c r="B119" s="22">
        <f t="shared" si="96"/>
        <v>2001.1999999999998</v>
      </c>
      <c r="C119" s="22">
        <v>1</v>
      </c>
      <c r="D119" s="23">
        <v>1.9311271249017301</v>
      </c>
      <c r="E119" s="23">
        <v>0.58087171312136299</v>
      </c>
      <c r="F119" s="23">
        <v>0.37283419990931599</v>
      </c>
      <c r="G119" s="23">
        <v>0.39536234880086402</v>
      </c>
      <c r="H119" s="23">
        <v>4.2612815395206297E-2</v>
      </c>
      <c r="I119" s="23">
        <v>0.35274953340565801</v>
      </c>
      <c r="J119" s="23">
        <v>-0.18732483558881699</v>
      </c>
      <c r="K119" s="23">
        <v>-0.14603759920888601</v>
      </c>
      <c r="L119" s="23">
        <v>-4.1287236379931001E-2</v>
      </c>
      <c r="M119" s="23">
        <v>1.35025541178037</v>
      </c>
      <c r="N119" s="23">
        <v>1.0488291156209999</v>
      </c>
      <c r="O119" s="23">
        <v>0.42093137962813199</v>
      </c>
      <c r="P119" s="23">
        <v>-0.11950508346876799</v>
      </c>
      <c r="Q119" s="2">
        <f t="shared" si="78"/>
        <v>0.301426296159364</v>
      </c>
      <c r="R119" s="22">
        <f t="shared" si="97"/>
        <v>2001.1999999999998</v>
      </c>
      <c r="S119" s="22">
        <v>1</v>
      </c>
      <c r="T119" s="23">
        <f t="shared" ref="T119:U119" si="138">AVERAGE(D116:D119)</f>
        <v>1.1045139337449772</v>
      </c>
      <c r="U119" s="23">
        <f t="shared" si="138"/>
        <v>0.25072238992402524</v>
      </c>
      <c r="V119" s="23">
        <f t="shared" si="83"/>
        <v>0.12267558979755756</v>
      </c>
      <c r="W119" s="23">
        <f t="shared" si="84"/>
        <v>0.30468733832371597</v>
      </c>
      <c r="X119" s="23">
        <f t="shared" si="85"/>
        <v>2.8336303046935938E-2</v>
      </c>
      <c r="Y119" s="23">
        <f t="shared" si="86"/>
        <v>0.27635103527678001</v>
      </c>
      <c r="Z119" s="23">
        <f t="shared" si="87"/>
        <v>-0.17664053819724798</v>
      </c>
      <c r="AA119" s="23">
        <f t="shared" si="88"/>
        <v>-0.14851068853141952</v>
      </c>
      <c r="AB119" s="23">
        <f t="shared" si="89"/>
        <v>-2.8129849665828793E-2</v>
      </c>
      <c r="AC119" s="23">
        <f t="shared" si="90"/>
        <v>0.85379154382095346</v>
      </c>
      <c r="AD119" s="23">
        <f t="shared" si="91"/>
        <v>0.65084328226849275</v>
      </c>
      <c r="AE119" s="23">
        <f t="shared" si="92"/>
        <v>0.23681863321479632</v>
      </c>
      <c r="AF119" s="23">
        <f t="shared" si="93"/>
        <v>-3.3870371662337501E-2</v>
      </c>
    </row>
    <row r="120" spans="2:32" x14ac:dyDescent="0.25">
      <c r="B120" s="22">
        <f t="shared" si="96"/>
        <v>2001.2999999999997</v>
      </c>
      <c r="C120" s="22">
        <v>1</v>
      </c>
      <c r="D120" s="23">
        <v>1.1709929596658</v>
      </c>
      <c r="E120" s="23">
        <v>1.0527859817038101</v>
      </c>
      <c r="F120" s="23">
        <v>0.207834261469797</v>
      </c>
      <c r="G120" s="23">
        <v>0.48771466153878601</v>
      </c>
      <c r="H120" s="23">
        <v>6.7670966541781494E-2</v>
      </c>
      <c r="I120" s="23">
        <v>0.420043694997004</v>
      </c>
      <c r="J120" s="23">
        <v>0.35723705869522998</v>
      </c>
      <c r="K120" s="23">
        <v>0.36770129015222502</v>
      </c>
      <c r="L120" s="23">
        <v>-1.0464231456994899E-2</v>
      </c>
      <c r="M120" s="23">
        <v>0.11820697796199101</v>
      </c>
      <c r="N120" s="23">
        <v>6.7770458492864297E-2</v>
      </c>
      <c r="O120" s="23">
        <v>-5.7224013668000201E-2</v>
      </c>
      <c r="P120" s="23">
        <v>0.10766053313712599</v>
      </c>
      <c r="Q120" s="2">
        <f t="shared" si="78"/>
        <v>5.0436519469125793E-2</v>
      </c>
      <c r="R120" s="22">
        <f t="shared" si="97"/>
        <v>2001.2999999999997</v>
      </c>
      <c r="S120" s="22">
        <v>1</v>
      </c>
      <c r="T120" s="23">
        <f t="shared" ref="T120:U120" si="139">AVERAGE(D117:D120)</f>
        <v>1.3706946621113016</v>
      </c>
      <c r="U120" s="23">
        <f t="shared" si="139"/>
        <v>0.61954667018606679</v>
      </c>
      <c r="V120" s="23">
        <f t="shared" si="83"/>
        <v>0.29194566280533807</v>
      </c>
      <c r="W120" s="23">
        <f t="shared" si="84"/>
        <v>0.38390434422776976</v>
      </c>
      <c r="X120" s="23">
        <f t="shared" si="85"/>
        <v>4.4121629259614721E-2</v>
      </c>
      <c r="Y120" s="23">
        <f t="shared" si="86"/>
        <v>0.33978271496815471</v>
      </c>
      <c r="Z120" s="23">
        <f t="shared" si="87"/>
        <v>-5.6303336847039989E-2</v>
      </c>
      <c r="AA120" s="23">
        <f t="shared" si="88"/>
        <v>-2.7957465736536249E-2</v>
      </c>
      <c r="AB120" s="23">
        <f t="shared" si="89"/>
        <v>-2.8345871110503927E-2</v>
      </c>
      <c r="AC120" s="23">
        <f t="shared" si="90"/>
        <v>0.75114799192523629</v>
      </c>
      <c r="AD120" s="23">
        <f t="shared" si="91"/>
        <v>0.58877359000173934</v>
      </c>
      <c r="AE120" s="23">
        <f t="shared" si="92"/>
        <v>0.16834672107993925</v>
      </c>
      <c r="AF120" s="23">
        <f t="shared" si="93"/>
        <v>-5.972319156444094E-3</v>
      </c>
    </row>
    <row r="121" spans="2:32" x14ac:dyDescent="0.25">
      <c r="B121" s="22">
        <f t="shared" si="96"/>
        <v>2001.3999999999996</v>
      </c>
      <c r="C121" s="22">
        <v>1</v>
      </c>
      <c r="D121" s="23">
        <v>3.2416726902444299</v>
      </c>
      <c r="E121" s="23">
        <v>1.31621017194593</v>
      </c>
      <c r="F121" s="23">
        <v>0.38867834829223802</v>
      </c>
      <c r="G121" s="23">
        <v>0.57487048975688004</v>
      </c>
      <c r="H121" s="23">
        <v>6.9255827251353402E-2</v>
      </c>
      <c r="I121" s="23">
        <v>0.505614662505526</v>
      </c>
      <c r="J121" s="23">
        <v>0.35266133389681997</v>
      </c>
      <c r="K121" s="23">
        <v>0.37139149609715499</v>
      </c>
      <c r="L121" s="23">
        <v>-1.8730162200335399E-2</v>
      </c>
      <c r="M121" s="23">
        <v>1.9254625182984899</v>
      </c>
      <c r="N121" s="23">
        <v>1.2454596770375499</v>
      </c>
      <c r="O121" s="23">
        <v>0.52903006900735505</v>
      </c>
      <c r="P121" s="23">
        <v>0.15097277225358399</v>
      </c>
      <c r="Q121" s="2">
        <f t="shared" si="78"/>
        <v>0.68000284126093902</v>
      </c>
      <c r="R121" s="22">
        <f t="shared" si="97"/>
        <v>2001.3999999999996</v>
      </c>
      <c r="S121" s="22">
        <v>1</v>
      </c>
      <c r="T121" s="23">
        <f t="shared" ref="T121:U121" si="140">AVERAGE(D118:D121)</f>
        <v>1.999823966359185</v>
      </c>
      <c r="U121" s="23">
        <f t="shared" si="140"/>
        <v>0.92145840343368568</v>
      </c>
      <c r="V121" s="23">
        <f t="shared" si="83"/>
        <v>0.37662969483806275</v>
      </c>
      <c r="W121" s="23">
        <f t="shared" si="84"/>
        <v>0.46964947784180122</v>
      </c>
      <c r="X121" s="23">
        <f t="shared" si="85"/>
        <v>5.3644593527267727E-2</v>
      </c>
      <c r="Y121" s="23">
        <f t="shared" si="86"/>
        <v>0.41600488431453325</v>
      </c>
      <c r="Z121" s="23">
        <f t="shared" si="87"/>
        <v>7.5179230753824489E-2</v>
      </c>
      <c r="AA121" s="23">
        <f t="shared" si="88"/>
        <v>0.103916235013574</v>
      </c>
      <c r="AB121" s="23">
        <f t="shared" si="89"/>
        <v>-2.8737004259749777E-2</v>
      </c>
      <c r="AC121" s="23">
        <f t="shared" si="90"/>
        <v>1.0783655629254989</v>
      </c>
      <c r="AD121" s="23">
        <f t="shared" si="91"/>
        <v>0.77093980913772731</v>
      </c>
      <c r="AE121" s="23">
        <f t="shared" si="92"/>
        <v>0.29154406985913572</v>
      </c>
      <c r="AF121" s="23">
        <f t="shared" si="93"/>
        <v>1.5881683928633674E-2</v>
      </c>
    </row>
    <row r="122" spans="2:32" x14ac:dyDescent="0.25">
      <c r="B122">
        <f t="shared" si="96"/>
        <v>2002.1</v>
      </c>
      <c r="C122">
        <v>0</v>
      </c>
      <c r="D122" s="2">
        <v>3.6687735177994201</v>
      </c>
      <c r="E122" s="2">
        <v>2.4063234320023899</v>
      </c>
      <c r="F122" s="2">
        <v>0.99724332549741901</v>
      </c>
      <c r="G122" s="2">
        <v>0.57828914954524102</v>
      </c>
      <c r="H122" s="2">
        <v>5.3541154385990303E-2</v>
      </c>
      <c r="I122" s="2">
        <v>0.52474799515925097</v>
      </c>
      <c r="J122" s="2">
        <v>0.83079095695973404</v>
      </c>
      <c r="K122" s="2">
        <v>0.87714728925447405</v>
      </c>
      <c r="L122" s="2">
        <v>-4.63563322947394E-2</v>
      </c>
      <c r="M122" s="2">
        <v>1.26245008579702</v>
      </c>
      <c r="N122" s="2">
        <v>0.815257505498587</v>
      </c>
      <c r="O122" s="2">
        <v>0.419509748152122</v>
      </c>
      <c r="P122" s="2">
        <v>2.7682832146314101E-2</v>
      </c>
      <c r="Q122" s="2">
        <f t="shared" si="78"/>
        <v>0.44719258029843612</v>
      </c>
      <c r="R122">
        <f t="shared" si="97"/>
        <v>2002.1</v>
      </c>
      <c r="S122">
        <v>0</v>
      </c>
      <c r="T122" s="24">
        <f t="shared" ref="T122:U122" si="141">AVERAGE(D119:D122)</f>
        <v>2.503141573152845</v>
      </c>
      <c r="U122" s="24">
        <f t="shared" si="141"/>
        <v>1.3390478246933732</v>
      </c>
      <c r="V122" s="24">
        <f t="shared" si="83"/>
        <v>0.4916475337921925</v>
      </c>
      <c r="W122" s="24">
        <f t="shared" si="84"/>
        <v>0.5090591624104428</v>
      </c>
      <c r="X122" s="24">
        <f t="shared" si="85"/>
        <v>5.8270190893582874E-2</v>
      </c>
      <c r="Y122" s="24">
        <f t="shared" si="86"/>
        <v>0.4507889715168597</v>
      </c>
      <c r="Z122" s="24">
        <f t="shared" si="87"/>
        <v>0.33834112849074172</v>
      </c>
      <c r="AA122" s="24">
        <f t="shared" si="88"/>
        <v>0.36755061907374198</v>
      </c>
      <c r="AB122" s="24">
        <f t="shared" si="89"/>
        <v>-2.9209490583000174E-2</v>
      </c>
      <c r="AC122" s="24">
        <f t="shared" si="90"/>
        <v>1.1640937484594676</v>
      </c>
      <c r="AD122" s="24">
        <f t="shared" si="91"/>
        <v>0.79432918916250017</v>
      </c>
      <c r="AE122" s="24">
        <f t="shared" si="92"/>
        <v>0.32806179577990219</v>
      </c>
      <c r="AF122" s="24">
        <f t="shared" si="93"/>
        <v>4.170276351706402E-2</v>
      </c>
    </row>
    <row r="123" spans="2:32" x14ac:dyDescent="0.25">
      <c r="B123">
        <f t="shared" si="96"/>
        <v>2002.1999999999998</v>
      </c>
      <c r="C123">
        <v>0</v>
      </c>
      <c r="D123" s="2">
        <v>2.93388301448852</v>
      </c>
      <c r="E123" s="2">
        <v>2.4541204394754499</v>
      </c>
      <c r="F123" s="2">
        <v>0.68248960988666996</v>
      </c>
      <c r="G123" s="2">
        <v>0.68025800784058599</v>
      </c>
      <c r="H123" s="2">
        <v>0.28088257369702402</v>
      </c>
      <c r="I123" s="2">
        <v>0.39937543414356103</v>
      </c>
      <c r="J123" s="2">
        <v>1.0913728217481899</v>
      </c>
      <c r="K123" s="2">
        <v>1.1341271330818199</v>
      </c>
      <c r="L123" s="2">
        <v>-4.2754311333628302E-2</v>
      </c>
      <c r="M123" s="2">
        <v>0.47976257501306802</v>
      </c>
      <c r="N123" s="2">
        <v>0.468471857298835</v>
      </c>
      <c r="O123" s="2">
        <v>-0.165512941812201</v>
      </c>
      <c r="P123" s="2">
        <v>0.17680365952643401</v>
      </c>
      <c r="Q123" s="2">
        <f t="shared" si="78"/>
        <v>1.1290717714233012E-2</v>
      </c>
      <c r="R123">
        <f t="shared" si="97"/>
        <v>2002.1999999999998</v>
      </c>
      <c r="S123">
        <v>0</v>
      </c>
      <c r="T123" s="24">
        <f t="shared" ref="T123:U123" si="142">AVERAGE(D120:D123)</f>
        <v>2.7538305455495427</v>
      </c>
      <c r="U123" s="24">
        <f t="shared" si="142"/>
        <v>1.8073600062818951</v>
      </c>
      <c r="V123" s="24">
        <f t="shared" si="83"/>
        <v>0.56906138628653102</v>
      </c>
      <c r="W123" s="24">
        <f t="shared" si="84"/>
        <v>0.58028307717037331</v>
      </c>
      <c r="X123" s="24">
        <f t="shared" si="85"/>
        <v>0.11783763046903731</v>
      </c>
      <c r="Y123" s="24">
        <f t="shared" si="86"/>
        <v>0.46244544670133547</v>
      </c>
      <c r="Z123" s="24">
        <f t="shared" si="87"/>
        <v>0.65801554282499342</v>
      </c>
      <c r="AA123" s="24">
        <f t="shared" si="88"/>
        <v>0.68759180214641846</v>
      </c>
      <c r="AB123" s="24">
        <f t="shared" si="89"/>
        <v>-2.9576259321424499E-2</v>
      </c>
      <c r="AC123" s="24">
        <f t="shared" si="90"/>
        <v>0.94647053926764224</v>
      </c>
      <c r="AD123" s="24">
        <f t="shared" si="91"/>
        <v>0.64923987458195909</v>
      </c>
      <c r="AE123" s="24">
        <f t="shared" si="92"/>
        <v>0.18145071541981894</v>
      </c>
      <c r="AF123" s="24">
        <f t="shared" si="93"/>
        <v>0.11577994926586453</v>
      </c>
    </row>
    <row r="124" spans="2:32" x14ac:dyDescent="0.25">
      <c r="B124">
        <f t="shared" si="96"/>
        <v>2002.2999999999997</v>
      </c>
      <c r="C124">
        <v>0</v>
      </c>
      <c r="D124" s="2">
        <v>2.5454757300623601</v>
      </c>
      <c r="E124" s="2">
        <v>1.49920283730828</v>
      </c>
      <c r="F124" s="2">
        <v>0.40462520781426597</v>
      </c>
      <c r="G124" s="2">
        <v>0.426531706723009</v>
      </c>
      <c r="H124" s="2">
        <v>0.104469797379192</v>
      </c>
      <c r="I124" s="2">
        <v>0.32206190934381601</v>
      </c>
      <c r="J124" s="2">
        <v>0.66804592277100905</v>
      </c>
      <c r="K124" s="2">
        <v>0.67880657932789201</v>
      </c>
      <c r="L124" s="2">
        <v>-1.0760656556883399E-2</v>
      </c>
      <c r="M124" s="2">
        <v>1.0462728927540701</v>
      </c>
      <c r="N124" s="2">
        <v>0.44457172304102899</v>
      </c>
      <c r="O124" s="2">
        <v>0.46879062735021099</v>
      </c>
      <c r="P124" s="2">
        <v>0.13291054236283401</v>
      </c>
      <c r="Q124" s="2">
        <f t="shared" si="78"/>
        <v>0.60170116971304499</v>
      </c>
      <c r="R124">
        <f t="shared" si="97"/>
        <v>2002.2999999999997</v>
      </c>
      <c r="S124">
        <v>0</v>
      </c>
      <c r="T124" s="24">
        <f t="shared" ref="T124:U124" si="143">AVERAGE(D121:D124)</f>
        <v>3.0974512381486825</v>
      </c>
      <c r="U124" s="24">
        <f t="shared" si="143"/>
        <v>1.9189642201830126</v>
      </c>
      <c r="V124" s="24">
        <f t="shared" si="83"/>
        <v>0.61825912287264828</v>
      </c>
      <c r="W124" s="24">
        <f t="shared" si="84"/>
        <v>0.56498733846642901</v>
      </c>
      <c r="X124" s="24">
        <f t="shared" si="85"/>
        <v>0.12703733817838994</v>
      </c>
      <c r="Y124" s="24">
        <f t="shared" si="86"/>
        <v>0.43795000028803854</v>
      </c>
      <c r="Z124" s="24">
        <f t="shared" si="87"/>
        <v>0.73571775884393831</v>
      </c>
      <c r="AA124" s="24">
        <f t="shared" si="88"/>
        <v>0.7653681244403352</v>
      </c>
      <c r="AB124" s="24">
        <f t="shared" si="89"/>
        <v>-2.9650365596396621E-2</v>
      </c>
      <c r="AC124" s="24">
        <f t="shared" si="90"/>
        <v>1.1784870179656619</v>
      </c>
      <c r="AD124" s="24">
        <f t="shared" si="91"/>
        <v>0.74344019071900025</v>
      </c>
      <c r="AE124" s="24">
        <f t="shared" si="92"/>
        <v>0.31295437567437173</v>
      </c>
      <c r="AF124" s="24">
        <f t="shared" si="93"/>
        <v>0.12209245157229152</v>
      </c>
    </row>
    <row r="125" spans="2:32" x14ac:dyDescent="0.25">
      <c r="B125">
        <f t="shared" si="96"/>
        <v>2002.3999999999996</v>
      </c>
      <c r="C125">
        <v>0</v>
      </c>
      <c r="D125" s="2">
        <v>2.4244827995635099</v>
      </c>
      <c r="E125" s="2">
        <v>1.75071915949311</v>
      </c>
      <c r="F125" s="2">
        <v>0.66024274357752499</v>
      </c>
      <c r="G125" s="2">
        <v>0.31381925098351598</v>
      </c>
      <c r="H125" s="2">
        <v>-6.6420904108765999E-2</v>
      </c>
      <c r="I125" s="2">
        <v>0.38024015509228198</v>
      </c>
      <c r="J125" s="2">
        <v>0.77665716493207104</v>
      </c>
      <c r="K125" s="2">
        <v>0.79584651757167502</v>
      </c>
      <c r="L125" s="2">
        <v>-1.9189352639604602E-2</v>
      </c>
      <c r="M125" s="2">
        <v>0.67376364007039802</v>
      </c>
      <c r="N125" s="2">
        <v>0.42043946771512503</v>
      </c>
      <c r="O125" s="2">
        <v>0.18648589207334501</v>
      </c>
      <c r="P125" s="2">
        <v>6.6838280281926996E-2</v>
      </c>
      <c r="Q125" s="2">
        <f t="shared" si="78"/>
        <v>0.25332417235527199</v>
      </c>
      <c r="R125">
        <f t="shared" si="97"/>
        <v>2002.3999999999996</v>
      </c>
      <c r="S125">
        <v>0</v>
      </c>
      <c r="T125" s="24">
        <f t="shared" ref="T125:U125" si="144">AVERAGE(D122:D125)</f>
        <v>2.8931537654784525</v>
      </c>
      <c r="U125" s="24">
        <f t="shared" si="144"/>
        <v>2.0275914670698074</v>
      </c>
      <c r="V125" s="24">
        <f t="shared" si="83"/>
        <v>0.68615022169397</v>
      </c>
      <c r="W125" s="24">
        <f t="shared" si="84"/>
        <v>0.49972452877308804</v>
      </c>
      <c r="X125" s="24">
        <f t="shared" si="85"/>
        <v>9.3118155338360084E-2</v>
      </c>
      <c r="Y125" s="24">
        <f t="shared" si="86"/>
        <v>0.4066063734347275</v>
      </c>
      <c r="Z125" s="24">
        <f t="shared" si="87"/>
        <v>0.84171671660275105</v>
      </c>
      <c r="AA125" s="24">
        <f t="shared" si="88"/>
        <v>0.8714818798089653</v>
      </c>
      <c r="AB125" s="24">
        <f t="shared" si="89"/>
        <v>-2.9765163206213925E-2</v>
      </c>
      <c r="AC125" s="24">
        <f t="shared" si="90"/>
        <v>0.86556229840863907</v>
      </c>
      <c r="AD125" s="24">
        <f t="shared" si="91"/>
        <v>0.53718513838839399</v>
      </c>
      <c r="AE125" s="24">
        <f t="shared" si="92"/>
        <v>0.22731833144086924</v>
      </c>
      <c r="AF125" s="24">
        <f t="shared" si="93"/>
        <v>0.10105882857937727</v>
      </c>
    </row>
    <row r="126" spans="2:32" x14ac:dyDescent="0.25">
      <c r="B126">
        <f t="shared" si="96"/>
        <v>2003.1</v>
      </c>
      <c r="C126">
        <v>0</v>
      </c>
      <c r="D126" s="2">
        <v>1.52921203123573</v>
      </c>
      <c r="E126" s="2">
        <v>1.42665639710484</v>
      </c>
      <c r="F126" s="2">
        <v>0.50736392533212504</v>
      </c>
      <c r="G126" s="2">
        <v>0.38185365484641898</v>
      </c>
      <c r="H126" s="2">
        <v>0.111027778054552</v>
      </c>
      <c r="I126" s="2">
        <v>0.27082587679186598</v>
      </c>
      <c r="J126" s="2">
        <v>0.53743881692629702</v>
      </c>
      <c r="K126" s="2">
        <v>0.56486176893195095</v>
      </c>
      <c r="L126" s="2">
        <v>-2.7422952005653999E-2</v>
      </c>
      <c r="M126" s="2">
        <v>0.102555634130889</v>
      </c>
      <c r="N126" s="2">
        <v>-2.8314317763294401E-3</v>
      </c>
      <c r="O126" s="2">
        <v>3.4465084406300098E-2</v>
      </c>
      <c r="P126" s="2">
        <v>7.0921981500918801E-2</v>
      </c>
      <c r="Q126" s="2">
        <f t="shared" si="78"/>
        <v>0.1053870659072189</v>
      </c>
      <c r="R126">
        <f t="shared" si="97"/>
        <v>2003.1</v>
      </c>
      <c r="S126">
        <v>0</v>
      </c>
      <c r="T126" s="24">
        <f t="shared" ref="T126:U126" si="145">AVERAGE(D123:D126)</f>
        <v>2.3582633938375301</v>
      </c>
      <c r="U126" s="24">
        <f t="shared" si="145"/>
        <v>1.78267470834542</v>
      </c>
      <c r="V126" s="24">
        <f t="shared" si="83"/>
        <v>0.56368037165264651</v>
      </c>
      <c r="W126" s="24">
        <f t="shared" si="84"/>
        <v>0.45061565509838253</v>
      </c>
      <c r="X126" s="24">
        <f t="shared" si="85"/>
        <v>0.1074898112555005</v>
      </c>
      <c r="Y126" s="24">
        <f t="shared" si="86"/>
        <v>0.34312584384288125</v>
      </c>
      <c r="Z126" s="24">
        <f t="shared" si="87"/>
        <v>0.76837868159439182</v>
      </c>
      <c r="AA126" s="24">
        <f t="shared" si="88"/>
        <v>0.79341049972833444</v>
      </c>
      <c r="AB126" s="24">
        <f t="shared" si="89"/>
        <v>-2.5031818133942577E-2</v>
      </c>
      <c r="AC126" s="24">
        <f t="shared" si="90"/>
        <v>0.57558868549210629</v>
      </c>
      <c r="AD126" s="24">
        <f t="shared" si="91"/>
        <v>0.33266290406966492</v>
      </c>
      <c r="AE126" s="24">
        <f t="shared" si="92"/>
        <v>0.13105716550441379</v>
      </c>
      <c r="AF126" s="24">
        <f t="shared" si="93"/>
        <v>0.11186861591802846</v>
      </c>
    </row>
    <row r="127" spans="2:32" x14ac:dyDescent="0.25">
      <c r="B127">
        <f t="shared" si="96"/>
        <v>2003.1999999999998</v>
      </c>
      <c r="C127">
        <v>0</v>
      </c>
      <c r="D127" s="2">
        <v>2.09577083721627</v>
      </c>
      <c r="E127" s="2">
        <v>1.8936325285498901</v>
      </c>
      <c r="F127" s="2">
        <v>1.17336167017281</v>
      </c>
      <c r="G127" s="2">
        <v>0.29142476219510299</v>
      </c>
      <c r="H127" s="2">
        <v>-4.9545573084704503E-2</v>
      </c>
      <c r="I127" s="2">
        <v>0.34097033527980802</v>
      </c>
      <c r="J127" s="2">
        <v>0.428846096181979</v>
      </c>
      <c r="K127" s="2">
        <v>0.45268122670023098</v>
      </c>
      <c r="L127" s="2">
        <v>-2.38351305182521E-2</v>
      </c>
      <c r="M127" s="2">
        <v>0.202138308666372</v>
      </c>
      <c r="N127" s="2">
        <v>-2.26646110785639E-2</v>
      </c>
      <c r="O127" s="2">
        <v>0.10924532260320099</v>
      </c>
      <c r="P127" s="2">
        <v>0.115557597141734</v>
      </c>
      <c r="Q127" s="2">
        <f t="shared" si="78"/>
        <v>0.22480291974493499</v>
      </c>
      <c r="R127">
        <f t="shared" si="97"/>
        <v>2003.1999999999998</v>
      </c>
      <c r="S127">
        <v>0</v>
      </c>
      <c r="T127" s="24">
        <f t="shared" ref="T127:U127" si="146">AVERAGE(D124:D127)</f>
        <v>2.1487353495194674</v>
      </c>
      <c r="U127" s="24">
        <f t="shared" si="146"/>
        <v>1.64255273061403</v>
      </c>
      <c r="V127" s="24">
        <f t="shared" si="83"/>
        <v>0.68639838672418152</v>
      </c>
      <c r="W127" s="24">
        <f t="shared" si="84"/>
        <v>0.35340734368701171</v>
      </c>
      <c r="X127" s="24">
        <f t="shared" si="85"/>
        <v>2.488277456006837E-2</v>
      </c>
      <c r="Y127" s="24">
        <f t="shared" si="86"/>
        <v>0.328524569126943</v>
      </c>
      <c r="Z127" s="24">
        <f t="shared" si="87"/>
        <v>0.602747000202839</v>
      </c>
      <c r="AA127" s="24">
        <f t="shared" si="88"/>
        <v>0.62304902313293731</v>
      </c>
      <c r="AB127" s="24">
        <f t="shared" si="89"/>
        <v>-2.0302022930098525E-2</v>
      </c>
      <c r="AC127" s="24">
        <f t="shared" si="90"/>
        <v>0.50618261890543226</v>
      </c>
      <c r="AD127" s="24">
        <f t="shared" si="91"/>
        <v>0.20987878697531517</v>
      </c>
      <c r="AE127" s="24">
        <f t="shared" si="92"/>
        <v>0.19974673160826428</v>
      </c>
      <c r="AF127" s="24">
        <f t="shared" si="93"/>
        <v>9.655710032185344E-2</v>
      </c>
    </row>
    <row r="128" spans="2:32" x14ac:dyDescent="0.25">
      <c r="B128">
        <f t="shared" si="96"/>
        <v>2003.2999999999997</v>
      </c>
      <c r="C128">
        <v>0</v>
      </c>
      <c r="D128" s="2">
        <v>1.47413228957686</v>
      </c>
      <c r="E128" s="2">
        <v>0.86130458752306405</v>
      </c>
      <c r="F128" s="2">
        <v>0.14126643429771801</v>
      </c>
      <c r="G128" s="2">
        <v>0.23929794154027301</v>
      </c>
      <c r="H128" s="2">
        <v>-6.6889900184531295E-2</v>
      </c>
      <c r="I128" s="2">
        <v>0.30618784172480401</v>
      </c>
      <c r="J128" s="2">
        <v>0.48074021168507303</v>
      </c>
      <c r="K128" s="2">
        <v>0.48551971618773698</v>
      </c>
      <c r="L128" s="2">
        <v>-4.7795045026644998E-3</v>
      </c>
      <c r="M128" s="2">
        <v>0.61282770205380199</v>
      </c>
      <c r="N128" s="2">
        <v>0.37174954208792099</v>
      </c>
      <c r="O128" s="2">
        <v>0.28964350848158399</v>
      </c>
      <c r="P128" s="2">
        <v>-4.8565348515703599E-2</v>
      </c>
      <c r="Q128" s="2">
        <f t="shared" si="78"/>
        <v>0.24107815996588039</v>
      </c>
      <c r="R128">
        <f t="shared" si="97"/>
        <v>2003.2999999999997</v>
      </c>
      <c r="S128">
        <v>0</v>
      </c>
      <c r="T128" s="24">
        <f t="shared" ref="T128:U128" si="147">AVERAGE(D125:D128)</f>
        <v>1.8808994893980924</v>
      </c>
      <c r="U128" s="24">
        <f t="shared" si="147"/>
        <v>1.4830781681677259</v>
      </c>
      <c r="V128" s="24">
        <f t="shared" si="83"/>
        <v>0.62055869334504454</v>
      </c>
      <c r="W128" s="24">
        <f t="shared" si="84"/>
        <v>0.3065989023913277</v>
      </c>
      <c r="X128" s="24">
        <f t="shared" si="85"/>
        <v>-1.795714983086245E-2</v>
      </c>
      <c r="Y128" s="24">
        <f t="shared" si="86"/>
        <v>0.32455605222218997</v>
      </c>
      <c r="Z128" s="24">
        <f t="shared" si="87"/>
        <v>0.55592057243135495</v>
      </c>
      <c r="AA128" s="24">
        <f t="shared" si="88"/>
        <v>0.57472730734789845</v>
      </c>
      <c r="AB128" s="24">
        <f t="shared" si="89"/>
        <v>-1.8806734916543801E-2</v>
      </c>
      <c r="AC128" s="24">
        <f t="shared" si="90"/>
        <v>0.39782132123036523</v>
      </c>
      <c r="AD128" s="24">
        <f t="shared" si="91"/>
        <v>0.19167324173703817</v>
      </c>
      <c r="AE128" s="24">
        <f t="shared" si="92"/>
        <v>0.15495995189110751</v>
      </c>
      <c r="AF128" s="24">
        <f t="shared" si="93"/>
        <v>5.1188127602219052E-2</v>
      </c>
    </row>
    <row r="129" spans="2:32" x14ac:dyDescent="0.25">
      <c r="B129">
        <f t="shared" si="96"/>
        <v>2003.3999999999996</v>
      </c>
      <c r="C129">
        <v>0</v>
      </c>
      <c r="D129" s="2">
        <v>1.3182299532511601</v>
      </c>
      <c r="E129" s="2">
        <v>1.38829651091865</v>
      </c>
      <c r="F129" s="2">
        <v>0.64141091487032198</v>
      </c>
      <c r="G129" s="2">
        <v>0.27772763960578101</v>
      </c>
      <c r="H129" s="2">
        <v>-4.7131806782730899E-2</v>
      </c>
      <c r="I129" s="2">
        <v>0.324859446388512</v>
      </c>
      <c r="J129" s="2">
        <v>0.46915795644254898</v>
      </c>
      <c r="K129" s="2">
        <v>0.477623074888679</v>
      </c>
      <c r="L129" s="2">
        <v>-8.4651184461299999E-3</v>
      </c>
      <c r="M129" s="2">
        <v>-7.0066557667484694E-2</v>
      </c>
      <c r="N129" s="2">
        <v>8.6359802547754702E-2</v>
      </c>
      <c r="O129" s="2">
        <v>-2.18220229287833E-2</v>
      </c>
      <c r="P129" s="2">
        <v>-0.13460433728645599</v>
      </c>
      <c r="Q129" s="2">
        <f t="shared" si="78"/>
        <v>-0.15642636021523929</v>
      </c>
      <c r="R129">
        <f t="shared" si="97"/>
        <v>2003.3999999999996</v>
      </c>
      <c r="S129">
        <v>0</v>
      </c>
      <c r="T129" s="24">
        <f t="shared" ref="T129:U129" si="148">AVERAGE(D126:D129)</f>
        <v>1.6043362778200052</v>
      </c>
      <c r="U129" s="24">
        <f t="shared" si="148"/>
        <v>1.3924725060241112</v>
      </c>
      <c r="V129" s="24">
        <f t="shared" si="83"/>
        <v>0.61585073616824371</v>
      </c>
      <c r="W129" s="24">
        <f t="shared" si="84"/>
        <v>0.29757599954689401</v>
      </c>
      <c r="X129" s="24">
        <f t="shared" si="85"/>
        <v>-1.3134875499353675E-2</v>
      </c>
      <c r="Y129" s="24">
        <f t="shared" si="86"/>
        <v>0.3107108750462475</v>
      </c>
      <c r="Z129" s="24">
        <f t="shared" si="87"/>
        <v>0.47904577030897449</v>
      </c>
      <c r="AA129" s="24">
        <f t="shared" si="88"/>
        <v>0.49517144667714946</v>
      </c>
      <c r="AB129" s="24">
        <f t="shared" si="89"/>
        <v>-1.6125676368175149E-2</v>
      </c>
      <c r="AC129" s="24">
        <f t="shared" si="90"/>
        <v>0.21186377179589458</v>
      </c>
      <c r="AD129" s="24">
        <f t="shared" si="91"/>
        <v>0.1081533254451956</v>
      </c>
      <c r="AE129" s="24">
        <f t="shared" si="92"/>
        <v>0.10288297314057544</v>
      </c>
      <c r="AF129" s="24">
        <f t="shared" si="93"/>
        <v>8.2747321012330288E-4</v>
      </c>
    </row>
    <row r="130" spans="2:32" x14ac:dyDescent="0.25">
      <c r="B130">
        <f t="shared" si="96"/>
        <v>2004.1</v>
      </c>
      <c r="C130">
        <v>0</v>
      </c>
      <c r="D130" s="2">
        <v>0.998581516294616</v>
      </c>
      <c r="E130" s="2">
        <v>0.64567870773563096</v>
      </c>
      <c r="F130" s="2">
        <v>0.400969376112013</v>
      </c>
      <c r="G130" s="2">
        <v>0.31686579413038102</v>
      </c>
      <c r="H130" s="2">
        <v>-0.121899623481627</v>
      </c>
      <c r="I130" s="2">
        <v>0.43876541761200899</v>
      </c>
      <c r="J130" s="2">
        <v>-7.2156462506763594E-2</v>
      </c>
      <c r="K130" s="2">
        <v>-6.0359496949079501E-2</v>
      </c>
      <c r="L130" s="2">
        <v>-1.17969655576841E-2</v>
      </c>
      <c r="M130" s="2">
        <v>0.35290280855898498</v>
      </c>
      <c r="N130" s="2">
        <v>0.13217982329609201</v>
      </c>
      <c r="O130" s="2">
        <v>0.213359370765729</v>
      </c>
      <c r="P130" s="2">
        <v>7.3636144971637001E-3</v>
      </c>
      <c r="Q130" s="2">
        <f t="shared" si="78"/>
        <v>0.22072298526289269</v>
      </c>
      <c r="R130">
        <f t="shared" si="97"/>
        <v>2004.1</v>
      </c>
      <c r="S130">
        <v>0</v>
      </c>
      <c r="T130" s="24">
        <f t="shared" ref="T130:U130" si="149">AVERAGE(D127:D130)</f>
        <v>1.4716786490847265</v>
      </c>
      <c r="U130" s="24">
        <f t="shared" si="149"/>
        <v>1.1972280836818088</v>
      </c>
      <c r="V130" s="24">
        <f t="shared" si="83"/>
        <v>0.58925209886321572</v>
      </c>
      <c r="W130" s="24">
        <f t="shared" si="84"/>
        <v>0.28132903436788448</v>
      </c>
      <c r="X130" s="24">
        <f t="shared" si="85"/>
        <v>-7.136672588339843E-2</v>
      </c>
      <c r="Y130" s="24">
        <f t="shared" si="86"/>
        <v>0.35269576025128324</v>
      </c>
      <c r="Z130" s="24">
        <f t="shared" si="87"/>
        <v>0.32664695045070935</v>
      </c>
      <c r="AA130" s="24">
        <f t="shared" si="88"/>
        <v>0.33886613020689188</v>
      </c>
      <c r="AB130" s="24">
        <f t="shared" si="89"/>
        <v>-1.2219179756182676E-2</v>
      </c>
      <c r="AC130" s="24">
        <f t="shared" si="90"/>
        <v>0.27445056540291857</v>
      </c>
      <c r="AD130" s="24">
        <f t="shared" si="91"/>
        <v>0.14190613921330097</v>
      </c>
      <c r="AE130" s="24">
        <f t="shared" si="92"/>
        <v>0.14760654473043266</v>
      </c>
      <c r="AF130" s="24">
        <f t="shared" si="93"/>
        <v>-1.5062118540815472E-2</v>
      </c>
    </row>
    <row r="131" spans="2:32" x14ac:dyDescent="0.25">
      <c r="B131">
        <f t="shared" si="96"/>
        <v>2004.1999999999998</v>
      </c>
      <c r="C131">
        <v>0</v>
      </c>
      <c r="D131" s="2">
        <v>0.98018270565249899</v>
      </c>
      <c r="E131" s="2">
        <v>0.451652403997926</v>
      </c>
      <c r="F131" s="2">
        <v>0.23912536679365601</v>
      </c>
      <c r="G131" s="2">
        <v>0.18450432363114</v>
      </c>
      <c r="H131" s="2">
        <v>-0.160534853611458</v>
      </c>
      <c r="I131" s="2">
        <v>0.34503917724259803</v>
      </c>
      <c r="J131" s="2">
        <v>2.8022713573129899E-2</v>
      </c>
      <c r="K131" s="2">
        <v>3.8242363037506798E-2</v>
      </c>
      <c r="L131" s="2">
        <v>-1.02196494643768E-2</v>
      </c>
      <c r="M131" s="2">
        <v>0.52853030165457304</v>
      </c>
      <c r="N131" s="2">
        <v>0.151493385052761</v>
      </c>
      <c r="O131" s="2">
        <v>0.36034779624253399</v>
      </c>
      <c r="P131" s="2">
        <v>1.6689120359276999E-2</v>
      </c>
      <c r="Q131" s="2">
        <f t="shared" si="78"/>
        <v>0.37703691660181099</v>
      </c>
      <c r="R131">
        <f t="shared" si="97"/>
        <v>2004.1999999999998</v>
      </c>
      <c r="S131">
        <v>0</v>
      </c>
      <c r="T131" s="24">
        <f t="shared" ref="T131:U131" si="150">AVERAGE(D128:D131)</f>
        <v>1.1927816161937839</v>
      </c>
      <c r="U131" s="24">
        <f t="shared" si="150"/>
        <v>0.83673305254381769</v>
      </c>
      <c r="V131" s="24">
        <f t="shared" si="83"/>
        <v>0.3556930230184272</v>
      </c>
      <c r="W131" s="24">
        <f t="shared" si="84"/>
        <v>0.25459892472689372</v>
      </c>
      <c r="X131" s="24">
        <f t="shared" si="85"/>
        <v>-9.9114046015086804E-2</v>
      </c>
      <c r="Y131" s="24">
        <f t="shared" si="86"/>
        <v>0.35371297074198077</v>
      </c>
      <c r="Z131" s="24">
        <f t="shared" si="87"/>
        <v>0.22644110479849708</v>
      </c>
      <c r="AA131" s="24">
        <f t="shared" si="88"/>
        <v>0.23525641429121083</v>
      </c>
      <c r="AB131" s="24">
        <f t="shared" si="89"/>
        <v>-8.8153094927138492E-3</v>
      </c>
      <c r="AC131" s="24">
        <f t="shared" si="90"/>
        <v>0.35604856364996884</v>
      </c>
      <c r="AD131" s="24">
        <f t="shared" si="91"/>
        <v>0.18544563824613217</v>
      </c>
      <c r="AE131" s="24">
        <f t="shared" si="92"/>
        <v>0.21038216314026592</v>
      </c>
      <c r="AF131" s="24">
        <f t="shared" si="93"/>
        <v>-3.9779237736429725E-2</v>
      </c>
    </row>
    <row r="132" spans="2:32" x14ac:dyDescent="0.25">
      <c r="B132">
        <f t="shared" si="96"/>
        <v>2004.2999999999997</v>
      </c>
      <c r="C132">
        <v>0</v>
      </c>
      <c r="D132" s="2">
        <v>0.87664337180595098</v>
      </c>
      <c r="E132" s="2">
        <v>0.97612594904347405</v>
      </c>
      <c r="F132" s="2">
        <v>0.39001996902331498</v>
      </c>
      <c r="G132" s="2">
        <v>0.284562960918255</v>
      </c>
      <c r="H132" s="2">
        <v>-6.5158779961217606E-2</v>
      </c>
      <c r="I132" s="2">
        <v>0.349721740879472</v>
      </c>
      <c r="J132" s="2">
        <v>0.30154301910190401</v>
      </c>
      <c r="K132" s="2">
        <v>0.30356262010509899</v>
      </c>
      <c r="L132" s="2">
        <v>-2.01960100319551E-3</v>
      </c>
      <c r="M132" s="2">
        <v>-9.9482577237522601E-2</v>
      </c>
      <c r="N132" s="2">
        <v>-2.7031812151305901E-2</v>
      </c>
      <c r="O132" s="2">
        <v>-4.4742889969069499E-2</v>
      </c>
      <c r="P132" s="2">
        <v>-2.7707875117147E-2</v>
      </c>
      <c r="Q132" s="2">
        <f t="shared" si="78"/>
        <v>-7.2450765086216506E-2</v>
      </c>
      <c r="R132">
        <f t="shared" si="97"/>
        <v>2004.2999999999997</v>
      </c>
      <c r="S132">
        <v>0</v>
      </c>
      <c r="T132" s="24">
        <f t="shared" ref="T132:U132" si="151">AVERAGE(D129:D132)</f>
        <v>1.0434093867510565</v>
      </c>
      <c r="U132" s="24">
        <f t="shared" si="151"/>
        <v>0.86543839292392033</v>
      </c>
      <c r="V132" s="24">
        <f t="shared" si="83"/>
        <v>0.41788140669982649</v>
      </c>
      <c r="W132" s="24">
        <f t="shared" si="84"/>
        <v>0.26591517957138927</v>
      </c>
      <c r="X132" s="24">
        <f t="shared" si="85"/>
        <v>-9.8681265959258371E-2</v>
      </c>
      <c r="Y132" s="24">
        <f t="shared" si="86"/>
        <v>0.36459644553064774</v>
      </c>
      <c r="Z132" s="24">
        <f t="shared" si="87"/>
        <v>0.18164180665270482</v>
      </c>
      <c r="AA132" s="24">
        <f t="shared" si="88"/>
        <v>0.1897671402705513</v>
      </c>
      <c r="AB132" s="24">
        <f t="shared" si="89"/>
        <v>-8.1253336178466022E-3</v>
      </c>
      <c r="AC132" s="24">
        <f t="shared" si="90"/>
        <v>0.17797099382713769</v>
      </c>
      <c r="AD132" s="24">
        <f t="shared" si="91"/>
        <v>8.5750299686325457E-2</v>
      </c>
      <c r="AE132" s="24">
        <f t="shared" si="92"/>
        <v>0.12678556352760254</v>
      </c>
      <c r="AF132" s="24">
        <f t="shared" si="93"/>
        <v>-3.4564869386790577E-2</v>
      </c>
    </row>
    <row r="133" spans="2:32" x14ac:dyDescent="0.25">
      <c r="B133">
        <f t="shared" si="96"/>
        <v>2004.3999999999996</v>
      </c>
      <c r="C133">
        <v>0</v>
      </c>
      <c r="D133" s="2">
        <v>0.55543617740151097</v>
      </c>
      <c r="E133" s="2">
        <v>0.385093111738398</v>
      </c>
      <c r="F133" s="2">
        <v>9.2629730868880301E-4</v>
      </c>
      <c r="G133" s="2">
        <v>0.21290481966237401</v>
      </c>
      <c r="H133" s="2">
        <v>-0.131902744918062</v>
      </c>
      <c r="I133" s="2">
        <v>0.34480756458043699</v>
      </c>
      <c r="J133" s="2">
        <v>0.171261994767334</v>
      </c>
      <c r="K133" s="2">
        <v>0.17485558529131801</v>
      </c>
      <c r="L133" s="2">
        <v>-3.59359052398317E-3</v>
      </c>
      <c r="M133" s="2">
        <v>0.170343065663113</v>
      </c>
      <c r="N133" s="2">
        <v>0.101023250285367</v>
      </c>
      <c r="O133" s="2">
        <v>0.19216459396315999</v>
      </c>
      <c r="P133" s="2">
        <v>-0.122844778585415</v>
      </c>
      <c r="Q133" s="2">
        <f t="shared" si="78"/>
        <v>6.9319815377744995E-2</v>
      </c>
      <c r="R133">
        <f t="shared" si="97"/>
        <v>2004.3999999999996</v>
      </c>
      <c r="S133">
        <v>0</v>
      </c>
      <c r="T133" s="24">
        <f t="shared" ref="T133:U133" si="152">AVERAGE(D130:D133)</f>
        <v>0.85271094278864423</v>
      </c>
      <c r="U133" s="24">
        <f t="shared" si="152"/>
        <v>0.61463754312885721</v>
      </c>
      <c r="V133" s="24">
        <f t="shared" si="83"/>
        <v>0.25776025230941818</v>
      </c>
      <c r="W133" s="24">
        <f t="shared" si="84"/>
        <v>0.24970947458553749</v>
      </c>
      <c r="X133" s="24">
        <f t="shared" si="85"/>
        <v>-0.11987400049309116</v>
      </c>
      <c r="Y133" s="24">
        <f t="shared" si="86"/>
        <v>0.36958347507862899</v>
      </c>
      <c r="Z133" s="24">
        <f t="shared" si="87"/>
        <v>0.10716781623390108</v>
      </c>
      <c r="AA133" s="24">
        <f t="shared" si="88"/>
        <v>0.11407526787121107</v>
      </c>
      <c r="AB133" s="24">
        <f t="shared" si="89"/>
        <v>-6.9074516373098943E-3</v>
      </c>
      <c r="AC133" s="24">
        <f t="shared" si="90"/>
        <v>0.23807339965978708</v>
      </c>
      <c r="AD133" s="24">
        <f t="shared" si="91"/>
        <v>8.9416161620728532E-2</v>
      </c>
      <c r="AE133" s="24">
        <f t="shared" si="92"/>
        <v>0.18028221775058836</v>
      </c>
      <c r="AF133" s="24">
        <f t="shared" si="93"/>
        <v>-3.1624979711530325E-2</v>
      </c>
    </row>
    <row r="134" spans="2:32" x14ac:dyDescent="0.25">
      <c r="B134">
        <f t="shared" si="96"/>
        <v>2005.1</v>
      </c>
      <c r="C134">
        <v>0</v>
      </c>
      <c r="D134" s="2">
        <v>0.38301979747643899</v>
      </c>
      <c r="E134" s="2">
        <v>0.225775762316172</v>
      </c>
      <c r="F134" s="2">
        <v>0.36413233200240602</v>
      </c>
      <c r="G134" s="2">
        <v>0.285525302931321</v>
      </c>
      <c r="H134" s="2">
        <v>-8.6474642165070101E-2</v>
      </c>
      <c r="I134" s="2">
        <v>0.371999945096391</v>
      </c>
      <c r="J134" s="2">
        <v>-0.423881872617555</v>
      </c>
      <c r="K134" s="2">
        <v>-0.40693059087412797</v>
      </c>
      <c r="L134" s="2">
        <v>-1.6951281743426298E-2</v>
      </c>
      <c r="M134" s="2">
        <v>0.157244035160267</v>
      </c>
      <c r="N134" s="2">
        <v>5.79339209557206E-2</v>
      </c>
      <c r="O134" s="2">
        <v>0.183528590184979</v>
      </c>
      <c r="P134" s="2">
        <v>-8.4218475980433097E-2</v>
      </c>
      <c r="Q134" s="2">
        <f t="shared" si="78"/>
        <v>9.9310114204545899E-2</v>
      </c>
      <c r="R134">
        <f t="shared" si="97"/>
        <v>2005.1</v>
      </c>
      <c r="S134">
        <v>0</v>
      </c>
      <c r="T134" s="24">
        <f t="shared" ref="T134:U134" si="153">AVERAGE(D131:D134)</f>
        <v>0.69882051308409998</v>
      </c>
      <c r="U134" s="24">
        <f t="shared" si="153"/>
        <v>0.50966180677399253</v>
      </c>
      <c r="V134" s="24">
        <f t="shared" si="83"/>
        <v>0.24855099128201644</v>
      </c>
      <c r="W134" s="24">
        <f t="shared" si="84"/>
        <v>0.24187435178577249</v>
      </c>
      <c r="X134" s="24">
        <f t="shared" si="85"/>
        <v>-0.11101775516395193</v>
      </c>
      <c r="Y134" s="24">
        <f t="shared" si="86"/>
        <v>0.3528921069497245</v>
      </c>
      <c r="Z134" s="24">
        <f t="shared" si="87"/>
        <v>1.923646370620323E-2</v>
      </c>
      <c r="AA134" s="24">
        <f t="shared" si="88"/>
        <v>2.7432494389948964E-2</v>
      </c>
      <c r="AB134" s="24">
        <f t="shared" si="89"/>
        <v>-8.1960306837454457E-3</v>
      </c>
      <c r="AC134" s="24">
        <f t="shared" si="90"/>
        <v>0.18915870631010759</v>
      </c>
      <c r="AD134" s="24">
        <f t="shared" si="91"/>
        <v>7.0854686035635675E-2</v>
      </c>
      <c r="AE134" s="24">
        <f t="shared" si="92"/>
        <v>0.17282452260540088</v>
      </c>
      <c r="AF134" s="24">
        <f t="shared" si="93"/>
        <v>-5.4520502330929518E-2</v>
      </c>
    </row>
    <row r="135" spans="2:32" x14ac:dyDescent="0.25">
      <c r="B135">
        <f t="shared" si="96"/>
        <v>2005.1999999999998</v>
      </c>
      <c r="C135">
        <v>0</v>
      </c>
      <c r="D135" s="2">
        <v>-9.7688702061395294E-2</v>
      </c>
      <c r="E135" s="2">
        <v>-0.14405701617349401</v>
      </c>
      <c r="F135" s="2">
        <v>3.7472719306567001E-3</v>
      </c>
      <c r="G135" s="2">
        <v>0.29437466837737503</v>
      </c>
      <c r="H135" s="2">
        <v>-1.6288840103867702E-2</v>
      </c>
      <c r="I135" s="2">
        <v>0.31066350848124302</v>
      </c>
      <c r="J135" s="2">
        <v>-0.442178956481526</v>
      </c>
      <c r="K135" s="2">
        <v>-0.42591365294135097</v>
      </c>
      <c r="L135" s="2">
        <v>-1.62653035401749E-2</v>
      </c>
      <c r="M135" s="2">
        <v>4.6368314112098699E-2</v>
      </c>
      <c r="N135" s="2">
        <v>-1.83383913832506E-2</v>
      </c>
      <c r="O135" s="2">
        <v>0.119291215319346</v>
      </c>
      <c r="P135" s="2">
        <v>-5.4584509823996902E-2</v>
      </c>
      <c r="Q135" s="2">
        <f t="shared" si="78"/>
        <v>6.4706705495349098E-2</v>
      </c>
      <c r="R135">
        <f t="shared" si="97"/>
        <v>2005.1999999999998</v>
      </c>
      <c r="S135">
        <v>0</v>
      </c>
      <c r="T135" s="24">
        <f t="shared" ref="T135:U135" si="154">AVERAGE(D132:D135)</f>
        <v>0.42935266115562648</v>
      </c>
      <c r="U135" s="24">
        <f t="shared" si="154"/>
        <v>0.36073445173113755</v>
      </c>
      <c r="V135" s="24">
        <f t="shared" si="83"/>
        <v>0.18970646756626663</v>
      </c>
      <c r="W135" s="24">
        <f t="shared" si="84"/>
        <v>0.2693419379723313</v>
      </c>
      <c r="X135" s="24">
        <f t="shared" si="85"/>
        <v>-7.4956251787054354E-2</v>
      </c>
      <c r="Y135" s="24">
        <f t="shared" si="86"/>
        <v>0.34429818975938575</v>
      </c>
      <c r="Z135" s="24">
        <f t="shared" si="87"/>
        <v>-9.8313953807460747E-2</v>
      </c>
      <c r="AA135" s="24">
        <f t="shared" si="88"/>
        <v>-8.8606509604765488E-2</v>
      </c>
      <c r="AB135" s="24">
        <f t="shared" si="89"/>
        <v>-9.7074442026949693E-3</v>
      </c>
      <c r="AC135" s="24">
        <f t="shared" si="90"/>
        <v>6.8618209424489027E-2</v>
      </c>
      <c r="AD135" s="24">
        <f t="shared" si="91"/>
        <v>2.8396741926632774E-2</v>
      </c>
      <c r="AE135" s="24">
        <f t="shared" si="92"/>
        <v>0.11256037737460388</v>
      </c>
      <c r="AF135" s="24">
        <f t="shared" si="93"/>
        <v>-7.2338909876747987E-2</v>
      </c>
    </row>
    <row r="136" spans="2:32" x14ac:dyDescent="0.25">
      <c r="B136">
        <f t="shared" si="96"/>
        <v>2005.2999999999997</v>
      </c>
      <c r="C136">
        <v>0</v>
      </c>
      <c r="D136" s="2">
        <v>0.35999989355355499</v>
      </c>
      <c r="E136" s="2">
        <v>0.34473533492916703</v>
      </c>
      <c r="F136" s="2">
        <v>0.245703028777049</v>
      </c>
      <c r="G136" s="2">
        <v>0.25090633964286002</v>
      </c>
      <c r="H136" s="2">
        <v>-9.4379047627389696E-3</v>
      </c>
      <c r="I136" s="2">
        <v>0.260344244405599</v>
      </c>
      <c r="J136" s="2">
        <v>-0.15187403349074199</v>
      </c>
      <c r="K136" s="2">
        <v>-0.14729380625142199</v>
      </c>
      <c r="L136" s="2">
        <v>-4.5802272393197499E-3</v>
      </c>
      <c r="M136" s="2">
        <v>1.5264558624388001E-2</v>
      </c>
      <c r="N136" s="2">
        <v>4.0400297575853499E-2</v>
      </c>
      <c r="O136" s="2">
        <v>1.30520781685257E-2</v>
      </c>
      <c r="P136" s="2">
        <v>-3.8187817119991301E-2</v>
      </c>
      <c r="Q136" s="2">
        <f t="shared" si="78"/>
        <v>-2.5135738951465599E-2</v>
      </c>
      <c r="R136">
        <f t="shared" si="97"/>
        <v>2005.2999999999997</v>
      </c>
      <c r="S136">
        <v>0</v>
      </c>
      <c r="T136" s="24">
        <f t="shared" ref="T136:U136" si="155">AVERAGE(D133:D136)</f>
        <v>0.3001917915925274</v>
      </c>
      <c r="U136" s="24">
        <f t="shared" si="155"/>
        <v>0.20288679820256078</v>
      </c>
      <c r="V136" s="24">
        <f t="shared" si="83"/>
        <v>0.15362723250470015</v>
      </c>
      <c r="W136" s="24">
        <f t="shared" si="84"/>
        <v>0.26092778265348249</v>
      </c>
      <c r="X136" s="24">
        <f t="shared" si="85"/>
        <v>-6.102603298743469E-2</v>
      </c>
      <c r="Y136" s="24">
        <f t="shared" si="86"/>
        <v>0.32195381564091752</v>
      </c>
      <c r="Z136" s="24">
        <f t="shared" si="87"/>
        <v>-0.21166821695562227</v>
      </c>
      <c r="AA136" s="24">
        <f t="shared" si="88"/>
        <v>-0.20132061619389574</v>
      </c>
      <c r="AB136" s="24">
        <f t="shared" si="89"/>
        <v>-1.034760076172603E-2</v>
      </c>
      <c r="AC136" s="24">
        <f t="shared" si="90"/>
        <v>9.7304993389966676E-2</v>
      </c>
      <c r="AD136" s="24">
        <f t="shared" si="91"/>
        <v>4.5254769358422625E-2</v>
      </c>
      <c r="AE136" s="24">
        <f t="shared" si="92"/>
        <v>0.12700911940900267</v>
      </c>
      <c r="AF136" s="24">
        <f t="shared" si="93"/>
        <v>-7.4958895377459075E-2</v>
      </c>
    </row>
    <row r="137" spans="2:32" x14ac:dyDescent="0.25">
      <c r="B137">
        <f t="shared" si="96"/>
        <v>2005.3999999999996</v>
      </c>
      <c r="C137">
        <v>0</v>
      </c>
      <c r="D137" s="2">
        <v>1.26323326984788E-2</v>
      </c>
      <c r="E137" s="2">
        <v>8.2892603293692302E-2</v>
      </c>
      <c r="F137" s="2">
        <v>2.6018977721148299E-2</v>
      </c>
      <c r="G137" s="2">
        <v>0.32296439546457001</v>
      </c>
      <c r="H137" s="2">
        <v>1.16640303578426E-2</v>
      </c>
      <c r="I137" s="2">
        <v>0.31130036510672698</v>
      </c>
      <c r="J137" s="2">
        <v>-0.26609076989202601</v>
      </c>
      <c r="K137" s="2">
        <v>-0.25795275307168403</v>
      </c>
      <c r="L137" s="2">
        <v>-8.1380168203418098E-3</v>
      </c>
      <c r="M137" s="2">
        <v>-7.0260270595213503E-2</v>
      </c>
      <c r="N137" s="2">
        <v>2.7580898953717899E-2</v>
      </c>
      <c r="O137" s="2">
        <v>-2.1873267041066999E-2</v>
      </c>
      <c r="P137" s="2">
        <v>-7.5967902507864296E-2</v>
      </c>
      <c r="Q137" s="2">
        <f t="shared" ref="Q137:Q200" si="156">P137+O137</f>
        <v>-9.7841169548931295E-2</v>
      </c>
      <c r="R137">
        <f t="shared" si="97"/>
        <v>2005.3999999999996</v>
      </c>
      <c r="S137">
        <v>0</v>
      </c>
      <c r="T137" s="24">
        <f t="shared" ref="T137:U137" si="157">AVERAGE(D134:D137)</f>
        <v>0.1644908304167694</v>
      </c>
      <c r="U137" s="24">
        <f t="shared" si="157"/>
        <v>0.12733667109138433</v>
      </c>
      <c r="V137" s="24">
        <f t="shared" si="83"/>
        <v>0.15990040260781499</v>
      </c>
      <c r="W137" s="24">
        <f t="shared" si="84"/>
        <v>0.28844267660403156</v>
      </c>
      <c r="X137" s="24">
        <f t="shared" si="85"/>
        <v>-2.5134339168458544E-2</v>
      </c>
      <c r="Y137" s="24">
        <f t="shared" si="86"/>
        <v>0.31357701577248998</v>
      </c>
      <c r="Z137" s="24">
        <f t="shared" si="87"/>
        <v>-0.32100640812046227</v>
      </c>
      <c r="AA137" s="24">
        <f t="shared" si="88"/>
        <v>-0.30952270078464622</v>
      </c>
      <c r="AB137" s="24">
        <f t="shared" si="89"/>
        <v>-1.148370733581569E-2</v>
      </c>
      <c r="AC137" s="24">
        <f t="shared" si="90"/>
        <v>3.7154159325385051E-2</v>
      </c>
      <c r="AD137" s="24">
        <f t="shared" si="91"/>
        <v>2.689418152551035E-2</v>
      </c>
      <c r="AE137" s="24">
        <f t="shared" si="92"/>
        <v>7.3499654157945918E-2</v>
      </c>
      <c r="AF137" s="24">
        <f t="shared" si="93"/>
        <v>-6.3239676358071401E-2</v>
      </c>
    </row>
    <row r="138" spans="2:32" x14ac:dyDescent="0.25">
      <c r="B138">
        <f t="shared" si="96"/>
        <v>2006.1</v>
      </c>
      <c r="C138">
        <v>0</v>
      </c>
      <c r="D138" s="2">
        <v>1.19383319063914</v>
      </c>
      <c r="E138" s="2">
        <v>1.1798600185066701</v>
      </c>
      <c r="F138" s="2">
        <v>0.76059444249074404</v>
      </c>
      <c r="G138" s="2">
        <v>0.77711745451015402</v>
      </c>
      <c r="H138" s="2">
        <v>-1.17414612475518E-2</v>
      </c>
      <c r="I138" s="2">
        <v>0.78885891575770595</v>
      </c>
      <c r="J138" s="2">
        <v>-0.35785187849422101</v>
      </c>
      <c r="K138" s="2">
        <v>-0.32464740397134501</v>
      </c>
      <c r="L138" s="2">
        <v>-3.3204474522875997E-2</v>
      </c>
      <c r="M138" s="2">
        <v>1.39731721324645E-2</v>
      </c>
      <c r="N138" s="2">
        <v>0.20837494963119599</v>
      </c>
      <c r="O138" s="2">
        <v>-0.14948506330535799</v>
      </c>
      <c r="P138" s="2">
        <v>-4.4916714193373397E-2</v>
      </c>
      <c r="Q138" s="2">
        <f t="shared" si="156"/>
        <v>-0.19440177749873139</v>
      </c>
      <c r="R138">
        <f t="shared" si="97"/>
        <v>2006.1</v>
      </c>
      <c r="S138">
        <v>0</v>
      </c>
      <c r="T138" s="24">
        <f t="shared" ref="T138:U138" si="158">AVERAGE(D135:D138)</f>
        <v>0.36719417870744464</v>
      </c>
      <c r="U138" s="24">
        <f t="shared" si="158"/>
        <v>0.36585773513900888</v>
      </c>
      <c r="V138" s="24">
        <f t="shared" si="83"/>
        <v>0.25901593022989949</v>
      </c>
      <c r="W138" s="24">
        <f t="shared" si="84"/>
        <v>0.41134071449873977</v>
      </c>
      <c r="X138" s="24">
        <f t="shared" si="85"/>
        <v>-6.4510439390789674E-3</v>
      </c>
      <c r="Y138" s="24">
        <f t="shared" si="86"/>
        <v>0.41779175843781874</v>
      </c>
      <c r="Z138" s="24">
        <f t="shared" si="87"/>
        <v>-0.30449890958962877</v>
      </c>
      <c r="AA138" s="24">
        <f t="shared" si="88"/>
        <v>-0.28895190405895049</v>
      </c>
      <c r="AB138" s="24">
        <f t="shared" si="89"/>
        <v>-1.5547005530678115E-2</v>
      </c>
      <c r="AC138" s="24">
        <f t="shared" si="90"/>
        <v>1.3364435684344233E-3</v>
      </c>
      <c r="AD138" s="24">
        <f t="shared" si="91"/>
        <v>6.450443869437919E-2</v>
      </c>
      <c r="AE138" s="24">
        <f t="shared" si="92"/>
        <v>-9.7537592146383252E-3</v>
      </c>
      <c r="AF138" s="24">
        <f t="shared" si="93"/>
        <v>-5.3414235911306479E-2</v>
      </c>
    </row>
    <row r="139" spans="2:32" x14ac:dyDescent="0.25">
      <c r="B139">
        <f t="shared" si="96"/>
        <v>2006.1999999999998</v>
      </c>
      <c r="C139">
        <v>0</v>
      </c>
      <c r="D139" s="2">
        <v>-7.3727383704204397E-2</v>
      </c>
      <c r="E139" s="2">
        <v>-4.3467776020362302E-2</v>
      </c>
      <c r="F139" s="2">
        <v>-0.209997328533192</v>
      </c>
      <c r="G139" s="2">
        <v>0.49326607109252602</v>
      </c>
      <c r="H139" s="2">
        <v>-4.66065382605153E-3</v>
      </c>
      <c r="I139" s="2">
        <v>0.49792672491857698</v>
      </c>
      <c r="J139" s="2">
        <v>-0.32673651857969599</v>
      </c>
      <c r="K139" s="2">
        <v>-0.29507765579391299</v>
      </c>
      <c r="L139" s="2">
        <v>-3.1658862785782602E-2</v>
      </c>
      <c r="M139" s="2">
        <v>-3.0259607683842098E-2</v>
      </c>
      <c r="N139" s="2">
        <v>0.18003456890070099</v>
      </c>
      <c r="O139" s="2">
        <v>-0.13155390670744799</v>
      </c>
      <c r="P139" s="2">
        <v>-7.8740269877095204E-2</v>
      </c>
      <c r="Q139" s="2">
        <f t="shared" si="156"/>
        <v>-0.21029417658454319</v>
      </c>
      <c r="R139">
        <f t="shared" si="97"/>
        <v>2006.1999999999998</v>
      </c>
      <c r="S139">
        <v>0</v>
      </c>
      <c r="T139" s="24">
        <f t="shared" ref="T139:U139" si="159">AVERAGE(D136:D139)</f>
        <v>0.37318450829674232</v>
      </c>
      <c r="U139" s="24">
        <f t="shared" si="159"/>
        <v>0.39100504517729179</v>
      </c>
      <c r="V139" s="24">
        <f t="shared" si="83"/>
        <v>0.20557978011393735</v>
      </c>
      <c r="W139" s="24">
        <f t="shared" si="84"/>
        <v>0.4610635651775275</v>
      </c>
      <c r="X139" s="24">
        <f t="shared" si="85"/>
        <v>-3.543997369624925E-3</v>
      </c>
      <c r="Y139" s="24">
        <f t="shared" si="86"/>
        <v>0.46460756254715224</v>
      </c>
      <c r="Z139" s="24">
        <f t="shared" si="87"/>
        <v>-0.27563830011417123</v>
      </c>
      <c r="AA139" s="24">
        <f t="shared" si="88"/>
        <v>-0.256242904772091</v>
      </c>
      <c r="AB139" s="24">
        <f t="shared" si="89"/>
        <v>-1.9395395342080041E-2</v>
      </c>
      <c r="AC139" s="24">
        <f t="shared" si="90"/>
        <v>-1.7820536880550776E-2</v>
      </c>
      <c r="AD139" s="24">
        <f t="shared" si="91"/>
        <v>0.11409767876536708</v>
      </c>
      <c r="AE139" s="24">
        <f t="shared" si="92"/>
        <v>-7.2465039721336819E-2</v>
      </c>
      <c r="AF139" s="24">
        <f t="shared" si="93"/>
        <v>-5.9453175924581048E-2</v>
      </c>
    </row>
    <row r="140" spans="2:32" x14ac:dyDescent="0.25">
      <c r="B140">
        <f t="shared" si="96"/>
        <v>2006.2999999999997</v>
      </c>
      <c r="C140">
        <v>0</v>
      </c>
      <c r="D140" s="2">
        <v>0.14705618269146001</v>
      </c>
      <c r="E140" s="2">
        <v>-0.17427612368513101</v>
      </c>
      <c r="F140" s="2">
        <v>-0.25478148882443302</v>
      </c>
      <c r="G140" s="2">
        <v>0.23410306554773999</v>
      </c>
      <c r="H140" s="2">
        <v>1.23193761279845E-2</v>
      </c>
      <c r="I140" s="2">
        <v>0.22178368941975601</v>
      </c>
      <c r="J140" s="2">
        <v>-0.15359770040843901</v>
      </c>
      <c r="K140" s="2">
        <v>-0.144841328813584</v>
      </c>
      <c r="L140" s="2">
        <v>-8.7563715948546401E-3</v>
      </c>
      <c r="M140" s="2">
        <v>0.32133230637659199</v>
      </c>
      <c r="N140" s="2">
        <v>0.20773822539585701</v>
      </c>
      <c r="O140" s="2">
        <v>0.107066217379797</v>
      </c>
      <c r="P140" s="2">
        <v>6.5278636009374804E-3</v>
      </c>
      <c r="Q140" s="2">
        <f t="shared" si="156"/>
        <v>0.11359408098073448</v>
      </c>
      <c r="R140">
        <f t="shared" si="97"/>
        <v>2006.2999999999997</v>
      </c>
      <c r="S140">
        <v>0</v>
      </c>
      <c r="T140" s="24">
        <f t="shared" ref="T140:U140" si="160">AVERAGE(D137:D140)</f>
        <v>0.31994858058121861</v>
      </c>
      <c r="U140" s="24">
        <f t="shared" si="160"/>
        <v>0.26125218052371724</v>
      </c>
      <c r="V140" s="24">
        <f t="shared" ref="V140:V181" si="161">AVERAGE(F137:F140)</f>
        <v>8.0458650713566823E-2</v>
      </c>
      <c r="W140" s="24">
        <f t="shared" ref="W140:W181" si="162">AVERAGE(G137:G140)</f>
        <v>0.45686274665374754</v>
      </c>
      <c r="X140" s="24">
        <f t="shared" ref="X140:X181" si="163">AVERAGE(H137:H140)</f>
        <v>1.8953228530559424E-3</v>
      </c>
      <c r="Y140" s="24">
        <f t="shared" ref="Y140:Y181" si="164">AVERAGE(I137:I140)</f>
        <v>0.4549674238006915</v>
      </c>
      <c r="Z140" s="24">
        <f t="shared" ref="Z140:Z181" si="165">AVERAGE(J137:J140)</f>
        <v>-0.27606921684359553</v>
      </c>
      <c r="AA140" s="24">
        <f t="shared" ref="AA140:AA181" si="166">AVERAGE(K137:K140)</f>
        <v>-0.25562978541263148</v>
      </c>
      <c r="AB140" s="24">
        <f t="shared" ref="AB140:AB181" si="167">AVERAGE(L137:L140)</f>
        <v>-2.0439431430963762E-2</v>
      </c>
      <c r="AC140" s="24">
        <f t="shared" ref="AC140:AC181" si="168">AVERAGE(M137:M140)</f>
        <v>5.8696400057500223E-2</v>
      </c>
      <c r="AD140" s="24">
        <f t="shared" ref="AD140:AD181" si="169">AVERAGE(N137:N140)</f>
        <v>0.15593216072036797</v>
      </c>
      <c r="AE140" s="24">
        <f t="shared" ref="AE140:AE181" si="170">AVERAGE(O137:O140)</f>
        <v>-4.8961504918519E-2</v>
      </c>
      <c r="AF140" s="24">
        <f t="shared" ref="AF140:AF181" si="171">AVERAGE(P137:P140)</f>
        <v>-4.8274255744348848E-2</v>
      </c>
    </row>
    <row r="141" spans="2:32" x14ac:dyDescent="0.25">
      <c r="B141">
        <f t="shared" si="96"/>
        <v>2006.3999999999996</v>
      </c>
      <c r="C141">
        <v>0</v>
      </c>
      <c r="D141" s="2">
        <v>1.2473054499057401</v>
      </c>
      <c r="E141" s="2">
        <v>1.0115945426356701</v>
      </c>
      <c r="F141" s="2">
        <v>0.43752025486129398</v>
      </c>
      <c r="G141" s="2">
        <v>0.80415596259603805</v>
      </c>
      <c r="H141" s="2">
        <v>1.6432354241339701E-2</v>
      </c>
      <c r="I141" s="2">
        <v>0.78772360835469801</v>
      </c>
      <c r="J141" s="2">
        <v>-0.230081674821661</v>
      </c>
      <c r="K141" s="2">
        <v>-0.21451083849893299</v>
      </c>
      <c r="L141" s="2">
        <v>-1.5570836322728101E-2</v>
      </c>
      <c r="M141" s="2">
        <v>0.23571090727007399</v>
      </c>
      <c r="N141" s="2">
        <v>0.327632515805927</v>
      </c>
      <c r="O141" s="2">
        <v>-0.14926575991312299</v>
      </c>
      <c r="P141" s="2">
        <v>5.73441513772706E-2</v>
      </c>
      <c r="Q141" s="2">
        <f t="shared" si="156"/>
        <v>-9.1921608535852392E-2</v>
      </c>
      <c r="R141">
        <f t="shared" si="97"/>
        <v>2006.3999999999996</v>
      </c>
      <c r="S141">
        <v>0</v>
      </c>
      <c r="T141" s="24">
        <f t="shared" ref="T141:U141" si="172">AVERAGE(D138:D141)</f>
        <v>0.62861685988303395</v>
      </c>
      <c r="U141" s="24">
        <f t="shared" si="172"/>
        <v>0.49342766535921168</v>
      </c>
      <c r="V141" s="24">
        <f t="shared" si="161"/>
        <v>0.18333396999860324</v>
      </c>
      <c r="W141" s="24">
        <f t="shared" si="162"/>
        <v>0.57716063843661458</v>
      </c>
      <c r="X141" s="24">
        <f t="shared" si="163"/>
        <v>3.0874038239302177E-3</v>
      </c>
      <c r="Y141" s="24">
        <f t="shared" si="164"/>
        <v>0.57407323461268422</v>
      </c>
      <c r="Z141" s="24">
        <f t="shared" si="165"/>
        <v>-0.26706694307600426</v>
      </c>
      <c r="AA141" s="24">
        <f t="shared" si="166"/>
        <v>-0.24476930676944375</v>
      </c>
      <c r="AB141" s="24">
        <f t="shared" si="167"/>
        <v>-2.2297636306560332E-2</v>
      </c>
      <c r="AC141" s="24">
        <f t="shared" si="168"/>
        <v>0.13518919452382211</v>
      </c>
      <c r="AD141" s="24">
        <f t="shared" si="169"/>
        <v>0.23094506493342026</v>
      </c>
      <c r="AE141" s="24">
        <f t="shared" si="170"/>
        <v>-8.0809628136533002E-2</v>
      </c>
      <c r="AF141" s="24">
        <f t="shared" si="171"/>
        <v>-1.4946242273065131E-2</v>
      </c>
    </row>
    <row r="142" spans="2:32" x14ac:dyDescent="0.25">
      <c r="B142">
        <f t="shared" si="96"/>
        <v>2007.1</v>
      </c>
      <c r="C142">
        <v>0</v>
      </c>
      <c r="D142" s="2">
        <v>0.483729581858238</v>
      </c>
      <c r="E142" s="2">
        <v>-0.17164986215456399</v>
      </c>
      <c r="F142" s="2">
        <v>-0.16606368279072201</v>
      </c>
      <c r="G142" s="2">
        <v>0.29327211090516597</v>
      </c>
      <c r="H142" s="2">
        <v>6.8157148972988702E-3</v>
      </c>
      <c r="I142" s="2">
        <v>0.28645639600786699</v>
      </c>
      <c r="J142" s="2">
        <v>-0.29885829026900701</v>
      </c>
      <c r="K142" s="2">
        <v>-0.26780887438436701</v>
      </c>
      <c r="L142" s="2">
        <v>-3.1049415884640101E-2</v>
      </c>
      <c r="M142" s="2">
        <v>0.65537944401280201</v>
      </c>
      <c r="N142" s="2">
        <v>0.382372974873745</v>
      </c>
      <c r="O142" s="2">
        <v>0.33823619286395801</v>
      </c>
      <c r="P142" s="2">
        <v>-6.5229723724900199E-2</v>
      </c>
      <c r="Q142" s="2">
        <f t="shared" si="156"/>
        <v>0.27300646913905779</v>
      </c>
      <c r="R142">
        <f t="shared" si="97"/>
        <v>2007.1</v>
      </c>
      <c r="S142">
        <v>0</v>
      </c>
      <c r="T142" s="24">
        <f t="shared" ref="T142:U142" si="173">AVERAGE(D139:D142)</f>
        <v>0.45109095768780838</v>
      </c>
      <c r="U142" s="24">
        <f t="shared" si="173"/>
        <v>0.15555019519390317</v>
      </c>
      <c r="V142" s="24">
        <f t="shared" si="161"/>
        <v>-4.833056132176327E-2</v>
      </c>
      <c r="W142" s="24">
        <f t="shared" si="162"/>
        <v>0.4561993025353675</v>
      </c>
      <c r="X142" s="24">
        <f t="shared" si="163"/>
        <v>7.726697860142886E-3</v>
      </c>
      <c r="Y142" s="24">
        <f t="shared" si="164"/>
        <v>0.44847260467522448</v>
      </c>
      <c r="Z142" s="24">
        <f t="shared" si="165"/>
        <v>-0.25231854601970072</v>
      </c>
      <c r="AA142" s="24">
        <f t="shared" si="166"/>
        <v>-0.23055967437269925</v>
      </c>
      <c r="AB142" s="24">
        <f t="shared" si="167"/>
        <v>-2.1758871647001361E-2</v>
      </c>
      <c r="AC142" s="24">
        <f t="shared" si="168"/>
        <v>0.29554076249390648</v>
      </c>
      <c r="AD142" s="24">
        <f t="shared" si="169"/>
        <v>0.27444457124405752</v>
      </c>
      <c r="AE142" s="24">
        <f t="shared" si="170"/>
        <v>4.1120685905796012E-2</v>
      </c>
      <c r="AF142" s="24">
        <f t="shared" si="171"/>
        <v>-2.0024494655946832E-2</v>
      </c>
    </row>
    <row r="143" spans="2:32" x14ac:dyDescent="0.25">
      <c r="B143">
        <f t="shared" ref="B143:B205" si="174">B139+1</f>
        <v>2007.1999999999998</v>
      </c>
      <c r="C143">
        <v>0</v>
      </c>
      <c r="D143" s="2">
        <v>0.68167606479341802</v>
      </c>
      <c r="E143" s="2">
        <v>0.44353904784355402</v>
      </c>
      <c r="F143" s="2">
        <v>0.47203513696435301</v>
      </c>
      <c r="G143" s="2">
        <v>0.246130323857466</v>
      </c>
      <c r="H143" s="2">
        <v>5.69221214486057E-3</v>
      </c>
      <c r="I143" s="2">
        <v>0.24043811171260501</v>
      </c>
      <c r="J143" s="2">
        <v>-0.27462641297826501</v>
      </c>
      <c r="K143" s="2">
        <v>-0.246485986391732</v>
      </c>
      <c r="L143" s="2">
        <v>-2.8140426586532801E-2</v>
      </c>
      <c r="M143" s="2">
        <v>0.238137016949863</v>
      </c>
      <c r="N143" s="2">
        <v>0.27466396606321097</v>
      </c>
      <c r="O143" s="2">
        <v>3.9847334026427698E-2</v>
      </c>
      <c r="P143" s="2">
        <v>-7.6374283139774901E-2</v>
      </c>
      <c r="Q143" s="2">
        <f t="shared" si="156"/>
        <v>-3.6526949113347203E-2</v>
      </c>
      <c r="R143">
        <f t="shared" ref="R143:R205" si="175">R139+1</f>
        <v>2007.1999999999998</v>
      </c>
      <c r="S143">
        <v>0</v>
      </c>
      <c r="T143" s="24">
        <f t="shared" ref="T143:U143" si="176">AVERAGE(D140:D143)</f>
        <v>0.6399418198122141</v>
      </c>
      <c r="U143" s="24">
        <f t="shared" si="176"/>
        <v>0.27730190115988229</v>
      </c>
      <c r="V143" s="24">
        <f t="shared" si="161"/>
        <v>0.12217755505262298</v>
      </c>
      <c r="W143" s="24">
        <f t="shared" si="162"/>
        <v>0.39441536572660246</v>
      </c>
      <c r="X143" s="24">
        <f t="shared" si="163"/>
        <v>1.0314914352870909E-2</v>
      </c>
      <c r="Y143" s="24">
        <f t="shared" si="164"/>
        <v>0.38410045137373156</v>
      </c>
      <c r="Z143" s="24">
        <f t="shared" si="165"/>
        <v>-0.23929101961934302</v>
      </c>
      <c r="AA143" s="24">
        <f t="shared" si="166"/>
        <v>-0.21841175702215401</v>
      </c>
      <c r="AB143" s="24">
        <f t="shared" si="167"/>
        <v>-2.0879262597188912E-2</v>
      </c>
      <c r="AC143" s="24">
        <f t="shared" si="168"/>
        <v>0.36263991865233269</v>
      </c>
      <c r="AD143" s="24">
        <f t="shared" si="169"/>
        <v>0.29810192053468498</v>
      </c>
      <c r="AE143" s="24">
        <f t="shared" si="170"/>
        <v>8.3970996089264935E-2</v>
      </c>
      <c r="AF143" s="24">
        <f t="shared" si="171"/>
        <v>-1.9432997971616756E-2</v>
      </c>
    </row>
    <row r="144" spans="2:32" x14ac:dyDescent="0.25">
      <c r="B144">
        <f t="shared" si="174"/>
        <v>2007.2999999999997</v>
      </c>
      <c r="C144">
        <v>0</v>
      </c>
      <c r="D144" s="2">
        <v>0.55261815013611104</v>
      </c>
      <c r="E144" s="2">
        <v>0.44853001115289098</v>
      </c>
      <c r="F144" s="2">
        <v>0.27525124849903099</v>
      </c>
      <c r="G144" s="2">
        <v>0.36705006387802402</v>
      </c>
      <c r="H144" s="2">
        <v>9.6290626644606296E-3</v>
      </c>
      <c r="I144" s="2">
        <v>0.35742100121356302</v>
      </c>
      <c r="J144" s="2">
        <v>-0.193771301224164</v>
      </c>
      <c r="K144" s="2">
        <v>-0.18715646884577999</v>
      </c>
      <c r="L144" s="2">
        <v>-6.6148323783837204E-3</v>
      </c>
      <c r="M144" s="2">
        <v>0.104088138983219</v>
      </c>
      <c r="N144" s="2">
        <v>0.18015247579987501</v>
      </c>
      <c r="O144" s="2">
        <v>-9.9778496888316304E-2</v>
      </c>
      <c r="P144" s="2">
        <v>2.37141600716602E-2</v>
      </c>
      <c r="Q144" s="2">
        <f t="shared" si="156"/>
        <v>-7.60643368166561E-2</v>
      </c>
      <c r="R144">
        <f t="shared" si="175"/>
        <v>2007.2999999999997</v>
      </c>
      <c r="S144">
        <v>0</v>
      </c>
      <c r="T144" s="24">
        <f t="shared" ref="T144:U144" si="177">AVERAGE(D141:D144)</f>
        <v>0.74133231167337676</v>
      </c>
      <c r="U144" s="24">
        <f t="shared" si="177"/>
        <v>0.43300343486938775</v>
      </c>
      <c r="V144" s="24">
        <f t="shared" si="161"/>
        <v>0.25468573938348898</v>
      </c>
      <c r="W144" s="24">
        <f t="shared" si="162"/>
        <v>0.42765211530917352</v>
      </c>
      <c r="X144" s="24">
        <f t="shared" si="163"/>
        <v>9.642335986989943E-3</v>
      </c>
      <c r="Y144" s="24">
        <f t="shared" si="164"/>
        <v>0.41800977932218331</v>
      </c>
      <c r="Z144" s="24">
        <f t="shared" si="165"/>
        <v>-0.24933441982327426</v>
      </c>
      <c r="AA144" s="24">
        <f t="shared" si="166"/>
        <v>-0.228990542030203</v>
      </c>
      <c r="AB144" s="24">
        <f t="shared" si="167"/>
        <v>-2.0343877793071178E-2</v>
      </c>
      <c r="AC144" s="24">
        <f t="shared" si="168"/>
        <v>0.30832887680398957</v>
      </c>
      <c r="AD144" s="24">
        <f t="shared" si="169"/>
        <v>0.2912054831356895</v>
      </c>
      <c r="AE144" s="24">
        <f t="shared" si="170"/>
        <v>3.2259817522236604E-2</v>
      </c>
      <c r="AF144" s="24">
        <f t="shared" si="171"/>
        <v>-1.5136423853936074E-2</v>
      </c>
    </row>
    <row r="145" spans="2:32" x14ac:dyDescent="0.25">
      <c r="B145">
        <f t="shared" si="174"/>
        <v>2007.3999999999996</v>
      </c>
      <c r="C145">
        <v>0</v>
      </c>
      <c r="D145" s="2">
        <v>1.22474451534119</v>
      </c>
      <c r="E145" s="2">
        <v>0.56972830238791194</v>
      </c>
      <c r="F145" s="2">
        <v>0.51132574205498205</v>
      </c>
      <c r="G145" s="2">
        <v>0.25421217335494001</v>
      </c>
      <c r="H145" s="2">
        <v>-3.6266780654669699E-3</v>
      </c>
      <c r="I145" s="2">
        <v>0.25783885142040702</v>
      </c>
      <c r="J145" s="2">
        <v>-0.19580961302201</v>
      </c>
      <c r="K145" s="2">
        <v>-0.184030492154898</v>
      </c>
      <c r="L145" s="2">
        <v>-1.17791208671125E-2</v>
      </c>
      <c r="M145" s="2">
        <v>0.65501621295328205</v>
      </c>
      <c r="N145" s="2">
        <v>0.20734413185480799</v>
      </c>
      <c r="O145" s="2">
        <v>0.36383275104131202</v>
      </c>
      <c r="P145" s="2">
        <v>8.3839330057161099E-2</v>
      </c>
      <c r="Q145" s="2">
        <f t="shared" si="156"/>
        <v>0.44767208109847312</v>
      </c>
      <c r="R145">
        <f t="shared" si="175"/>
        <v>2007.3999999999996</v>
      </c>
      <c r="S145">
        <v>0</v>
      </c>
      <c r="T145" s="24">
        <f t="shared" ref="T145:U145" si="178">AVERAGE(D142:D145)</f>
        <v>0.73569207803223924</v>
      </c>
      <c r="U145" s="24">
        <f t="shared" si="178"/>
        <v>0.32253687480744819</v>
      </c>
      <c r="V145" s="24">
        <f t="shared" si="161"/>
        <v>0.27313711118191097</v>
      </c>
      <c r="W145" s="24">
        <f t="shared" si="162"/>
        <v>0.29016616799889899</v>
      </c>
      <c r="X145" s="24">
        <f t="shared" si="163"/>
        <v>4.6275779102882752E-3</v>
      </c>
      <c r="Y145" s="24">
        <f t="shared" si="164"/>
        <v>0.28553859008861049</v>
      </c>
      <c r="Z145" s="24">
        <f t="shared" si="165"/>
        <v>-0.2407664043733615</v>
      </c>
      <c r="AA145" s="24">
        <f t="shared" si="166"/>
        <v>-0.22137045544419423</v>
      </c>
      <c r="AB145" s="24">
        <f t="shared" si="167"/>
        <v>-1.9395948929167278E-2</v>
      </c>
      <c r="AC145" s="24">
        <f t="shared" si="168"/>
        <v>0.41315520322479149</v>
      </c>
      <c r="AD145" s="24">
        <f t="shared" si="169"/>
        <v>0.26113338714790973</v>
      </c>
      <c r="AE145" s="24">
        <f t="shared" si="170"/>
        <v>0.16053444526084537</v>
      </c>
      <c r="AF145" s="24">
        <f t="shared" si="171"/>
        <v>-8.5126291839634528E-3</v>
      </c>
    </row>
    <row r="146" spans="2:32" x14ac:dyDescent="0.25">
      <c r="B146" s="22">
        <f t="shared" si="174"/>
        <v>2008.1</v>
      </c>
      <c r="C146" s="22">
        <v>1</v>
      </c>
      <c r="D146" s="23">
        <v>0.24766449330138801</v>
      </c>
      <c r="E146" s="23">
        <v>0.63835380525980501</v>
      </c>
      <c r="F146" s="23">
        <v>0.46707853857752701</v>
      </c>
      <c r="G146" s="23">
        <v>0.29805148759186201</v>
      </c>
      <c r="H146" s="23">
        <v>9.9367430841320594E-4</v>
      </c>
      <c r="I146" s="23">
        <v>0.29705781328344899</v>
      </c>
      <c r="J146" s="23">
        <v>-0.12677622090958399</v>
      </c>
      <c r="K146" s="23">
        <v>-9.1777249148453394E-2</v>
      </c>
      <c r="L146" s="23">
        <v>-3.4998971761131002E-2</v>
      </c>
      <c r="M146" s="23">
        <v>-0.390689311958417</v>
      </c>
      <c r="N146" s="23">
        <v>-0.20353974945289399</v>
      </c>
      <c r="O146" s="23">
        <v>-0.131422971616074</v>
      </c>
      <c r="P146" s="23">
        <v>-5.5726590889448001E-2</v>
      </c>
      <c r="Q146" s="2">
        <f t="shared" si="156"/>
        <v>-0.187149562505522</v>
      </c>
      <c r="R146" s="22">
        <f t="shared" si="175"/>
        <v>2008.1</v>
      </c>
      <c r="S146" s="22">
        <v>1</v>
      </c>
      <c r="T146" s="23">
        <f t="shared" ref="T146:U146" si="179">AVERAGE(D143:D146)</f>
        <v>0.67667580589302678</v>
      </c>
      <c r="U146" s="23">
        <f t="shared" si="179"/>
        <v>0.52503779166104048</v>
      </c>
      <c r="V146" s="23">
        <f t="shared" si="161"/>
        <v>0.43142266652397321</v>
      </c>
      <c r="W146" s="23">
        <f t="shared" si="162"/>
        <v>0.29136101217057303</v>
      </c>
      <c r="X146" s="23">
        <f t="shared" si="163"/>
        <v>3.172067763066859E-3</v>
      </c>
      <c r="Y146" s="23">
        <f t="shared" si="164"/>
        <v>0.28818894440750598</v>
      </c>
      <c r="Z146" s="23">
        <f t="shared" si="165"/>
        <v>-0.19774588703350576</v>
      </c>
      <c r="AA146" s="23">
        <f t="shared" si="166"/>
        <v>-0.17736254913521585</v>
      </c>
      <c r="AB146" s="23">
        <f t="shared" si="167"/>
        <v>-2.0383337898290006E-2</v>
      </c>
      <c r="AC146" s="23">
        <f t="shared" si="168"/>
        <v>0.15163801423198675</v>
      </c>
      <c r="AD146" s="23">
        <f t="shared" si="169"/>
        <v>0.11465520606624999</v>
      </c>
      <c r="AE146" s="23">
        <f t="shared" si="170"/>
        <v>4.3119654140837356E-2</v>
      </c>
      <c r="AF146" s="23">
        <f t="shared" si="171"/>
        <v>-6.1368459751003999E-3</v>
      </c>
    </row>
    <row r="147" spans="2:32" x14ac:dyDescent="0.25">
      <c r="B147" s="22">
        <f t="shared" si="174"/>
        <v>2008.1999999999998</v>
      </c>
      <c r="C147" s="22">
        <v>1</v>
      </c>
      <c r="D147" s="23">
        <v>3.3127354498433998</v>
      </c>
      <c r="E147" s="23">
        <v>3.5119908619615701</v>
      </c>
      <c r="F147" s="23">
        <v>0.61578121502681205</v>
      </c>
      <c r="G147" s="23">
        <v>3.9109179426996898</v>
      </c>
      <c r="H147" s="23">
        <v>-1.13658518343975E-2</v>
      </c>
      <c r="I147" s="23">
        <v>3.9222837945340898</v>
      </c>
      <c r="J147" s="23">
        <v>-1.0147082957649201</v>
      </c>
      <c r="K147" s="23">
        <v>-0.98177945666614197</v>
      </c>
      <c r="L147" s="23">
        <v>-3.2928839098785398E-2</v>
      </c>
      <c r="M147" s="23">
        <v>-0.19925541211817299</v>
      </c>
      <c r="N147" s="23">
        <v>-0.108543734258019</v>
      </c>
      <c r="O147" s="23">
        <v>0.10366405524391301</v>
      </c>
      <c r="P147" s="23">
        <v>-0.194375733104066</v>
      </c>
      <c r="Q147" s="2">
        <f t="shared" si="156"/>
        <v>-9.0711677860152995E-2</v>
      </c>
      <c r="R147" s="22">
        <f t="shared" si="175"/>
        <v>2008.1999999999998</v>
      </c>
      <c r="S147" s="22">
        <v>1</v>
      </c>
      <c r="T147" s="23">
        <f t="shared" ref="T147:U147" si="180">AVERAGE(D144:D147)</f>
        <v>1.3344406521555223</v>
      </c>
      <c r="U147" s="23">
        <f t="shared" si="180"/>
        <v>1.2921507451905445</v>
      </c>
      <c r="V147" s="23">
        <f t="shared" si="161"/>
        <v>0.46735918603958804</v>
      </c>
      <c r="W147" s="23">
        <f t="shared" si="162"/>
        <v>1.207557916881129</v>
      </c>
      <c r="X147" s="23">
        <f t="shared" si="163"/>
        <v>-1.0924482317476586E-3</v>
      </c>
      <c r="Y147" s="23">
        <f t="shared" si="164"/>
        <v>1.2086503651128773</v>
      </c>
      <c r="Z147" s="23">
        <f t="shared" si="165"/>
        <v>-0.38276635773016954</v>
      </c>
      <c r="AA147" s="23">
        <f t="shared" si="166"/>
        <v>-0.36118591670381833</v>
      </c>
      <c r="AB147" s="23">
        <f t="shared" si="167"/>
        <v>-2.1580441026353155E-2</v>
      </c>
      <c r="AC147" s="23">
        <f t="shared" si="168"/>
        <v>4.2289906964977766E-2</v>
      </c>
      <c r="AD147" s="23">
        <f t="shared" si="169"/>
        <v>1.8853280985942494E-2</v>
      </c>
      <c r="AE147" s="23">
        <f t="shared" si="170"/>
        <v>5.9073834445208681E-2</v>
      </c>
      <c r="AF147" s="23">
        <f t="shared" si="171"/>
        <v>-3.5637208466173173E-2</v>
      </c>
    </row>
    <row r="148" spans="2:32" x14ac:dyDescent="0.25">
      <c r="B148" s="22">
        <f t="shared" si="174"/>
        <v>2008.2999999999997</v>
      </c>
      <c r="C148" s="22">
        <v>1</v>
      </c>
      <c r="D148" s="23">
        <v>-0.20671002928411</v>
      </c>
      <c r="E148" s="23">
        <v>-0.59388528181390499</v>
      </c>
      <c r="F148" s="23">
        <v>0.41836478002875099</v>
      </c>
      <c r="G148" s="23">
        <v>-0.784683165599807</v>
      </c>
      <c r="H148" s="23">
        <v>0.139762892737057</v>
      </c>
      <c r="I148" s="23">
        <v>-0.924446058336864</v>
      </c>
      <c r="J148" s="23">
        <v>-0.22756689624285001</v>
      </c>
      <c r="K148" s="23">
        <v>-0.218953298248587</v>
      </c>
      <c r="L148" s="23">
        <v>-8.6135979942625999E-3</v>
      </c>
      <c r="M148" s="23">
        <v>0.38717525252979501</v>
      </c>
      <c r="N148" s="23">
        <v>0.24731277314411501</v>
      </c>
      <c r="O148" s="23">
        <v>9.4958910913181899E-2</v>
      </c>
      <c r="P148" s="23">
        <v>4.4903568472497997E-2</v>
      </c>
      <c r="Q148" s="2">
        <f t="shared" si="156"/>
        <v>0.13986247938567989</v>
      </c>
      <c r="R148" s="22">
        <f t="shared" si="175"/>
        <v>2008.2999999999997</v>
      </c>
      <c r="S148" s="22">
        <v>1</v>
      </c>
      <c r="T148" s="23">
        <f t="shared" ref="T148:U148" si="181">AVERAGE(D145:D148)</f>
        <v>1.1446086073004669</v>
      </c>
      <c r="U148" s="23">
        <f t="shared" si="181"/>
        <v>1.0315469219488456</v>
      </c>
      <c r="V148" s="23">
        <f t="shared" si="161"/>
        <v>0.503137568922018</v>
      </c>
      <c r="W148" s="23">
        <f t="shared" si="162"/>
        <v>0.91962460951167113</v>
      </c>
      <c r="X148" s="23">
        <f t="shared" si="163"/>
        <v>3.1441009286401436E-2</v>
      </c>
      <c r="Y148" s="23">
        <f t="shared" si="164"/>
        <v>0.88818360022527054</v>
      </c>
      <c r="Z148" s="23">
        <f t="shared" si="165"/>
        <v>-0.39121525648484101</v>
      </c>
      <c r="AA148" s="23">
        <f t="shared" si="166"/>
        <v>-0.36913512405452009</v>
      </c>
      <c r="AB148" s="23">
        <f t="shared" si="167"/>
        <v>-2.2080132430322877E-2</v>
      </c>
      <c r="AC148" s="23">
        <f t="shared" si="168"/>
        <v>0.11306168535162177</v>
      </c>
      <c r="AD148" s="23">
        <f t="shared" si="169"/>
        <v>3.5643355322002503E-2</v>
      </c>
      <c r="AE148" s="23">
        <f t="shared" si="170"/>
        <v>0.10775818639558324</v>
      </c>
      <c r="AF148" s="23">
        <f t="shared" si="171"/>
        <v>-3.033985636596373E-2</v>
      </c>
    </row>
    <row r="149" spans="2:32" x14ac:dyDescent="0.25">
      <c r="B149" s="22">
        <f t="shared" si="174"/>
        <v>2008.3999999999996</v>
      </c>
      <c r="C149" s="22">
        <v>1</v>
      </c>
      <c r="D149" s="23">
        <v>1.1453042697803699</v>
      </c>
      <c r="E149" s="23">
        <v>0.39066711106819002</v>
      </c>
      <c r="F149" s="23">
        <v>0.53993262029479305</v>
      </c>
      <c r="G149" s="23">
        <v>-0.92547206192004405</v>
      </c>
      <c r="H149" s="23">
        <v>0.14042982516660699</v>
      </c>
      <c r="I149" s="23">
        <v>-1.0659018870866499</v>
      </c>
      <c r="J149" s="23">
        <v>0.77620655269344196</v>
      </c>
      <c r="K149" s="23">
        <v>0.79148214365731895</v>
      </c>
      <c r="L149" s="23">
        <v>-1.5275590963877801E-2</v>
      </c>
      <c r="M149" s="23">
        <v>0.75463715871218096</v>
      </c>
      <c r="N149" s="23">
        <v>0.456728061343952</v>
      </c>
      <c r="O149" s="23">
        <v>0.108728636222456</v>
      </c>
      <c r="P149" s="23">
        <v>0.189180461145772</v>
      </c>
      <c r="Q149" s="2">
        <f t="shared" si="156"/>
        <v>0.29790909736822802</v>
      </c>
      <c r="R149" s="22">
        <f t="shared" si="175"/>
        <v>2008.3999999999996</v>
      </c>
      <c r="S149" s="22">
        <v>1</v>
      </c>
      <c r="T149" s="23">
        <f t="shared" ref="T149:U149" si="182">AVERAGE(D146:D149)</f>
        <v>1.124748545910262</v>
      </c>
      <c r="U149" s="23">
        <f t="shared" si="182"/>
        <v>0.98678162411891512</v>
      </c>
      <c r="V149" s="23">
        <f t="shared" si="161"/>
        <v>0.51028928848197075</v>
      </c>
      <c r="W149" s="23">
        <f t="shared" si="162"/>
        <v>0.62470355069292505</v>
      </c>
      <c r="X149" s="23">
        <f t="shared" si="163"/>
        <v>6.7455135094419916E-2</v>
      </c>
      <c r="Y149" s="23">
        <f t="shared" si="164"/>
        <v>0.55724841559850624</v>
      </c>
      <c r="Z149" s="23">
        <f t="shared" si="165"/>
        <v>-0.14821121505597804</v>
      </c>
      <c r="AA149" s="23">
        <f t="shared" si="166"/>
        <v>-0.12525696510146583</v>
      </c>
      <c r="AB149" s="23">
        <f t="shared" si="167"/>
        <v>-2.29542499545142E-2</v>
      </c>
      <c r="AC149" s="23">
        <f t="shared" si="168"/>
        <v>0.13796692179134648</v>
      </c>
      <c r="AD149" s="23">
        <f t="shared" si="169"/>
        <v>9.7989337694288497E-2</v>
      </c>
      <c r="AE149" s="23">
        <f t="shared" si="170"/>
        <v>4.3982157690869231E-2</v>
      </c>
      <c r="AF149" s="23">
        <f t="shared" si="171"/>
        <v>-4.0045735938110047E-3</v>
      </c>
    </row>
    <row r="150" spans="2:32" x14ac:dyDescent="0.25">
      <c r="B150" s="22">
        <f t="shared" si="174"/>
        <v>2009.1</v>
      </c>
      <c r="C150" s="22">
        <v>1</v>
      </c>
      <c r="D150" s="23">
        <v>6.0837176469913796</v>
      </c>
      <c r="E150" s="23">
        <v>4.8317116699657703</v>
      </c>
      <c r="F150" s="23">
        <v>0.57401076730038203</v>
      </c>
      <c r="G150" s="23">
        <v>3.3696114111293598</v>
      </c>
      <c r="H150" s="23">
        <v>0.18724076701221601</v>
      </c>
      <c r="I150" s="23">
        <v>3.18237064411715</v>
      </c>
      <c r="J150" s="23">
        <v>0.88808949153602701</v>
      </c>
      <c r="K150" s="23">
        <v>0.92646847587776004</v>
      </c>
      <c r="L150" s="23">
        <v>-3.83789843417328E-2</v>
      </c>
      <c r="M150" s="23">
        <v>1.2520059770256</v>
      </c>
      <c r="N150" s="23">
        <v>0.82817734632114604</v>
      </c>
      <c r="O150" s="23">
        <v>0.344131635896615</v>
      </c>
      <c r="P150" s="23">
        <v>7.9696994807842397E-2</v>
      </c>
      <c r="Q150" s="2">
        <f t="shared" si="156"/>
        <v>0.42382863070445742</v>
      </c>
      <c r="R150" s="22">
        <f t="shared" si="175"/>
        <v>2009.1</v>
      </c>
      <c r="S150" s="22">
        <v>1</v>
      </c>
      <c r="T150" s="23">
        <f t="shared" ref="T150:U150" si="183">AVERAGE(D147:D150)</f>
        <v>2.5837618343327597</v>
      </c>
      <c r="U150" s="23">
        <f t="shared" si="183"/>
        <v>2.0351210902954064</v>
      </c>
      <c r="V150" s="23">
        <f t="shared" si="161"/>
        <v>0.53702234566268459</v>
      </c>
      <c r="W150" s="23">
        <f t="shared" si="162"/>
        <v>1.3925935315772997</v>
      </c>
      <c r="X150" s="23">
        <f t="shared" si="163"/>
        <v>0.11401690827037061</v>
      </c>
      <c r="Y150" s="23">
        <f t="shared" si="164"/>
        <v>1.2785766233069316</v>
      </c>
      <c r="Z150" s="23">
        <f t="shared" si="165"/>
        <v>0.10550521305542471</v>
      </c>
      <c r="AA150" s="23">
        <f t="shared" si="166"/>
        <v>0.12930446615508753</v>
      </c>
      <c r="AB150" s="23">
        <f t="shared" si="167"/>
        <v>-2.3799253099664651E-2</v>
      </c>
      <c r="AC150" s="23">
        <f t="shared" si="168"/>
        <v>0.54864074403735075</v>
      </c>
      <c r="AD150" s="23">
        <f t="shared" si="169"/>
        <v>0.35591861163779848</v>
      </c>
      <c r="AE150" s="23">
        <f t="shared" si="170"/>
        <v>0.16287080956904149</v>
      </c>
      <c r="AF150" s="23">
        <f t="shared" si="171"/>
        <v>2.9851322830511597E-2</v>
      </c>
    </row>
    <row r="151" spans="2:32" x14ac:dyDescent="0.25">
      <c r="B151" s="22">
        <f t="shared" si="174"/>
        <v>2009.1999999999998</v>
      </c>
      <c r="C151" s="22">
        <v>1</v>
      </c>
      <c r="D151" s="23">
        <v>3.0359187275439798</v>
      </c>
      <c r="E151" s="23">
        <v>1.9011206145147299</v>
      </c>
      <c r="F151" s="23">
        <v>0.97152451563828202</v>
      </c>
      <c r="G151" s="23">
        <v>-0.41093350997153699</v>
      </c>
      <c r="H151" s="23">
        <v>0.36174227347509202</v>
      </c>
      <c r="I151" s="23">
        <v>-0.77267578344663002</v>
      </c>
      <c r="J151" s="23">
        <v>1.3405296088479799</v>
      </c>
      <c r="K151" s="23">
        <v>1.37616241601183</v>
      </c>
      <c r="L151" s="23">
        <v>-3.5632807163844503E-2</v>
      </c>
      <c r="M151" s="23">
        <v>1.1347981130292499</v>
      </c>
      <c r="N151" s="23">
        <v>0.77733762894715597</v>
      </c>
      <c r="O151" s="23">
        <v>0.237466664171822</v>
      </c>
      <c r="P151" s="23">
        <v>0.119993819910275</v>
      </c>
      <c r="Q151" s="2">
        <f t="shared" si="156"/>
        <v>0.35746048408209696</v>
      </c>
      <c r="R151" s="22">
        <f t="shared" si="175"/>
        <v>2009.1999999999998</v>
      </c>
      <c r="S151" s="22">
        <v>1</v>
      </c>
      <c r="T151" s="23">
        <f t="shared" ref="T151:U151" si="184">AVERAGE(D148:D151)</f>
        <v>2.5145576537579046</v>
      </c>
      <c r="U151" s="23">
        <f t="shared" si="184"/>
        <v>1.6324035284336964</v>
      </c>
      <c r="V151" s="23">
        <f t="shared" si="161"/>
        <v>0.62595817081555205</v>
      </c>
      <c r="W151" s="23">
        <f t="shared" si="162"/>
        <v>0.31213066840949294</v>
      </c>
      <c r="X151" s="23">
        <f t="shared" si="163"/>
        <v>0.207293939597743</v>
      </c>
      <c r="Y151" s="23">
        <f t="shared" si="164"/>
        <v>0.10483672881175149</v>
      </c>
      <c r="Z151" s="23">
        <f t="shared" si="165"/>
        <v>0.6943146892086498</v>
      </c>
      <c r="AA151" s="23">
        <f t="shared" si="166"/>
        <v>0.71878993432458049</v>
      </c>
      <c r="AB151" s="23">
        <f t="shared" si="167"/>
        <v>-2.4475245115929425E-2</v>
      </c>
      <c r="AC151" s="23">
        <f t="shared" si="168"/>
        <v>0.88215412532420645</v>
      </c>
      <c r="AD151" s="23">
        <f t="shared" si="169"/>
        <v>0.57738895243909227</v>
      </c>
      <c r="AE151" s="23">
        <f t="shared" si="170"/>
        <v>0.19632146180101873</v>
      </c>
      <c r="AF151" s="23">
        <f t="shared" si="171"/>
        <v>0.10844371108409684</v>
      </c>
    </row>
    <row r="152" spans="2:32" x14ac:dyDescent="0.25">
      <c r="B152">
        <f t="shared" si="174"/>
        <v>2009.2999999999997</v>
      </c>
      <c r="C152">
        <v>0</v>
      </c>
      <c r="D152" s="2">
        <v>2.1286514445348699</v>
      </c>
      <c r="E152" s="2">
        <v>1.74552590977833</v>
      </c>
      <c r="F152" s="2">
        <v>0.45281591250398301</v>
      </c>
      <c r="G152" s="2">
        <v>0.451625671623333</v>
      </c>
      <c r="H152" s="2">
        <v>0.24741282415552199</v>
      </c>
      <c r="I152" s="2">
        <v>0.20421284746780999</v>
      </c>
      <c r="J152" s="2">
        <v>0.84108432565101199</v>
      </c>
      <c r="K152" s="2">
        <v>0.85012063816276995</v>
      </c>
      <c r="L152" s="2">
        <v>-9.0363125117580104E-3</v>
      </c>
      <c r="M152" s="2">
        <v>0.38312553475654898</v>
      </c>
      <c r="N152" s="2">
        <v>0.144280662453623</v>
      </c>
      <c r="O152" s="2">
        <v>0.239942733240988</v>
      </c>
      <c r="P152" s="2">
        <v>-1.0978609380626E-3</v>
      </c>
      <c r="Q152" s="2">
        <f t="shared" si="156"/>
        <v>0.23884487230292539</v>
      </c>
      <c r="R152">
        <f t="shared" si="175"/>
        <v>2009.2999999999997</v>
      </c>
      <c r="S152">
        <v>0</v>
      </c>
      <c r="T152" s="24">
        <f t="shared" ref="T152:U152" si="185">AVERAGE(D149:D152)</f>
        <v>3.0983980222126499</v>
      </c>
      <c r="U152" s="24">
        <f t="shared" si="185"/>
        <v>2.2172563263317548</v>
      </c>
      <c r="V152" s="24">
        <f t="shared" si="161"/>
        <v>0.63457095393436003</v>
      </c>
      <c r="W152" s="24">
        <f t="shared" si="162"/>
        <v>0.62120787771527786</v>
      </c>
      <c r="X152" s="24">
        <f t="shared" si="163"/>
        <v>0.23420642245235926</v>
      </c>
      <c r="Y152" s="24">
        <f t="shared" si="164"/>
        <v>0.38700145526291996</v>
      </c>
      <c r="Z152" s="24">
        <f t="shared" si="165"/>
        <v>0.96147749468211519</v>
      </c>
      <c r="AA152" s="24">
        <f t="shared" si="166"/>
        <v>0.9860584184274197</v>
      </c>
      <c r="AB152" s="24">
        <f t="shared" si="167"/>
        <v>-2.4580923745303282E-2</v>
      </c>
      <c r="AC152" s="24">
        <f t="shared" si="168"/>
        <v>0.88114169588089497</v>
      </c>
      <c r="AD152" s="24">
        <f t="shared" si="169"/>
        <v>0.55163092476646924</v>
      </c>
      <c r="AE152" s="24">
        <f t="shared" si="170"/>
        <v>0.23256741738297027</v>
      </c>
      <c r="AF152" s="24">
        <f t="shared" si="171"/>
        <v>9.6943353731456697E-2</v>
      </c>
    </row>
    <row r="153" spans="2:32" x14ac:dyDescent="0.25">
      <c r="B153">
        <f t="shared" si="174"/>
        <v>2009.3999999999996</v>
      </c>
      <c r="C153">
        <v>0</v>
      </c>
      <c r="D153" s="2">
        <v>2.1839372471079699</v>
      </c>
      <c r="E153" s="2">
        <v>2.1943614471295798</v>
      </c>
      <c r="F153" s="2">
        <v>0.65161983256144596</v>
      </c>
      <c r="G153" s="2">
        <v>0.64892730726185999</v>
      </c>
      <c r="H153" s="2">
        <v>0.17090641836342299</v>
      </c>
      <c r="I153" s="2">
        <v>0.47802088889843702</v>
      </c>
      <c r="J153" s="2">
        <v>0.89381430730627598</v>
      </c>
      <c r="K153" s="2">
        <v>0.90988676255432699</v>
      </c>
      <c r="L153" s="2">
        <v>-1.6072455248051301E-2</v>
      </c>
      <c r="M153" s="2">
        <v>-1.04242000216114E-2</v>
      </c>
      <c r="N153" s="2">
        <v>-0.15988769842773101</v>
      </c>
      <c r="O153" s="2">
        <v>0.145600858699479</v>
      </c>
      <c r="P153" s="2">
        <v>3.8626397066406598E-3</v>
      </c>
      <c r="Q153" s="2">
        <f t="shared" si="156"/>
        <v>0.14946349840611967</v>
      </c>
      <c r="R153" s="29">
        <f t="shared" si="175"/>
        <v>2009.3999999999996</v>
      </c>
      <c r="S153" s="29">
        <v>0</v>
      </c>
      <c r="T153" s="30">
        <f t="shared" ref="T153:U153" si="186">AVERAGE(D150:D153)</f>
        <v>3.3580562665445495</v>
      </c>
      <c r="U153" s="30">
        <f t="shared" si="186"/>
        <v>2.6681799103471024</v>
      </c>
      <c r="V153" s="30">
        <f t="shared" si="161"/>
        <v>0.66249275700102328</v>
      </c>
      <c r="W153" s="30">
        <f t="shared" si="162"/>
        <v>1.0148077200107539</v>
      </c>
      <c r="X153" s="30">
        <f t="shared" si="163"/>
        <v>0.24182557075156327</v>
      </c>
      <c r="Y153" s="30">
        <f t="shared" si="164"/>
        <v>0.77298214925919162</v>
      </c>
      <c r="Z153" s="30">
        <f t="shared" si="165"/>
        <v>0.99087943333532369</v>
      </c>
      <c r="AA153" s="30">
        <f t="shared" si="166"/>
        <v>1.0156595731516718</v>
      </c>
      <c r="AB153" s="30">
        <f t="shared" si="167"/>
        <v>-2.4780139816346653E-2</v>
      </c>
      <c r="AC153" s="30">
        <f t="shared" si="168"/>
        <v>0.68987635619744692</v>
      </c>
      <c r="AD153" s="30">
        <f t="shared" si="169"/>
        <v>0.39747698482354848</v>
      </c>
      <c r="AE153" s="30">
        <f t="shared" si="170"/>
        <v>0.24178547300222603</v>
      </c>
      <c r="AF153" s="30">
        <f t="shared" si="171"/>
        <v>5.0613898371673863E-2</v>
      </c>
    </row>
    <row r="154" spans="2:32" x14ac:dyDescent="0.25">
      <c r="B154">
        <f t="shared" si="174"/>
        <v>2010.1</v>
      </c>
      <c r="C154">
        <v>0</v>
      </c>
      <c r="D154" s="2">
        <v>2.5536047585454802</v>
      </c>
      <c r="E154" s="2">
        <v>2.9833666375712</v>
      </c>
      <c r="F154" s="2">
        <v>0.51876364169059896</v>
      </c>
      <c r="G154" s="2">
        <v>2.2093775652859402</v>
      </c>
      <c r="H154" s="2">
        <v>0.26459042367035801</v>
      </c>
      <c r="I154" s="2">
        <v>1.94478714161558</v>
      </c>
      <c r="J154" s="2">
        <v>0.25522543059466501</v>
      </c>
      <c r="K154" s="2">
        <v>0.26524000483710602</v>
      </c>
      <c r="L154" s="2">
        <v>-1.0014574242440901E-2</v>
      </c>
      <c r="M154" s="2">
        <v>-0.429761879025719</v>
      </c>
      <c r="N154" s="2">
        <v>-0.62462972040005904</v>
      </c>
      <c r="O154" s="2">
        <v>0.15124353266111601</v>
      </c>
      <c r="P154" s="2">
        <v>4.3624308713223703E-2</v>
      </c>
      <c r="Q154" s="2">
        <f t="shared" si="156"/>
        <v>0.19486784137433971</v>
      </c>
      <c r="R154">
        <f t="shared" si="175"/>
        <v>2010.1</v>
      </c>
      <c r="S154">
        <v>0</v>
      </c>
      <c r="T154" s="24">
        <f t="shared" ref="T154:U154" si="187">AVERAGE(D151:D154)</f>
        <v>2.4755280444330752</v>
      </c>
      <c r="U154" s="24">
        <f t="shared" si="187"/>
        <v>2.2060936522484598</v>
      </c>
      <c r="V154" s="24">
        <f t="shared" si="161"/>
        <v>0.64868097559857762</v>
      </c>
      <c r="W154" s="24">
        <f t="shared" si="162"/>
        <v>0.72474925854989902</v>
      </c>
      <c r="X154" s="24">
        <f t="shared" si="163"/>
        <v>0.26116298491609879</v>
      </c>
      <c r="Y154" s="24">
        <f t="shared" si="164"/>
        <v>0.46358627363379923</v>
      </c>
      <c r="Z154" s="24">
        <f t="shared" si="165"/>
        <v>0.83266341809998323</v>
      </c>
      <c r="AA154" s="24">
        <f t="shared" si="166"/>
        <v>0.85035245539150828</v>
      </c>
      <c r="AB154" s="24">
        <f t="shared" si="167"/>
        <v>-1.7689037291523678E-2</v>
      </c>
      <c r="AC154" s="24">
        <f t="shared" si="168"/>
        <v>0.26943439218461712</v>
      </c>
      <c r="AD154" s="24">
        <f t="shared" si="169"/>
        <v>3.4275218143247244E-2</v>
      </c>
      <c r="AE154" s="24">
        <f t="shared" si="170"/>
        <v>0.19356344719335125</v>
      </c>
      <c r="AF154" s="24">
        <f t="shared" si="171"/>
        <v>4.1595726848019189E-2</v>
      </c>
    </row>
    <row r="155" spans="2:32" x14ac:dyDescent="0.25">
      <c r="B155">
        <f t="shared" si="174"/>
        <v>2010.1999999999998</v>
      </c>
      <c r="C155">
        <v>0</v>
      </c>
      <c r="D155" s="2">
        <v>1.0304905593511</v>
      </c>
      <c r="E155" s="2">
        <v>0.92744252405396399</v>
      </c>
      <c r="F155" s="2">
        <v>0.58330681596385403</v>
      </c>
      <c r="G155" s="2">
        <v>0.37610880032620497</v>
      </c>
      <c r="H155" s="2">
        <v>-4.35400885453463E-2</v>
      </c>
      <c r="I155" s="2">
        <v>0.419648888871551</v>
      </c>
      <c r="J155" s="2">
        <v>-3.1973092236095603E-2</v>
      </c>
      <c r="K155" s="2">
        <v>-2.4972613849399E-2</v>
      </c>
      <c r="L155" s="2">
        <v>-7.0004783866966401E-3</v>
      </c>
      <c r="M155" s="2">
        <v>0.103048035297139</v>
      </c>
      <c r="N155" s="2">
        <v>-0.11642795280691701</v>
      </c>
      <c r="O155" s="2">
        <v>0.15181018512123901</v>
      </c>
      <c r="P155" s="2">
        <v>6.7665802982817297E-2</v>
      </c>
      <c r="Q155" s="2">
        <f t="shared" si="156"/>
        <v>0.2194759881040563</v>
      </c>
      <c r="R155">
        <f t="shared" si="175"/>
        <v>2010.1999999999998</v>
      </c>
      <c r="S155">
        <v>0</v>
      </c>
      <c r="T155" s="24">
        <f t="shared" ref="T155:U155" si="188">AVERAGE(D152:D155)</f>
        <v>1.9741710023848549</v>
      </c>
      <c r="U155" s="24">
        <f t="shared" si="188"/>
        <v>1.9626741296332684</v>
      </c>
      <c r="V155" s="24">
        <f t="shared" si="161"/>
        <v>0.55162655067997046</v>
      </c>
      <c r="W155" s="24">
        <f t="shared" si="162"/>
        <v>0.92150983612433457</v>
      </c>
      <c r="X155" s="24">
        <f t="shared" si="163"/>
        <v>0.15984239441098919</v>
      </c>
      <c r="Y155" s="24">
        <f t="shared" si="164"/>
        <v>0.76166744171334444</v>
      </c>
      <c r="Z155" s="24">
        <f t="shared" si="165"/>
        <v>0.48953774282896434</v>
      </c>
      <c r="AA155" s="24">
        <f t="shared" si="166"/>
        <v>0.50006869792620101</v>
      </c>
      <c r="AB155" s="24">
        <f t="shared" si="167"/>
        <v>-1.0530955097236712E-2</v>
      </c>
      <c r="AC155" s="24">
        <f t="shared" si="168"/>
        <v>1.1496872751589404E-2</v>
      </c>
      <c r="AD155" s="24">
        <f t="shared" si="169"/>
        <v>-0.18916617729527102</v>
      </c>
      <c r="AE155" s="24">
        <f t="shared" si="170"/>
        <v>0.17214932743070549</v>
      </c>
      <c r="AF155" s="24">
        <f t="shared" si="171"/>
        <v>2.8513722616154764E-2</v>
      </c>
    </row>
    <row r="156" spans="2:32" x14ac:dyDescent="0.25">
      <c r="B156">
        <f t="shared" si="174"/>
        <v>2010.2999999999997</v>
      </c>
      <c r="C156">
        <v>0</v>
      </c>
      <c r="D156" s="2">
        <v>-0.25498171127320202</v>
      </c>
      <c r="E156" s="2">
        <v>1.27353354533169E-2</v>
      </c>
      <c r="F156" s="2">
        <v>-8.1607556212679802E-2</v>
      </c>
      <c r="G156" s="2">
        <v>0.22699674145513099</v>
      </c>
      <c r="H156" s="2">
        <v>-0.178657828782328</v>
      </c>
      <c r="I156" s="2">
        <v>0.40565457023745999</v>
      </c>
      <c r="J156" s="2">
        <v>-0.132653849789134</v>
      </c>
      <c r="K156" s="2">
        <v>-0.132653849789134</v>
      </c>
      <c r="L156" s="2">
        <v>0</v>
      </c>
      <c r="M156" s="2">
        <v>-0.26771704672651803</v>
      </c>
      <c r="N156" s="2">
        <v>-0.423952954099794</v>
      </c>
      <c r="O156" s="2">
        <v>0.17698884158672101</v>
      </c>
      <c r="P156" s="2">
        <v>-2.07529342134453E-2</v>
      </c>
      <c r="Q156" s="2">
        <f t="shared" si="156"/>
        <v>0.15623590737327572</v>
      </c>
      <c r="R156">
        <f t="shared" si="175"/>
        <v>2010.2999999999997</v>
      </c>
      <c r="S156">
        <v>0</v>
      </c>
      <c r="T156" s="24">
        <f t="shared" ref="T156:U156" si="189">AVERAGE(D153:D156)</f>
        <v>1.3782627134328371</v>
      </c>
      <c r="U156" s="24">
        <f t="shared" si="189"/>
        <v>1.5294764860520151</v>
      </c>
      <c r="V156" s="24">
        <f t="shared" si="161"/>
        <v>0.41802068350080479</v>
      </c>
      <c r="W156" s="24">
        <f t="shared" si="162"/>
        <v>0.86535260358228405</v>
      </c>
      <c r="X156" s="24">
        <f t="shared" si="163"/>
        <v>5.3324731176526682E-2</v>
      </c>
      <c r="Y156" s="24">
        <f t="shared" si="164"/>
        <v>0.81202787240575702</v>
      </c>
      <c r="Z156" s="24">
        <f t="shared" si="165"/>
        <v>0.24610319896892782</v>
      </c>
      <c r="AA156" s="24">
        <f t="shared" si="166"/>
        <v>0.25437507593822495</v>
      </c>
      <c r="AB156" s="24">
        <f t="shared" si="167"/>
        <v>-8.2718769692972094E-3</v>
      </c>
      <c r="AC156" s="24">
        <f t="shared" si="168"/>
        <v>-0.15121377261917734</v>
      </c>
      <c r="AD156" s="24">
        <f t="shared" si="169"/>
        <v>-0.33122458143362526</v>
      </c>
      <c r="AE156" s="24">
        <f t="shared" si="170"/>
        <v>0.15641085451713876</v>
      </c>
      <c r="AF156" s="24">
        <f t="shared" si="171"/>
        <v>2.359995429730909E-2</v>
      </c>
    </row>
    <row r="157" spans="2:32" x14ac:dyDescent="0.25">
      <c r="B157">
        <f t="shared" si="174"/>
        <v>2010.3999999999996</v>
      </c>
      <c r="C157">
        <v>0</v>
      </c>
      <c r="D157" s="2">
        <v>6.5304097743608305E-2</v>
      </c>
      <c r="E157" s="2">
        <v>0.50544426161589295</v>
      </c>
      <c r="F157" s="2">
        <v>-4.1994441943739302E-2</v>
      </c>
      <c r="G157" s="2">
        <v>0.82352574815851398</v>
      </c>
      <c r="H157" s="2">
        <v>-5.1780193018144703E-2</v>
      </c>
      <c r="I157" s="2">
        <v>0.87530594117665905</v>
      </c>
      <c r="J157" s="2">
        <v>-0.276087044598882</v>
      </c>
      <c r="K157" s="2">
        <v>-0.276087044598882</v>
      </c>
      <c r="L157" s="2">
        <v>0</v>
      </c>
      <c r="M157" s="2">
        <v>-0.440140163872284</v>
      </c>
      <c r="N157" s="2">
        <v>-0.56083618192561402</v>
      </c>
      <c r="O157" s="2">
        <v>0.23988167282995601</v>
      </c>
      <c r="P157" s="2">
        <v>-0.119185654776627</v>
      </c>
      <c r="Q157" s="2">
        <f t="shared" si="156"/>
        <v>0.12069601805332901</v>
      </c>
      <c r="R157" s="29">
        <f t="shared" si="175"/>
        <v>2010.3999999999996</v>
      </c>
      <c r="S157" s="29">
        <v>0</v>
      </c>
      <c r="T157" s="30">
        <f t="shared" ref="T157:U157" si="190">AVERAGE(D154:D157)</f>
        <v>0.84860442609174658</v>
      </c>
      <c r="U157" s="30">
        <f t="shared" si="190"/>
        <v>1.1072471896735934</v>
      </c>
      <c r="V157" s="30">
        <f t="shared" si="161"/>
        <v>0.24461711487450843</v>
      </c>
      <c r="W157" s="30">
        <f t="shared" si="162"/>
        <v>0.90900221380644752</v>
      </c>
      <c r="X157" s="30">
        <f t="shared" si="163"/>
        <v>-2.346921668865248E-3</v>
      </c>
      <c r="Y157" s="30">
        <f t="shared" si="164"/>
        <v>0.91134913547531249</v>
      </c>
      <c r="Z157" s="30">
        <f t="shared" si="165"/>
        <v>-4.6372139007361646E-2</v>
      </c>
      <c r="AA157" s="30">
        <f t="shared" si="166"/>
        <v>-4.2118375850077244E-2</v>
      </c>
      <c r="AB157" s="30">
        <f t="shared" si="167"/>
        <v>-4.253763157284385E-3</v>
      </c>
      <c r="AC157" s="30">
        <f t="shared" si="168"/>
        <v>-0.25864276358184551</v>
      </c>
      <c r="AD157" s="30">
        <f t="shared" si="169"/>
        <v>-0.431461702308096</v>
      </c>
      <c r="AE157" s="30">
        <f t="shared" si="170"/>
        <v>0.179981058049758</v>
      </c>
      <c r="AF157" s="30">
        <f t="shared" si="171"/>
        <v>-7.1621193235078262E-3</v>
      </c>
    </row>
    <row r="158" spans="2:32" x14ac:dyDescent="0.25">
      <c r="B158">
        <f t="shared" si="174"/>
        <v>2011.1</v>
      </c>
      <c r="C158">
        <v>0</v>
      </c>
      <c r="D158" s="2">
        <v>-1.4323291989794</v>
      </c>
      <c r="E158" s="2">
        <v>-0.75863256345038599</v>
      </c>
      <c r="F158" s="2">
        <v>-0.478480656258777</v>
      </c>
      <c r="G158" s="2">
        <v>-5.0820351158076101E-2</v>
      </c>
      <c r="H158" s="2">
        <v>-0.21610245187181401</v>
      </c>
      <c r="I158" s="2">
        <v>0.165282100713738</v>
      </c>
      <c r="J158" s="2">
        <v>-0.229331556033533</v>
      </c>
      <c r="K158" s="2">
        <v>-0.74647361404196799</v>
      </c>
      <c r="L158" s="2">
        <v>0.51714205800843405</v>
      </c>
      <c r="M158" s="2">
        <v>-0.67369663552901904</v>
      </c>
      <c r="N158" s="2">
        <v>-0.72469896268680001</v>
      </c>
      <c r="O158" s="2">
        <v>6.1235055392336903E-2</v>
      </c>
      <c r="P158" s="2">
        <v>-1.02327282345561E-2</v>
      </c>
      <c r="Q158" s="2">
        <f t="shared" si="156"/>
        <v>5.1002327157780802E-2</v>
      </c>
      <c r="R158">
        <f t="shared" si="175"/>
        <v>2011.1</v>
      </c>
      <c r="S158">
        <v>0</v>
      </c>
      <c r="T158" s="24">
        <f t="shared" ref="T158:U158" si="191">AVERAGE(D155:D158)</f>
        <v>-0.14787906328947342</v>
      </c>
      <c r="U158" s="24">
        <f t="shared" si="191"/>
        <v>0.17174738941819698</v>
      </c>
      <c r="V158" s="24">
        <f t="shared" si="161"/>
        <v>-4.693959612835516E-3</v>
      </c>
      <c r="W158" s="24">
        <f t="shared" si="162"/>
        <v>0.34395273469544346</v>
      </c>
      <c r="X158" s="24">
        <f t="shared" si="163"/>
        <v>-0.12252014055440824</v>
      </c>
      <c r="Y158" s="24">
        <f t="shared" si="164"/>
        <v>0.46647287524985198</v>
      </c>
      <c r="Z158" s="24">
        <f t="shared" si="165"/>
        <v>-0.16751138566441115</v>
      </c>
      <c r="AA158" s="24">
        <f t="shared" si="166"/>
        <v>-0.29504678056984573</v>
      </c>
      <c r="AB158" s="24">
        <f t="shared" si="167"/>
        <v>0.12753539490543436</v>
      </c>
      <c r="AC158" s="24">
        <f t="shared" si="168"/>
        <v>-0.31962645270767054</v>
      </c>
      <c r="AD158" s="24">
        <f t="shared" si="169"/>
        <v>-0.45647901287978132</v>
      </c>
      <c r="AE158" s="24">
        <f t="shared" si="170"/>
        <v>0.15747893873256322</v>
      </c>
      <c r="AF158" s="24">
        <f t="shared" si="171"/>
        <v>-2.0626378560452775E-2</v>
      </c>
    </row>
    <row r="159" spans="2:32" x14ac:dyDescent="0.25">
      <c r="B159">
        <f t="shared" si="174"/>
        <v>2011.1999999999998</v>
      </c>
      <c r="C159">
        <v>0</v>
      </c>
      <c r="D159" s="2">
        <v>-1.12248088114865</v>
      </c>
      <c r="E159" s="2">
        <v>-0.460849481458105</v>
      </c>
      <c r="F159" s="2">
        <v>-0.15731374052472399</v>
      </c>
      <c r="G159" s="2">
        <v>-9.9643001712972704E-2</v>
      </c>
      <c r="H159" s="2">
        <v>-0.18501840092852401</v>
      </c>
      <c r="I159" s="2">
        <v>8.5375399215551706E-2</v>
      </c>
      <c r="J159" s="2">
        <v>-0.20389273922040799</v>
      </c>
      <c r="K159" s="2">
        <v>-0.72318979108544201</v>
      </c>
      <c r="L159" s="2">
        <v>0.51929705186503405</v>
      </c>
      <c r="M159" s="2">
        <v>-0.66163139969054496</v>
      </c>
      <c r="N159" s="2">
        <v>-0.63889938719122197</v>
      </c>
      <c r="O159" s="2">
        <v>1.1532079126993901E-3</v>
      </c>
      <c r="P159" s="2">
        <v>-2.3885220412022599E-2</v>
      </c>
      <c r="Q159" s="2">
        <f t="shared" si="156"/>
        <v>-2.2732012499323207E-2</v>
      </c>
      <c r="R159">
        <f t="shared" si="175"/>
        <v>2011.1999999999998</v>
      </c>
      <c r="S159">
        <v>0</v>
      </c>
      <c r="T159" s="24">
        <f t="shared" ref="T159:U159" si="192">AVERAGE(D156:D159)</f>
        <v>-0.68612192341441092</v>
      </c>
      <c r="U159" s="24">
        <f t="shared" si="192"/>
        <v>-0.17532561195982027</v>
      </c>
      <c r="V159" s="24">
        <f t="shared" si="161"/>
        <v>-0.18984909873498004</v>
      </c>
      <c r="W159" s="24">
        <f t="shared" si="162"/>
        <v>0.22501478418564902</v>
      </c>
      <c r="X159" s="24">
        <f t="shared" si="163"/>
        <v>-0.15788971865020268</v>
      </c>
      <c r="Y159" s="24">
        <f t="shared" si="164"/>
        <v>0.38290450283585215</v>
      </c>
      <c r="Z159" s="24">
        <f t="shared" si="165"/>
        <v>-0.21049129741048922</v>
      </c>
      <c r="AA159" s="24">
        <f t="shared" si="166"/>
        <v>-0.46960107487885649</v>
      </c>
      <c r="AB159" s="24">
        <f t="shared" si="167"/>
        <v>0.25910977746836705</v>
      </c>
      <c r="AC159" s="24">
        <f t="shared" si="168"/>
        <v>-0.51079631145459148</v>
      </c>
      <c r="AD159" s="24">
        <f t="shared" si="169"/>
        <v>-0.58709687147585754</v>
      </c>
      <c r="AE159" s="24">
        <f t="shared" si="170"/>
        <v>0.11981469443042833</v>
      </c>
      <c r="AF159" s="24">
        <f t="shared" si="171"/>
        <v>-4.3514134409162748E-2</v>
      </c>
    </row>
    <row r="160" spans="2:32" x14ac:dyDescent="0.25">
      <c r="B160">
        <f t="shared" si="174"/>
        <v>2011.2999999999997</v>
      </c>
      <c r="C160">
        <v>0</v>
      </c>
      <c r="D160" s="2">
        <v>-1.8876016275979</v>
      </c>
      <c r="E160" s="2">
        <v>-1.01175964533329</v>
      </c>
      <c r="F160" s="2">
        <v>-0.75239360627815699</v>
      </c>
      <c r="G160" s="2">
        <v>-0.14842824692163001</v>
      </c>
      <c r="H160" s="2">
        <v>-0.195120737011613</v>
      </c>
      <c r="I160" s="2">
        <v>4.6692490089983198E-2</v>
      </c>
      <c r="J160" s="2">
        <v>-0.11093779213351</v>
      </c>
      <c r="K160" s="2">
        <v>-0.27217456581603</v>
      </c>
      <c r="L160" s="2">
        <v>0.16123677368251901</v>
      </c>
      <c r="M160" s="2">
        <v>-0.87584198226460297</v>
      </c>
      <c r="N160" s="2">
        <v>-0.58917417821743501</v>
      </c>
      <c r="O160" s="2">
        <v>-0.22808303096895499</v>
      </c>
      <c r="P160" s="2">
        <v>-5.8584773078212103E-2</v>
      </c>
      <c r="Q160" s="2">
        <f t="shared" si="156"/>
        <v>-0.28666780404716707</v>
      </c>
      <c r="R160">
        <f t="shared" si="175"/>
        <v>2011.2999999999997</v>
      </c>
      <c r="S160">
        <v>0</v>
      </c>
      <c r="T160" s="24">
        <f t="shared" ref="T160:U160" si="193">AVERAGE(D157:D160)</f>
        <v>-1.0942769024955854</v>
      </c>
      <c r="U160" s="24">
        <f t="shared" si="193"/>
        <v>-0.43144935715647204</v>
      </c>
      <c r="V160" s="24">
        <f t="shared" si="161"/>
        <v>-0.35754561125134932</v>
      </c>
      <c r="W160" s="24">
        <f t="shared" si="162"/>
        <v>0.13115853709145878</v>
      </c>
      <c r="X160" s="24">
        <f t="shared" si="163"/>
        <v>-0.16200544570752393</v>
      </c>
      <c r="Y160" s="24">
        <f t="shared" si="164"/>
        <v>0.29316398279898298</v>
      </c>
      <c r="Z160" s="24">
        <f t="shared" si="165"/>
        <v>-0.20506228299658324</v>
      </c>
      <c r="AA160" s="24">
        <f t="shared" si="166"/>
        <v>-0.50448125388558052</v>
      </c>
      <c r="AB160" s="24">
        <f t="shared" si="167"/>
        <v>0.29941897088899683</v>
      </c>
      <c r="AC160" s="24">
        <f t="shared" si="168"/>
        <v>-0.6628275453391127</v>
      </c>
      <c r="AD160" s="24">
        <f t="shared" si="169"/>
        <v>-0.62840217750526772</v>
      </c>
      <c r="AE160" s="24">
        <f t="shared" si="170"/>
        <v>1.854672629150933E-2</v>
      </c>
      <c r="AF160" s="24">
        <f t="shared" si="171"/>
        <v>-5.2972094125354453E-2</v>
      </c>
    </row>
    <row r="161" spans="2:32" x14ac:dyDescent="0.25">
      <c r="B161">
        <f t="shared" si="174"/>
        <v>2011.3999999999996</v>
      </c>
      <c r="C161">
        <v>0</v>
      </c>
      <c r="D161" s="2">
        <v>-0.50926322279066405</v>
      </c>
      <c r="E161" s="2">
        <v>6.3781349407504406E-2</v>
      </c>
      <c r="F161" s="2">
        <v>8.4376956146702403E-2</v>
      </c>
      <c r="G161" s="2">
        <v>3.2008785704613199E-2</v>
      </c>
      <c r="H161" s="2">
        <v>-5.1152016893127199E-2</v>
      </c>
      <c r="I161" s="2">
        <v>8.3160802597740405E-2</v>
      </c>
      <c r="J161" s="2">
        <v>-5.26043924438113E-2</v>
      </c>
      <c r="K161" s="2">
        <v>-0.33850457759983799</v>
      </c>
      <c r="L161" s="2">
        <v>0.285900185156027</v>
      </c>
      <c r="M161" s="2">
        <v>-0.57304457219816796</v>
      </c>
      <c r="N161" s="2">
        <v>-0.40553891642226297</v>
      </c>
      <c r="O161" s="2">
        <v>-0.105441698698406</v>
      </c>
      <c r="P161" s="2">
        <v>-6.2063957077498101E-2</v>
      </c>
      <c r="Q161" s="2">
        <f t="shared" si="156"/>
        <v>-0.16750565577590409</v>
      </c>
      <c r="R161" s="29">
        <f t="shared" si="175"/>
        <v>2011.3999999999996</v>
      </c>
      <c r="S161" s="29">
        <v>0</v>
      </c>
      <c r="T161" s="30">
        <f t="shared" ref="T161:U161" si="194">AVERAGE(D158:D161)</f>
        <v>-1.2379187326291534</v>
      </c>
      <c r="U161" s="30">
        <f t="shared" si="194"/>
        <v>-0.54186508520856913</v>
      </c>
      <c r="V161" s="30">
        <f t="shared" si="161"/>
        <v>-0.32595276172873888</v>
      </c>
      <c r="W161" s="30">
        <f t="shared" si="162"/>
        <v>-6.6720703522016409E-2</v>
      </c>
      <c r="X161" s="30">
        <f t="shared" si="163"/>
        <v>-0.16184840167626957</v>
      </c>
      <c r="Y161" s="30">
        <f t="shared" si="164"/>
        <v>9.5127698154253329E-2</v>
      </c>
      <c r="Z161" s="30">
        <f t="shared" si="165"/>
        <v>-0.14919161995781557</v>
      </c>
      <c r="AA161" s="30">
        <f t="shared" si="166"/>
        <v>-0.52008563713581946</v>
      </c>
      <c r="AB161" s="30">
        <f t="shared" si="167"/>
        <v>0.37089401717800358</v>
      </c>
      <c r="AC161" s="30">
        <f t="shared" si="168"/>
        <v>-0.69605364742058373</v>
      </c>
      <c r="AD161" s="30">
        <f t="shared" si="169"/>
        <v>-0.58957786112943</v>
      </c>
      <c r="AE161" s="30">
        <f t="shared" si="170"/>
        <v>-6.7784116590581173E-2</v>
      </c>
      <c r="AF161" s="30">
        <f t="shared" si="171"/>
        <v>-3.8691669700572223E-2</v>
      </c>
    </row>
    <row r="162" spans="2:32" x14ac:dyDescent="0.25">
      <c r="B162">
        <f t="shared" si="174"/>
        <v>2012.1</v>
      </c>
      <c r="C162">
        <v>0</v>
      </c>
      <c r="D162" s="2">
        <v>-1.0661604723075699</v>
      </c>
      <c r="E162" s="2">
        <v>-0.45163325239686702</v>
      </c>
      <c r="F162" s="2">
        <v>-3.2510138183284597E-2</v>
      </c>
      <c r="G162" s="2">
        <v>-0.55009204212127505</v>
      </c>
      <c r="H162" s="2">
        <v>-9.8594302790322094E-2</v>
      </c>
      <c r="I162" s="2">
        <v>-0.451497739330953</v>
      </c>
      <c r="J162" s="2">
        <v>0.13096892790769199</v>
      </c>
      <c r="K162" s="2">
        <v>-3.1727638725866598E-2</v>
      </c>
      <c r="L162" s="2">
        <v>0.162696566633559</v>
      </c>
      <c r="M162" s="2">
        <v>-0.61452721991070602</v>
      </c>
      <c r="N162" s="2">
        <v>-0.46272784527148297</v>
      </c>
      <c r="O162" s="2">
        <v>-0.16714418496547001</v>
      </c>
      <c r="P162" s="2">
        <v>1.53448103262475E-2</v>
      </c>
      <c r="Q162" s="2">
        <f t="shared" si="156"/>
        <v>-0.15179937463922252</v>
      </c>
      <c r="R162">
        <f t="shared" si="175"/>
        <v>2012.1</v>
      </c>
      <c r="S162">
        <v>0</v>
      </c>
      <c r="T162" s="24">
        <f t="shared" ref="T162:U162" si="195">AVERAGE(D159:D162)</f>
        <v>-1.1463765509611958</v>
      </c>
      <c r="U162" s="24">
        <f t="shared" si="195"/>
        <v>-0.46511525744518945</v>
      </c>
      <c r="V162" s="24">
        <f t="shared" si="161"/>
        <v>-0.21446013220986582</v>
      </c>
      <c r="W162" s="24">
        <f t="shared" si="162"/>
        <v>-0.19153862626281615</v>
      </c>
      <c r="X162" s="24">
        <f t="shared" si="163"/>
        <v>-0.13247136440589657</v>
      </c>
      <c r="Y162" s="24">
        <f t="shared" si="164"/>
        <v>-5.906726185691942E-2</v>
      </c>
      <c r="Z162" s="24">
        <f t="shared" si="165"/>
        <v>-5.9116498972509327E-2</v>
      </c>
      <c r="AA162" s="24">
        <f t="shared" si="166"/>
        <v>-0.34139914330679416</v>
      </c>
      <c r="AB162" s="24">
        <f t="shared" si="167"/>
        <v>0.28228264433428474</v>
      </c>
      <c r="AC162" s="24">
        <f t="shared" si="168"/>
        <v>-0.6812612935160054</v>
      </c>
      <c r="AD162" s="24">
        <f t="shared" si="169"/>
        <v>-0.52408508177560076</v>
      </c>
      <c r="AE162" s="24">
        <f t="shared" si="170"/>
        <v>-0.12487892668003291</v>
      </c>
      <c r="AF162" s="24">
        <f t="shared" si="171"/>
        <v>-3.2297285060371328E-2</v>
      </c>
    </row>
    <row r="163" spans="2:32" x14ac:dyDescent="0.25">
      <c r="B163">
        <f t="shared" si="174"/>
        <v>2012.1999999999998</v>
      </c>
      <c r="C163">
        <v>0</v>
      </c>
      <c r="D163" s="2">
        <v>-0.48122299299387999</v>
      </c>
      <c r="E163" s="2">
        <v>-0.323528611594329</v>
      </c>
      <c r="F163" s="2">
        <v>-0.29022954909077803</v>
      </c>
      <c r="G163" s="2">
        <v>-0.16388620084531899</v>
      </c>
      <c r="H163" s="2">
        <v>-0.14555070563649899</v>
      </c>
      <c r="I163" s="2">
        <v>-1.833549520882E-2</v>
      </c>
      <c r="J163" s="2">
        <v>0.13058713834176799</v>
      </c>
      <c r="K163" s="2">
        <v>2.1503027299358199E-2</v>
      </c>
      <c r="L163" s="2">
        <v>0.109084111042409</v>
      </c>
      <c r="M163" s="2">
        <v>-0.157694381399551</v>
      </c>
      <c r="N163" s="2">
        <v>-0.22670680164120899</v>
      </c>
      <c r="O163" s="2">
        <v>5.2557164187262903E-2</v>
      </c>
      <c r="P163" s="2">
        <v>1.6455256054395202E-2</v>
      </c>
      <c r="Q163" s="2">
        <f t="shared" si="156"/>
        <v>6.9012420241658101E-2</v>
      </c>
      <c r="R163">
        <f t="shared" si="175"/>
        <v>2012.1999999999998</v>
      </c>
      <c r="S163">
        <v>0</v>
      </c>
      <c r="T163" s="24">
        <f t="shared" ref="T163:U163" si="196">AVERAGE(D160:D163)</f>
        <v>-0.98606207892250342</v>
      </c>
      <c r="U163" s="24">
        <f t="shared" si="196"/>
        <v>-0.43078503997924544</v>
      </c>
      <c r="V163" s="24">
        <f t="shared" si="161"/>
        <v>-0.24768908435137932</v>
      </c>
      <c r="W163" s="24">
        <f t="shared" si="162"/>
        <v>-0.20759942604590273</v>
      </c>
      <c r="X163" s="24">
        <f t="shared" si="163"/>
        <v>-0.12260444058289033</v>
      </c>
      <c r="Y163" s="24">
        <f t="shared" si="164"/>
        <v>-8.4994985463012346E-2</v>
      </c>
      <c r="Z163" s="24">
        <f t="shared" si="165"/>
        <v>2.4503470418034669E-2</v>
      </c>
      <c r="AA163" s="24">
        <f t="shared" si="166"/>
        <v>-0.15522593871059412</v>
      </c>
      <c r="AB163" s="24">
        <f t="shared" si="167"/>
        <v>0.1797294091286285</v>
      </c>
      <c r="AC163" s="24">
        <f t="shared" si="168"/>
        <v>-0.55527703894325697</v>
      </c>
      <c r="AD163" s="24">
        <f t="shared" si="169"/>
        <v>-0.4210369353880975</v>
      </c>
      <c r="AE163" s="24">
        <f t="shared" si="170"/>
        <v>-0.11202793761139203</v>
      </c>
      <c r="AF163" s="24">
        <f t="shared" si="171"/>
        <v>-2.2212165943766876E-2</v>
      </c>
    </row>
    <row r="164" spans="2:32" x14ac:dyDescent="0.25">
      <c r="B164">
        <f t="shared" si="174"/>
        <v>2012.2999999999997</v>
      </c>
      <c r="C164">
        <v>0</v>
      </c>
      <c r="D164" s="2">
        <v>-9.2331840957921199E-2</v>
      </c>
      <c r="E164" s="2">
        <v>0.154011663720415</v>
      </c>
      <c r="F164" s="2">
        <v>3.02472329649809E-2</v>
      </c>
      <c r="G164" s="2">
        <v>0.13787996344291001</v>
      </c>
      <c r="H164" s="2">
        <v>-0.10815243519218</v>
      </c>
      <c r="I164" s="2">
        <v>0.24603239863509099</v>
      </c>
      <c r="J164" s="2">
        <v>-1.4115532687476401E-2</v>
      </c>
      <c r="K164" s="2">
        <v>-9.3706833959738695E-3</v>
      </c>
      <c r="L164" s="2">
        <v>-4.74484929150261E-3</v>
      </c>
      <c r="M164" s="2">
        <v>-0.24634350467833599</v>
      </c>
      <c r="N164" s="2">
        <v>-0.25035247066432498</v>
      </c>
      <c r="O164" s="2">
        <v>6.0077724862219503E-2</v>
      </c>
      <c r="P164" s="2">
        <v>-5.6068758876231001E-2</v>
      </c>
      <c r="Q164" s="2">
        <f t="shared" si="156"/>
        <v>4.0089659859885024E-3</v>
      </c>
      <c r="R164">
        <f t="shared" si="175"/>
        <v>2012.2999999999997</v>
      </c>
      <c r="S164">
        <v>0</v>
      </c>
      <c r="T164" s="24">
        <f t="shared" ref="T164:U164" si="197">AVERAGE(D161:D164)</f>
        <v>-0.53724463226250874</v>
      </c>
      <c r="U164" s="24">
        <f t="shared" si="197"/>
        <v>-0.13934221271581915</v>
      </c>
      <c r="V164" s="24">
        <f t="shared" si="161"/>
        <v>-5.2028874540594836E-2</v>
      </c>
      <c r="W164" s="24">
        <f t="shared" si="162"/>
        <v>-0.13602237345476773</v>
      </c>
      <c r="X164" s="24">
        <f t="shared" si="163"/>
        <v>-0.10086236512803207</v>
      </c>
      <c r="Y164" s="24">
        <f t="shared" si="164"/>
        <v>-3.5160008326735402E-2</v>
      </c>
      <c r="Z164" s="24">
        <f t="shared" si="165"/>
        <v>4.8709035279543074E-2</v>
      </c>
      <c r="AA164" s="24">
        <f t="shared" si="166"/>
        <v>-8.9524968105580055E-2</v>
      </c>
      <c r="AB164" s="24">
        <f t="shared" si="167"/>
        <v>0.13823400338512309</v>
      </c>
      <c r="AC164" s="24">
        <f t="shared" si="168"/>
        <v>-0.39790241954669026</v>
      </c>
      <c r="AD164" s="24">
        <f t="shared" si="169"/>
        <v>-0.33633150849981996</v>
      </c>
      <c r="AE164" s="24">
        <f t="shared" si="170"/>
        <v>-3.9987748653598401E-2</v>
      </c>
      <c r="AF164" s="24">
        <f t="shared" si="171"/>
        <v>-2.1583162393271599E-2</v>
      </c>
    </row>
    <row r="165" spans="2:32" x14ac:dyDescent="0.25">
      <c r="B165">
        <f t="shared" si="174"/>
        <v>2012.3999999999996</v>
      </c>
      <c r="C165">
        <v>0</v>
      </c>
      <c r="D165" s="2">
        <v>-0.93614228647715503</v>
      </c>
      <c r="E165" s="2">
        <v>-0.86086295103388799</v>
      </c>
      <c r="F165" s="2">
        <v>-0.66852976834813904</v>
      </c>
      <c r="G165" s="2">
        <v>-0.21904960352022701</v>
      </c>
      <c r="H165" s="2">
        <v>-7.5382570055894299E-2</v>
      </c>
      <c r="I165" s="2">
        <v>-0.14366703346433199</v>
      </c>
      <c r="J165" s="2">
        <v>2.6716420834478002E-2</v>
      </c>
      <c r="K165" s="2">
        <v>3.5159521215330801E-2</v>
      </c>
      <c r="L165" s="2">
        <v>-8.4431003808527905E-3</v>
      </c>
      <c r="M165" s="2">
        <v>-7.5279335443266995E-2</v>
      </c>
      <c r="N165" s="2">
        <v>-0.105892782794237</v>
      </c>
      <c r="O165" s="2">
        <v>5.3243840866420498E-2</v>
      </c>
      <c r="P165" s="2">
        <v>-2.26303935154504E-2</v>
      </c>
      <c r="Q165" s="2">
        <f t="shared" si="156"/>
        <v>3.0613447350970099E-2</v>
      </c>
      <c r="R165" s="29">
        <f t="shared" si="175"/>
        <v>2012.3999999999996</v>
      </c>
      <c r="S165" s="29">
        <v>0</v>
      </c>
      <c r="T165" s="30">
        <f t="shared" ref="T165:U165" si="198">AVERAGE(D162:D165)</f>
        <v>-0.64396439818413154</v>
      </c>
      <c r="U165" s="30">
        <f t="shared" si="198"/>
        <v>-0.37050328782616726</v>
      </c>
      <c r="V165" s="30">
        <f t="shared" si="161"/>
        <v>-0.24025555566430518</v>
      </c>
      <c r="W165" s="30">
        <f t="shared" si="162"/>
        <v>-0.19878697076097779</v>
      </c>
      <c r="X165" s="30">
        <f t="shared" si="163"/>
        <v>-0.10692000341872385</v>
      </c>
      <c r="Y165" s="30">
        <f t="shared" si="164"/>
        <v>-9.1866967342253497E-2</v>
      </c>
      <c r="Z165" s="30">
        <f t="shared" si="165"/>
        <v>6.8539238599115399E-2</v>
      </c>
      <c r="AA165" s="30">
        <f t="shared" si="166"/>
        <v>3.891056598212133E-3</v>
      </c>
      <c r="AB165" s="30">
        <f t="shared" si="167"/>
        <v>6.4648182000903165E-2</v>
      </c>
      <c r="AC165" s="30">
        <f t="shared" si="168"/>
        <v>-0.273461110357965</v>
      </c>
      <c r="AD165" s="30">
        <f t="shared" si="169"/>
        <v>-0.26141997509281351</v>
      </c>
      <c r="AE165" s="30">
        <f t="shared" si="170"/>
        <v>-3.1636376239177651E-4</v>
      </c>
      <c r="AF165" s="30">
        <f t="shared" si="171"/>
        <v>-1.1724771502759676E-2</v>
      </c>
    </row>
    <row r="166" spans="2:32" x14ac:dyDescent="0.25">
      <c r="B166">
        <f t="shared" si="174"/>
        <v>2013.1</v>
      </c>
      <c r="C166">
        <v>0</v>
      </c>
      <c r="D166" s="2">
        <v>-1.42336943936894</v>
      </c>
      <c r="E166" s="2">
        <v>-1.4485227890029999</v>
      </c>
      <c r="F166" s="2">
        <v>-0.77959055242178399</v>
      </c>
      <c r="G166" s="2">
        <v>0.18913621432003899</v>
      </c>
      <c r="H166" s="2">
        <v>-0.14029328963676499</v>
      </c>
      <c r="I166" s="2">
        <v>0.32942950395680398</v>
      </c>
      <c r="J166" s="2">
        <v>-0.85806845090126305</v>
      </c>
      <c r="K166" s="2">
        <v>-0.37721259067823898</v>
      </c>
      <c r="L166" s="2">
        <v>-0.48085586022302401</v>
      </c>
      <c r="M166" s="2">
        <v>2.51533496340677E-2</v>
      </c>
      <c r="N166" s="2">
        <v>2.05148856800987E-2</v>
      </c>
      <c r="O166" s="2">
        <v>0.12764831732752599</v>
      </c>
      <c r="P166" s="2">
        <v>-0.12300985337355699</v>
      </c>
      <c r="Q166" s="2">
        <f t="shared" si="156"/>
        <v>4.6384639539689965E-3</v>
      </c>
      <c r="R166">
        <f t="shared" si="175"/>
        <v>2013.1</v>
      </c>
      <c r="S166">
        <v>0</v>
      </c>
      <c r="T166" s="24">
        <f t="shared" ref="T166:U166" si="199">AVERAGE(D163:D166)</f>
        <v>-0.73326663994947405</v>
      </c>
      <c r="U166" s="24">
        <f t="shared" si="199"/>
        <v>-0.61972567197770045</v>
      </c>
      <c r="V166" s="24">
        <f t="shared" si="161"/>
        <v>-0.42702565922393004</v>
      </c>
      <c r="W166" s="24">
        <f t="shared" si="162"/>
        <v>-1.397990665064925E-2</v>
      </c>
      <c r="X166" s="24">
        <f t="shared" si="163"/>
        <v>-0.11734475013033457</v>
      </c>
      <c r="Y166" s="24">
        <f t="shared" si="164"/>
        <v>0.10336484347968575</v>
      </c>
      <c r="Z166" s="24">
        <f t="shared" si="165"/>
        <v>-0.17872010610312336</v>
      </c>
      <c r="AA166" s="24">
        <f t="shared" si="166"/>
        <v>-8.248018138988096E-2</v>
      </c>
      <c r="AB166" s="24">
        <f t="shared" si="167"/>
        <v>-9.6239924713242608E-2</v>
      </c>
      <c r="AC166" s="24">
        <f t="shared" si="168"/>
        <v>-0.11354096797177157</v>
      </c>
      <c r="AD166" s="24">
        <f t="shared" si="169"/>
        <v>-0.14060929235491806</v>
      </c>
      <c r="AE166" s="24">
        <f t="shared" si="170"/>
        <v>7.3381761810857232E-2</v>
      </c>
      <c r="AF166" s="24">
        <f t="shared" si="171"/>
        <v>-4.6313437427710796E-2</v>
      </c>
    </row>
    <row r="167" spans="2:32" x14ac:dyDescent="0.25">
      <c r="B167">
        <f t="shared" si="174"/>
        <v>2013.1999999999998</v>
      </c>
      <c r="C167">
        <v>0</v>
      </c>
      <c r="D167" s="2">
        <v>-1.0501596739971799</v>
      </c>
      <c r="E167" s="2">
        <v>-1.11098270613266</v>
      </c>
      <c r="F167" s="2">
        <v>-0.32751296512742401</v>
      </c>
      <c r="G167" s="2">
        <v>0.146314584498449</v>
      </c>
      <c r="H167" s="2">
        <v>-0.10983011692438201</v>
      </c>
      <c r="I167" s="2">
        <v>0.25614470142283202</v>
      </c>
      <c r="J167" s="2">
        <v>-0.92978432550369305</v>
      </c>
      <c r="K167" s="2">
        <v>-0.45212092802831999</v>
      </c>
      <c r="L167" s="2">
        <v>-0.47766339747537201</v>
      </c>
      <c r="M167" s="2">
        <v>6.08230321354786E-2</v>
      </c>
      <c r="N167" s="2">
        <v>0.133870056369531</v>
      </c>
      <c r="O167" s="2">
        <v>8.6840356874752403E-2</v>
      </c>
      <c r="P167" s="2">
        <v>-0.15988738110880499</v>
      </c>
      <c r="Q167" s="2">
        <f t="shared" si="156"/>
        <v>-7.3047024234052585E-2</v>
      </c>
      <c r="R167">
        <f t="shared" si="175"/>
        <v>2013.1999999999998</v>
      </c>
      <c r="S167">
        <v>0</v>
      </c>
      <c r="T167" s="24">
        <f t="shared" ref="T167:U167" si="200">AVERAGE(D164:D167)</f>
        <v>-0.87550081020029902</v>
      </c>
      <c r="U167" s="24">
        <f t="shared" si="200"/>
        <v>-0.81658919561228327</v>
      </c>
      <c r="V167" s="24">
        <f t="shared" si="161"/>
        <v>-0.43634651323309154</v>
      </c>
      <c r="W167" s="24">
        <f t="shared" si="162"/>
        <v>6.3570289685292741E-2</v>
      </c>
      <c r="X167" s="24">
        <f t="shared" si="163"/>
        <v>-0.10841460295230533</v>
      </c>
      <c r="Y167" s="24">
        <f t="shared" si="164"/>
        <v>0.17198489263759875</v>
      </c>
      <c r="Z167" s="24">
        <f t="shared" si="165"/>
        <v>-0.44381297206448866</v>
      </c>
      <c r="AA167" s="24">
        <f t="shared" si="166"/>
        <v>-0.2008861702218005</v>
      </c>
      <c r="AB167" s="24">
        <f t="shared" si="167"/>
        <v>-0.24292680184268786</v>
      </c>
      <c r="AC167" s="24">
        <f t="shared" si="168"/>
        <v>-5.8911614588014173E-2</v>
      </c>
      <c r="AD167" s="24">
        <f t="shared" si="169"/>
        <v>-5.0465077852233066E-2</v>
      </c>
      <c r="AE167" s="24">
        <f t="shared" si="170"/>
        <v>8.19525599827296E-2</v>
      </c>
      <c r="AF167" s="24">
        <f t="shared" si="171"/>
        <v>-9.0399096718510846E-2</v>
      </c>
    </row>
    <row r="168" spans="2:32" x14ac:dyDescent="0.25">
      <c r="B168">
        <f t="shared" si="174"/>
        <v>2013.2999999999997</v>
      </c>
      <c r="C168">
        <v>0</v>
      </c>
      <c r="D168" s="2">
        <v>-0.41688227690652901</v>
      </c>
      <c r="E168" s="2">
        <v>-0.73679337951227597</v>
      </c>
      <c r="F168" s="2">
        <v>-0.49785147741903601</v>
      </c>
      <c r="G168" s="2">
        <v>0.13328905448403999</v>
      </c>
      <c r="H168" s="2">
        <v>-7.1814334427040702E-2</v>
      </c>
      <c r="I168" s="2">
        <v>0.20510338891108101</v>
      </c>
      <c r="J168" s="2">
        <v>-0.372230956577281</v>
      </c>
      <c r="K168" s="2">
        <v>-0.22565791782185801</v>
      </c>
      <c r="L168" s="2">
        <v>-0.14657303875542199</v>
      </c>
      <c r="M168" s="2">
        <v>0.31991110260574701</v>
      </c>
      <c r="N168" s="2">
        <v>0.102147702260518</v>
      </c>
      <c r="O168" s="2">
        <v>0.206836670993055</v>
      </c>
      <c r="P168" s="2">
        <v>1.09267293521738E-2</v>
      </c>
      <c r="Q168" s="2">
        <f t="shared" si="156"/>
        <v>0.21776340034522879</v>
      </c>
      <c r="R168">
        <f t="shared" si="175"/>
        <v>2013.2999999999997</v>
      </c>
      <c r="S168">
        <v>0</v>
      </c>
      <c r="T168" s="24">
        <f t="shared" ref="T168:U168" si="201">AVERAGE(D165:D168)</f>
        <v>-0.95663841918745107</v>
      </c>
      <c r="U168" s="24">
        <f t="shared" si="201"/>
        <v>-1.0392904564204561</v>
      </c>
      <c r="V168" s="24">
        <f t="shared" si="161"/>
        <v>-0.56837119082909571</v>
      </c>
      <c r="W168" s="24">
        <f t="shared" si="162"/>
        <v>6.2422562445575244E-2</v>
      </c>
      <c r="X168" s="24">
        <f t="shared" si="163"/>
        <v>-9.9330077761020499E-2</v>
      </c>
      <c r="Y168" s="24">
        <f t="shared" si="164"/>
        <v>0.16175264020659627</v>
      </c>
      <c r="Z168" s="24">
        <f t="shared" si="165"/>
        <v>-0.53334182803693975</v>
      </c>
      <c r="AA168" s="24">
        <f t="shared" si="166"/>
        <v>-0.25495797882827154</v>
      </c>
      <c r="AB168" s="24">
        <f t="shared" si="167"/>
        <v>-0.27838384920866771</v>
      </c>
      <c r="AC168" s="24">
        <f t="shared" si="168"/>
        <v>8.2652037233006584E-2</v>
      </c>
      <c r="AD168" s="24">
        <f t="shared" si="169"/>
        <v>3.7659965378977672E-2</v>
      </c>
      <c r="AE168" s="24">
        <f t="shared" si="170"/>
        <v>0.11864229651543848</v>
      </c>
      <c r="AF168" s="24">
        <f t="shared" si="171"/>
        <v>-7.365022466140965E-2</v>
      </c>
    </row>
    <row r="169" spans="2:32" x14ac:dyDescent="0.25">
      <c r="B169">
        <f t="shared" si="174"/>
        <v>2013.3999999999996</v>
      </c>
      <c r="C169">
        <v>0</v>
      </c>
      <c r="D169" s="2">
        <v>-1.0035975771587899</v>
      </c>
      <c r="E169" s="2">
        <v>-0.98475111944622196</v>
      </c>
      <c r="F169" s="2">
        <v>-0.54845143262587104</v>
      </c>
      <c r="G169" s="2">
        <v>0.14511267836059699</v>
      </c>
      <c r="H169" s="2">
        <v>-6.0679815608609397E-2</v>
      </c>
      <c r="I169" s="2">
        <v>0.20579249396920701</v>
      </c>
      <c r="J169" s="2">
        <v>-0.58141236518094697</v>
      </c>
      <c r="K169" s="2">
        <v>-0.32157639931523002</v>
      </c>
      <c r="L169" s="2">
        <v>-0.259835965865717</v>
      </c>
      <c r="M169" s="2">
        <v>-1.88464577125678E-2</v>
      </c>
      <c r="N169" s="2">
        <v>-3.3789920644489803E-2</v>
      </c>
      <c r="O169" s="2">
        <v>-1.6929743847256699E-2</v>
      </c>
      <c r="P169" s="2">
        <v>3.1873206779178702E-2</v>
      </c>
      <c r="Q169" s="2">
        <f t="shared" si="156"/>
        <v>1.4943462931922002E-2</v>
      </c>
      <c r="R169" s="29">
        <f t="shared" si="175"/>
        <v>2013.3999999999996</v>
      </c>
      <c r="S169" s="29">
        <v>0</v>
      </c>
      <c r="T169" s="30">
        <f t="shared" ref="T169:U169" si="202">AVERAGE(D166:D169)</f>
        <v>-0.97350224185785983</v>
      </c>
      <c r="U169" s="30">
        <f t="shared" si="202"/>
        <v>-1.0702624985235394</v>
      </c>
      <c r="V169" s="30">
        <f t="shared" si="161"/>
        <v>-0.53835160689852879</v>
      </c>
      <c r="W169" s="30">
        <f t="shared" si="162"/>
        <v>0.15346313291578123</v>
      </c>
      <c r="X169" s="30">
        <f t="shared" si="163"/>
        <v>-9.5654389149199284E-2</v>
      </c>
      <c r="Y169" s="30">
        <f t="shared" si="164"/>
        <v>0.249117522064981</v>
      </c>
      <c r="Z169" s="30">
        <f t="shared" si="165"/>
        <v>-0.68537402454079599</v>
      </c>
      <c r="AA169" s="30">
        <f t="shared" si="166"/>
        <v>-0.34414195896091176</v>
      </c>
      <c r="AB169" s="30">
        <f t="shared" si="167"/>
        <v>-0.34123206557988378</v>
      </c>
      <c r="AC169" s="30">
        <f t="shared" si="168"/>
        <v>9.6760256665681374E-2</v>
      </c>
      <c r="AD169" s="30">
        <f t="shared" si="169"/>
        <v>5.568568091641448E-2</v>
      </c>
      <c r="AE169" s="30">
        <f t="shared" si="170"/>
        <v>0.10109890033701917</v>
      </c>
      <c r="AF169" s="30">
        <f t="shared" si="171"/>
        <v>-6.0024324587752365E-2</v>
      </c>
    </row>
    <row r="170" spans="2:32" x14ac:dyDescent="0.25">
      <c r="B170" s="13">
        <f t="shared" si="174"/>
        <v>2014.1</v>
      </c>
      <c r="C170" s="13">
        <v>0</v>
      </c>
      <c r="D170" s="25">
        <v>-0.38781823607456201</v>
      </c>
      <c r="E170" s="25">
        <v>-0.32517937059520002</v>
      </c>
      <c r="F170" s="25">
        <v>7.1339784762482498E-4</v>
      </c>
      <c r="G170" s="25">
        <v>8.5832821743145202E-2</v>
      </c>
      <c r="H170" s="25">
        <v>-0.18821834967222001</v>
      </c>
      <c r="I170" s="25">
        <v>0.274051171415365</v>
      </c>
      <c r="J170" s="25">
        <v>-0.41172559018596999</v>
      </c>
      <c r="K170" s="25">
        <v>-0.23217105409616301</v>
      </c>
      <c r="L170" s="25">
        <v>-0.17955453608980701</v>
      </c>
      <c r="M170" s="25">
        <v>-6.2638865479361705E-2</v>
      </c>
      <c r="N170" s="25">
        <v>-0.25034750290220797</v>
      </c>
      <c r="O170" s="25">
        <v>0.197242198157633</v>
      </c>
      <c r="P170" s="25">
        <v>-9.5335607347859404E-3</v>
      </c>
      <c r="Q170" s="2">
        <f t="shared" si="156"/>
        <v>0.18770863742284705</v>
      </c>
      <c r="R170" s="13">
        <f t="shared" si="175"/>
        <v>2014.1</v>
      </c>
      <c r="S170" s="13">
        <v>0</v>
      </c>
      <c r="T170" s="26">
        <f t="shared" ref="T170:U170" si="203">AVERAGE(D167:D170)</f>
        <v>-0.71461444103426519</v>
      </c>
      <c r="U170" s="26">
        <f t="shared" si="203"/>
        <v>-0.78942664392158957</v>
      </c>
      <c r="V170" s="26">
        <f t="shared" si="161"/>
        <v>-0.34327561933117656</v>
      </c>
      <c r="W170" s="26">
        <f t="shared" si="162"/>
        <v>0.12763728477155778</v>
      </c>
      <c r="X170" s="26">
        <f t="shared" si="163"/>
        <v>-0.10763565415806303</v>
      </c>
      <c r="Y170" s="26">
        <f t="shared" si="164"/>
        <v>0.23527293892962126</v>
      </c>
      <c r="Z170" s="26">
        <f t="shared" si="165"/>
        <v>-0.57378830936197278</v>
      </c>
      <c r="AA170" s="26">
        <f t="shared" si="166"/>
        <v>-0.30788157481539274</v>
      </c>
      <c r="AB170" s="26">
        <f t="shared" si="167"/>
        <v>-0.26590673454657948</v>
      </c>
      <c r="AC170" s="26">
        <f t="shared" si="168"/>
        <v>7.4812202887324028E-2</v>
      </c>
      <c r="AD170" s="26">
        <f t="shared" si="169"/>
        <v>-1.2029916229162191E-2</v>
      </c>
      <c r="AE170" s="26">
        <f t="shared" si="170"/>
        <v>0.11849737054454593</v>
      </c>
      <c r="AF170" s="26">
        <f t="shared" si="171"/>
        <v>-3.1655251428059611E-2</v>
      </c>
    </row>
    <row r="171" spans="2:32" s="13" customFormat="1" x14ac:dyDescent="0.25">
      <c r="B171" s="13">
        <f t="shared" si="174"/>
        <v>2014.1999999999998</v>
      </c>
      <c r="C171" s="13">
        <v>0</v>
      </c>
      <c r="D171" s="25">
        <v>0.33117992249925099</v>
      </c>
      <c r="E171" s="25">
        <v>-0.31010821709443698</v>
      </c>
      <c r="F171" s="25">
        <v>-0.29719707175055898</v>
      </c>
      <c r="G171" s="25">
        <v>0.285211587219247</v>
      </c>
      <c r="H171" s="25">
        <v>-0.119992773343363</v>
      </c>
      <c r="I171" s="25">
        <v>0.405204360562611</v>
      </c>
      <c r="J171" s="25">
        <v>-0.29812273256312499</v>
      </c>
      <c r="K171" s="25">
        <v>-0.16715814698350301</v>
      </c>
      <c r="L171" s="25">
        <v>-0.13096458557962201</v>
      </c>
      <c r="M171" s="25">
        <v>0.64128813959368802</v>
      </c>
      <c r="N171" s="25">
        <v>0.29478883576880899</v>
      </c>
      <c r="O171" s="25">
        <v>0.302318473009837</v>
      </c>
      <c r="P171" s="25">
        <v>4.4180830815042198E-2</v>
      </c>
      <c r="Q171" s="2">
        <f t="shared" si="156"/>
        <v>0.3464993038248792</v>
      </c>
      <c r="R171" s="13">
        <f t="shared" si="175"/>
        <v>2014.1999999999998</v>
      </c>
      <c r="S171" s="13">
        <v>0</v>
      </c>
      <c r="T171" s="26">
        <f t="shared" ref="T171:U171" si="204">AVERAGE(D168:D171)</f>
        <v>-0.36927954191015755</v>
      </c>
      <c r="U171" s="26">
        <f t="shared" si="204"/>
        <v>-0.58920802166203379</v>
      </c>
      <c r="V171" s="26">
        <f t="shared" si="161"/>
        <v>-0.33569664598696031</v>
      </c>
      <c r="W171" s="26">
        <f t="shared" si="162"/>
        <v>0.1623615354517573</v>
      </c>
      <c r="X171" s="26">
        <f t="shared" si="163"/>
        <v>-0.11017631826280827</v>
      </c>
      <c r="Y171" s="26">
        <f t="shared" si="164"/>
        <v>0.27253785371456601</v>
      </c>
      <c r="Z171" s="26">
        <f t="shared" si="165"/>
        <v>-0.41587291112683078</v>
      </c>
      <c r="AA171" s="26">
        <f t="shared" si="166"/>
        <v>-0.2366408795541885</v>
      </c>
      <c r="AB171" s="26">
        <f t="shared" si="167"/>
        <v>-0.179232031572642</v>
      </c>
      <c r="AC171" s="26">
        <f t="shared" si="168"/>
        <v>0.21992847975187638</v>
      </c>
      <c r="AD171" s="26">
        <f t="shared" si="169"/>
        <v>2.8199778620657305E-2</v>
      </c>
      <c r="AE171" s="26">
        <f t="shared" si="170"/>
        <v>0.17236689957831708</v>
      </c>
      <c r="AF171" s="26">
        <f t="shared" si="171"/>
        <v>1.9361801552902187E-2</v>
      </c>
    </row>
    <row r="172" spans="2:32" s="13" customFormat="1" x14ac:dyDescent="0.25">
      <c r="B172" s="13">
        <f t="shared" si="174"/>
        <v>2014.2999999999997</v>
      </c>
      <c r="C172" s="13">
        <v>0</v>
      </c>
      <c r="D172" s="25">
        <v>1.1320920100217899</v>
      </c>
      <c r="E172" s="25">
        <v>0.53237800182710404</v>
      </c>
      <c r="F172" s="25">
        <v>0.318524383112961</v>
      </c>
      <c r="G172" s="25">
        <v>0.28213799454032601</v>
      </c>
      <c r="H172" s="25">
        <v>-2.4869214723638299E-2</v>
      </c>
      <c r="I172" s="25">
        <v>0.30700720926396502</v>
      </c>
      <c r="J172" s="25">
        <v>-6.8284375826183505E-2</v>
      </c>
      <c r="K172" s="25">
        <v>-6.3121848826560606E-2</v>
      </c>
      <c r="L172" s="25">
        <v>-5.1625269996229102E-3</v>
      </c>
      <c r="M172" s="25">
        <v>0.59971400819468501</v>
      </c>
      <c r="N172" s="25">
        <v>0.23130045723286</v>
      </c>
      <c r="O172" s="25">
        <v>0.33348953041483098</v>
      </c>
      <c r="P172" s="25">
        <v>3.4924020546994103E-2</v>
      </c>
      <c r="Q172" s="2">
        <f t="shared" si="156"/>
        <v>0.3684135509618251</v>
      </c>
      <c r="R172" s="13">
        <f t="shared" si="175"/>
        <v>2014.2999999999997</v>
      </c>
      <c r="S172" s="13">
        <v>0</v>
      </c>
      <c r="T172" s="26">
        <f t="shared" ref="T172:U172" si="205">AVERAGE(D169:D172)</f>
        <v>1.7964029821922189E-2</v>
      </c>
      <c r="U172" s="26">
        <f t="shared" si="205"/>
        <v>-0.2719151763271887</v>
      </c>
      <c r="V172" s="26">
        <f t="shared" si="161"/>
        <v>-0.13160268085396104</v>
      </c>
      <c r="W172" s="26">
        <f t="shared" si="162"/>
        <v>0.1995737704658288</v>
      </c>
      <c r="X172" s="26">
        <f t="shared" si="163"/>
        <v>-9.8440038336957678E-2</v>
      </c>
      <c r="Y172" s="26">
        <f t="shared" si="164"/>
        <v>0.29801380880278699</v>
      </c>
      <c r="Z172" s="26">
        <f t="shared" si="165"/>
        <v>-0.33988626593905635</v>
      </c>
      <c r="AA172" s="26">
        <f t="shared" si="166"/>
        <v>-0.19600686230536418</v>
      </c>
      <c r="AB172" s="26">
        <f t="shared" si="167"/>
        <v>-0.14387940363369223</v>
      </c>
      <c r="AC172" s="26">
        <f t="shared" si="168"/>
        <v>0.28987920614911089</v>
      </c>
      <c r="AD172" s="26">
        <f t="shared" si="169"/>
        <v>6.0487967363742796E-2</v>
      </c>
      <c r="AE172" s="26">
        <f t="shared" si="170"/>
        <v>0.20403011443376107</v>
      </c>
      <c r="AF172" s="26">
        <f t="shared" si="171"/>
        <v>2.5361124351607266E-2</v>
      </c>
    </row>
    <row r="173" spans="2:32" s="13" customFormat="1" x14ac:dyDescent="0.25">
      <c r="B173" s="13">
        <f t="shared" si="174"/>
        <v>2014.3999999999996</v>
      </c>
      <c r="C173" s="13">
        <v>0</v>
      </c>
      <c r="D173" s="25">
        <v>0.54926868192738298</v>
      </c>
      <c r="E173" s="25">
        <v>-0.17786488376720799</v>
      </c>
      <c r="F173" s="25">
        <v>-0.41474073982188803</v>
      </c>
      <c r="G173" s="25">
        <v>0.316254079597315</v>
      </c>
      <c r="H173" s="25">
        <v>-0.12493666895671</v>
      </c>
      <c r="I173" s="25">
        <v>0.44119074855402601</v>
      </c>
      <c r="J173" s="25">
        <v>-7.9378223542636003E-2</v>
      </c>
      <c r="K173" s="25">
        <v>-7.0196167053163699E-2</v>
      </c>
      <c r="L173" s="25">
        <v>-9.1820564894723403E-3</v>
      </c>
      <c r="M173" s="25">
        <v>0.72713356569459198</v>
      </c>
      <c r="N173" s="25">
        <v>0.43615414522138302</v>
      </c>
      <c r="O173" s="25">
        <v>0.294468705925793</v>
      </c>
      <c r="P173" s="25">
        <v>-3.48928545258475E-3</v>
      </c>
      <c r="Q173" s="2">
        <f t="shared" si="156"/>
        <v>0.29097942047320824</v>
      </c>
      <c r="R173" s="31">
        <f t="shared" si="175"/>
        <v>2014.3999999999996</v>
      </c>
      <c r="S173" s="31">
        <v>0</v>
      </c>
      <c r="T173" s="32">
        <f t="shared" ref="T173:U173" si="206">AVERAGE(D170:D173)</f>
        <v>0.40618059459346545</v>
      </c>
      <c r="U173" s="32">
        <f t="shared" si="206"/>
        <v>-7.0193617407435238E-2</v>
      </c>
      <c r="V173" s="32">
        <f t="shared" si="161"/>
        <v>-9.8175007652965302E-2</v>
      </c>
      <c r="W173" s="32">
        <f t="shared" si="162"/>
        <v>0.24235912077500832</v>
      </c>
      <c r="X173" s="32">
        <f t="shared" si="163"/>
        <v>-0.11450425167398283</v>
      </c>
      <c r="Y173" s="32">
        <f t="shared" si="164"/>
        <v>0.3568633724489918</v>
      </c>
      <c r="Z173" s="32">
        <f t="shared" si="165"/>
        <v>-0.21437773052947864</v>
      </c>
      <c r="AA173" s="32">
        <f t="shared" si="166"/>
        <v>-0.13316180423984758</v>
      </c>
      <c r="AB173" s="32">
        <f t="shared" si="167"/>
        <v>-8.1215926289631063E-2</v>
      </c>
      <c r="AC173" s="32">
        <f t="shared" si="168"/>
        <v>0.4763742120009008</v>
      </c>
      <c r="AD173" s="32">
        <f t="shared" si="169"/>
        <v>0.17797398383021101</v>
      </c>
      <c r="AE173" s="32">
        <f t="shared" si="170"/>
        <v>0.28187972687702345</v>
      </c>
      <c r="AF173" s="32">
        <f t="shared" si="171"/>
        <v>1.65205012936664E-2</v>
      </c>
    </row>
    <row r="174" spans="2:32" s="13" customFormat="1" x14ac:dyDescent="0.25">
      <c r="B174" s="13">
        <f t="shared" si="174"/>
        <v>2015.1</v>
      </c>
      <c r="C174" s="13">
        <v>0</v>
      </c>
      <c r="D174" s="25">
        <v>1.3024439897715001</v>
      </c>
      <c r="E174" s="25">
        <v>0.59446127791319103</v>
      </c>
      <c r="F174" s="25">
        <v>0.15692341859437201</v>
      </c>
      <c r="G174" s="25">
        <v>0.66665724237232604</v>
      </c>
      <c r="H174" s="25">
        <v>4.7332595660089603E-3</v>
      </c>
      <c r="I174" s="25">
        <v>0.66192398280631703</v>
      </c>
      <c r="J174" s="25">
        <v>-0.22911938305350699</v>
      </c>
      <c r="K174" s="25">
        <v>-0.215971820503715</v>
      </c>
      <c r="L174" s="25">
        <v>-1.3147562549792101E-2</v>
      </c>
      <c r="M174" s="25">
        <v>0.70798271185831096</v>
      </c>
      <c r="N174" s="25">
        <v>0.35838054220811999</v>
      </c>
      <c r="O174" s="25">
        <v>0.33148824737015098</v>
      </c>
      <c r="P174" s="25">
        <v>1.81139222800395E-2</v>
      </c>
      <c r="Q174" s="2">
        <f t="shared" si="156"/>
        <v>0.34960216965019048</v>
      </c>
      <c r="R174" s="13">
        <f t="shared" si="175"/>
        <v>2015.1</v>
      </c>
      <c r="S174" s="13">
        <v>0</v>
      </c>
      <c r="T174" s="26">
        <f t="shared" ref="T174:U174" si="207">AVERAGE(D171:D174)</f>
        <v>0.82874615105498106</v>
      </c>
      <c r="U174" s="26">
        <f t="shared" si="207"/>
        <v>0.15971654471966251</v>
      </c>
      <c r="V174" s="26">
        <f t="shared" si="161"/>
        <v>-5.9122502466278502E-2</v>
      </c>
      <c r="W174" s="26">
        <f t="shared" si="162"/>
        <v>0.38756522593230353</v>
      </c>
      <c r="X174" s="26">
        <f t="shared" si="163"/>
        <v>-6.6266349364425589E-2</v>
      </c>
      <c r="Y174" s="26">
        <f t="shared" si="164"/>
        <v>0.45383157529672979</v>
      </c>
      <c r="Z174" s="26">
        <f t="shared" si="165"/>
        <v>-0.16872617874636286</v>
      </c>
      <c r="AA174" s="26">
        <f t="shared" si="166"/>
        <v>-0.12911199584173558</v>
      </c>
      <c r="AB174" s="26">
        <f t="shared" si="167"/>
        <v>-3.9614182904627343E-2</v>
      </c>
      <c r="AC174" s="26">
        <f t="shared" si="168"/>
        <v>0.66902960633531894</v>
      </c>
      <c r="AD174" s="26">
        <f t="shared" si="169"/>
        <v>0.33015599510779303</v>
      </c>
      <c r="AE174" s="26">
        <f t="shared" si="170"/>
        <v>0.31544123918015299</v>
      </c>
      <c r="AF174" s="26">
        <f t="shared" si="171"/>
        <v>2.3432372047372758E-2</v>
      </c>
    </row>
    <row r="175" spans="2:32" x14ac:dyDescent="0.25">
      <c r="B175" s="13">
        <f t="shared" si="174"/>
        <v>2015.1999999999998</v>
      </c>
      <c r="C175" s="13">
        <v>0</v>
      </c>
      <c r="D175" s="25">
        <v>1.29111369148512</v>
      </c>
      <c r="E175" s="26">
        <v>0.28484969915203701</v>
      </c>
      <c r="F175" s="26">
        <v>6.9978117886427799E-2</v>
      </c>
      <c r="G175" s="25">
        <v>0.42421986428143399</v>
      </c>
      <c r="H175" s="25">
        <v>-8.3780317806725103E-3</v>
      </c>
      <c r="I175" s="25">
        <v>0.43259789606210602</v>
      </c>
      <c r="J175" s="25">
        <v>-0.209348283015824</v>
      </c>
      <c r="K175" s="25">
        <v>-0.197944795314143</v>
      </c>
      <c r="L175" s="25">
        <v>-1.1403487701680599E-2</v>
      </c>
      <c r="M175" s="25">
        <v>1.0062639923330901</v>
      </c>
      <c r="N175" s="25">
        <v>0.70290142023964597</v>
      </c>
      <c r="O175" s="25">
        <v>0.36181013030494902</v>
      </c>
      <c r="P175" s="25">
        <v>-5.84475582115054E-2</v>
      </c>
      <c r="Q175" s="2">
        <f t="shared" si="156"/>
        <v>0.30336257209344364</v>
      </c>
      <c r="R175" s="13">
        <f t="shared" si="175"/>
        <v>2015.1999999999998</v>
      </c>
      <c r="S175" s="13">
        <v>0</v>
      </c>
      <c r="T175" s="26">
        <f t="shared" ref="T175:U175" si="208">AVERAGE(D172:D175)</f>
        <v>1.0687295933014482</v>
      </c>
      <c r="U175" s="26">
        <f t="shared" si="208"/>
        <v>0.30845602378128101</v>
      </c>
      <c r="V175" s="26">
        <f t="shared" si="161"/>
        <v>3.2671294942968193E-2</v>
      </c>
      <c r="W175" s="26">
        <f t="shared" si="162"/>
        <v>0.42231729519785022</v>
      </c>
      <c r="X175" s="26">
        <f t="shared" si="163"/>
        <v>-3.8362663973752965E-2</v>
      </c>
      <c r="Y175" s="26">
        <f t="shared" si="164"/>
        <v>0.46067995917160348</v>
      </c>
      <c r="Z175" s="26">
        <f t="shared" si="165"/>
        <v>-0.14653256635953762</v>
      </c>
      <c r="AA175" s="26">
        <f t="shared" si="166"/>
        <v>-0.13680865792439556</v>
      </c>
      <c r="AB175" s="26">
        <f t="shared" si="167"/>
        <v>-9.7239084351419883E-3</v>
      </c>
      <c r="AC175" s="26">
        <f t="shared" si="168"/>
        <v>0.76027356952016945</v>
      </c>
      <c r="AD175" s="26">
        <f t="shared" si="169"/>
        <v>0.43218414122550225</v>
      </c>
      <c r="AE175" s="26">
        <f t="shared" si="170"/>
        <v>0.33031415350393101</v>
      </c>
      <c r="AF175" s="26">
        <f t="shared" si="171"/>
        <v>-2.2247252092641358E-3</v>
      </c>
    </row>
    <row r="176" spans="2:32" x14ac:dyDescent="0.25">
      <c r="B176" s="13">
        <f t="shared" si="174"/>
        <v>2015.2999999999997</v>
      </c>
      <c r="C176" s="13">
        <v>0</v>
      </c>
      <c r="D176" s="25">
        <v>0.81490431344547598</v>
      </c>
      <c r="E176" s="26">
        <v>0.23477900886417499</v>
      </c>
      <c r="F176" s="26">
        <v>-3.5210182457569399E-2</v>
      </c>
      <c r="G176" s="25">
        <v>0.34873943499166199</v>
      </c>
      <c r="H176" s="25">
        <v>2.63960584061903E-2</v>
      </c>
      <c r="I176" s="25">
        <v>0.32234337658547102</v>
      </c>
      <c r="J176" s="25">
        <v>-7.87502436699173E-2</v>
      </c>
      <c r="K176" s="25">
        <v>-7.6451920728450001E-2</v>
      </c>
      <c r="L176" s="25">
        <v>-2.2983229414673002E-3</v>
      </c>
      <c r="M176" s="25">
        <v>0.58012530458130096</v>
      </c>
      <c r="N176" s="25">
        <v>0.448220203781447</v>
      </c>
      <c r="O176" s="25">
        <v>0.144875004259192</v>
      </c>
      <c r="P176" s="25">
        <v>-1.2969903459337901E-2</v>
      </c>
      <c r="Q176" s="2">
        <f t="shared" si="156"/>
        <v>0.1319051007998541</v>
      </c>
      <c r="R176" s="13">
        <f t="shared" si="175"/>
        <v>2015.2999999999997</v>
      </c>
      <c r="S176" s="13">
        <v>0</v>
      </c>
      <c r="T176" s="26">
        <f t="shared" ref="T176:U176" si="209">AVERAGE(D173:D176)</f>
        <v>0.98943266915736983</v>
      </c>
      <c r="U176" s="26">
        <f t="shared" si="209"/>
        <v>0.23405627554054875</v>
      </c>
      <c r="V176" s="26">
        <f t="shared" si="161"/>
        <v>-5.57623464496644E-2</v>
      </c>
      <c r="W176" s="26">
        <f t="shared" si="162"/>
        <v>0.43896765531068427</v>
      </c>
      <c r="X176" s="26">
        <f t="shared" si="163"/>
        <v>-2.554634569129581E-2</v>
      </c>
      <c r="Y176" s="26">
        <f t="shared" si="164"/>
        <v>0.46451400100198004</v>
      </c>
      <c r="Z176" s="26">
        <f t="shared" si="165"/>
        <v>-0.14914903332047108</v>
      </c>
      <c r="AA176" s="26">
        <f t="shared" si="166"/>
        <v>-0.14014117589986791</v>
      </c>
      <c r="AB176" s="26">
        <f t="shared" si="167"/>
        <v>-9.0078574206030847E-3</v>
      </c>
      <c r="AC176" s="26">
        <f t="shared" si="168"/>
        <v>0.75537639361682352</v>
      </c>
      <c r="AD176" s="26">
        <f t="shared" si="169"/>
        <v>0.48641407786264901</v>
      </c>
      <c r="AE176" s="26">
        <f t="shared" si="170"/>
        <v>0.28316052196502123</v>
      </c>
      <c r="AF176" s="26">
        <f t="shared" si="171"/>
        <v>-1.4198206210847138E-2</v>
      </c>
    </row>
    <row r="177" spans="1:32" x14ac:dyDescent="0.25">
      <c r="B177" s="13">
        <f t="shared" si="174"/>
        <v>2015.3999999999996</v>
      </c>
      <c r="C177" s="13">
        <v>0</v>
      </c>
      <c r="D177" s="25">
        <v>0.74128255089767603</v>
      </c>
      <c r="E177" s="26">
        <v>0.53902036585972801</v>
      </c>
      <c r="F177" s="26">
        <v>0.17228638591350201</v>
      </c>
      <c r="G177" s="25">
        <v>0.48834237408550302</v>
      </c>
      <c r="H177" s="25">
        <v>1.6893444548126701E-2</v>
      </c>
      <c r="I177" s="25">
        <v>0.47144892953737599</v>
      </c>
      <c r="J177" s="25">
        <v>-0.121608394139278</v>
      </c>
      <c r="K177" s="25">
        <v>-0.117506159807065</v>
      </c>
      <c r="L177" s="25">
        <v>-4.10223433221281E-3</v>
      </c>
      <c r="M177" s="25">
        <v>0.20226218503794799</v>
      </c>
      <c r="N177" s="25">
        <v>5.57748529611602E-2</v>
      </c>
      <c r="O177" s="25">
        <v>0.116261564163645</v>
      </c>
      <c r="P177" s="25">
        <v>3.02257679131419E-2</v>
      </c>
      <c r="Q177" s="2">
        <f t="shared" si="156"/>
        <v>0.14648733207678691</v>
      </c>
      <c r="R177" s="31">
        <f t="shared" si="175"/>
        <v>2015.3999999999996</v>
      </c>
      <c r="S177" s="31">
        <v>0</v>
      </c>
      <c r="T177" s="32">
        <f t="shared" ref="T177:U177" si="210">AVERAGE(D174:D177)</f>
        <v>1.0374361363999431</v>
      </c>
      <c r="U177" s="32">
        <f t="shared" si="210"/>
        <v>0.41327758794728275</v>
      </c>
      <c r="V177" s="32">
        <f t="shared" si="161"/>
        <v>9.0994434984183109E-2</v>
      </c>
      <c r="W177" s="32">
        <f t="shared" si="162"/>
        <v>0.48198972893273123</v>
      </c>
      <c r="X177" s="32">
        <f t="shared" si="163"/>
        <v>9.9111826849133632E-3</v>
      </c>
      <c r="Y177" s="32">
        <f t="shared" si="164"/>
        <v>0.47207854624781753</v>
      </c>
      <c r="Z177" s="32">
        <f t="shared" si="165"/>
        <v>-0.15970657596963159</v>
      </c>
      <c r="AA177" s="32">
        <f t="shared" si="166"/>
        <v>-0.15196867408834325</v>
      </c>
      <c r="AB177" s="32">
        <f t="shared" si="167"/>
        <v>-7.7379018812882023E-3</v>
      </c>
      <c r="AC177" s="32">
        <f t="shared" si="168"/>
        <v>0.62415854845266239</v>
      </c>
      <c r="AD177" s="32">
        <f t="shared" si="169"/>
        <v>0.39131925479759327</v>
      </c>
      <c r="AE177" s="32">
        <f t="shared" si="170"/>
        <v>0.23860873652448425</v>
      </c>
      <c r="AF177" s="32">
        <f t="shared" si="171"/>
        <v>-5.7694428694154741E-3</v>
      </c>
    </row>
    <row r="178" spans="1:32" x14ac:dyDescent="0.25">
      <c r="B178" s="13">
        <f t="shared" si="174"/>
        <v>2016.1</v>
      </c>
      <c r="C178" s="13">
        <v>0</v>
      </c>
      <c r="D178" s="25">
        <v>1.3410467400277599</v>
      </c>
      <c r="E178" s="26">
        <v>0.45686205266948998</v>
      </c>
      <c r="F178" s="26">
        <v>4.2671216226471402E-2</v>
      </c>
      <c r="G178" s="25">
        <v>0.38271137326090698</v>
      </c>
      <c r="H178" s="25">
        <v>6.79548569980462E-3</v>
      </c>
      <c r="I178" s="25">
        <v>0.375915887561102</v>
      </c>
      <c r="J178" s="25">
        <v>3.1479463182110999E-2</v>
      </c>
      <c r="K178" s="25">
        <v>3.4052941934162598E-2</v>
      </c>
      <c r="L178" s="25">
        <v>-2.5734787520516E-3</v>
      </c>
      <c r="M178" s="25">
        <v>0.88418468735827505</v>
      </c>
      <c r="N178" s="25">
        <v>0.68247008900650696</v>
      </c>
      <c r="O178" s="25">
        <v>0.16946095794441501</v>
      </c>
      <c r="P178" s="25">
        <v>3.2253640407352901E-2</v>
      </c>
      <c r="Q178" s="2">
        <f t="shared" si="156"/>
        <v>0.20171459835176792</v>
      </c>
      <c r="R178" s="13">
        <f t="shared" si="175"/>
        <v>2016.1</v>
      </c>
      <c r="S178" s="13">
        <v>0</v>
      </c>
      <c r="T178" s="26">
        <f t="shared" ref="T178:U178" si="211">AVERAGE(D175:D178)</f>
        <v>1.0470868239640079</v>
      </c>
      <c r="U178" s="26">
        <f t="shared" si="211"/>
        <v>0.37887778163635749</v>
      </c>
      <c r="V178" s="26">
        <f t="shared" si="161"/>
        <v>6.2431384392207953E-2</v>
      </c>
      <c r="W178" s="26">
        <f t="shared" si="162"/>
        <v>0.41100326165487655</v>
      </c>
      <c r="X178" s="26">
        <f t="shared" si="163"/>
        <v>1.0426739218362277E-2</v>
      </c>
      <c r="Y178" s="26">
        <f t="shared" si="164"/>
        <v>0.40057652243651376</v>
      </c>
      <c r="Z178" s="26">
        <f t="shared" si="165"/>
        <v>-9.4556864410727082E-2</v>
      </c>
      <c r="AA178" s="26">
        <f t="shared" si="166"/>
        <v>-8.9462483478873853E-2</v>
      </c>
      <c r="AB178" s="26">
        <f t="shared" si="167"/>
        <v>-5.0943809318530773E-3</v>
      </c>
      <c r="AC178" s="26">
        <f t="shared" si="168"/>
        <v>0.66820904232765344</v>
      </c>
      <c r="AD178" s="26">
        <f t="shared" si="169"/>
        <v>0.47234164149718999</v>
      </c>
      <c r="AE178" s="26">
        <f t="shared" si="170"/>
        <v>0.19810191416805023</v>
      </c>
      <c r="AF178" s="26">
        <f t="shared" si="171"/>
        <v>-2.2345133375871254E-3</v>
      </c>
    </row>
    <row r="179" spans="1:32" x14ac:dyDescent="0.25">
      <c r="A179" s="11"/>
      <c r="B179" s="13">
        <f t="shared" si="174"/>
        <v>2016.1999999999998</v>
      </c>
      <c r="C179" s="13">
        <v>0</v>
      </c>
      <c r="D179" s="25">
        <v>0.28543513728020697</v>
      </c>
      <c r="E179" s="26">
        <v>0.17258909875279599</v>
      </c>
      <c r="F179" s="26">
        <v>-8.0167915123820696E-2</v>
      </c>
      <c r="G179" s="25">
        <v>0.18880694685924801</v>
      </c>
      <c r="H179" s="25">
        <v>1.77826381470985E-2</v>
      </c>
      <c r="I179" s="25">
        <v>0.17102430871214899</v>
      </c>
      <c r="J179" s="25">
        <v>6.3950067017368994E-2</v>
      </c>
      <c r="K179" s="25">
        <v>6.5756287974085295E-2</v>
      </c>
      <c r="L179" s="25">
        <v>-1.80622095671629E-3</v>
      </c>
      <c r="M179" s="25">
        <v>0.11284603852741</v>
      </c>
      <c r="N179" s="25">
        <v>1.6471483302530499E-2</v>
      </c>
      <c r="O179" s="25">
        <v>8.5605667364032995E-2</v>
      </c>
      <c r="P179" s="25">
        <v>1.07688878608472E-2</v>
      </c>
      <c r="Q179" s="2">
        <f t="shared" si="156"/>
        <v>9.6374555224880198E-2</v>
      </c>
      <c r="R179" s="13">
        <f t="shared" si="175"/>
        <v>2016.1999999999998</v>
      </c>
      <c r="S179" s="13">
        <v>0</v>
      </c>
      <c r="T179" s="26">
        <f t="shared" ref="T179:U179" si="212">AVERAGE(D176:D179)</f>
        <v>0.7956671854127797</v>
      </c>
      <c r="U179" s="26">
        <f t="shared" si="212"/>
        <v>0.35081263153654729</v>
      </c>
      <c r="V179" s="26">
        <f t="shared" si="161"/>
        <v>2.4894876139645829E-2</v>
      </c>
      <c r="W179" s="26">
        <f t="shared" si="162"/>
        <v>0.35215003229932995</v>
      </c>
      <c r="X179" s="26">
        <f t="shared" si="163"/>
        <v>1.696690670030503E-2</v>
      </c>
      <c r="Y179" s="26">
        <f t="shared" si="164"/>
        <v>0.33518312559902452</v>
      </c>
      <c r="Z179" s="26">
        <f t="shared" si="165"/>
        <v>-2.6232276902428825E-2</v>
      </c>
      <c r="AA179" s="26">
        <f t="shared" si="166"/>
        <v>-2.353721265681678E-2</v>
      </c>
      <c r="AB179" s="26">
        <f t="shared" si="167"/>
        <v>-2.695064245612E-3</v>
      </c>
      <c r="AC179" s="26">
        <f t="shared" si="168"/>
        <v>0.44485455387623352</v>
      </c>
      <c r="AD179" s="26">
        <f t="shared" si="169"/>
        <v>0.30073415726291119</v>
      </c>
      <c r="AE179" s="26">
        <f t="shared" si="170"/>
        <v>0.12905079843282125</v>
      </c>
      <c r="AF179" s="26">
        <f t="shared" si="171"/>
        <v>1.5069598180501024E-2</v>
      </c>
    </row>
    <row r="180" spans="1:32" x14ac:dyDescent="0.25">
      <c r="B180" s="13">
        <f t="shared" si="174"/>
        <v>2016.2999999999997</v>
      </c>
      <c r="C180" s="13">
        <v>0</v>
      </c>
      <c r="D180" s="25">
        <v>0.42395011030694901</v>
      </c>
      <c r="E180" s="26">
        <v>0.25978039689590399</v>
      </c>
      <c r="F180" s="26">
        <v>0.124387938714292</v>
      </c>
      <c r="G180" s="25">
        <v>0.129763767788625</v>
      </c>
      <c r="H180" s="25">
        <v>-5.5980559899358601E-3</v>
      </c>
      <c r="I180" s="25">
        <v>0.13536182377856101</v>
      </c>
      <c r="J180" s="25">
        <v>5.6286903929864702E-3</v>
      </c>
      <c r="K180" s="25">
        <v>5.6286903929864702E-3</v>
      </c>
      <c r="L180" s="25">
        <v>0</v>
      </c>
      <c r="M180" s="25">
        <v>0.164169713411044</v>
      </c>
      <c r="N180" s="25">
        <v>0.101385110105935</v>
      </c>
      <c r="O180" s="25">
        <v>9.28600189512028E-2</v>
      </c>
      <c r="P180" s="25">
        <v>-3.0075415646093999E-2</v>
      </c>
      <c r="Q180" s="2">
        <f t="shared" si="156"/>
        <v>6.2784603305108794E-2</v>
      </c>
      <c r="R180" s="13">
        <f t="shared" si="175"/>
        <v>2016.2999999999997</v>
      </c>
      <c r="S180" s="13">
        <v>0</v>
      </c>
      <c r="T180" s="26">
        <f t="shared" ref="T180:U180" si="213">AVERAGE(D177:D180)</f>
        <v>0.69792863462814791</v>
      </c>
      <c r="U180" s="26">
        <f t="shared" si="213"/>
        <v>0.35706297854447949</v>
      </c>
      <c r="V180" s="26">
        <f t="shared" si="161"/>
        <v>6.4794406432611182E-2</v>
      </c>
      <c r="W180" s="26">
        <f t="shared" si="162"/>
        <v>0.29740611549857071</v>
      </c>
      <c r="X180" s="26">
        <f t="shared" si="163"/>
        <v>8.9683781012734904E-3</v>
      </c>
      <c r="Y180" s="26">
        <f t="shared" si="164"/>
        <v>0.288437737397297</v>
      </c>
      <c r="Z180" s="26">
        <f t="shared" si="165"/>
        <v>-5.1375433867028863E-3</v>
      </c>
      <c r="AA180" s="26">
        <f t="shared" si="166"/>
        <v>-3.0170598764576585E-3</v>
      </c>
      <c r="AB180" s="26">
        <f t="shared" si="167"/>
        <v>-2.1204835102451749E-3</v>
      </c>
      <c r="AC180" s="26">
        <f t="shared" si="168"/>
        <v>0.34086565608366926</v>
      </c>
      <c r="AD180" s="26">
        <f t="shared" si="169"/>
        <v>0.21402538384403316</v>
      </c>
      <c r="AE180" s="26">
        <f t="shared" si="170"/>
        <v>0.11604705210582394</v>
      </c>
      <c r="AF180" s="26">
        <f t="shared" si="171"/>
        <v>1.0793220133812001E-2</v>
      </c>
    </row>
    <row r="181" spans="1:32" x14ac:dyDescent="0.25">
      <c r="B181" s="31">
        <f t="shared" si="174"/>
        <v>2016.3999999999996</v>
      </c>
      <c r="C181" s="31">
        <v>0</v>
      </c>
      <c r="D181" s="32">
        <v>0.54150860804773704</v>
      </c>
      <c r="E181" s="32">
        <v>0.267530289370911</v>
      </c>
      <c r="F181" s="32">
        <v>5.62690123718593E-2</v>
      </c>
      <c r="G181" s="32">
        <v>0.18449858576651201</v>
      </c>
      <c r="H181" s="32">
        <v>4.1240605473345598E-4</v>
      </c>
      <c r="I181" s="32">
        <v>0.18408617971177901</v>
      </c>
      <c r="J181" s="32">
        <v>2.6762691232539201E-2</v>
      </c>
      <c r="K181" s="32">
        <v>2.6762691232539201E-2</v>
      </c>
      <c r="L181" s="32">
        <v>0</v>
      </c>
      <c r="M181" s="32">
        <v>0.27397831867682498</v>
      </c>
      <c r="N181" s="32">
        <v>5.6045743813694801E-2</v>
      </c>
      <c r="O181" s="32">
        <v>0.14444456965371</v>
      </c>
      <c r="P181" s="32">
        <v>7.3488005209420504E-2</v>
      </c>
      <c r="Q181" s="2">
        <f t="shared" si="156"/>
        <v>0.2179325748631305</v>
      </c>
      <c r="R181" s="31">
        <f t="shared" si="175"/>
        <v>2016.3999999999996</v>
      </c>
      <c r="S181" s="31">
        <v>0</v>
      </c>
      <c r="T181" s="32">
        <f t="shared" ref="T181:U181" si="214">AVERAGE(D178:D181)</f>
        <v>0.64798514891566317</v>
      </c>
      <c r="U181" s="32">
        <f t="shared" si="214"/>
        <v>0.28919045942227528</v>
      </c>
      <c r="V181" s="32">
        <f t="shared" si="161"/>
        <v>3.5790063047200504E-2</v>
      </c>
      <c r="W181" s="32">
        <f t="shared" si="162"/>
        <v>0.221445168418823</v>
      </c>
      <c r="X181" s="32">
        <f t="shared" si="163"/>
        <v>4.8481184779251788E-3</v>
      </c>
      <c r="Y181" s="32">
        <f t="shared" si="164"/>
        <v>0.21659704994089773</v>
      </c>
      <c r="Z181" s="32">
        <f t="shared" si="165"/>
        <v>3.1955227956251414E-2</v>
      </c>
      <c r="AA181" s="32">
        <f t="shared" si="166"/>
        <v>3.3050152883443387E-2</v>
      </c>
      <c r="AB181" s="32">
        <f t="shared" si="167"/>
        <v>-1.0949249271919724E-3</v>
      </c>
      <c r="AC181" s="32">
        <f t="shared" si="168"/>
        <v>0.3587946894933885</v>
      </c>
      <c r="AD181" s="32">
        <f t="shared" si="169"/>
        <v>0.21409310655716679</v>
      </c>
      <c r="AE181" s="32">
        <f t="shared" si="170"/>
        <v>0.1230928034783402</v>
      </c>
      <c r="AF181" s="32">
        <f t="shared" si="171"/>
        <v>2.1608779457881651E-2</v>
      </c>
    </row>
    <row r="182" spans="1:32" x14ac:dyDescent="0.25">
      <c r="B182" s="13">
        <f t="shared" si="174"/>
        <v>2017.1</v>
      </c>
      <c r="C182" s="13">
        <v>0</v>
      </c>
      <c r="D182" s="25">
        <v>0.17657236691472</v>
      </c>
      <c r="E182" s="26">
        <v>0.20093747916378901</v>
      </c>
      <c r="F182" s="26">
        <v>2.0490886323505701E-2</v>
      </c>
      <c r="G182" s="25">
        <v>0.17427814108550699</v>
      </c>
      <c r="H182" s="25">
        <v>5.8245232935140597E-4</v>
      </c>
      <c r="I182" s="25">
        <v>0.17369568875615499</v>
      </c>
      <c r="J182" s="25">
        <v>6.1684517547765201E-3</v>
      </c>
      <c r="K182" s="25">
        <v>4.8021872992082597E-2</v>
      </c>
      <c r="L182" s="25">
        <v>-4.1853421237306003E-2</v>
      </c>
      <c r="M182" s="25">
        <v>-2.43651122490686E-2</v>
      </c>
      <c r="N182" s="25">
        <v>-7.7075016025113297E-2</v>
      </c>
      <c r="O182" s="25">
        <v>2.1428146724644801E-2</v>
      </c>
      <c r="P182" s="25">
        <v>3.1281757051399801E-2</v>
      </c>
      <c r="Q182" s="2">
        <f t="shared" si="156"/>
        <v>5.2709903776044606E-2</v>
      </c>
      <c r="R182" s="13">
        <f t="shared" si="175"/>
        <v>2017.1</v>
      </c>
      <c r="S182" s="13">
        <v>0</v>
      </c>
      <c r="T182" s="26">
        <f t="shared" ref="T182:T185" si="215">AVERAGE(D179:D182)</f>
        <v>0.35686655563740333</v>
      </c>
      <c r="U182" s="26">
        <f t="shared" ref="U182:U185" si="216">AVERAGE(E179:E182)</f>
        <v>0.22520931604584998</v>
      </c>
      <c r="V182" s="26">
        <f t="shared" ref="V182:V185" si="217">AVERAGE(F179:F182)</f>
        <v>3.0244980571459079E-2</v>
      </c>
      <c r="W182" s="26">
        <f t="shared" ref="W182:W185" si="218">AVERAGE(G179:G182)</f>
        <v>0.169336860374973</v>
      </c>
      <c r="X182" s="26">
        <f t="shared" ref="X182:X185" si="219">AVERAGE(H179:H182)</f>
        <v>3.2948601353118756E-3</v>
      </c>
      <c r="Y182" s="26">
        <f t="shared" ref="Y182:Y185" si="220">AVERAGE(I179:I182)</f>
        <v>0.16604200023966098</v>
      </c>
      <c r="Z182" s="26">
        <f t="shared" ref="Z182:Z185" si="221">AVERAGE(J179:J182)</f>
        <v>2.5627475099417797E-2</v>
      </c>
      <c r="AA182" s="26">
        <f t="shared" ref="AA182:AA185" si="222">AVERAGE(K179:K182)</f>
        <v>3.6542385647923392E-2</v>
      </c>
      <c r="AB182" s="26">
        <f t="shared" ref="AB182:AB185" si="223">AVERAGE(L179:L182)</f>
        <v>-1.0914910548505572E-2</v>
      </c>
      <c r="AC182" s="26">
        <f t="shared" ref="AC182:AC185" si="224">AVERAGE(M179:M182)</f>
        <v>0.13165723959155259</v>
      </c>
      <c r="AD182" s="26">
        <f t="shared" ref="AD182:AD185" si="225">AVERAGE(N179:N182)</f>
        <v>2.4206830299261753E-2</v>
      </c>
      <c r="AE182" s="26">
        <f t="shared" ref="AE182:AE185" si="226">AVERAGE(O179:O182)</f>
        <v>8.6084600673397654E-2</v>
      </c>
      <c r="AF182" s="26">
        <f t="shared" ref="AF182:AF185" si="227">AVERAGE(P179:P182)</f>
        <v>2.1365808618893374E-2</v>
      </c>
    </row>
    <row r="183" spans="1:32" x14ac:dyDescent="0.25">
      <c r="B183" s="13">
        <f t="shared" si="174"/>
        <v>2017.1999999999998</v>
      </c>
      <c r="C183" s="13">
        <v>0</v>
      </c>
      <c r="D183" s="25">
        <v>0.31544286009151101</v>
      </c>
      <c r="E183" s="26">
        <v>0.36070991560764398</v>
      </c>
      <c r="F183" s="26">
        <v>0.17283345313114001</v>
      </c>
      <c r="G183" s="25">
        <v>0.19096674527479901</v>
      </c>
      <c r="H183" s="25">
        <v>-4.35563646473291E-4</v>
      </c>
      <c r="I183" s="25">
        <v>0.191402308921272</v>
      </c>
      <c r="J183" s="25">
        <v>-3.0902827982948401E-3</v>
      </c>
      <c r="K183" s="25">
        <v>3.8737543878285603E-2</v>
      </c>
      <c r="L183" s="25">
        <v>-4.1827826676580498E-2</v>
      </c>
      <c r="M183" s="25">
        <v>-4.5267055516132998E-2</v>
      </c>
      <c r="N183" s="25">
        <v>-7.2969151607453001E-2</v>
      </c>
      <c r="O183" s="25">
        <v>-1.4834412992290101E-2</v>
      </c>
      <c r="P183" s="25">
        <v>4.2536509083610098E-2</v>
      </c>
      <c r="Q183" s="2">
        <f t="shared" si="156"/>
        <v>2.7702096091319996E-2</v>
      </c>
      <c r="R183" s="13">
        <f t="shared" si="175"/>
        <v>2017.1999999999998</v>
      </c>
      <c r="S183" s="13">
        <v>0</v>
      </c>
      <c r="T183" s="26">
        <f t="shared" si="215"/>
        <v>0.36436848634022923</v>
      </c>
      <c r="U183" s="26">
        <f t="shared" si="216"/>
        <v>0.272239520259562</v>
      </c>
      <c r="V183" s="26">
        <f t="shared" si="217"/>
        <v>9.349532263519926E-2</v>
      </c>
      <c r="W183" s="26">
        <f t="shared" si="218"/>
        <v>0.16987680997886073</v>
      </c>
      <c r="X183" s="26">
        <f t="shared" si="219"/>
        <v>-1.2596903130810721E-3</v>
      </c>
      <c r="Y183" s="26">
        <f t="shared" si="220"/>
        <v>0.17113650029194175</v>
      </c>
      <c r="Z183" s="26">
        <f t="shared" si="221"/>
        <v>8.8673876455018369E-3</v>
      </c>
      <c r="AA183" s="26">
        <f t="shared" si="222"/>
        <v>2.9787699623973464E-2</v>
      </c>
      <c r="AB183" s="26">
        <f t="shared" si="223"/>
        <v>-2.0920311978471627E-2</v>
      </c>
      <c r="AC183" s="26">
        <f t="shared" si="224"/>
        <v>9.2128966080666841E-2</v>
      </c>
      <c r="AD183" s="26">
        <f t="shared" si="225"/>
        <v>1.8466715717658753E-3</v>
      </c>
      <c r="AE183" s="26">
        <f t="shared" si="226"/>
        <v>6.0974580584316873E-2</v>
      </c>
      <c r="AF183" s="26">
        <f t="shared" si="227"/>
        <v>2.9307713924584103E-2</v>
      </c>
    </row>
    <row r="184" spans="1:32" x14ac:dyDescent="0.25">
      <c r="B184" s="13">
        <f t="shared" si="174"/>
        <v>2017.2999999999997</v>
      </c>
      <c r="C184" s="13">
        <v>0</v>
      </c>
      <c r="D184" s="25">
        <v>0.16253484209656599</v>
      </c>
      <c r="E184" s="26">
        <v>2.5065655364235499E-2</v>
      </c>
      <c r="F184" s="26">
        <v>-7.9257966363887697E-2</v>
      </c>
      <c r="G184" s="25">
        <v>0.14050380506211399</v>
      </c>
      <c r="H184" s="25">
        <v>-7.1259347854730202E-4</v>
      </c>
      <c r="I184" s="25">
        <v>0.14121639854066101</v>
      </c>
      <c r="J184" s="25">
        <v>-3.6180183333991103E-2</v>
      </c>
      <c r="K184" s="25">
        <v>-2.3221513087825E-2</v>
      </c>
      <c r="L184" s="25">
        <v>-1.2958670246165999E-2</v>
      </c>
      <c r="M184" s="25">
        <v>0.13746918673233099</v>
      </c>
      <c r="N184" s="25">
        <v>-4.4761601463678101E-2</v>
      </c>
      <c r="O184" s="25">
        <v>0.15896909686303901</v>
      </c>
      <c r="P184" s="25">
        <v>2.32616913329701E-2</v>
      </c>
      <c r="Q184" s="2">
        <f t="shared" si="156"/>
        <v>0.1822307881960091</v>
      </c>
      <c r="R184" s="13">
        <f t="shared" si="175"/>
        <v>2017.2999999999997</v>
      </c>
      <c r="S184" s="13">
        <v>0</v>
      </c>
      <c r="T184" s="26">
        <f t="shared" si="215"/>
        <v>0.29901466928763348</v>
      </c>
      <c r="U184" s="26">
        <f t="shared" si="216"/>
        <v>0.21356083487664487</v>
      </c>
      <c r="V184" s="26">
        <f t="shared" si="217"/>
        <v>4.2583846365654335E-2</v>
      </c>
      <c r="W184" s="26">
        <f t="shared" si="218"/>
        <v>0.17256181929723299</v>
      </c>
      <c r="X184" s="26">
        <f t="shared" si="219"/>
        <v>-3.8324685233932782E-5</v>
      </c>
      <c r="Y184" s="26">
        <f t="shared" si="220"/>
        <v>0.17260014398246676</v>
      </c>
      <c r="Z184" s="26">
        <f t="shared" si="221"/>
        <v>-1.584830786242556E-3</v>
      </c>
      <c r="AA184" s="26">
        <f t="shared" si="222"/>
        <v>2.2575148753770598E-2</v>
      </c>
      <c r="AB184" s="26">
        <f t="shared" si="223"/>
        <v>-2.4159979540013126E-2</v>
      </c>
      <c r="AC184" s="26">
        <f t="shared" si="224"/>
        <v>8.5453834410988597E-2</v>
      </c>
      <c r="AD184" s="26">
        <f t="shared" si="225"/>
        <v>-3.4690006320637401E-2</v>
      </c>
      <c r="AE184" s="26">
        <f t="shared" si="226"/>
        <v>7.7501850062275918E-2</v>
      </c>
      <c r="AF184" s="26">
        <f t="shared" si="227"/>
        <v>4.2641990669350122E-2</v>
      </c>
    </row>
    <row r="185" spans="1:32" x14ac:dyDescent="0.25">
      <c r="B185" s="31">
        <f t="shared" si="174"/>
        <v>2017.3999999999996</v>
      </c>
      <c r="C185" s="31">
        <v>0</v>
      </c>
      <c r="D185" s="32">
        <v>0.56590167081951104</v>
      </c>
      <c r="E185" s="32">
        <v>0.46282815153865198</v>
      </c>
      <c r="F185" s="32">
        <v>0.25117381034516001</v>
      </c>
      <c r="G185" s="32">
        <v>0.19351418806658299</v>
      </c>
      <c r="H185" s="32">
        <v>4.9636972307947301E-3</v>
      </c>
      <c r="I185" s="32">
        <v>0.18855049083578801</v>
      </c>
      <c r="J185" s="32">
        <v>1.8140153126908799E-2</v>
      </c>
      <c r="K185" s="32">
        <v>4.1197251609216799E-2</v>
      </c>
      <c r="L185" s="32">
        <v>-2.30570984823079E-2</v>
      </c>
      <c r="M185" s="32">
        <v>0.10307351928085901</v>
      </c>
      <c r="N185" s="32">
        <v>0.183264538476585</v>
      </c>
      <c r="O185" s="32">
        <v>-3.4188931375110899E-2</v>
      </c>
      <c r="P185" s="32">
        <v>-4.6002087820615503E-2</v>
      </c>
      <c r="Q185" s="2">
        <f t="shared" si="156"/>
        <v>-8.019101919572641E-2</v>
      </c>
      <c r="R185" s="31">
        <f t="shared" si="175"/>
        <v>2017.3999999999996</v>
      </c>
      <c r="S185" s="31">
        <v>0</v>
      </c>
      <c r="T185" s="32">
        <f t="shared" si="215"/>
        <v>0.30511293498057701</v>
      </c>
      <c r="U185" s="32">
        <f t="shared" si="216"/>
        <v>0.2623853004185801</v>
      </c>
      <c r="V185" s="32">
        <f t="shared" si="217"/>
        <v>9.1310045858979505E-2</v>
      </c>
      <c r="W185" s="32">
        <f t="shared" si="218"/>
        <v>0.17481571987225075</v>
      </c>
      <c r="X185" s="32">
        <f t="shared" si="219"/>
        <v>1.0994981087813858E-3</v>
      </c>
      <c r="Y185" s="32">
        <f t="shared" si="220"/>
        <v>0.17371622176346901</v>
      </c>
      <c r="Z185" s="32">
        <f t="shared" si="221"/>
        <v>-3.7404653126501567E-3</v>
      </c>
      <c r="AA185" s="32">
        <f t="shared" si="222"/>
        <v>2.6183788847940002E-2</v>
      </c>
      <c r="AB185" s="32">
        <f t="shared" si="223"/>
        <v>-2.9924254160590101E-2</v>
      </c>
      <c r="AC185" s="32">
        <f t="shared" si="224"/>
        <v>4.2727634561997102E-2</v>
      </c>
      <c r="AD185" s="32">
        <f t="shared" si="225"/>
        <v>-2.8853076549148482E-3</v>
      </c>
      <c r="AE185" s="32">
        <f t="shared" si="226"/>
        <v>3.2843474805070702E-2</v>
      </c>
      <c r="AF185" s="32">
        <f t="shared" si="227"/>
        <v>1.2769467411841123E-2</v>
      </c>
    </row>
    <row r="186" spans="1:32" x14ac:dyDescent="0.25">
      <c r="B186" s="13">
        <f t="shared" si="174"/>
        <v>2018.1</v>
      </c>
      <c r="C186" s="13">
        <v>0</v>
      </c>
      <c r="D186" s="25">
        <v>0.70552860431109499</v>
      </c>
      <c r="E186" s="25">
        <v>0.59992209306863797</v>
      </c>
      <c r="F186" s="25">
        <v>0.16574976094482399</v>
      </c>
      <c r="G186" s="25">
        <v>0.171382245218897</v>
      </c>
      <c r="H186" s="25">
        <v>-1.9567911970293202E-3</v>
      </c>
      <c r="I186" s="25">
        <v>0.17333903641592599</v>
      </c>
      <c r="J186" s="25">
        <v>0.26279008690491601</v>
      </c>
      <c r="K186" s="25">
        <v>0.28273554322759498</v>
      </c>
      <c r="L186" s="25">
        <v>-1.99454563226781E-2</v>
      </c>
      <c r="M186" s="25">
        <v>0.105606511242456</v>
      </c>
      <c r="N186" s="25">
        <v>0.151760382743648</v>
      </c>
      <c r="O186" s="25">
        <v>-2.45136668229421E-2</v>
      </c>
      <c r="P186" s="25">
        <v>-2.1640204678250001E-2</v>
      </c>
      <c r="Q186" s="2">
        <f t="shared" si="156"/>
        <v>-4.6153871501192101E-2</v>
      </c>
      <c r="R186" s="13">
        <f t="shared" si="175"/>
        <v>2018.1</v>
      </c>
      <c r="S186" s="13">
        <v>0</v>
      </c>
      <c r="T186" s="26">
        <f t="shared" ref="T186:T189" si="228">AVERAGE(D183:D186)</f>
        <v>0.43735199432967076</v>
      </c>
      <c r="U186" s="26">
        <f t="shared" ref="U186:U189" si="229">AVERAGE(E183:E186)</f>
        <v>0.36213145389479234</v>
      </c>
      <c r="V186" s="26">
        <f t="shared" ref="V186:V189" si="230">AVERAGE(F183:F186)</f>
        <v>0.12762476451430907</v>
      </c>
      <c r="W186" s="26">
        <f t="shared" ref="W186:W189" si="231">AVERAGE(G183:G186)</f>
        <v>0.17409174590559826</v>
      </c>
      <c r="X186" s="26">
        <f t="shared" ref="X186:X189" si="232">AVERAGE(H183:H186)</f>
        <v>4.6468722718620418E-4</v>
      </c>
      <c r="Y186" s="26">
        <f t="shared" ref="Y186:Y189" si="233">AVERAGE(I183:I186)</f>
        <v>0.17362705867841174</v>
      </c>
      <c r="Z186" s="26">
        <f t="shared" ref="Z186:Z189" si="234">AVERAGE(J183:J186)</f>
        <v>6.0414943474884714E-2</v>
      </c>
      <c r="AA186" s="26">
        <f t="shared" ref="AA186:AA189" si="235">AVERAGE(K183:K186)</f>
        <v>8.4862206406818103E-2</v>
      </c>
      <c r="AB186" s="26">
        <f t="shared" ref="AB186:AB189" si="236">AVERAGE(L183:L186)</f>
        <v>-2.4447262931933125E-2</v>
      </c>
      <c r="AC186" s="26">
        <f t="shared" ref="AC186:AC189" si="237">AVERAGE(M183:M186)</f>
        <v>7.5220540434878247E-2</v>
      </c>
      <c r="AD186" s="26">
        <f t="shared" ref="AD186:AD189" si="238">AVERAGE(N183:N186)</f>
        <v>5.4323542037275477E-2</v>
      </c>
      <c r="AE186" s="26">
        <f t="shared" ref="AE186:AE189" si="239">AVERAGE(O183:O186)</f>
        <v>2.1358021418173979E-2</v>
      </c>
      <c r="AF186" s="26">
        <f t="shared" ref="AF186:AF189" si="240">AVERAGE(P183:P186)</f>
        <v>-4.6102302057132553E-4</v>
      </c>
    </row>
    <row r="187" spans="1:32" ht="15.75" thickBot="1" x14ac:dyDescent="0.3">
      <c r="A187" s="36" t="s">
        <v>25</v>
      </c>
      <c r="B187" s="21">
        <f t="shared" si="174"/>
        <v>2018.1999999999998</v>
      </c>
      <c r="C187" s="21">
        <v>0</v>
      </c>
      <c r="D187" s="34">
        <v>1.0783126465184201</v>
      </c>
      <c r="E187" s="34">
        <v>0.65368442275354899</v>
      </c>
      <c r="F187" s="34">
        <v>0.236121894436571</v>
      </c>
      <c r="G187" s="34">
        <v>0.19067563040768301</v>
      </c>
      <c r="H187" s="34">
        <v>-1.3418942933170801E-2</v>
      </c>
      <c r="I187" s="34">
        <v>0.20409457334085401</v>
      </c>
      <c r="J187" s="34">
        <v>0.22688689790929301</v>
      </c>
      <c r="K187" s="34">
        <v>0.242448655762176</v>
      </c>
      <c r="L187" s="34">
        <v>-1.55617578528823E-2</v>
      </c>
      <c r="M187" s="34">
        <v>0.42462822376487303</v>
      </c>
      <c r="N187" s="34">
        <v>0.22409594839918401</v>
      </c>
      <c r="O187" s="34">
        <v>0.17857353236909301</v>
      </c>
      <c r="P187" s="34">
        <v>2.1958742996596E-2</v>
      </c>
      <c r="Q187" s="2">
        <f t="shared" si="156"/>
        <v>0.20053227536568902</v>
      </c>
      <c r="R187" s="21">
        <f t="shared" si="175"/>
        <v>2018.1999999999998</v>
      </c>
      <c r="S187" s="21">
        <v>0</v>
      </c>
      <c r="T187" s="35">
        <f t="shared" si="228"/>
        <v>0.62806944093639805</v>
      </c>
      <c r="U187" s="35">
        <f t="shared" si="229"/>
        <v>0.43537508068126862</v>
      </c>
      <c r="V187" s="35">
        <f t="shared" si="230"/>
        <v>0.14344687484066682</v>
      </c>
      <c r="W187" s="35">
        <f t="shared" si="231"/>
        <v>0.17401896718881923</v>
      </c>
      <c r="X187" s="35">
        <f t="shared" si="232"/>
        <v>-2.7811575944881733E-3</v>
      </c>
      <c r="Y187" s="35">
        <f t="shared" si="233"/>
        <v>0.17680012478330726</v>
      </c>
      <c r="Z187" s="35">
        <f t="shared" si="234"/>
        <v>0.11790923865178168</v>
      </c>
      <c r="AA187" s="35">
        <f t="shared" si="235"/>
        <v>0.13578998437779069</v>
      </c>
      <c r="AB187" s="35">
        <f t="shared" si="236"/>
        <v>-1.7880745726008573E-2</v>
      </c>
      <c r="AC187" s="35">
        <f t="shared" si="237"/>
        <v>0.19269436025512976</v>
      </c>
      <c r="AD187" s="35">
        <f t="shared" si="238"/>
        <v>0.12858981703893474</v>
      </c>
      <c r="AE187" s="35">
        <f t="shared" si="239"/>
        <v>6.9710007758519765E-2</v>
      </c>
      <c r="AF187" s="35">
        <f t="shared" si="240"/>
        <v>-5.6054645423248501E-3</v>
      </c>
    </row>
    <row r="188" spans="1:32" x14ac:dyDescent="0.25">
      <c r="A188" s="37" t="s">
        <v>26</v>
      </c>
      <c r="B188">
        <f t="shared" si="174"/>
        <v>2018.2999999999997</v>
      </c>
      <c r="C188">
        <v>0</v>
      </c>
      <c r="D188" s="2">
        <v>0.88342296748476301</v>
      </c>
      <c r="E188" s="2">
        <v>0.80398598725635695</v>
      </c>
      <c r="F188" s="2">
        <v>0.50953654984013996</v>
      </c>
      <c r="G188" s="2">
        <v>0.199724997607796</v>
      </c>
      <c r="H188" s="2">
        <v>-3.3262714001057898E-4</v>
      </c>
      <c r="I188" s="2">
        <v>0.200057624747806</v>
      </c>
      <c r="J188" s="2">
        <v>9.4724439808421698E-2</v>
      </c>
      <c r="K188" s="2">
        <v>9.6430386008055202E-2</v>
      </c>
      <c r="L188" s="2">
        <v>-1.7059461996334899E-3</v>
      </c>
      <c r="M188" s="2">
        <v>7.9436980228405604E-2</v>
      </c>
      <c r="N188" s="2">
        <v>8.7231715960108494E-2</v>
      </c>
      <c r="O188" s="2">
        <v>-3.7962555445341203E-2</v>
      </c>
      <c r="P188" s="2">
        <v>3.01678197136383E-2</v>
      </c>
      <c r="Q188" s="2">
        <f t="shared" si="156"/>
        <v>-7.7947357317029037E-3</v>
      </c>
      <c r="R188">
        <f t="shared" si="175"/>
        <v>2018.2999999999997</v>
      </c>
      <c r="S188">
        <v>0</v>
      </c>
      <c r="T188" s="24">
        <f>AVERAGE(D185:D188)</f>
        <v>0.80829147228344722</v>
      </c>
      <c r="U188" s="24">
        <f t="shared" si="229"/>
        <v>0.63010516365429892</v>
      </c>
      <c r="V188" s="24">
        <f t="shared" si="230"/>
        <v>0.29064550389167376</v>
      </c>
      <c r="W188" s="24">
        <f t="shared" si="231"/>
        <v>0.18882426532523977</v>
      </c>
      <c r="X188" s="24">
        <f t="shared" si="232"/>
        <v>-2.6861660098539924E-3</v>
      </c>
      <c r="Y188" s="24">
        <f t="shared" si="233"/>
        <v>0.19151043133509349</v>
      </c>
      <c r="Z188" s="24">
        <f t="shared" si="234"/>
        <v>0.15063539443738488</v>
      </c>
      <c r="AA188" s="24">
        <f t="shared" si="235"/>
        <v>0.16570295915176073</v>
      </c>
      <c r="AB188" s="24">
        <f t="shared" si="236"/>
        <v>-1.5067564714375448E-2</v>
      </c>
      <c r="AC188" s="24">
        <f t="shared" si="237"/>
        <v>0.17818630862914842</v>
      </c>
      <c r="AD188" s="24">
        <f t="shared" si="238"/>
        <v>0.16158814639488137</v>
      </c>
      <c r="AE188" s="24">
        <f t="shared" si="239"/>
        <v>2.0477094681424703E-2</v>
      </c>
      <c r="AF188" s="24">
        <f t="shared" si="240"/>
        <v>-3.8789324471577985E-3</v>
      </c>
    </row>
    <row r="189" spans="1:32" x14ac:dyDescent="0.25">
      <c r="B189" s="29">
        <f t="shared" si="174"/>
        <v>2018.3999999999996</v>
      </c>
      <c r="C189" s="29">
        <v>0</v>
      </c>
      <c r="D189" s="30">
        <v>1.05619084339257</v>
      </c>
      <c r="E189" s="30">
        <v>0.88436000975088802</v>
      </c>
      <c r="F189" s="30">
        <v>0.52233883641184198</v>
      </c>
      <c r="G189" s="30">
        <v>0.20629009025513101</v>
      </c>
      <c r="H189" s="30">
        <v>-7.3333892186265796E-3</v>
      </c>
      <c r="I189" s="30">
        <v>0.21362347947375701</v>
      </c>
      <c r="J189" s="30">
        <v>0.15573108308391501</v>
      </c>
      <c r="K189" s="30">
        <v>0.15876179607708299</v>
      </c>
      <c r="L189" s="30">
        <v>-3.0307129931688602E-3</v>
      </c>
      <c r="M189" s="30">
        <v>0.171830833641687</v>
      </c>
      <c r="N189" s="30">
        <v>0.13460997219923099</v>
      </c>
      <c r="O189" s="30">
        <v>4.2646180474709298E-2</v>
      </c>
      <c r="P189" s="30">
        <v>-5.4253190322528198E-3</v>
      </c>
      <c r="Q189" s="2">
        <f t="shared" si="156"/>
        <v>3.7220861442456482E-2</v>
      </c>
      <c r="R189" s="29">
        <f t="shared" si="175"/>
        <v>2018.3999999999996</v>
      </c>
      <c r="S189" s="29">
        <v>0</v>
      </c>
      <c r="T189" s="30">
        <f t="shared" si="228"/>
        <v>0.93086376542671201</v>
      </c>
      <c r="U189" s="30">
        <f t="shared" si="229"/>
        <v>0.73548812820735798</v>
      </c>
      <c r="V189" s="30">
        <f t="shared" si="230"/>
        <v>0.35843676040834427</v>
      </c>
      <c r="W189" s="30">
        <f t="shared" si="231"/>
        <v>0.19201824087237673</v>
      </c>
      <c r="X189" s="30">
        <f t="shared" si="232"/>
        <v>-5.760437622209319E-3</v>
      </c>
      <c r="Y189" s="30">
        <f t="shared" si="233"/>
        <v>0.19777867849458575</v>
      </c>
      <c r="Z189" s="30">
        <f t="shared" si="234"/>
        <v>0.18503312692663643</v>
      </c>
      <c r="AA189" s="30">
        <f t="shared" si="235"/>
        <v>0.19509409526872729</v>
      </c>
      <c r="AB189" s="30">
        <f t="shared" si="236"/>
        <v>-1.0060968342090687E-2</v>
      </c>
      <c r="AC189" s="30">
        <f t="shared" si="237"/>
        <v>0.19537563721935541</v>
      </c>
      <c r="AD189" s="30">
        <f t="shared" si="238"/>
        <v>0.14942450482554287</v>
      </c>
      <c r="AE189" s="30">
        <f t="shared" si="239"/>
        <v>3.9685872643879752E-2</v>
      </c>
      <c r="AF189" s="30">
        <f t="shared" si="240"/>
        <v>6.2652597499328697E-3</v>
      </c>
    </row>
    <row r="190" spans="1:32" x14ac:dyDescent="0.25">
      <c r="B190">
        <f t="shared" si="174"/>
        <v>2019.1</v>
      </c>
      <c r="C190">
        <v>0</v>
      </c>
      <c r="D190" s="2">
        <v>0.81785523576664998</v>
      </c>
      <c r="E190" s="2">
        <v>0.66984766194508305</v>
      </c>
      <c r="F190" s="2">
        <v>0.312406203442394</v>
      </c>
      <c r="G190" s="2">
        <v>0.29426814722526701</v>
      </c>
      <c r="H190" s="2">
        <v>-5.79908269172685E-3</v>
      </c>
      <c r="I190" s="2">
        <v>0.30006722991699403</v>
      </c>
      <c r="J190" s="2">
        <v>6.3173311277421595E-2</v>
      </c>
      <c r="K190" s="2">
        <v>8.5394807610328305E-2</v>
      </c>
      <c r="L190" s="2">
        <v>-2.2221496332906598E-2</v>
      </c>
      <c r="M190" s="2">
        <v>0.14800757382156601</v>
      </c>
      <c r="N190" s="2">
        <v>5.5438603452692303E-2</v>
      </c>
      <c r="O190" s="2">
        <v>7.8245486758766497E-2</v>
      </c>
      <c r="P190" s="2">
        <v>1.4323483610107801E-2</v>
      </c>
      <c r="Q190" s="2">
        <f t="shared" si="156"/>
        <v>9.2568970368874293E-2</v>
      </c>
      <c r="R190" s="33">
        <f t="shared" si="175"/>
        <v>2019.1</v>
      </c>
      <c r="S190" s="33">
        <v>0</v>
      </c>
      <c r="T190" s="24">
        <f t="shared" ref="T190:T193" si="241">AVERAGE(D187:D190)</f>
        <v>0.95894542329060073</v>
      </c>
      <c r="U190" s="24">
        <f t="shared" ref="U190:U193" si="242">AVERAGE(E187:E190)</f>
        <v>0.75296952042646925</v>
      </c>
      <c r="V190" s="24">
        <f t="shared" ref="V190:V193" si="243">AVERAGE(F187:F190)</f>
        <v>0.39510087103273672</v>
      </c>
      <c r="W190" s="24">
        <f t="shared" ref="W190:W193" si="244">AVERAGE(G187:G190)</f>
        <v>0.22273971637396928</v>
      </c>
      <c r="X190" s="24">
        <f t="shared" ref="X190:X193" si="245">AVERAGE(H187:H190)</f>
        <v>-6.7210104958837025E-3</v>
      </c>
      <c r="Y190" s="24">
        <f t="shared" ref="Y190:Y193" si="246">AVERAGE(I187:I190)</f>
        <v>0.22946072686985275</v>
      </c>
      <c r="Z190" s="24">
        <f t="shared" ref="Z190:Z193" si="247">AVERAGE(J187:J190)</f>
        <v>0.13512893301976281</v>
      </c>
      <c r="AA190" s="24">
        <f t="shared" ref="AA190:AA193" si="248">AVERAGE(K187:K190)</f>
        <v>0.1457589113644106</v>
      </c>
      <c r="AB190" s="24">
        <f t="shared" ref="AB190:AB193" si="249">AVERAGE(L187:L190)</f>
        <v>-1.0629978344647812E-2</v>
      </c>
      <c r="AC190" s="24">
        <f t="shared" ref="AC190:AC193" si="250">AVERAGE(M187:M190)</f>
        <v>0.20597590286413292</v>
      </c>
      <c r="AD190" s="24">
        <f t="shared" ref="AD190:AD193" si="251">AVERAGE(N187:N190)</f>
        <v>0.12534406000280396</v>
      </c>
      <c r="AE190" s="24">
        <f t="shared" ref="AE190:AE193" si="252">AVERAGE(O187:O190)</f>
        <v>6.5375661039306893E-2</v>
      </c>
      <c r="AF190" s="24">
        <f t="shared" ref="AF190:AF193" si="253">AVERAGE(P187:P190)</f>
        <v>1.5256181822022321E-2</v>
      </c>
    </row>
    <row r="191" spans="1:32" x14ac:dyDescent="0.25">
      <c r="B191">
        <f t="shared" si="174"/>
        <v>2019.1999999999998</v>
      </c>
      <c r="C191">
        <v>0</v>
      </c>
      <c r="D191" s="2">
        <v>0.69679043128940699</v>
      </c>
      <c r="E191" s="2">
        <v>0.52374289058961498</v>
      </c>
      <c r="F191" s="2">
        <v>0.15121500936958299</v>
      </c>
      <c r="G191" s="2">
        <v>0.33470930047520697</v>
      </c>
      <c r="H191" s="2">
        <v>-4.5267793704028799E-4</v>
      </c>
      <c r="I191" s="2">
        <v>0.33516197841224699</v>
      </c>
      <c r="J191" s="2">
        <v>3.7818580744824297E-2</v>
      </c>
      <c r="K191" s="2">
        <v>5.9469326294942199E-2</v>
      </c>
      <c r="L191" s="2">
        <v>-2.1650745550117902E-2</v>
      </c>
      <c r="M191" s="2">
        <v>0.173047540699792</v>
      </c>
      <c r="N191" s="2">
        <v>0.136774768913204</v>
      </c>
      <c r="O191" s="2">
        <v>2.27046047441553E-2</v>
      </c>
      <c r="P191" s="2">
        <v>1.35681670424326E-2</v>
      </c>
      <c r="Q191" s="2">
        <f t="shared" si="156"/>
        <v>3.6272771786587901E-2</v>
      </c>
      <c r="R191" s="33">
        <f t="shared" si="175"/>
        <v>2019.1999999999998</v>
      </c>
      <c r="S191" s="33">
        <v>0</v>
      </c>
      <c r="T191" s="24">
        <f t="shared" si="241"/>
        <v>0.86356486948334743</v>
      </c>
      <c r="U191" s="24">
        <f t="shared" si="242"/>
        <v>0.72048413738548578</v>
      </c>
      <c r="V191" s="24">
        <f t="shared" si="243"/>
        <v>0.37387414976598971</v>
      </c>
      <c r="W191" s="24">
        <f t="shared" si="244"/>
        <v>0.25874813389085027</v>
      </c>
      <c r="X191" s="24">
        <f t="shared" si="245"/>
        <v>-3.4794442468510742E-3</v>
      </c>
      <c r="Y191" s="24">
        <f t="shared" si="246"/>
        <v>0.26222757813770103</v>
      </c>
      <c r="Z191" s="24">
        <f t="shared" si="247"/>
        <v>8.7861853728645647E-2</v>
      </c>
      <c r="AA191" s="24">
        <f t="shared" si="248"/>
        <v>0.10001407899760217</v>
      </c>
      <c r="AB191" s="24">
        <f t="shared" si="249"/>
        <v>-1.2152225268956714E-2</v>
      </c>
      <c r="AC191" s="24">
        <f t="shared" si="250"/>
        <v>0.14308073209786265</v>
      </c>
      <c r="AD191" s="24">
        <f t="shared" si="251"/>
        <v>0.10351376513130894</v>
      </c>
      <c r="AE191" s="24">
        <f t="shared" si="252"/>
        <v>2.640842913307247E-2</v>
      </c>
      <c r="AF191" s="24">
        <f t="shared" si="253"/>
        <v>1.3158537833481469E-2</v>
      </c>
    </row>
    <row r="192" spans="1:32" x14ac:dyDescent="0.25">
      <c r="B192">
        <f t="shared" si="174"/>
        <v>2019.2999999999997</v>
      </c>
      <c r="C192">
        <v>0</v>
      </c>
      <c r="D192" s="2">
        <v>0.61619862132937697</v>
      </c>
      <c r="E192" s="2">
        <v>0.37553880118805999</v>
      </c>
      <c r="F192" s="2">
        <v>7.7293748567531698E-2</v>
      </c>
      <c r="G192" s="2">
        <v>0.30813464516497102</v>
      </c>
      <c r="H192" s="2">
        <v>-6.3126423143380097E-6</v>
      </c>
      <c r="I192" s="2">
        <v>0.30814095780728601</v>
      </c>
      <c r="J192" s="2">
        <v>-9.8895925444429308E-3</v>
      </c>
      <c r="K192" s="2">
        <v>-3.5870664582973301E-3</v>
      </c>
      <c r="L192" s="2">
        <v>-6.3025260861456003E-3</v>
      </c>
      <c r="M192" s="2">
        <v>0.24065982014131701</v>
      </c>
      <c r="N192" s="2">
        <v>0.16702871948874801</v>
      </c>
      <c r="O192" s="2">
        <v>6.4881352461844996E-2</v>
      </c>
      <c r="P192" s="2">
        <v>8.7497481907234994E-3</v>
      </c>
      <c r="Q192" s="2">
        <f t="shared" si="156"/>
        <v>7.363110065256849E-2</v>
      </c>
      <c r="R192" s="33">
        <f t="shared" si="175"/>
        <v>2019.2999999999997</v>
      </c>
      <c r="S192" s="33">
        <v>0</v>
      </c>
      <c r="T192" s="24">
        <f t="shared" si="241"/>
        <v>0.79675878294450098</v>
      </c>
      <c r="U192" s="24">
        <f t="shared" si="242"/>
        <v>0.61337234086841153</v>
      </c>
      <c r="V192" s="24">
        <f t="shared" si="243"/>
        <v>0.26581344944783769</v>
      </c>
      <c r="W192" s="24">
        <f t="shared" si="244"/>
        <v>0.28585054578014402</v>
      </c>
      <c r="X192" s="24">
        <f t="shared" si="245"/>
        <v>-3.3978656224270139E-3</v>
      </c>
      <c r="Y192" s="24">
        <f t="shared" si="246"/>
        <v>0.28924841140257102</v>
      </c>
      <c r="Z192" s="24">
        <f t="shared" si="247"/>
        <v>6.1708345640429485E-2</v>
      </c>
      <c r="AA192" s="24">
        <f t="shared" si="248"/>
        <v>7.5009715881014044E-2</v>
      </c>
      <c r="AB192" s="24">
        <f t="shared" si="249"/>
        <v>-1.3301370240584741E-2</v>
      </c>
      <c r="AC192" s="24">
        <f t="shared" si="250"/>
        <v>0.18338644207609051</v>
      </c>
      <c r="AD192" s="24">
        <f t="shared" si="251"/>
        <v>0.12346301601346882</v>
      </c>
      <c r="AE192" s="24">
        <f t="shared" si="252"/>
        <v>5.2119406109869024E-2</v>
      </c>
      <c r="AF192" s="24">
        <f t="shared" si="253"/>
        <v>7.8040199527527696E-3</v>
      </c>
    </row>
    <row r="193" spans="2:32" x14ac:dyDescent="0.25">
      <c r="B193" s="29">
        <f t="shared" si="174"/>
        <v>2019.3999999999996</v>
      </c>
      <c r="C193" s="29">
        <v>0</v>
      </c>
      <c r="D193" s="30">
        <v>0.60425864252963002</v>
      </c>
      <c r="E193" s="30">
        <v>0.37196707343449398</v>
      </c>
      <c r="F193" s="30">
        <v>4.0802431708264301E-3</v>
      </c>
      <c r="G193" s="30">
        <v>0.38149710148349503</v>
      </c>
      <c r="H193" s="30">
        <v>-1.953561910976E-4</v>
      </c>
      <c r="I193" s="30">
        <v>0.38169245767459298</v>
      </c>
      <c r="J193" s="30">
        <v>-1.36102712198277E-2</v>
      </c>
      <c r="K193" s="30">
        <v>-2.4145591714904201E-3</v>
      </c>
      <c r="L193" s="30">
        <v>-1.1195712048337299E-2</v>
      </c>
      <c r="M193" s="30">
        <v>0.23229156909513601</v>
      </c>
      <c r="N193" s="30">
        <v>0.17914782234925899</v>
      </c>
      <c r="O193" s="30">
        <v>5.7100430042617202E-2</v>
      </c>
      <c r="P193" s="30">
        <v>-3.95668329674039E-3</v>
      </c>
      <c r="Q193" s="2">
        <f t="shared" si="156"/>
        <v>5.314374674587681E-2</v>
      </c>
      <c r="R193" s="29">
        <f t="shared" si="175"/>
        <v>2019.3999999999996</v>
      </c>
      <c r="S193" s="29">
        <v>0</v>
      </c>
      <c r="T193" s="30">
        <f t="shared" si="241"/>
        <v>0.68377573272876602</v>
      </c>
      <c r="U193" s="30">
        <f t="shared" si="242"/>
        <v>0.48527410678931299</v>
      </c>
      <c r="V193" s="30">
        <f t="shared" si="243"/>
        <v>0.13624880113758378</v>
      </c>
      <c r="W193" s="30">
        <f t="shared" si="244"/>
        <v>0.32965229858723499</v>
      </c>
      <c r="X193" s="30">
        <f t="shared" si="245"/>
        <v>-1.6133573655447689E-3</v>
      </c>
      <c r="Y193" s="30">
        <f t="shared" si="246"/>
        <v>0.33126565595278001</v>
      </c>
      <c r="Z193" s="30">
        <f t="shared" si="247"/>
        <v>1.9373007064493814E-2</v>
      </c>
      <c r="AA193" s="30">
        <f t="shared" si="248"/>
        <v>3.4715627068870693E-2</v>
      </c>
      <c r="AB193" s="30">
        <f t="shared" si="249"/>
        <v>-1.5342620004376851E-2</v>
      </c>
      <c r="AC193" s="30">
        <f t="shared" si="250"/>
        <v>0.19850162593945278</v>
      </c>
      <c r="AD193" s="30">
        <f t="shared" si="251"/>
        <v>0.13459747855097581</v>
      </c>
      <c r="AE193" s="30">
        <f t="shared" si="252"/>
        <v>5.5732968501845996E-2</v>
      </c>
      <c r="AF193" s="30">
        <f t="shared" si="253"/>
        <v>8.1711788866308775E-3</v>
      </c>
    </row>
    <row r="194" spans="2:32" x14ac:dyDescent="0.25">
      <c r="B194">
        <f t="shared" si="174"/>
        <v>2020.1</v>
      </c>
      <c r="C194">
        <v>0</v>
      </c>
      <c r="D194" s="2">
        <v>0.49746655670286899</v>
      </c>
      <c r="E194" s="2">
        <v>0.31586190789219998</v>
      </c>
      <c r="F194" s="2">
        <v>2.7781557459960401E-2</v>
      </c>
      <c r="G194" s="2">
        <v>0.32248193589811602</v>
      </c>
      <c r="H194" s="2">
        <v>-3.78842076800636E-4</v>
      </c>
      <c r="I194" s="2">
        <v>0.32286077797491702</v>
      </c>
      <c r="J194" s="2">
        <v>-3.4401585465876502E-2</v>
      </c>
      <c r="K194" s="2">
        <v>-7.5259199465642999E-3</v>
      </c>
      <c r="L194" s="2">
        <v>-2.6875665519312201E-2</v>
      </c>
      <c r="M194" s="2">
        <v>0.18160464881066901</v>
      </c>
      <c r="N194" s="2">
        <v>0.13335176201448601</v>
      </c>
      <c r="O194" s="2">
        <v>5.4164514668595301E-2</v>
      </c>
      <c r="P194" s="2">
        <v>-5.9116278724124904E-3</v>
      </c>
      <c r="Q194" s="2">
        <f t="shared" si="156"/>
        <v>4.8252886796182809E-2</v>
      </c>
      <c r="R194" s="33">
        <f t="shared" si="175"/>
        <v>2020.1</v>
      </c>
      <c r="S194" s="33">
        <v>0</v>
      </c>
      <c r="T194" s="24">
        <f t="shared" ref="T194:T197" si="254">AVERAGE(D191:D194)</f>
        <v>0.60367856296282074</v>
      </c>
      <c r="U194" s="24">
        <f t="shared" ref="U194:U197" si="255">AVERAGE(E191:E194)</f>
        <v>0.39677766827609223</v>
      </c>
      <c r="V194" s="24">
        <f t="shared" ref="V194:V197" si="256">AVERAGE(F191:F194)</f>
        <v>6.5092639641975369E-2</v>
      </c>
      <c r="W194" s="24">
        <f t="shared" ref="W194:W197" si="257">AVERAGE(G191:G194)</f>
        <v>0.33670574575544732</v>
      </c>
      <c r="X194" s="24">
        <f t="shared" ref="X194:X197" si="258">AVERAGE(H191:H194)</f>
        <v>-2.5829721181321551E-4</v>
      </c>
      <c r="Y194" s="24">
        <f t="shared" ref="Y194:Y197" si="259">AVERAGE(I191:I194)</f>
        <v>0.33696404296726079</v>
      </c>
      <c r="Z194" s="24">
        <f t="shared" ref="Z194:Z197" si="260">AVERAGE(J191:J194)</f>
        <v>-5.0207171213307086E-3</v>
      </c>
      <c r="AA194" s="24">
        <f t="shared" ref="AA194:AA197" si="261">AVERAGE(K191:K194)</f>
        <v>1.1485445179647537E-2</v>
      </c>
      <c r="AB194" s="24">
        <f t="shared" ref="AB194:AB197" si="262">AVERAGE(L191:L194)</f>
        <v>-1.6506162300978251E-2</v>
      </c>
      <c r="AC194" s="24">
        <f t="shared" ref="AC194:AC197" si="263">AVERAGE(M191:M194)</f>
        <v>0.20690089468672851</v>
      </c>
      <c r="AD194" s="24">
        <f t="shared" ref="AD194:AD197" si="264">AVERAGE(N191:N194)</f>
        <v>0.15407576819142427</v>
      </c>
      <c r="AE194" s="24">
        <f t="shared" ref="AE194:AE197" si="265">AVERAGE(O191:O194)</f>
        <v>4.9712725479303194E-2</v>
      </c>
      <c r="AF194" s="24">
        <f t="shared" ref="AF194:AF197" si="266">AVERAGE(P191:P194)</f>
        <v>3.1124010160008043E-3</v>
      </c>
    </row>
    <row r="195" spans="2:32" x14ac:dyDescent="0.25">
      <c r="B195">
        <f t="shared" si="174"/>
        <v>2020.1999999999998</v>
      </c>
      <c r="C195">
        <v>0</v>
      </c>
      <c r="D195" s="2">
        <v>0.76556212426211601</v>
      </c>
      <c r="E195" s="2">
        <v>0.53912245817368798</v>
      </c>
      <c r="F195" s="2">
        <v>0.22291067884639701</v>
      </c>
      <c r="G195" s="2">
        <v>0.34871719410954499</v>
      </c>
      <c r="H195" s="2">
        <v>-2.40587787277752E-4</v>
      </c>
      <c r="I195" s="2">
        <v>0.34895778189682303</v>
      </c>
      <c r="J195" s="2">
        <v>-3.2505414782254501E-2</v>
      </c>
      <c r="K195" s="2">
        <v>-7.7065689087026804E-3</v>
      </c>
      <c r="L195" s="2">
        <v>-2.47988458735518E-2</v>
      </c>
      <c r="M195" s="2">
        <v>0.226439666088428</v>
      </c>
      <c r="N195" s="2">
        <v>0.17237580936962901</v>
      </c>
      <c r="O195" s="2">
        <v>6.0503871953852699E-2</v>
      </c>
      <c r="P195" s="2">
        <v>-6.4400152350535004E-3</v>
      </c>
      <c r="Q195" s="2">
        <f t="shared" si="156"/>
        <v>5.4063856718799201E-2</v>
      </c>
      <c r="R195" s="33">
        <f t="shared" si="175"/>
        <v>2020.1999999999998</v>
      </c>
      <c r="S195" s="33">
        <v>0</v>
      </c>
      <c r="T195" s="24">
        <f t="shared" si="254"/>
        <v>0.62087148620599808</v>
      </c>
      <c r="U195" s="24">
        <f t="shared" si="255"/>
        <v>0.40062256017211051</v>
      </c>
      <c r="V195" s="24">
        <f t="shared" si="256"/>
        <v>8.3016557011178882E-2</v>
      </c>
      <c r="W195" s="24">
        <f t="shared" si="257"/>
        <v>0.34020771916403181</v>
      </c>
      <c r="X195" s="24">
        <f t="shared" si="258"/>
        <v>-2.0527467437258151E-4</v>
      </c>
      <c r="Y195" s="24">
        <f t="shared" si="259"/>
        <v>0.34041299383840479</v>
      </c>
      <c r="Z195" s="24">
        <f t="shared" si="260"/>
        <v>-2.260171600310041E-2</v>
      </c>
      <c r="AA195" s="24">
        <f t="shared" si="261"/>
        <v>-5.3085286212636827E-3</v>
      </c>
      <c r="AB195" s="24">
        <f t="shared" si="262"/>
        <v>-1.7293187381836723E-2</v>
      </c>
      <c r="AC195" s="24">
        <f t="shared" si="263"/>
        <v>0.22024892603388752</v>
      </c>
      <c r="AD195" s="24">
        <f t="shared" si="264"/>
        <v>0.16297602830553051</v>
      </c>
      <c r="AE195" s="24">
        <f t="shared" si="265"/>
        <v>5.9162542281727556E-2</v>
      </c>
      <c r="AF195" s="24">
        <f t="shared" si="266"/>
        <v>-1.8896445533707203E-3</v>
      </c>
    </row>
    <row r="196" spans="2:32" x14ac:dyDescent="0.25">
      <c r="B196">
        <f t="shared" si="174"/>
        <v>2020.2999999999997</v>
      </c>
      <c r="C196">
        <v>0</v>
      </c>
      <c r="D196" s="2">
        <v>0.44416213750522998</v>
      </c>
      <c r="E196" s="2">
        <v>0.18846255001523601</v>
      </c>
      <c r="F196" s="2">
        <v>-0.15975757206366101</v>
      </c>
      <c r="G196" s="2">
        <v>0.36203797302437302</v>
      </c>
      <c r="H196" s="2">
        <v>-1.65588302824969E-4</v>
      </c>
      <c r="I196" s="2">
        <v>0.362203561327198</v>
      </c>
      <c r="J196" s="2">
        <v>-1.3817850945474899E-2</v>
      </c>
      <c r="K196" s="2">
        <v>-7.6386539478484703E-3</v>
      </c>
      <c r="L196" s="2">
        <v>-6.1791969976264403E-3</v>
      </c>
      <c r="M196" s="2">
        <v>0.255699587489993</v>
      </c>
      <c r="N196" s="2">
        <v>0.19888617341137901</v>
      </c>
      <c r="O196" s="2">
        <v>6.3220762463914906E-2</v>
      </c>
      <c r="P196" s="2">
        <v>-6.4073483853004203E-3</v>
      </c>
      <c r="Q196" s="2">
        <f t="shared" si="156"/>
        <v>5.6813414078614483E-2</v>
      </c>
      <c r="R196" s="33">
        <f t="shared" si="175"/>
        <v>2020.2999999999997</v>
      </c>
      <c r="S196" s="33">
        <v>0</v>
      </c>
      <c r="T196" s="24">
        <f t="shared" si="254"/>
        <v>0.57786236524996126</v>
      </c>
      <c r="U196" s="24">
        <f t="shared" si="255"/>
        <v>0.35385349737890448</v>
      </c>
      <c r="V196" s="24">
        <f t="shared" si="256"/>
        <v>2.3753726853380709E-2</v>
      </c>
      <c r="W196" s="24">
        <f t="shared" si="257"/>
        <v>0.35368355112888228</v>
      </c>
      <c r="X196" s="24">
        <f t="shared" si="258"/>
        <v>-2.4509358950023925E-4</v>
      </c>
      <c r="Y196" s="24">
        <f t="shared" si="259"/>
        <v>0.35392864471838281</v>
      </c>
      <c r="Z196" s="24">
        <f t="shared" si="260"/>
        <v>-2.35837806033584E-2</v>
      </c>
      <c r="AA196" s="24">
        <f t="shared" si="261"/>
        <v>-6.3214254936514672E-3</v>
      </c>
      <c r="AB196" s="24">
        <f t="shared" si="262"/>
        <v>-1.7262355109706935E-2</v>
      </c>
      <c r="AC196" s="24">
        <f t="shared" si="263"/>
        <v>0.22400886787105651</v>
      </c>
      <c r="AD196" s="24">
        <f t="shared" si="264"/>
        <v>0.17094039178618828</v>
      </c>
      <c r="AE196" s="24">
        <f t="shared" si="265"/>
        <v>5.8747394782245027E-2</v>
      </c>
      <c r="AF196" s="24">
        <f t="shared" si="266"/>
        <v>-5.6789186973767005E-3</v>
      </c>
    </row>
    <row r="197" spans="2:32" x14ac:dyDescent="0.25">
      <c r="B197" s="29">
        <f t="shared" si="174"/>
        <v>2020.3999999999996</v>
      </c>
      <c r="C197" s="29">
        <v>0</v>
      </c>
      <c r="D197" s="30">
        <v>0.439226857797826</v>
      </c>
      <c r="E197" s="30">
        <v>0.17355842900375901</v>
      </c>
      <c r="F197" s="30">
        <v>-0.151715678860051</v>
      </c>
      <c r="G197" s="30">
        <v>0.34398777328228902</v>
      </c>
      <c r="H197" s="30">
        <v>-3.1352843200182899E-4</v>
      </c>
      <c r="I197" s="30">
        <v>0.34430130171429002</v>
      </c>
      <c r="J197" s="30">
        <v>-1.8713665418477899E-2</v>
      </c>
      <c r="K197" s="30">
        <v>-7.7182597809073803E-3</v>
      </c>
      <c r="L197" s="30">
        <v>-1.09954056375706E-2</v>
      </c>
      <c r="M197" s="30">
        <v>0.26566842879406599</v>
      </c>
      <c r="N197" s="30">
        <v>0.21064352861549401</v>
      </c>
      <c r="O197" s="30">
        <v>6.1115795286048998E-2</v>
      </c>
      <c r="P197" s="30">
        <v>-6.0908951074773801E-3</v>
      </c>
      <c r="Q197" s="2">
        <f t="shared" si="156"/>
        <v>5.5024900178571617E-2</v>
      </c>
      <c r="R197" s="29">
        <f t="shared" si="175"/>
        <v>2020.3999999999996</v>
      </c>
      <c r="S197" s="29">
        <v>0</v>
      </c>
      <c r="T197" s="30">
        <f t="shared" si="254"/>
        <v>0.53660441906701029</v>
      </c>
      <c r="U197" s="30">
        <f t="shared" si="255"/>
        <v>0.30425133627122075</v>
      </c>
      <c r="V197" s="30">
        <f t="shared" si="256"/>
        <v>-1.5195253654338652E-2</v>
      </c>
      <c r="W197" s="30">
        <f t="shared" si="257"/>
        <v>0.34430621907858072</v>
      </c>
      <c r="X197" s="30">
        <f t="shared" si="258"/>
        <v>-2.746366497262965E-4</v>
      </c>
      <c r="Y197" s="30">
        <f t="shared" si="259"/>
        <v>0.34458085572830705</v>
      </c>
      <c r="Z197" s="30">
        <f t="shared" si="260"/>
        <v>-2.4859629153020951E-2</v>
      </c>
      <c r="AA197" s="30">
        <f t="shared" si="261"/>
        <v>-7.6473506460057079E-3</v>
      </c>
      <c r="AB197" s="30">
        <f t="shared" si="262"/>
        <v>-1.7212278507015261E-2</v>
      </c>
      <c r="AC197" s="30">
        <f t="shared" si="263"/>
        <v>0.23235308279578898</v>
      </c>
      <c r="AD197" s="30">
        <f t="shared" si="264"/>
        <v>0.17881431835274703</v>
      </c>
      <c r="AE197" s="30">
        <f t="shared" si="265"/>
        <v>5.9751236093102969E-2</v>
      </c>
      <c r="AF197" s="30">
        <f t="shared" si="266"/>
        <v>-6.2124716500609476E-3</v>
      </c>
    </row>
    <row r="198" spans="2:32" x14ac:dyDescent="0.25">
      <c r="B198">
        <f t="shared" si="174"/>
        <v>2021.1</v>
      </c>
      <c r="C198">
        <v>0</v>
      </c>
      <c r="D198" s="2">
        <v>0.51472418414588605</v>
      </c>
      <c r="E198" s="2">
        <v>0.28469206873754699</v>
      </c>
      <c r="F198" s="2">
        <v>-3.9312837270665597E-2</v>
      </c>
      <c r="G198" s="2">
        <v>0.35908410636439397</v>
      </c>
      <c r="H198" s="2">
        <v>-2.5027033615239702E-4</v>
      </c>
      <c r="I198" s="2">
        <v>0.35933437670054702</v>
      </c>
      <c r="J198" s="2">
        <v>-3.5079200356182103E-2</v>
      </c>
      <c r="K198" s="2">
        <v>-7.7250200872999997E-3</v>
      </c>
      <c r="L198" s="2">
        <v>-2.7354180268882099E-2</v>
      </c>
      <c r="M198" s="2">
        <v>0.23003211540833901</v>
      </c>
      <c r="N198" s="2">
        <v>0.177569668062518</v>
      </c>
      <c r="O198" s="2">
        <v>5.8989862681967001E-2</v>
      </c>
      <c r="P198" s="2">
        <v>-6.5274153361463199E-3</v>
      </c>
      <c r="Q198" s="2">
        <f t="shared" si="156"/>
        <v>5.246244734582068E-2</v>
      </c>
      <c r="R198" s="33">
        <f t="shared" si="175"/>
        <v>2021.1</v>
      </c>
      <c r="S198" s="33">
        <v>0</v>
      </c>
      <c r="T198" s="24">
        <f t="shared" ref="T198:T205" si="267">AVERAGE(D195:D198)</f>
        <v>0.54091882592776452</v>
      </c>
      <c r="U198" s="24">
        <f t="shared" ref="U198:U205" si="268">AVERAGE(E195:E198)</f>
        <v>0.29645887648255748</v>
      </c>
      <c r="V198" s="24">
        <f t="shared" ref="V198:V205" si="269">AVERAGE(F195:F198)</f>
        <v>-3.1968852336995146E-2</v>
      </c>
      <c r="W198" s="24">
        <f t="shared" ref="W198:W205" si="270">AVERAGE(G195:G198)</f>
        <v>0.35345676169515028</v>
      </c>
      <c r="X198" s="24">
        <f t="shared" ref="X198:X205" si="271">AVERAGE(H195:H198)</f>
        <v>-2.4249371456423676E-4</v>
      </c>
      <c r="Y198" s="24">
        <f t="shared" ref="Y198:Y205" si="272">AVERAGE(I195:I198)</f>
        <v>0.35369925540971453</v>
      </c>
      <c r="Z198" s="24">
        <f t="shared" ref="Z198:Z205" si="273">AVERAGE(J195:J198)</f>
        <v>-2.5029032875597351E-2</v>
      </c>
      <c r="AA198" s="24">
        <f t="shared" ref="AA198:AA205" si="274">AVERAGE(K195:K198)</f>
        <v>-7.6971256811896333E-3</v>
      </c>
      <c r="AB198" s="24">
        <f t="shared" ref="AB198:AB205" si="275">AVERAGE(L195:L198)</f>
        <v>-1.7331907194407737E-2</v>
      </c>
      <c r="AC198" s="24">
        <f t="shared" ref="AC198:AC205" si="276">AVERAGE(M195:M198)</f>
        <v>0.24445994944520652</v>
      </c>
      <c r="AD198" s="24">
        <f t="shared" ref="AD198:AD205" si="277">AVERAGE(N195:N198)</f>
        <v>0.189868794864755</v>
      </c>
      <c r="AE198" s="24">
        <f t="shared" ref="AE198:AE205" si="278">AVERAGE(O195:O198)</f>
        <v>6.0957573096445894E-2</v>
      </c>
      <c r="AF198" s="24">
        <f t="shared" ref="AF198:AF205" si="279">AVERAGE(P195:P198)</f>
        <v>-6.3664185159944056E-3</v>
      </c>
    </row>
    <row r="199" spans="2:32" x14ac:dyDescent="0.25">
      <c r="B199">
        <f t="shared" si="174"/>
        <v>2021.1999999999998</v>
      </c>
      <c r="C199">
        <v>0</v>
      </c>
      <c r="D199" s="2">
        <v>0.52397530298499895</v>
      </c>
      <c r="E199" s="2">
        <v>0.28575274109481102</v>
      </c>
      <c r="F199" s="2">
        <v>-4.8826316517382597E-2</v>
      </c>
      <c r="G199" s="2">
        <v>0.36731306075673298</v>
      </c>
      <c r="H199" s="2">
        <v>-2.0356573969721001E-4</v>
      </c>
      <c r="I199" s="2">
        <v>0.36751662649643002</v>
      </c>
      <c r="J199" s="2">
        <v>-3.2734003144539198E-2</v>
      </c>
      <c r="K199" s="2">
        <v>-7.41878006223634E-3</v>
      </c>
      <c r="L199" s="2">
        <v>-2.5315223082302801E-2</v>
      </c>
      <c r="M199" s="2">
        <v>0.23822256189018701</v>
      </c>
      <c r="N199" s="2">
        <v>0.18612011013508201</v>
      </c>
      <c r="O199" s="2">
        <v>5.8562542151555298E-2</v>
      </c>
      <c r="P199" s="2">
        <v>-6.4600903964502103E-3</v>
      </c>
      <c r="Q199" s="2">
        <f t="shared" si="156"/>
        <v>5.2102451755105091E-2</v>
      </c>
      <c r="R199" s="33">
        <f t="shared" si="175"/>
        <v>2021.1999999999998</v>
      </c>
      <c r="S199" s="33">
        <v>0</v>
      </c>
      <c r="T199" s="24">
        <f t="shared" si="267"/>
        <v>0.48052212060848526</v>
      </c>
      <c r="U199" s="24">
        <f t="shared" si="268"/>
        <v>0.23311644721283825</v>
      </c>
      <c r="V199" s="24">
        <f t="shared" si="269"/>
        <v>-9.990310117794006E-2</v>
      </c>
      <c r="W199" s="24">
        <f t="shared" si="270"/>
        <v>0.35810572835694726</v>
      </c>
      <c r="X199" s="24">
        <f t="shared" si="271"/>
        <v>-2.3323820266910123E-4</v>
      </c>
      <c r="Y199" s="24">
        <f t="shared" si="272"/>
        <v>0.35833896655961628</v>
      </c>
      <c r="Z199" s="24">
        <f t="shared" si="273"/>
        <v>-2.5086179966168524E-2</v>
      </c>
      <c r="AA199" s="24">
        <f t="shared" si="274"/>
        <v>-7.6251784695730478E-3</v>
      </c>
      <c r="AB199" s="24">
        <f t="shared" si="275"/>
        <v>-1.7461001496595484E-2</v>
      </c>
      <c r="AC199" s="24">
        <f t="shared" si="276"/>
        <v>0.24740567339564626</v>
      </c>
      <c r="AD199" s="24">
        <f t="shared" si="277"/>
        <v>0.19330487005611824</v>
      </c>
      <c r="AE199" s="24">
        <f t="shared" si="278"/>
        <v>6.0472240645871554E-2</v>
      </c>
      <c r="AF199" s="24">
        <f t="shared" si="279"/>
        <v>-6.3714373063435831E-3</v>
      </c>
    </row>
    <row r="200" spans="2:32" x14ac:dyDescent="0.25">
      <c r="B200">
        <f t="shared" si="174"/>
        <v>2021.2999999999997</v>
      </c>
      <c r="C200">
        <v>0</v>
      </c>
      <c r="D200" s="2">
        <v>0.55141401714368599</v>
      </c>
      <c r="E200" s="2">
        <v>0.30807449912826601</v>
      </c>
      <c r="F200" s="2">
        <v>-5.1728155661709102E-2</v>
      </c>
      <c r="G200" s="2">
        <v>0.37398558762036799</v>
      </c>
      <c r="H200" s="2">
        <v>-1.3123821502931501E-4</v>
      </c>
      <c r="I200" s="2">
        <v>0.37411682583539702</v>
      </c>
      <c r="J200" s="2">
        <v>-1.41829328303922E-2</v>
      </c>
      <c r="K200" s="2">
        <v>-7.8168682216938502E-3</v>
      </c>
      <c r="L200" s="2">
        <v>-6.3660646086983403E-3</v>
      </c>
      <c r="M200" s="2">
        <v>0.243339518015419</v>
      </c>
      <c r="N200" s="2">
        <v>0.18896069566527801</v>
      </c>
      <c r="O200" s="2">
        <v>6.0565379833798498E-2</v>
      </c>
      <c r="P200" s="2">
        <v>-6.1865574836571704E-3</v>
      </c>
      <c r="Q200" s="2">
        <f t="shared" si="156"/>
        <v>5.4378822350141326E-2</v>
      </c>
      <c r="R200" s="33">
        <f t="shared" si="175"/>
        <v>2021.2999999999997</v>
      </c>
      <c r="S200" s="33">
        <v>0</v>
      </c>
      <c r="T200" s="24">
        <f t="shared" si="267"/>
        <v>0.50733509051809922</v>
      </c>
      <c r="U200" s="24">
        <f t="shared" si="268"/>
        <v>0.26301943449109577</v>
      </c>
      <c r="V200" s="24">
        <f t="shared" si="269"/>
        <v>-7.2895747077452069E-2</v>
      </c>
      <c r="W200" s="24">
        <f t="shared" si="270"/>
        <v>0.36109263200594599</v>
      </c>
      <c r="X200" s="24">
        <f t="shared" si="271"/>
        <v>-2.2465068072018775E-4</v>
      </c>
      <c r="Y200" s="24">
        <f t="shared" si="272"/>
        <v>0.36131728268666602</v>
      </c>
      <c r="Z200" s="24">
        <f t="shared" si="273"/>
        <v>-2.5177450437397848E-2</v>
      </c>
      <c r="AA200" s="24">
        <f t="shared" si="274"/>
        <v>-7.6697320380343919E-3</v>
      </c>
      <c r="AB200" s="24">
        <f t="shared" si="275"/>
        <v>-1.7507718399363461E-2</v>
      </c>
      <c r="AC200" s="24">
        <f t="shared" si="276"/>
        <v>0.24431565602700275</v>
      </c>
      <c r="AD200" s="24">
        <f t="shared" si="277"/>
        <v>0.19082350061959302</v>
      </c>
      <c r="AE200" s="24">
        <f t="shared" si="278"/>
        <v>5.980839498834245E-2</v>
      </c>
      <c r="AF200" s="24">
        <f t="shared" si="279"/>
        <v>-6.3162395809327702E-3</v>
      </c>
    </row>
    <row r="201" spans="2:32" x14ac:dyDescent="0.25">
      <c r="B201" s="29">
        <f t="shared" si="174"/>
        <v>2021.3999999999996</v>
      </c>
      <c r="C201" s="29">
        <v>0</v>
      </c>
      <c r="D201" s="30">
        <v>0.49808864414540099</v>
      </c>
      <c r="E201" s="30">
        <v>0.26313498090429499</v>
      </c>
      <c r="F201" s="30">
        <v>-8.8055164287848695E-2</v>
      </c>
      <c r="G201" s="30">
        <v>0.37017987739450797</v>
      </c>
      <c r="H201" s="30">
        <v>-2.4088144236168301E-4</v>
      </c>
      <c r="I201" s="30">
        <v>0.37042075883686998</v>
      </c>
      <c r="J201" s="30">
        <v>-1.89897322023636E-2</v>
      </c>
      <c r="K201" s="30">
        <v>-7.6643423964453698E-3</v>
      </c>
      <c r="L201" s="30">
        <v>-1.13253898059182E-2</v>
      </c>
      <c r="M201" s="30">
        <v>0.234953663241105</v>
      </c>
      <c r="N201" s="30">
        <v>0.18775332796611599</v>
      </c>
      <c r="O201" s="30">
        <v>5.3737224895075403E-2</v>
      </c>
      <c r="P201" s="30">
        <v>-6.5368896200859701E-3</v>
      </c>
      <c r="Q201" s="2">
        <f t="shared" ref="Q201:Q205" si="280">P201+O201</f>
        <v>4.720033527498943E-2</v>
      </c>
      <c r="R201" s="29">
        <f t="shared" si="175"/>
        <v>2021.3999999999996</v>
      </c>
      <c r="S201" s="29">
        <v>0</v>
      </c>
      <c r="T201" s="30">
        <f t="shared" si="267"/>
        <v>0.52205053710499305</v>
      </c>
      <c r="U201" s="30">
        <f t="shared" si="268"/>
        <v>0.28541357246622978</v>
      </c>
      <c r="V201" s="30">
        <f t="shared" si="269"/>
        <v>-5.6980618434401498E-2</v>
      </c>
      <c r="W201" s="30">
        <f t="shared" si="270"/>
        <v>0.3676406580340007</v>
      </c>
      <c r="X201" s="30">
        <f t="shared" si="271"/>
        <v>-2.0648893331015128E-4</v>
      </c>
      <c r="Y201" s="30">
        <f t="shared" si="272"/>
        <v>0.36784714696731102</v>
      </c>
      <c r="Z201" s="30">
        <f t="shared" si="273"/>
        <v>-2.5246467133369276E-2</v>
      </c>
      <c r="AA201" s="30">
        <f t="shared" si="274"/>
        <v>-7.6562526919188899E-3</v>
      </c>
      <c r="AB201" s="30">
        <f t="shared" si="275"/>
        <v>-1.7590214441450362E-2</v>
      </c>
      <c r="AC201" s="30">
        <f t="shared" si="276"/>
        <v>0.23663696463876249</v>
      </c>
      <c r="AD201" s="30">
        <f t="shared" si="277"/>
        <v>0.1851009504572485</v>
      </c>
      <c r="AE201" s="30">
        <f t="shared" si="278"/>
        <v>5.7963752390599053E-2</v>
      </c>
      <c r="AF201" s="30">
        <f t="shared" si="279"/>
        <v>-6.4277382090849175E-3</v>
      </c>
    </row>
    <row r="202" spans="2:32" x14ac:dyDescent="0.25">
      <c r="B202">
        <f t="shared" si="174"/>
        <v>2022.1</v>
      </c>
      <c r="C202">
        <v>0</v>
      </c>
      <c r="D202" s="2">
        <v>0.47990477129735398</v>
      </c>
      <c r="E202" s="2">
        <v>0.254538803963334</v>
      </c>
      <c r="F202" s="2">
        <v>-7.9686724563411804E-2</v>
      </c>
      <c r="G202" s="2">
        <v>0.36856171970948598</v>
      </c>
      <c r="H202" s="2">
        <v>-1.9066232498269101E-4</v>
      </c>
      <c r="I202" s="2">
        <v>0.36875238203446897</v>
      </c>
      <c r="J202" s="2">
        <v>-3.4336191182740401E-2</v>
      </c>
      <c r="K202" s="2">
        <v>-7.3908218089580599E-3</v>
      </c>
      <c r="L202" s="2">
        <v>-2.6945369373782301E-2</v>
      </c>
      <c r="M202" s="2">
        <v>0.22536596733401901</v>
      </c>
      <c r="N202" s="2">
        <v>0.18685490946215899</v>
      </c>
      <c r="O202" s="2">
        <v>4.4977983186094798E-2</v>
      </c>
      <c r="P202" s="2">
        <v>-6.4669253142341596E-3</v>
      </c>
      <c r="Q202" s="2">
        <f t="shared" si="280"/>
        <v>3.8511057871860641E-2</v>
      </c>
      <c r="R202" s="33">
        <f t="shared" si="175"/>
        <v>2022.1</v>
      </c>
      <c r="S202" s="33">
        <v>0</v>
      </c>
      <c r="T202" s="24">
        <f t="shared" si="267"/>
        <v>0.51334568389285995</v>
      </c>
      <c r="U202" s="24">
        <f t="shared" si="268"/>
        <v>0.27787525627267651</v>
      </c>
      <c r="V202" s="24">
        <f t="shared" si="269"/>
        <v>-6.7074090257588051E-2</v>
      </c>
      <c r="W202" s="24">
        <f t="shared" si="270"/>
        <v>0.3700100613702737</v>
      </c>
      <c r="X202" s="24">
        <f t="shared" si="271"/>
        <v>-1.9158693051772477E-4</v>
      </c>
      <c r="Y202" s="24">
        <f t="shared" si="272"/>
        <v>0.3702016483007915</v>
      </c>
      <c r="Z202" s="24">
        <f t="shared" si="273"/>
        <v>-2.5060714840008852E-2</v>
      </c>
      <c r="AA202" s="24">
        <f t="shared" si="274"/>
        <v>-7.5727031223334048E-3</v>
      </c>
      <c r="AB202" s="24">
        <f t="shared" si="275"/>
        <v>-1.748801171767541E-2</v>
      </c>
      <c r="AC202" s="24">
        <f t="shared" si="276"/>
        <v>0.23547042762018253</v>
      </c>
      <c r="AD202" s="24">
        <f t="shared" si="277"/>
        <v>0.18742226080715874</v>
      </c>
      <c r="AE202" s="24">
        <f t="shared" si="278"/>
        <v>5.4460782516631001E-2</v>
      </c>
      <c r="AF202" s="24">
        <f t="shared" si="279"/>
        <v>-6.4126157036068776E-3</v>
      </c>
    </row>
    <row r="203" spans="2:32" x14ac:dyDescent="0.25">
      <c r="B203">
        <f t="shared" si="174"/>
        <v>2022.1999999999998</v>
      </c>
      <c r="C203">
        <v>0</v>
      </c>
      <c r="D203" s="2">
        <v>0.49791813672399199</v>
      </c>
      <c r="E203" s="2">
        <v>0.277542892711929</v>
      </c>
      <c r="F203" s="2">
        <v>-6.0219500023696602E-2</v>
      </c>
      <c r="G203" s="2">
        <v>0.37033265964026102</v>
      </c>
      <c r="H203" s="2">
        <v>-1.6024360948430899E-4</v>
      </c>
      <c r="I203" s="2">
        <v>0.37049290324974499</v>
      </c>
      <c r="J203" s="2">
        <v>-3.2570266904635298E-2</v>
      </c>
      <c r="K203" s="2">
        <v>-7.7395551312590899E-3</v>
      </c>
      <c r="L203" s="2">
        <v>-2.4830711773376202E-2</v>
      </c>
      <c r="M203" s="2">
        <v>0.22037524401206299</v>
      </c>
      <c r="N203" s="2">
        <v>0.18574312399700099</v>
      </c>
      <c r="O203" s="2">
        <v>4.0823984387519802E-2</v>
      </c>
      <c r="P203" s="2">
        <v>-6.1918643724575796E-3</v>
      </c>
      <c r="Q203" s="2">
        <f t="shared" si="280"/>
        <v>3.4632120015062225E-2</v>
      </c>
      <c r="R203" s="33">
        <f t="shared" si="175"/>
        <v>2022.1999999999998</v>
      </c>
      <c r="S203" s="33">
        <v>0</v>
      </c>
      <c r="T203" s="24">
        <f t="shared" si="267"/>
        <v>0.50683139232760821</v>
      </c>
      <c r="U203" s="24">
        <f t="shared" si="268"/>
        <v>0.27582279417695599</v>
      </c>
      <c r="V203" s="24">
        <f t="shared" si="269"/>
        <v>-6.9922386134166542E-2</v>
      </c>
      <c r="W203" s="24">
        <f t="shared" si="270"/>
        <v>0.3707649610911557</v>
      </c>
      <c r="X203" s="24">
        <f t="shared" si="271"/>
        <v>-1.807563979644995E-4</v>
      </c>
      <c r="Y203" s="24">
        <f t="shared" si="272"/>
        <v>0.37094571748912025</v>
      </c>
      <c r="Z203" s="24">
        <f t="shared" si="273"/>
        <v>-2.5019780780032877E-2</v>
      </c>
      <c r="AA203" s="24">
        <f t="shared" si="274"/>
        <v>-7.6528968895890918E-3</v>
      </c>
      <c r="AB203" s="24">
        <f t="shared" si="275"/>
        <v>-1.736688389044376E-2</v>
      </c>
      <c r="AC203" s="24">
        <f t="shared" si="276"/>
        <v>0.2310085981506515</v>
      </c>
      <c r="AD203" s="24">
        <f t="shared" si="277"/>
        <v>0.18732801427263848</v>
      </c>
      <c r="AE203" s="24">
        <f t="shared" si="278"/>
        <v>5.0026143075622129E-2</v>
      </c>
      <c r="AF203" s="24">
        <f t="shared" si="279"/>
        <v>-6.3455591976087208E-3</v>
      </c>
    </row>
    <row r="204" spans="2:32" x14ac:dyDescent="0.25">
      <c r="B204">
        <f t="shared" si="174"/>
        <v>2022.2999999999997</v>
      </c>
      <c r="C204">
        <v>0</v>
      </c>
      <c r="D204" s="2">
        <v>0.50517493540279701</v>
      </c>
      <c r="E204" s="2">
        <v>0.28840626559937199</v>
      </c>
      <c r="F204" s="2">
        <v>-6.1028111476234902E-2</v>
      </c>
      <c r="G204" s="2">
        <v>0.36327170432626799</v>
      </c>
      <c r="H204" s="2">
        <v>-1.94888785257857E-4</v>
      </c>
      <c r="I204" s="2">
        <v>0.36346659311152602</v>
      </c>
      <c r="J204" s="2">
        <v>-1.38373272506607E-2</v>
      </c>
      <c r="K204" s="2">
        <v>-7.6689041839783497E-3</v>
      </c>
      <c r="L204" s="2">
        <v>-6.1684230666823603E-3</v>
      </c>
      <c r="M204" s="2">
        <v>0.21676866980342399</v>
      </c>
      <c r="N204" s="2">
        <v>0.18427525414543</v>
      </c>
      <c r="O204" s="2">
        <v>3.9034292141992701E-2</v>
      </c>
      <c r="P204" s="2">
        <v>-6.5408764839989496E-3</v>
      </c>
      <c r="Q204" s="2">
        <f t="shared" si="280"/>
        <v>3.2493415657993754E-2</v>
      </c>
      <c r="R204" s="33">
        <f t="shared" si="175"/>
        <v>2022.2999999999997</v>
      </c>
      <c r="S204" s="33">
        <v>0</v>
      </c>
      <c r="T204" s="24">
        <f t="shared" si="267"/>
        <v>0.49527162189238599</v>
      </c>
      <c r="U204" s="24">
        <f t="shared" si="268"/>
        <v>0.27090573579473248</v>
      </c>
      <c r="V204" s="24">
        <f t="shared" si="269"/>
        <v>-7.2247375087798008E-2</v>
      </c>
      <c r="W204" s="24">
        <f t="shared" si="270"/>
        <v>0.36808649026763074</v>
      </c>
      <c r="X204" s="24">
        <f t="shared" si="271"/>
        <v>-1.9666904052163499E-4</v>
      </c>
      <c r="Y204" s="24">
        <f t="shared" si="272"/>
        <v>0.36828315930815247</v>
      </c>
      <c r="Z204" s="24">
        <f t="shared" si="273"/>
        <v>-2.4933379385099999E-2</v>
      </c>
      <c r="AA204" s="24">
        <f t="shared" si="274"/>
        <v>-7.6159058801602173E-3</v>
      </c>
      <c r="AB204" s="24">
        <f t="shared" si="275"/>
        <v>-1.7317473504939764E-2</v>
      </c>
      <c r="AC204" s="24">
        <f t="shared" si="276"/>
        <v>0.22436588609765276</v>
      </c>
      <c r="AD204" s="24">
        <f t="shared" si="277"/>
        <v>0.18615665389267649</v>
      </c>
      <c r="AE204" s="24">
        <f t="shared" si="278"/>
        <v>4.4643371152670676E-2</v>
      </c>
      <c r="AF204" s="24">
        <f t="shared" si="279"/>
        <v>-6.4341389476941652E-3</v>
      </c>
    </row>
    <row r="205" spans="2:32" x14ac:dyDescent="0.25">
      <c r="B205" s="29">
        <f t="shared" si="174"/>
        <v>2022.3999999999996</v>
      </c>
      <c r="C205" s="29">
        <v>0</v>
      </c>
      <c r="D205" s="30">
        <v>0.37241663936470099</v>
      </c>
      <c r="E205" s="30">
        <v>0.163334205255351</v>
      </c>
      <c r="F205" s="30">
        <v>-0.17301768087945901</v>
      </c>
      <c r="G205" s="30">
        <v>0.355066612931143</v>
      </c>
      <c r="H205" s="30">
        <v>-1.85530236768674E-4</v>
      </c>
      <c r="I205" s="30">
        <v>0.35525214316791198</v>
      </c>
      <c r="J205" s="30">
        <v>-1.8714726796332501E-2</v>
      </c>
      <c r="K205" s="30">
        <v>-7.7449415977148099E-3</v>
      </c>
      <c r="L205" s="30">
        <v>-1.09697851986177E-2</v>
      </c>
      <c r="M205" s="30">
        <v>0.20908243410935001</v>
      </c>
      <c r="N205" s="30">
        <v>0.18421587090509201</v>
      </c>
      <c r="O205" s="30">
        <v>3.1338564650237002E-2</v>
      </c>
      <c r="P205" s="30">
        <v>-6.4720014459789697E-3</v>
      </c>
      <c r="Q205" s="2">
        <f t="shared" si="280"/>
        <v>2.4866563204258032E-2</v>
      </c>
      <c r="R205" s="29">
        <f t="shared" si="175"/>
        <v>2022.3999999999996</v>
      </c>
      <c r="S205" s="29">
        <v>0</v>
      </c>
      <c r="T205" s="30">
        <f t="shared" si="267"/>
        <v>0.46385362069721103</v>
      </c>
      <c r="U205" s="30">
        <f t="shared" si="268"/>
        <v>0.24595554188249652</v>
      </c>
      <c r="V205" s="30">
        <f t="shared" si="269"/>
        <v>-9.3488004235700584E-2</v>
      </c>
      <c r="W205" s="30">
        <f t="shared" si="270"/>
        <v>0.36430817415178951</v>
      </c>
      <c r="X205" s="30">
        <f t="shared" si="271"/>
        <v>-1.8283123912338277E-4</v>
      </c>
      <c r="Y205" s="30">
        <f t="shared" si="272"/>
        <v>0.36449100539091295</v>
      </c>
      <c r="Z205" s="30">
        <f t="shared" si="273"/>
        <v>-2.4864628033592222E-2</v>
      </c>
      <c r="AA205" s="30">
        <f t="shared" si="274"/>
        <v>-7.6360556804775772E-3</v>
      </c>
      <c r="AB205" s="30">
        <f t="shared" si="275"/>
        <v>-1.7228572353114639E-2</v>
      </c>
      <c r="AC205" s="30">
        <f t="shared" si="276"/>
        <v>0.21789807881471401</v>
      </c>
      <c r="AD205" s="30">
        <f t="shared" si="277"/>
        <v>0.18527228962742048</v>
      </c>
      <c r="AE205" s="30">
        <f t="shared" si="278"/>
        <v>3.9043706091461072E-2</v>
      </c>
      <c r="AF205" s="30">
        <f t="shared" si="279"/>
        <v>-6.4179169041674146E-3</v>
      </c>
    </row>
  </sheetData>
  <mergeCells count="20">
    <mergeCell ref="E5:L5"/>
    <mergeCell ref="G6:I6"/>
    <mergeCell ref="J6:L6"/>
    <mergeCell ref="F6:F7"/>
    <mergeCell ref="E6:E7"/>
    <mergeCell ref="M5:P5"/>
    <mergeCell ref="U5:AB5"/>
    <mergeCell ref="AC5:AF5"/>
    <mergeCell ref="U6:U7"/>
    <mergeCell ref="V6:V7"/>
    <mergeCell ref="W6:Y6"/>
    <mergeCell ref="Z6:AB6"/>
    <mergeCell ref="M6:M7"/>
    <mergeCell ref="AC6:AC7"/>
    <mergeCell ref="AD6:AD7"/>
    <mergeCell ref="AE6:AE7"/>
    <mergeCell ref="AF6:AF7"/>
    <mergeCell ref="N6:N7"/>
    <mergeCell ref="O6:O7"/>
    <mergeCell ref="P6:P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workbookViewId="0">
      <pane ySplit="7" topLeftCell="A8" activePane="bottomLeft" state="frozen"/>
      <selection pane="bottomLeft" activeCell="I75" sqref="I75"/>
    </sheetView>
  </sheetViews>
  <sheetFormatPr defaultRowHeight="15" x14ac:dyDescent="0.25"/>
  <sheetData>
    <row r="1" spans="2:32" x14ac:dyDescent="0.25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2:32" ht="18.75" x14ac:dyDescent="0.3">
      <c r="B2" s="19" t="s">
        <v>33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R2" s="19" t="s">
        <v>33</v>
      </c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2:32" ht="19.5" thickBot="1" x14ac:dyDescent="0.35">
      <c r="B3" s="20" t="s">
        <v>23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R3" s="20" t="s">
        <v>24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</row>
    <row r="5" spans="2:32" x14ac:dyDescent="0.25">
      <c r="D5" s="5" t="s">
        <v>21</v>
      </c>
      <c r="E5" s="39" t="s">
        <v>16</v>
      </c>
      <c r="F5" s="40"/>
      <c r="G5" s="40"/>
      <c r="H5" s="40"/>
      <c r="I5" s="40"/>
      <c r="J5" s="40"/>
      <c r="K5" s="40"/>
      <c r="L5" s="41"/>
      <c r="M5" s="39" t="s">
        <v>20</v>
      </c>
      <c r="N5" s="40"/>
      <c r="O5" s="40"/>
      <c r="P5" s="41"/>
      <c r="T5" s="5" t="s">
        <v>21</v>
      </c>
      <c r="U5" s="39" t="s">
        <v>16</v>
      </c>
      <c r="V5" s="40"/>
      <c r="W5" s="40"/>
      <c r="X5" s="40"/>
      <c r="Y5" s="40"/>
      <c r="Z5" s="40"/>
      <c r="AA5" s="40"/>
      <c r="AB5" s="41"/>
      <c r="AC5" s="39" t="s">
        <v>20</v>
      </c>
      <c r="AD5" s="40"/>
      <c r="AE5" s="40"/>
      <c r="AF5" s="41"/>
    </row>
    <row r="6" spans="2:32" x14ac:dyDescent="0.25">
      <c r="D6" s="15" t="s">
        <v>22</v>
      </c>
      <c r="E6" s="42" t="s">
        <v>10</v>
      </c>
      <c r="F6" s="42" t="s">
        <v>11</v>
      </c>
      <c r="G6" s="39" t="s">
        <v>15</v>
      </c>
      <c r="H6" s="40"/>
      <c r="I6" s="41"/>
      <c r="J6" s="39" t="s">
        <v>17</v>
      </c>
      <c r="K6" s="40"/>
      <c r="L6" s="40"/>
      <c r="M6" s="44" t="s">
        <v>10</v>
      </c>
      <c r="N6" s="44" t="s">
        <v>11</v>
      </c>
      <c r="O6" s="44" t="s">
        <v>19</v>
      </c>
      <c r="P6" s="44" t="s">
        <v>18</v>
      </c>
      <c r="T6" s="15" t="s">
        <v>22</v>
      </c>
      <c r="U6" s="42" t="s">
        <v>10</v>
      </c>
      <c r="V6" s="42" t="s">
        <v>11</v>
      </c>
      <c r="W6" s="39" t="s">
        <v>15</v>
      </c>
      <c r="X6" s="40"/>
      <c r="Y6" s="41"/>
      <c r="Z6" s="39" t="s">
        <v>17</v>
      </c>
      <c r="AA6" s="40"/>
      <c r="AB6" s="40"/>
      <c r="AC6" s="44" t="s">
        <v>10</v>
      </c>
      <c r="AD6" s="44" t="s">
        <v>11</v>
      </c>
      <c r="AE6" s="44" t="s">
        <v>19</v>
      </c>
      <c r="AF6" s="44" t="s">
        <v>18</v>
      </c>
    </row>
    <row r="7" spans="2:32" x14ac:dyDescent="0.25">
      <c r="B7" s="1" t="s">
        <v>3</v>
      </c>
      <c r="C7" s="17" t="s">
        <v>2</v>
      </c>
      <c r="D7" s="16" t="s">
        <v>0</v>
      </c>
      <c r="E7" s="43"/>
      <c r="F7" s="43"/>
      <c r="G7" s="1" t="s">
        <v>1</v>
      </c>
      <c r="H7" s="1" t="s">
        <v>12</v>
      </c>
      <c r="I7" s="27" t="s">
        <v>13</v>
      </c>
      <c r="J7" s="1" t="s">
        <v>1</v>
      </c>
      <c r="K7" s="1" t="s">
        <v>18</v>
      </c>
      <c r="L7" s="27" t="s">
        <v>14</v>
      </c>
      <c r="M7" s="43"/>
      <c r="N7" s="43"/>
      <c r="O7" s="43"/>
      <c r="P7" s="43"/>
      <c r="R7" s="1" t="s">
        <v>3</v>
      </c>
      <c r="S7" s="17" t="s">
        <v>2</v>
      </c>
      <c r="T7" s="16" t="s">
        <v>0</v>
      </c>
      <c r="U7" s="43"/>
      <c r="V7" s="43"/>
      <c r="W7" s="1" t="s">
        <v>1</v>
      </c>
      <c r="X7" s="1" t="s">
        <v>12</v>
      </c>
      <c r="Y7" s="27" t="s">
        <v>13</v>
      </c>
      <c r="Z7" s="1" t="s">
        <v>1</v>
      </c>
      <c r="AA7" s="1" t="s">
        <v>18</v>
      </c>
      <c r="AB7" s="27" t="s">
        <v>14</v>
      </c>
      <c r="AC7" s="43"/>
      <c r="AD7" s="43"/>
      <c r="AE7" s="43"/>
      <c r="AF7" s="43"/>
    </row>
    <row r="8" spans="2:32" x14ac:dyDescent="0.25">
      <c r="B8">
        <v>2013.1</v>
      </c>
      <c r="C8">
        <v>0</v>
      </c>
      <c r="D8" s="2">
        <f>'TABLES LONG VIEW'!D166</f>
        <v>-1.42336943936894</v>
      </c>
      <c r="E8" s="2">
        <f>'TABLES LONG VIEW'!E166</f>
        <v>-1.4485227890029999</v>
      </c>
      <c r="F8" s="2">
        <f>'TABLES LONG VIEW'!F166</f>
        <v>-0.77959055242178399</v>
      </c>
      <c r="G8" s="2">
        <f>'TABLES LONG VIEW'!G166</f>
        <v>0.18913621432003899</v>
      </c>
      <c r="H8" s="2">
        <f>'TABLES LONG VIEW'!H166</f>
        <v>-0.14029328963676499</v>
      </c>
      <c r="I8" s="2">
        <f>'TABLES LONG VIEW'!I166</f>
        <v>0.32942950395680398</v>
      </c>
      <c r="J8" s="2">
        <f>'TABLES LONG VIEW'!J166</f>
        <v>-0.85806845090126305</v>
      </c>
      <c r="K8" s="2">
        <f>'TABLES LONG VIEW'!K166</f>
        <v>-0.37721259067823898</v>
      </c>
      <c r="L8" s="2">
        <f>'TABLES LONG VIEW'!L166</f>
        <v>-0.48085586022302401</v>
      </c>
      <c r="M8" s="2">
        <f>'TABLES LONG VIEW'!M166</f>
        <v>2.51533496340677E-2</v>
      </c>
      <c r="N8" s="2">
        <f>'TABLES LONG VIEW'!N166</f>
        <v>2.05148856800987E-2</v>
      </c>
      <c r="O8" s="2">
        <f>'TABLES LONG VIEW'!O166</f>
        <v>0.12764831732752599</v>
      </c>
      <c r="P8" s="2">
        <f>'TABLES LONG VIEW'!P166</f>
        <v>-0.12300985337355699</v>
      </c>
      <c r="R8">
        <f>B8</f>
        <v>2013.1</v>
      </c>
      <c r="S8">
        <v>0</v>
      </c>
      <c r="T8" s="24">
        <f>'TABLES LONG VIEW'!T166</f>
        <v>-0.73326663994947405</v>
      </c>
      <c r="U8" s="24">
        <f>'TABLES LONG VIEW'!U166</f>
        <v>-0.61972567197770045</v>
      </c>
      <c r="V8" s="24">
        <f>'TABLES LONG VIEW'!V166</f>
        <v>-0.42702565922393004</v>
      </c>
      <c r="W8" s="24">
        <f>'TABLES LONG VIEW'!W166</f>
        <v>-1.397990665064925E-2</v>
      </c>
      <c r="X8" s="24">
        <f>'TABLES LONG VIEW'!X166</f>
        <v>-0.11734475013033457</v>
      </c>
      <c r="Y8" s="24">
        <f>'TABLES LONG VIEW'!Y166</f>
        <v>0.10336484347968575</v>
      </c>
      <c r="Z8" s="24">
        <f>'TABLES LONG VIEW'!Z166</f>
        <v>-0.17872010610312336</v>
      </c>
      <c r="AA8" s="24">
        <f>'TABLES LONG VIEW'!AA166</f>
        <v>-8.248018138988096E-2</v>
      </c>
      <c r="AB8" s="24">
        <f>'TABLES LONG VIEW'!AB166</f>
        <v>-9.6239924713242608E-2</v>
      </c>
      <c r="AC8" s="24">
        <f>'TABLES LONG VIEW'!AC166</f>
        <v>-0.11354096797177157</v>
      </c>
      <c r="AD8" s="24">
        <f>'TABLES LONG VIEW'!AD166</f>
        <v>-0.14060929235491806</v>
      </c>
      <c r="AE8" s="24">
        <f>'TABLES LONG VIEW'!AE166</f>
        <v>7.3381761810857232E-2</v>
      </c>
      <c r="AF8" s="24">
        <f>'TABLES LONG VIEW'!AF166</f>
        <v>-4.6313437427710796E-2</v>
      </c>
    </row>
    <row r="9" spans="2:32" x14ac:dyDescent="0.25">
      <c r="B9">
        <f>B8+0.1</f>
        <v>2013.1999999999998</v>
      </c>
      <c r="C9">
        <v>0</v>
      </c>
      <c r="D9" s="2">
        <f>'TABLES LONG VIEW'!D167</f>
        <v>-1.0501596739971799</v>
      </c>
      <c r="E9" s="2">
        <f>'TABLES LONG VIEW'!E167</f>
        <v>-1.11098270613266</v>
      </c>
      <c r="F9" s="2">
        <f>'TABLES LONG VIEW'!F167</f>
        <v>-0.32751296512742401</v>
      </c>
      <c r="G9" s="2">
        <f>'TABLES LONG VIEW'!G167</f>
        <v>0.146314584498449</v>
      </c>
      <c r="H9" s="2">
        <f>'TABLES LONG VIEW'!H167</f>
        <v>-0.10983011692438201</v>
      </c>
      <c r="I9" s="2">
        <f>'TABLES LONG VIEW'!I167</f>
        <v>0.25614470142283202</v>
      </c>
      <c r="J9" s="2">
        <f>'TABLES LONG VIEW'!J167</f>
        <v>-0.92978432550369305</v>
      </c>
      <c r="K9" s="2">
        <f>'TABLES LONG VIEW'!K167</f>
        <v>-0.45212092802831999</v>
      </c>
      <c r="L9" s="2">
        <f>'TABLES LONG VIEW'!L167</f>
        <v>-0.47766339747537201</v>
      </c>
      <c r="M9" s="2">
        <f>'TABLES LONG VIEW'!M167</f>
        <v>6.08230321354786E-2</v>
      </c>
      <c r="N9" s="2">
        <f>'TABLES LONG VIEW'!N167</f>
        <v>0.133870056369531</v>
      </c>
      <c r="O9" s="2">
        <f>'TABLES LONG VIEW'!O167</f>
        <v>8.6840356874752403E-2</v>
      </c>
      <c r="P9" s="2">
        <f>'TABLES LONG VIEW'!P167</f>
        <v>-0.15988738110880499</v>
      </c>
      <c r="R9">
        <f t="shared" ref="R9:R16" si="0">B9</f>
        <v>2013.1999999999998</v>
      </c>
      <c r="S9">
        <v>0</v>
      </c>
      <c r="T9" s="24">
        <f>'TABLES LONG VIEW'!T167</f>
        <v>-0.87550081020029902</v>
      </c>
      <c r="U9" s="24">
        <f>'TABLES LONG VIEW'!U167</f>
        <v>-0.81658919561228327</v>
      </c>
      <c r="V9" s="24">
        <f>'TABLES LONG VIEW'!V167</f>
        <v>-0.43634651323309154</v>
      </c>
      <c r="W9" s="24">
        <f>'TABLES LONG VIEW'!W167</f>
        <v>6.3570289685292741E-2</v>
      </c>
      <c r="X9" s="24">
        <f>'TABLES LONG VIEW'!X167</f>
        <v>-0.10841460295230533</v>
      </c>
      <c r="Y9" s="24">
        <f>'TABLES LONG VIEW'!Y167</f>
        <v>0.17198489263759875</v>
      </c>
      <c r="Z9" s="24">
        <f>'TABLES LONG VIEW'!Z167</f>
        <v>-0.44381297206448866</v>
      </c>
      <c r="AA9" s="24">
        <f>'TABLES LONG VIEW'!AA167</f>
        <v>-0.2008861702218005</v>
      </c>
      <c r="AB9" s="24">
        <f>'TABLES LONG VIEW'!AB167</f>
        <v>-0.24292680184268786</v>
      </c>
      <c r="AC9" s="24">
        <f>'TABLES LONG VIEW'!AC167</f>
        <v>-5.8911614588014173E-2</v>
      </c>
      <c r="AD9" s="24">
        <f>'TABLES LONG VIEW'!AD167</f>
        <v>-5.0465077852233066E-2</v>
      </c>
      <c r="AE9" s="24">
        <f>'TABLES LONG VIEW'!AE167</f>
        <v>8.19525599827296E-2</v>
      </c>
      <c r="AF9" s="24">
        <f>'TABLES LONG VIEW'!AF167</f>
        <v>-9.0399096718510846E-2</v>
      </c>
    </row>
    <row r="10" spans="2:32" x14ac:dyDescent="0.25">
      <c r="B10">
        <f t="shared" ref="B10:B11" si="1">B9+0.1</f>
        <v>2013.2999999999997</v>
      </c>
      <c r="C10">
        <v>0</v>
      </c>
      <c r="D10" s="2">
        <f>'TABLES LONG VIEW'!D168</f>
        <v>-0.41688227690652901</v>
      </c>
      <c r="E10" s="2">
        <f>'TABLES LONG VIEW'!E168</f>
        <v>-0.73679337951227597</v>
      </c>
      <c r="F10" s="2">
        <f>'TABLES LONG VIEW'!F168</f>
        <v>-0.49785147741903601</v>
      </c>
      <c r="G10" s="2">
        <f>'TABLES LONG VIEW'!G168</f>
        <v>0.13328905448403999</v>
      </c>
      <c r="H10" s="2">
        <f>'TABLES LONG VIEW'!H168</f>
        <v>-7.1814334427040702E-2</v>
      </c>
      <c r="I10" s="2">
        <f>'TABLES LONG VIEW'!I168</f>
        <v>0.20510338891108101</v>
      </c>
      <c r="J10" s="2">
        <f>'TABLES LONG VIEW'!J168</f>
        <v>-0.372230956577281</v>
      </c>
      <c r="K10" s="2">
        <f>'TABLES LONG VIEW'!K168</f>
        <v>-0.22565791782185801</v>
      </c>
      <c r="L10" s="2">
        <f>'TABLES LONG VIEW'!L168</f>
        <v>-0.14657303875542199</v>
      </c>
      <c r="M10" s="2">
        <f>'TABLES LONG VIEW'!M168</f>
        <v>0.31991110260574701</v>
      </c>
      <c r="N10" s="2">
        <f>'TABLES LONG VIEW'!N168</f>
        <v>0.102147702260518</v>
      </c>
      <c r="O10" s="2">
        <f>'TABLES LONG VIEW'!O168</f>
        <v>0.206836670993055</v>
      </c>
      <c r="P10" s="2">
        <f>'TABLES LONG VIEW'!P168</f>
        <v>1.09267293521738E-2</v>
      </c>
      <c r="R10">
        <f t="shared" si="0"/>
        <v>2013.2999999999997</v>
      </c>
      <c r="S10">
        <v>0</v>
      </c>
      <c r="T10" s="24">
        <f>'TABLES LONG VIEW'!T168</f>
        <v>-0.95663841918745107</v>
      </c>
      <c r="U10" s="24">
        <f>'TABLES LONG VIEW'!U168</f>
        <v>-1.0392904564204561</v>
      </c>
      <c r="V10" s="24">
        <f>'TABLES LONG VIEW'!V168</f>
        <v>-0.56837119082909571</v>
      </c>
      <c r="W10" s="24">
        <f>'TABLES LONG VIEW'!W168</f>
        <v>6.2422562445575244E-2</v>
      </c>
      <c r="X10" s="24">
        <f>'TABLES LONG VIEW'!X168</f>
        <v>-9.9330077761020499E-2</v>
      </c>
      <c r="Y10" s="24">
        <f>'TABLES LONG VIEW'!Y168</f>
        <v>0.16175264020659627</v>
      </c>
      <c r="Z10" s="24">
        <f>'TABLES LONG VIEW'!Z168</f>
        <v>-0.53334182803693975</v>
      </c>
      <c r="AA10" s="24">
        <f>'TABLES LONG VIEW'!AA168</f>
        <v>-0.25495797882827154</v>
      </c>
      <c r="AB10" s="24">
        <f>'TABLES LONG VIEW'!AB168</f>
        <v>-0.27838384920866771</v>
      </c>
      <c r="AC10" s="24">
        <f>'TABLES LONG VIEW'!AC168</f>
        <v>8.2652037233006584E-2</v>
      </c>
      <c r="AD10" s="24">
        <f>'TABLES LONG VIEW'!AD168</f>
        <v>3.7659965378977672E-2</v>
      </c>
      <c r="AE10" s="24">
        <f>'TABLES LONG VIEW'!AE168</f>
        <v>0.11864229651543848</v>
      </c>
      <c r="AF10" s="24">
        <f>'TABLES LONG VIEW'!AF168</f>
        <v>-7.365022466140965E-2</v>
      </c>
    </row>
    <row r="11" spans="2:32" x14ac:dyDescent="0.25">
      <c r="B11">
        <f t="shared" si="1"/>
        <v>2013.3999999999996</v>
      </c>
      <c r="C11">
        <v>0</v>
      </c>
      <c r="D11" s="2">
        <f>'TABLES LONG VIEW'!D169</f>
        <v>-1.0035975771587899</v>
      </c>
      <c r="E11" s="2">
        <f>'TABLES LONG VIEW'!E169</f>
        <v>-0.98475111944622196</v>
      </c>
      <c r="F11" s="2">
        <f>'TABLES LONG VIEW'!F169</f>
        <v>-0.54845143262587104</v>
      </c>
      <c r="G11" s="2">
        <f>'TABLES LONG VIEW'!G169</f>
        <v>0.14511267836059699</v>
      </c>
      <c r="H11" s="2">
        <f>'TABLES LONG VIEW'!H169</f>
        <v>-6.0679815608609397E-2</v>
      </c>
      <c r="I11" s="2">
        <f>'TABLES LONG VIEW'!I169</f>
        <v>0.20579249396920701</v>
      </c>
      <c r="J11" s="2">
        <f>'TABLES LONG VIEW'!J169</f>
        <v>-0.58141236518094697</v>
      </c>
      <c r="K11" s="2">
        <f>'TABLES LONG VIEW'!K169</f>
        <v>-0.32157639931523002</v>
      </c>
      <c r="L11" s="2">
        <f>'TABLES LONG VIEW'!L169</f>
        <v>-0.259835965865717</v>
      </c>
      <c r="M11" s="2">
        <f>'TABLES LONG VIEW'!M169</f>
        <v>-1.88464577125678E-2</v>
      </c>
      <c r="N11" s="2">
        <f>'TABLES LONG VIEW'!N169</f>
        <v>-3.3789920644489803E-2</v>
      </c>
      <c r="O11" s="2">
        <f>'TABLES LONG VIEW'!O169</f>
        <v>-1.6929743847256699E-2</v>
      </c>
      <c r="P11" s="2">
        <f>'TABLES LONG VIEW'!P169</f>
        <v>3.1873206779178702E-2</v>
      </c>
      <c r="R11">
        <f t="shared" si="0"/>
        <v>2013.3999999999996</v>
      </c>
      <c r="S11">
        <v>0</v>
      </c>
      <c r="T11" s="24">
        <f>'TABLES LONG VIEW'!T169</f>
        <v>-0.97350224185785983</v>
      </c>
      <c r="U11" s="24">
        <f>'TABLES LONG VIEW'!U169</f>
        <v>-1.0702624985235394</v>
      </c>
      <c r="V11" s="24">
        <f>'TABLES LONG VIEW'!V169</f>
        <v>-0.53835160689852879</v>
      </c>
      <c r="W11" s="24">
        <f>'TABLES LONG VIEW'!W169</f>
        <v>0.15346313291578123</v>
      </c>
      <c r="X11" s="24">
        <f>'TABLES LONG VIEW'!X169</f>
        <v>-9.5654389149199284E-2</v>
      </c>
      <c r="Y11" s="24">
        <f>'TABLES LONG VIEW'!Y169</f>
        <v>0.249117522064981</v>
      </c>
      <c r="Z11" s="24">
        <f>'TABLES LONG VIEW'!Z169</f>
        <v>-0.68537402454079599</v>
      </c>
      <c r="AA11" s="24">
        <f>'TABLES LONG VIEW'!AA169</f>
        <v>-0.34414195896091176</v>
      </c>
      <c r="AB11" s="24">
        <f>'TABLES LONG VIEW'!AB169</f>
        <v>-0.34123206557988378</v>
      </c>
      <c r="AC11" s="24">
        <f>'TABLES LONG VIEW'!AC169</f>
        <v>9.6760256665681374E-2</v>
      </c>
      <c r="AD11" s="24">
        <f>'TABLES LONG VIEW'!AD169</f>
        <v>5.568568091641448E-2</v>
      </c>
      <c r="AE11" s="24">
        <f>'TABLES LONG VIEW'!AE169</f>
        <v>0.10109890033701917</v>
      </c>
      <c r="AF11" s="24">
        <f>'TABLES LONG VIEW'!AF169</f>
        <v>-6.0024324587752365E-2</v>
      </c>
    </row>
    <row r="12" spans="2:32" x14ac:dyDescent="0.25">
      <c r="B12" s="13">
        <f t="shared" ref="B12:B47" si="2">B8+1</f>
        <v>2014.1</v>
      </c>
      <c r="C12" s="13">
        <v>0</v>
      </c>
      <c r="D12" s="2">
        <f>'TABLES LONG VIEW'!D170</f>
        <v>-0.38781823607456201</v>
      </c>
      <c r="E12" s="2">
        <f>'TABLES LONG VIEW'!E170</f>
        <v>-0.32517937059520002</v>
      </c>
      <c r="F12" s="2">
        <f>'TABLES LONG VIEW'!F170</f>
        <v>7.1339784762482498E-4</v>
      </c>
      <c r="G12" s="2">
        <f>'TABLES LONG VIEW'!G170</f>
        <v>8.5832821743145202E-2</v>
      </c>
      <c r="H12" s="2">
        <f>'TABLES LONG VIEW'!H170</f>
        <v>-0.18821834967222001</v>
      </c>
      <c r="I12" s="2">
        <f>'TABLES LONG VIEW'!I170</f>
        <v>0.274051171415365</v>
      </c>
      <c r="J12" s="2">
        <f>'TABLES LONG VIEW'!J170</f>
        <v>-0.41172559018596999</v>
      </c>
      <c r="K12" s="2">
        <f>'TABLES LONG VIEW'!K170</f>
        <v>-0.23217105409616301</v>
      </c>
      <c r="L12" s="2">
        <f>'TABLES LONG VIEW'!L170</f>
        <v>-0.17955453608980701</v>
      </c>
      <c r="M12" s="2">
        <f>'TABLES LONG VIEW'!M170</f>
        <v>-6.2638865479361705E-2</v>
      </c>
      <c r="N12" s="2">
        <f>'TABLES LONG VIEW'!N170</f>
        <v>-0.25034750290220797</v>
      </c>
      <c r="O12" s="2">
        <f>'TABLES LONG VIEW'!O170</f>
        <v>0.197242198157633</v>
      </c>
      <c r="P12" s="2">
        <f>'TABLES LONG VIEW'!P170</f>
        <v>-9.5335607347859404E-3</v>
      </c>
      <c r="Q12" s="13"/>
      <c r="R12">
        <f t="shared" si="0"/>
        <v>2014.1</v>
      </c>
      <c r="S12" s="13">
        <v>0</v>
      </c>
      <c r="T12" s="24">
        <f>'TABLES LONG VIEW'!T170</f>
        <v>-0.71461444103426519</v>
      </c>
      <c r="U12" s="24">
        <f>'TABLES LONG VIEW'!U170</f>
        <v>-0.78942664392158957</v>
      </c>
      <c r="V12" s="24">
        <f>'TABLES LONG VIEW'!V170</f>
        <v>-0.34327561933117656</v>
      </c>
      <c r="W12" s="24">
        <f>'TABLES LONG VIEW'!W170</f>
        <v>0.12763728477155778</v>
      </c>
      <c r="X12" s="24">
        <f>'TABLES LONG VIEW'!X170</f>
        <v>-0.10763565415806303</v>
      </c>
      <c r="Y12" s="24">
        <f>'TABLES LONG VIEW'!Y170</f>
        <v>0.23527293892962126</v>
      </c>
      <c r="Z12" s="24">
        <f>'TABLES LONG VIEW'!Z170</f>
        <v>-0.57378830936197278</v>
      </c>
      <c r="AA12" s="24">
        <f>'TABLES LONG VIEW'!AA170</f>
        <v>-0.30788157481539274</v>
      </c>
      <c r="AB12" s="24">
        <f>'TABLES LONG VIEW'!AB170</f>
        <v>-0.26590673454657948</v>
      </c>
      <c r="AC12" s="24">
        <f>'TABLES LONG VIEW'!AC170</f>
        <v>7.4812202887324028E-2</v>
      </c>
      <c r="AD12" s="24">
        <f>'TABLES LONG VIEW'!AD170</f>
        <v>-1.2029916229162191E-2</v>
      </c>
      <c r="AE12" s="24">
        <f>'TABLES LONG VIEW'!AE170</f>
        <v>0.11849737054454593</v>
      </c>
      <c r="AF12" s="24">
        <f>'TABLES LONG VIEW'!AF170</f>
        <v>-3.1655251428059611E-2</v>
      </c>
    </row>
    <row r="13" spans="2:32" s="13" customFormat="1" x14ac:dyDescent="0.25">
      <c r="B13" s="13">
        <f t="shared" si="2"/>
        <v>2014.1999999999998</v>
      </c>
      <c r="C13" s="13">
        <v>0</v>
      </c>
      <c r="D13" s="2">
        <f>'TABLES LONG VIEW'!D171</f>
        <v>0.33117992249925099</v>
      </c>
      <c r="E13" s="2">
        <f>'TABLES LONG VIEW'!E171</f>
        <v>-0.31010821709443698</v>
      </c>
      <c r="F13" s="2">
        <f>'TABLES LONG VIEW'!F171</f>
        <v>-0.29719707175055898</v>
      </c>
      <c r="G13" s="2">
        <f>'TABLES LONG VIEW'!G171</f>
        <v>0.285211587219247</v>
      </c>
      <c r="H13" s="2">
        <f>'TABLES LONG VIEW'!H171</f>
        <v>-0.119992773343363</v>
      </c>
      <c r="I13" s="2">
        <f>'TABLES LONG VIEW'!I171</f>
        <v>0.405204360562611</v>
      </c>
      <c r="J13" s="2">
        <f>'TABLES LONG VIEW'!J171</f>
        <v>-0.29812273256312499</v>
      </c>
      <c r="K13" s="2">
        <f>'TABLES LONG VIEW'!K171</f>
        <v>-0.16715814698350301</v>
      </c>
      <c r="L13" s="2">
        <f>'TABLES LONG VIEW'!L171</f>
        <v>-0.13096458557962201</v>
      </c>
      <c r="M13" s="2">
        <f>'TABLES LONG VIEW'!M171</f>
        <v>0.64128813959368802</v>
      </c>
      <c r="N13" s="2">
        <f>'TABLES LONG VIEW'!N171</f>
        <v>0.29478883576880899</v>
      </c>
      <c r="O13" s="2">
        <f>'TABLES LONG VIEW'!O171</f>
        <v>0.302318473009837</v>
      </c>
      <c r="P13" s="2">
        <f>'TABLES LONG VIEW'!P171</f>
        <v>4.4180830815042198E-2</v>
      </c>
      <c r="R13">
        <f t="shared" si="0"/>
        <v>2014.1999999999998</v>
      </c>
      <c r="S13" s="13">
        <v>0</v>
      </c>
      <c r="T13" s="24">
        <f>'TABLES LONG VIEW'!T171</f>
        <v>-0.36927954191015755</v>
      </c>
      <c r="U13" s="24">
        <f>'TABLES LONG VIEW'!U171</f>
        <v>-0.58920802166203379</v>
      </c>
      <c r="V13" s="24">
        <f>'TABLES LONG VIEW'!V171</f>
        <v>-0.33569664598696031</v>
      </c>
      <c r="W13" s="24">
        <f>'TABLES LONG VIEW'!W171</f>
        <v>0.1623615354517573</v>
      </c>
      <c r="X13" s="24">
        <f>'TABLES LONG VIEW'!X171</f>
        <v>-0.11017631826280827</v>
      </c>
      <c r="Y13" s="24">
        <f>'TABLES LONG VIEW'!Y171</f>
        <v>0.27253785371456601</v>
      </c>
      <c r="Z13" s="24">
        <f>'TABLES LONG VIEW'!Z171</f>
        <v>-0.41587291112683078</v>
      </c>
      <c r="AA13" s="24">
        <f>'TABLES LONG VIEW'!AA171</f>
        <v>-0.2366408795541885</v>
      </c>
      <c r="AB13" s="24">
        <f>'TABLES LONG VIEW'!AB171</f>
        <v>-0.179232031572642</v>
      </c>
      <c r="AC13" s="24">
        <f>'TABLES LONG VIEW'!AC171</f>
        <v>0.21992847975187638</v>
      </c>
      <c r="AD13" s="24">
        <f>'TABLES LONG VIEW'!AD171</f>
        <v>2.8199778620657305E-2</v>
      </c>
      <c r="AE13" s="24">
        <f>'TABLES LONG VIEW'!AE171</f>
        <v>0.17236689957831708</v>
      </c>
      <c r="AF13" s="24">
        <f>'TABLES LONG VIEW'!AF171</f>
        <v>1.9361801552902187E-2</v>
      </c>
    </row>
    <row r="14" spans="2:32" s="13" customFormat="1" x14ac:dyDescent="0.25">
      <c r="B14" s="13">
        <f t="shared" si="2"/>
        <v>2014.2999999999997</v>
      </c>
      <c r="C14" s="13">
        <v>0</v>
      </c>
      <c r="D14" s="2">
        <f>'TABLES LONG VIEW'!D172</f>
        <v>1.1320920100217899</v>
      </c>
      <c r="E14" s="2">
        <f>'TABLES LONG VIEW'!E172</f>
        <v>0.53237800182710404</v>
      </c>
      <c r="F14" s="2">
        <f>'TABLES LONG VIEW'!F172</f>
        <v>0.318524383112961</v>
      </c>
      <c r="G14" s="2">
        <f>'TABLES LONG VIEW'!G172</f>
        <v>0.28213799454032601</v>
      </c>
      <c r="H14" s="2">
        <f>'TABLES LONG VIEW'!H172</f>
        <v>-2.4869214723638299E-2</v>
      </c>
      <c r="I14" s="2">
        <f>'TABLES LONG VIEW'!I172</f>
        <v>0.30700720926396502</v>
      </c>
      <c r="J14" s="2">
        <f>'TABLES LONG VIEW'!J172</f>
        <v>-6.8284375826183505E-2</v>
      </c>
      <c r="K14" s="2">
        <f>'TABLES LONG VIEW'!K172</f>
        <v>-6.3121848826560606E-2</v>
      </c>
      <c r="L14" s="2">
        <f>'TABLES LONG VIEW'!L172</f>
        <v>-5.1625269996229102E-3</v>
      </c>
      <c r="M14" s="2">
        <f>'TABLES LONG VIEW'!M172</f>
        <v>0.59971400819468501</v>
      </c>
      <c r="N14" s="2">
        <f>'TABLES LONG VIEW'!N172</f>
        <v>0.23130045723286</v>
      </c>
      <c r="O14" s="2">
        <f>'TABLES LONG VIEW'!O172</f>
        <v>0.33348953041483098</v>
      </c>
      <c r="P14" s="2">
        <f>'TABLES LONG VIEW'!P172</f>
        <v>3.4924020546994103E-2</v>
      </c>
      <c r="R14">
        <f t="shared" si="0"/>
        <v>2014.2999999999997</v>
      </c>
      <c r="S14" s="13">
        <v>0</v>
      </c>
      <c r="T14" s="24">
        <f>'TABLES LONG VIEW'!T172</f>
        <v>1.7964029821922189E-2</v>
      </c>
      <c r="U14" s="24">
        <f>'TABLES LONG VIEW'!U172</f>
        <v>-0.2719151763271887</v>
      </c>
      <c r="V14" s="24">
        <f>'TABLES LONG VIEW'!V172</f>
        <v>-0.13160268085396104</v>
      </c>
      <c r="W14" s="24">
        <f>'TABLES LONG VIEW'!W172</f>
        <v>0.1995737704658288</v>
      </c>
      <c r="X14" s="24">
        <f>'TABLES LONG VIEW'!X172</f>
        <v>-9.8440038336957678E-2</v>
      </c>
      <c r="Y14" s="24">
        <f>'TABLES LONG VIEW'!Y172</f>
        <v>0.29801380880278699</v>
      </c>
      <c r="Z14" s="24">
        <f>'TABLES LONG VIEW'!Z172</f>
        <v>-0.33988626593905635</v>
      </c>
      <c r="AA14" s="24">
        <f>'TABLES LONG VIEW'!AA172</f>
        <v>-0.19600686230536418</v>
      </c>
      <c r="AB14" s="24">
        <f>'TABLES LONG VIEW'!AB172</f>
        <v>-0.14387940363369223</v>
      </c>
      <c r="AC14" s="24">
        <f>'TABLES LONG VIEW'!AC172</f>
        <v>0.28987920614911089</v>
      </c>
      <c r="AD14" s="24">
        <f>'TABLES LONG VIEW'!AD172</f>
        <v>6.0487967363742796E-2</v>
      </c>
      <c r="AE14" s="24">
        <f>'TABLES LONG VIEW'!AE172</f>
        <v>0.20403011443376107</v>
      </c>
      <c r="AF14" s="24">
        <f>'TABLES LONG VIEW'!AF172</f>
        <v>2.5361124351607266E-2</v>
      </c>
    </row>
    <row r="15" spans="2:32" s="13" customFormat="1" x14ac:dyDescent="0.25">
      <c r="B15" s="13">
        <f t="shared" si="2"/>
        <v>2014.3999999999996</v>
      </c>
      <c r="C15" s="13">
        <v>0</v>
      </c>
      <c r="D15" s="2">
        <f>'TABLES LONG VIEW'!D173</f>
        <v>0.54926868192738298</v>
      </c>
      <c r="E15" s="2">
        <f>'TABLES LONG VIEW'!E173</f>
        <v>-0.17786488376720799</v>
      </c>
      <c r="F15" s="2">
        <f>'TABLES LONG VIEW'!F173</f>
        <v>-0.41474073982188803</v>
      </c>
      <c r="G15" s="2">
        <f>'TABLES LONG VIEW'!G173</f>
        <v>0.316254079597315</v>
      </c>
      <c r="H15" s="2">
        <f>'TABLES LONG VIEW'!H173</f>
        <v>-0.12493666895671</v>
      </c>
      <c r="I15" s="2">
        <f>'TABLES LONG VIEW'!I173</f>
        <v>0.44119074855402601</v>
      </c>
      <c r="J15" s="2">
        <f>'TABLES LONG VIEW'!J173</f>
        <v>-7.9378223542636003E-2</v>
      </c>
      <c r="K15" s="2">
        <f>'TABLES LONG VIEW'!K173</f>
        <v>-7.0196167053163699E-2</v>
      </c>
      <c r="L15" s="2">
        <f>'TABLES LONG VIEW'!L173</f>
        <v>-9.1820564894723403E-3</v>
      </c>
      <c r="M15" s="2">
        <f>'TABLES LONG VIEW'!M173</f>
        <v>0.72713356569459198</v>
      </c>
      <c r="N15" s="2">
        <f>'TABLES LONG VIEW'!N173</f>
        <v>0.43615414522138302</v>
      </c>
      <c r="O15" s="2">
        <f>'TABLES LONG VIEW'!O173</f>
        <v>0.294468705925793</v>
      </c>
      <c r="P15" s="2">
        <f>'TABLES LONG VIEW'!P173</f>
        <v>-3.48928545258475E-3</v>
      </c>
      <c r="R15" s="13">
        <f t="shared" si="0"/>
        <v>2014.3999999999996</v>
      </c>
      <c r="S15" s="13">
        <v>0</v>
      </c>
      <c r="T15" s="24">
        <f>'TABLES LONG VIEW'!T173</f>
        <v>0.40618059459346545</v>
      </c>
      <c r="U15" s="24">
        <f>'TABLES LONG VIEW'!U173</f>
        <v>-7.0193617407435238E-2</v>
      </c>
      <c r="V15" s="24">
        <f>'TABLES LONG VIEW'!V173</f>
        <v>-9.8175007652965302E-2</v>
      </c>
      <c r="W15" s="24">
        <f>'TABLES LONG VIEW'!W173</f>
        <v>0.24235912077500832</v>
      </c>
      <c r="X15" s="24">
        <f>'TABLES LONG VIEW'!X173</f>
        <v>-0.11450425167398283</v>
      </c>
      <c r="Y15" s="24">
        <f>'TABLES LONG VIEW'!Y173</f>
        <v>0.3568633724489918</v>
      </c>
      <c r="Z15" s="24">
        <f>'TABLES LONG VIEW'!Z173</f>
        <v>-0.21437773052947864</v>
      </c>
      <c r="AA15" s="24">
        <f>'TABLES LONG VIEW'!AA173</f>
        <v>-0.13316180423984758</v>
      </c>
      <c r="AB15" s="24">
        <f>'TABLES LONG VIEW'!AB173</f>
        <v>-8.1215926289631063E-2</v>
      </c>
      <c r="AC15" s="24">
        <f>'TABLES LONG VIEW'!AC173</f>
        <v>0.4763742120009008</v>
      </c>
      <c r="AD15" s="24">
        <f>'TABLES LONG VIEW'!AD173</f>
        <v>0.17797398383021101</v>
      </c>
      <c r="AE15" s="24">
        <f>'TABLES LONG VIEW'!AE173</f>
        <v>0.28187972687702345</v>
      </c>
      <c r="AF15" s="24">
        <f>'TABLES LONG VIEW'!AF173</f>
        <v>1.65205012936664E-2</v>
      </c>
    </row>
    <row r="16" spans="2:32" s="13" customFormat="1" x14ac:dyDescent="0.25">
      <c r="B16" s="13">
        <f t="shared" si="2"/>
        <v>2015.1</v>
      </c>
      <c r="C16" s="13">
        <v>0</v>
      </c>
      <c r="D16" s="25">
        <f>'TABLES LONG VIEW'!D174</f>
        <v>1.3024439897715001</v>
      </c>
      <c r="E16" s="25">
        <f>'TABLES LONG VIEW'!E174</f>
        <v>0.59446127791319103</v>
      </c>
      <c r="F16" s="25">
        <f>'TABLES LONG VIEW'!F174</f>
        <v>0.15692341859437201</v>
      </c>
      <c r="G16" s="25">
        <f>'TABLES LONG VIEW'!G174</f>
        <v>0.66665724237232604</v>
      </c>
      <c r="H16" s="25">
        <f>'TABLES LONG VIEW'!H174</f>
        <v>4.7332595660089603E-3</v>
      </c>
      <c r="I16" s="25">
        <f>'TABLES LONG VIEW'!I174</f>
        <v>0.66192398280631703</v>
      </c>
      <c r="J16" s="25">
        <f>'TABLES LONG VIEW'!J174</f>
        <v>-0.22911938305350699</v>
      </c>
      <c r="K16" s="25">
        <f>'TABLES LONG VIEW'!K174</f>
        <v>-0.215971820503715</v>
      </c>
      <c r="L16" s="25">
        <f>'TABLES LONG VIEW'!L174</f>
        <v>-1.3147562549792101E-2</v>
      </c>
      <c r="M16" s="25">
        <f>'TABLES LONG VIEW'!M174</f>
        <v>0.70798271185831096</v>
      </c>
      <c r="N16" s="25">
        <f>'TABLES LONG VIEW'!N174</f>
        <v>0.35838054220811999</v>
      </c>
      <c r="O16" s="25">
        <f>'TABLES LONG VIEW'!O174</f>
        <v>0.33148824737015098</v>
      </c>
      <c r="P16" s="25">
        <f>'TABLES LONG VIEW'!P174</f>
        <v>1.81139222800395E-2</v>
      </c>
      <c r="R16" s="13">
        <f t="shared" si="0"/>
        <v>2015.1</v>
      </c>
      <c r="S16" s="13">
        <v>0</v>
      </c>
      <c r="T16" s="26">
        <f>'TABLES LONG VIEW'!T174</f>
        <v>0.82874615105498106</v>
      </c>
      <c r="U16" s="26">
        <f>'TABLES LONG VIEW'!U174</f>
        <v>0.15971654471966251</v>
      </c>
      <c r="V16" s="26">
        <f>'TABLES LONG VIEW'!V174</f>
        <v>-5.9122502466278502E-2</v>
      </c>
      <c r="W16" s="26">
        <f>'TABLES LONG VIEW'!W174</f>
        <v>0.38756522593230353</v>
      </c>
      <c r="X16" s="26">
        <f>'TABLES LONG VIEW'!X174</f>
        <v>-6.6266349364425589E-2</v>
      </c>
      <c r="Y16" s="26">
        <f>'TABLES LONG VIEW'!Y174</f>
        <v>0.45383157529672979</v>
      </c>
      <c r="Z16" s="26">
        <f>'TABLES LONG VIEW'!Z174</f>
        <v>-0.16872617874636286</v>
      </c>
      <c r="AA16" s="26">
        <f>'TABLES LONG VIEW'!AA174</f>
        <v>-0.12911199584173558</v>
      </c>
      <c r="AB16" s="26">
        <f>'TABLES LONG VIEW'!AB174</f>
        <v>-3.9614182904627343E-2</v>
      </c>
      <c r="AC16" s="26">
        <f>'TABLES LONG VIEW'!AC174</f>
        <v>0.66902960633531894</v>
      </c>
      <c r="AD16" s="26">
        <f>'TABLES LONG VIEW'!AD174</f>
        <v>0.33015599510779303</v>
      </c>
      <c r="AE16" s="26">
        <f>'TABLES LONG VIEW'!AE174</f>
        <v>0.31544123918015299</v>
      </c>
      <c r="AF16" s="26">
        <f>'TABLES LONG VIEW'!AF174</f>
        <v>2.3432372047372758E-2</v>
      </c>
    </row>
    <row r="17" spans="1:32" x14ac:dyDescent="0.25">
      <c r="B17" s="13">
        <f t="shared" si="2"/>
        <v>2015.1999999999998</v>
      </c>
      <c r="C17" s="13">
        <v>0</v>
      </c>
      <c r="D17" s="25">
        <f>'TABLES LONG VIEW'!D175</f>
        <v>1.29111369148512</v>
      </c>
      <c r="E17" s="25">
        <f>'TABLES LONG VIEW'!E175</f>
        <v>0.28484969915203701</v>
      </c>
      <c r="F17" s="25">
        <f>'TABLES LONG VIEW'!F175</f>
        <v>6.9978117886427799E-2</v>
      </c>
      <c r="G17" s="25">
        <f>'TABLES LONG VIEW'!G175</f>
        <v>0.42421986428143399</v>
      </c>
      <c r="H17" s="25">
        <f>'TABLES LONG VIEW'!H175</f>
        <v>-8.3780317806725103E-3</v>
      </c>
      <c r="I17" s="25">
        <f>'TABLES LONG VIEW'!I175</f>
        <v>0.43259789606210602</v>
      </c>
      <c r="J17" s="25">
        <f>'TABLES LONG VIEW'!J175</f>
        <v>-0.209348283015824</v>
      </c>
      <c r="K17" s="25">
        <f>'TABLES LONG VIEW'!K175</f>
        <v>-0.197944795314143</v>
      </c>
      <c r="L17" s="25">
        <f>'TABLES LONG VIEW'!L175</f>
        <v>-1.1403487701680599E-2</v>
      </c>
      <c r="M17" s="25">
        <f>'TABLES LONG VIEW'!M175</f>
        <v>1.0062639923330901</v>
      </c>
      <c r="N17" s="25">
        <f>'TABLES LONG VIEW'!N175</f>
        <v>0.70290142023964597</v>
      </c>
      <c r="O17" s="25">
        <f>'TABLES LONG VIEW'!O175</f>
        <v>0.36181013030494902</v>
      </c>
      <c r="P17" s="25">
        <f>'TABLES LONG VIEW'!P175</f>
        <v>-5.84475582115054E-2</v>
      </c>
      <c r="Q17" s="13"/>
      <c r="R17" s="13">
        <f t="shared" ref="R17:R47" si="3">R13+1</f>
        <v>2015.1999999999998</v>
      </c>
      <c r="S17" s="13">
        <v>0</v>
      </c>
      <c r="T17" s="26">
        <f>'TABLES LONG VIEW'!T175</f>
        <v>1.0687295933014482</v>
      </c>
      <c r="U17" s="26">
        <f>'TABLES LONG VIEW'!U175</f>
        <v>0.30845602378128101</v>
      </c>
      <c r="V17" s="26">
        <f>'TABLES LONG VIEW'!V175</f>
        <v>3.2671294942968193E-2</v>
      </c>
      <c r="W17" s="26">
        <f>'TABLES LONG VIEW'!W175</f>
        <v>0.42231729519785022</v>
      </c>
      <c r="X17" s="26">
        <f>'TABLES LONG VIEW'!X175</f>
        <v>-3.8362663973752965E-2</v>
      </c>
      <c r="Y17" s="26">
        <f>'TABLES LONG VIEW'!Y175</f>
        <v>0.46067995917160348</v>
      </c>
      <c r="Z17" s="26">
        <f>'TABLES LONG VIEW'!Z175</f>
        <v>-0.14653256635953762</v>
      </c>
      <c r="AA17" s="26">
        <f>'TABLES LONG VIEW'!AA175</f>
        <v>-0.13680865792439556</v>
      </c>
      <c r="AB17" s="26">
        <f>'TABLES LONG VIEW'!AB175</f>
        <v>-9.7239084351419883E-3</v>
      </c>
      <c r="AC17" s="26">
        <f>'TABLES LONG VIEW'!AC175</f>
        <v>0.76027356952016945</v>
      </c>
      <c r="AD17" s="26">
        <f>'TABLES LONG VIEW'!AD175</f>
        <v>0.43218414122550225</v>
      </c>
      <c r="AE17" s="26">
        <f>'TABLES LONG VIEW'!AE175</f>
        <v>0.33031415350393101</v>
      </c>
      <c r="AF17" s="26">
        <f>'TABLES LONG VIEW'!AF175</f>
        <v>-2.2247252092641358E-3</v>
      </c>
    </row>
    <row r="18" spans="1:32" x14ac:dyDescent="0.25">
      <c r="B18" s="13">
        <f t="shared" si="2"/>
        <v>2015.2999999999997</v>
      </c>
      <c r="C18" s="13">
        <v>0</v>
      </c>
      <c r="D18" s="25">
        <f>'TABLES LONG VIEW'!D176</f>
        <v>0.81490431344547598</v>
      </c>
      <c r="E18" s="25">
        <f>'TABLES LONG VIEW'!E176</f>
        <v>0.23477900886417499</v>
      </c>
      <c r="F18" s="25">
        <f>'TABLES LONG VIEW'!F176</f>
        <v>-3.5210182457569399E-2</v>
      </c>
      <c r="G18" s="25">
        <f>'TABLES LONG VIEW'!G176</f>
        <v>0.34873943499166199</v>
      </c>
      <c r="H18" s="25">
        <f>'TABLES LONG VIEW'!H176</f>
        <v>2.63960584061903E-2</v>
      </c>
      <c r="I18" s="25">
        <f>'TABLES LONG VIEW'!I176</f>
        <v>0.32234337658547102</v>
      </c>
      <c r="J18" s="25">
        <f>'TABLES LONG VIEW'!J176</f>
        <v>-7.87502436699173E-2</v>
      </c>
      <c r="K18" s="25">
        <f>'TABLES LONG VIEW'!K176</f>
        <v>-7.6451920728450001E-2</v>
      </c>
      <c r="L18" s="25">
        <f>'TABLES LONG VIEW'!L176</f>
        <v>-2.2983229414673002E-3</v>
      </c>
      <c r="M18" s="25">
        <f>'TABLES LONG VIEW'!M176</f>
        <v>0.58012530458130096</v>
      </c>
      <c r="N18" s="25">
        <f>'TABLES LONG VIEW'!N176</f>
        <v>0.448220203781447</v>
      </c>
      <c r="O18" s="25">
        <f>'TABLES LONG VIEW'!O176</f>
        <v>0.144875004259192</v>
      </c>
      <c r="P18" s="25">
        <f>'TABLES LONG VIEW'!P176</f>
        <v>-1.2969903459337901E-2</v>
      </c>
      <c r="Q18" s="13"/>
      <c r="R18" s="13">
        <f t="shared" si="3"/>
        <v>2015.2999999999997</v>
      </c>
      <c r="S18" s="13">
        <v>0</v>
      </c>
      <c r="T18" s="26">
        <f>'TABLES LONG VIEW'!T176</f>
        <v>0.98943266915736983</v>
      </c>
      <c r="U18" s="26">
        <f>'TABLES LONG VIEW'!U176</f>
        <v>0.23405627554054875</v>
      </c>
      <c r="V18" s="26">
        <f>'TABLES LONG VIEW'!V176</f>
        <v>-5.57623464496644E-2</v>
      </c>
      <c r="W18" s="26">
        <f>'TABLES LONG VIEW'!W176</f>
        <v>0.43896765531068427</v>
      </c>
      <c r="X18" s="26">
        <f>'TABLES LONG VIEW'!X176</f>
        <v>-2.554634569129581E-2</v>
      </c>
      <c r="Y18" s="26">
        <f>'TABLES LONG VIEW'!Y176</f>
        <v>0.46451400100198004</v>
      </c>
      <c r="Z18" s="26">
        <f>'TABLES LONG VIEW'!Z176</f>
        <v>-0.14914903332047108</v>
      </c>
      <c r="AA18" s="26">
        <f>'TABLES LONG VIEW'!AA176</f>
        <v>-0.14014117589986791</v>
      </c>
      <c r="AB18" s="26">
        <f>'TABLES LONG VIEW'!AB176</f>
        <v>-9.0078574206030847E-3</v>
      </c>
      <c r="AC18" s="26">
        <f>'TABLES LONG VIEW'!AC176</f>
        <v>0.75537639361682352</v>
      </c>
      <c r="AD18" s="26">
        <f>'TABLES LONG VIEW'!AD176</f>
        <v>0.48641407786264901</v>
      </c>
      <c r="AE18" s="26">
        <f>'TABLES LONG VIEW'!AE176</f>
        <v>0.28316052196502123</v>
      </c>
      <c r="AF18" s="26">
        <f>'TABLES LONG VIEW'!AF176</f>
        <v>-1.4198206210847138E-2</v>
      </c>
    </row>
    <row r="19" spans="1:32" x14ac:dyDescent="0.25">
      <c r="B19" s="13">
        <f t="shared" si="2"/>
        <v>2015.3999999999996</v>
      </c>
      <c r="C19" s="13">
        <v>0</v>
      </c>
      <c r="D19" s="25">
        <f>'TABLES LONG VIEW'!D177</f>
        <v>0.74128255089767603</v>
      </c>
      <c r="E19" s="25">
        <f>'TABLES LONG VIEW'!E177</f>
        <v>0.53902036585972801</v>
      </c>
      <c r="F19" s="25">
        <f>'TABLES LONG VIEW'!F177</f>
        <v>0.17228638591350201</v>
      </c>
      <c r="G19" s="25">
        <f>'TABLES LONG VIEW'!G177</f>
        <v>0.48834237408550302</v>
      </c>
      <c r="H19" s="25">
        <f>'TABLES LONG VIEW'!H177</f>
        <v>1.6893444548126701E-2</v>
      </c>
      <c r="I19" s="25">
        <f>'TABLES LONG VIEW'!I177</f>
        <v>0.47144892953737599</v>
      </c>
      <c r="J19" s="25">
        <f>'TABLES LONG VIEW'!J177</f>
        <v>-0.121608394139278</v>
      </c>
      <c r="K19" s="25">
        <f>'TABLES LONG VIEW'!K177</f>
        <v>-0.117506159807065</v>
      </c>
      <c r="L19" s="25">
        <f>'TABLES LONG VIEW'!L177</f>
        <v>-4.10223433221281E-3</v>
      </c>
      <c r="M19" s="25">
        <f>'TABLES LONG VIEW'!M177</f>
        <v>0.20226218503794799</v>
      </c>
      <c r="N19" s="25">
        <f>'TABLES LONG VIEW'!N177</f>
        <v>5.57748529611602E-2</v>
      </c>
      <c r="O19" s="25">
        <f>'TABLES LONG VIEW'!O177</f>
        <v>0.116261564163645</v>
      </c>
      <c r="P19" s="25">
        <f>'TABLES LONG VIEW'!P177</f>
        <v>3.02257679131419E-2</v>
      </c>
      <c r="R19" s="13">
        <f t="shared" si="3"/>
        <v>2015.3999999999996</v>
      </c>
      <c r="S19" s="13">
        <v>0</v>
      </c>
      <c r="T19" s="26">
        <f>'TABLES LONG VIEW'!T177</f>
        <v>1.0374361363999431</v>
      </c>
      <c r="U19" s="26">
        <f>'TABLES LONG VIEW'!U177</f>
        <v>0.41327758794728275</v>
      </c>
      <c r="V19" s="26">
        <f>'TABLES LONG VIEW'!V177</f>
        <v>9.0994434984183109E-2</v>
      </c>
      <c r="W19" s="26">
        <f>'TABLES LONG VIEW'!W177</f>
        <v>0.48198972893273123</v>
      </c>
      <c r="X19" s="26">
        <f>'TABLES LONG VIEW'!X177</f>
        <v>9.9111826849133632E-3</v>
      </c>
      <c r="Y19" s="26">
        <f>'TABLES LONG VIEW'!Y177</f>
        <v>0.47207854624781753</v>
      </c>
      <c r="Z19" s="26">
        <f>'TABLES LONG VIEW'!Z177</f>
        <v>-0.15970657596963159</v>
      </c>
      <c r="AA19" s="26">
        <f>'TABLES LONG VIEW'!AA177</f>
        <v>-0.15196867408834325</v>
      </c>
      <c r="AB19" s="26">
        <f>'TABLES LONG VIEW'!AB177</f>
        <v>-7.7379018812882023E-3</v>
      </c>
      <c r="AC19" s="26">
        <f>'TABLES LONG VIEW'!AC177</f>
        <v>0.62415854845266239</v>
      </c>
      <c r="AD19" s="26">
        <f>'TABLES LONG VIEW'!AD177</f>
        <v>0.39131925479759327</v>
      </c>
      <c r="AE19" s="26">
        <f>'TABLES LONG VIEW'!AE177</f>
        <v>0.23860873652448425</v>
      </c>
      <c r="AF19" s="26">
        <f>'TABLES LONG VIEW'!AF177</f>
        <v>-5.7694428694154741E-3</v>
      </c>
    </row>
    <row r="20" spans="1:32" x14ac:dyDescent="0.25">
      <c r="B20" s="13">
        <f t="shared" si="2"/>
        <v>2016.1</v>
      </c>
      <c r="C20" s="13">
        <v>0</v>
      </c>
      <c r="D20" s="25">
        <f>'TABLES LONG VIEW'!D178</f>
        <v>1.3410467400277599</v>
      </c>
      <c r="E20" s="25">
        <f>'TABLES LONG VIEW'!E178</f>
        <v>0.45686205266948998</v>
      </c>
      <c r="F20" s="25">
        <f>'TABLES LONG VIEW'!F178</f>
        <v>4.2671216226471402E-2</v>
      </c>
      <c r="G20" s="25">
        <f>'TABLES LONG VIEW'!G178</f>
        <v>0.38271137326090698</v>
      </c>
      <c r="H20" s="25">
        <f>'TABLES LONG VIEW'!H178</f>
        <v>6.79548569980462E-3</v>
      </c>
      <c r="I20" s="25">
        <f>'TABLES LONG VIEW'!I178</f>
        <v>0.375915887561102</v>
      </c>
      <c r="J20" s="25">
        <f>'TABLES LONG VIEW'!J178</f>
        <v>3.1479463182110999E-2</v>
      </c>
      <c r="K20" s="25">
        <f>'TABLES LONG VIEW'!K178</f>
        <v>3.4052941934162598E-2</v>
      </c>
      <c r="L20" s="25">
        <f>'TABLES LONG VIEW'!L178</f>
        <v>-2.5734787520516E-3</v>
      </c>
      <c r="M20" s="25">
        <f>'TABLES LONG VIEW'!M178</f>
        <v>0.88418468735827505</v>
      </c>
      <c r="N20" s="25">
        <f>'TABLES LONG VIEW'!N178</f>
        <v>0.68247008900650696</v>
      </c>
      <c r="O20" s="25">
        <f>'TABLES LONG VIEW'!O178</f>
        <v>0.16946095794441501</v>
      </c>
      <c r="P20" s="25">
        <f>'TABLES LONG VIEW'!P178</f>
        <v>3.2253640407352901E-2</v>
      </c>
      <c r="R20" s="13">
        <f t="shared" si="3"/>
        <v>2016.1</v>
      </c>
      <c r="S20" s="13">
        <v>0</v>
      </c>
      <c r="T20" s="26">
        <f>'TABLES LONG VIEW'!T178</f>
        <v>1.0470868239640079</v>
      </c>
      <c r="U20" s="26">
        <f>'TABLES LONG VIEW'!U178</f>
        <v>0.37887778163635749</v>
      </c>
      <c r="V20" s="26">
        <f>'TABLES LONG VIEW'!V178</f>
        <v>6.2431384392207953E-2</v>
      </c>
      <c r="W20" s="26">
        <f>'TABLES LONG VIEW'!W178</f>
        <v>0.41100326165487655</v>
      </c>
      <c r="X20" s="26">
        <f>'TABLES LONG VIEW'!X178</f>
        <v>1.0426739218362277E-2</v>
      </c>
      <c r="Y20" s="26">
        <f>'TABLES LONG VIEW'!Y178</f>
        <v>0.40057652243651376</v>
      </c>
      <c r="Z20" s="26">
        <f>'TABLES LONG VIEW'!Z178</f>
        <v>-9.4556864410727082E-2</v>
      </c>
      <c r="AA20" s="26">
        <f>'TABLES LONG VIEW'!AA178</f>
        <v>-8.9462483478873853E-2</v>
      </c>
      <c r="AB20" s="26">
        <f>'TABLES LONG VIEW'!AB178</f>
        <v>-5.0943809318530773E-3</v>
      </c>
      <c r="AC20" s="26">
        <f>'TABLES LONG VIEW'!AC178</f>
        <v>0.66820904232765344</v>
      </c>
      <c r="AD20" s="26">
        <f>'TABLES LONG VIEW'!AD178</f>
        <v>0.47234164149718999</v>
      </c>
      <c r="AE20" s="26">
        <f>'TABLES LONG VIEW'!AE178</f>
        <v>0.19810191416805023</v>
      </c>
      <c r="AF20" s="26">
        <f>'TABLES LONG VIEW'!AF178</f>
        <v>-2.2345133375871254E-3</v>
      </c>
    </row>
    <row r="21" spans="1:32" x14ac:dyDescent="0.25">
      <c r="B21" s="13">
        <f t="shared" si="2"/>
        <v>2016.1999999999998</v>
      </c>
      <c r="C21" s="13">
        <v>0</v>
      </c>
      <c r="D21" s="25">
        <f>'TABLES LONG VIEW'!D179</f>
        <v>0.28543513728020697</v>
      </c>
      <c r="E21" s="25">
        <f>'TABLES LONG VIEW'!E179</f>
        <v>0.17258909875279599</v>
      </c>
      <c r="F21" s="25">
        <f>'TABLES LONG VIEW'!F179</f>
        <v>-8.0167915123820696E-2</v>
      </c>
      <c r="G21" s="25">
        <f>'TABLES LONG VIEW'!G179</f>
        <v>0.18880694685924801</v>
      </c>
      <c r="H21" s="25">
        <f>'TABLES LONG VIEW'!H179</f>
        <v>1.77826381470985E-2</v>
      </c>
      <c r="I21" s="25">
        <f>'TABLES LONG VIEW'!I179</f>
        <v>0.17102430871214899</v>
      </c>
      <c r="J21" s="25">
        <f>'TABLES LONG VIEW'!J179</f>
        <v>6.3950067017368994E-2</v>
      </c>
      <c r="K21" s="25">
        <f>'TABLES LONG VIEW'!K179</f>
        <v>6.5756287974085295E-2</v>
      </c>
      <c r="L21" s="25">
        <f>'TABLES LONG VIEW'!L179</f>
        <v>-1.80622095671629E-3</v>
      </c>
      <c r="M21" s="25">
        <f>'TABLES LONG VIEW'!M179</f>
        <v>0.11284603852741</v>
      </c>
      <c r="N21" s="25">
        <f>'TABLES LONG VIEW'!N179</f>
        <v>1.6471483302530499E-2</v>
      </c>
      <c r="O21" s="25">
        <f>'TABLES LONG VIEW'!O179</f>
        <v>8.5605667364032995E-2</v>
      </c>
      <c r="P21" s="25">
        <f>'TABLES LONG VIEW'!P179</f>
        <v>1.07688878608472E-2</v>
      </c>
      <c r="R21" s="13">
        <f t="shared" si="3"/>
        <v>2016.1999999999998</v>
      </c>
      <c r="S21" s="13">
        <v>0</v>
      </c>
      <c r="T21" s="26">
        <f>'TABLES LONG VIEW'!T179</f>
        <v>0.7956671854127797</v>
      </c>
      <c r="U21" s="26">
        <f>'TABLES LONG VIEW'!U179</f>
        <v>0.35081263153654729</v>
      </c>
      <c r="V21" s="26">
        <f>'TABLES LONG VIEW'!V179</f>
        <v>2.4894876139645829E-2</v>
      </c>
      <c r="W21" s="26">
        <f>'TABLES LONG VIEW'!W179</f>
        <v>0.35215003229932995</v>
      </c>
      <c r="X21" s="26">
        <f>'TABLES LONG VIEW'!X179</f>
        <v>1.696690670030503E-2</v>
      </c>
      <c r="Y21" s="26">
        <f>'TABLES LONG VIEW'!Y179</f>
        <v>0.33518312559902452</v>
      </c>
      <c r="Z21" s="26">
        <f>'TABLES LONG VIEW'!Z179</f>
        <v>-2.6232276902428825E-2</v>
      </c>
      <c r="AA21" s="26">
        <f>'TABLES LONG VIEW'!AA179</f>
        <v>-2.353721265681678E-2</v>
      </c>
      <c r="AB21" s="26">
        <f>'TABLES LONG VIEW'!AB179</f>
        <v>-2.695064245612E-3</v>
      </c>
      <c r="AC21" s="26">
        <f>'TABLES LONG VIEW'!AC179</f>
        <v>0.44485455387623352</v>
      </c>
      <c r="AD21" s="26">
        <f>'TABLES LONG VIEW'!AD179</f>
        <v>0.30073415726291119</v>
      </c>
      <c r="AE21" s="26">
        <f>'TABLES LONG VIEW'!AE179</f>
        <v>0.12905079843282125</v>
      </c>
      <c r="AF21" s="26">
        <f>'TABLES LONG VIEW'!AF179</f>
        <v>1.5069598180501024E-2</v>
      </c>
    </row>
    <row r="22" spans="1:32" x14ac:dyDescent="0.25">
      <c r="B22" s="13">
        <f t="shared" si="2"/>
        <v>2016.2999999999997</v>
      </c>
      <c r="C22" s="13">
        <v>0</v>
      </c>
      <c r="D22" s="25">
        <f>'TABLES LONG VIEW'!D180</f>
        <v>0.42395011030694901</v>
      </c>
      <c r="E22" s="25">
        <f>'TABLES LONG VIEW'!E180</f>
        <v>0.25978039689590399</v>
      </c>
      <c r="F22" s="25">
        <f>'TABLES LONG VIEW'!F180</f>
        <v>0.124387938714292</v>
      </c>
      <c r="G22" s="25">
        <f>'TABLES LONG VIEW'!G180</f>
        <v>0.129763767788625</v>
      </c>
      <c r="H22" s="25">
        <f>'TABLES LONG VIEW'!H180</f>
        <v>-5.5980559899358601E-3</v>
      </c>
      <c r="I22" s="25">
        <f>'TABLES LONG VIEW'!I180</f>
        <v>0.13536182377856101</v>
      </c>
      <c r="J22" s="25">
        <f>'TABLES LONG VIEW'!J180</f>
        <v>5.6286903929864702E-3</v>
      </c>
      <c r="K22" s="25">
        <f>'TABLES LONG VIEW'!K180</f>
        <v>5.6286903929864702E-3</v>
      </c>
      <c r="L22" s="25">
        <f>'TABLES LONG VIEW'!L180</f>
        <v>0</v>
      </c>
      <c r="M22" s="25">
        <f>'TABLES LONG VIEW'!M180</f>
        <v>0.164169713411044</v>
      </c>
      <c r="N22" s="25">
        <f>'TABLES LONG VIEW'!N180</f>
        <v>0.101385110105935</v>
      </c>
      <c r="O22" s="25">
        <f>'TABLES LONG VIEW'!O180</f>
        <v>9.28600189512028E-2</v>
      </c>
      <c r="P22" s="25">
        <f>'TABLES LONG VIEW'!P180</f>
        <v>-3.0075415646093999E-2</v>
      </c>
      <c r="R22" s="13">
        <f t="shared" si="3"/>
        <v>2016.2999999999997</v>
      </c>
      <c r="S22" s="13">
        <v>0</v>
      </c>
      <c r="T22" s="26">
        <f>'TABLES LONG VIEW'!T180</f>
        <v>0.69792863462814791</v>
      </c>
      <c r="U22" s="26">
        <f>'TABLES LONG VIEW'!U180</f>
        <v>0.35706297854447949</v>
      </c>
      <c r="V22" s="26">
        <f>'TABLES LONG VIEW'!V180</f>
        <v>6.4794406432611182E-2</v>
      </c>
      <c r="W22" s="26">
        <f>'TABLES LONG VIEW'!W180</f>
        <v>0.29740611549857071</v>
      </c>
      <c r="X22" s="26">
        <f>'TABLES LONG VIEW'!X180</f>
        <v>8.9683781012734904E-3</v>
      </c>
      <c r="Y22" s="26">
        <f>'TABLES LONG VIEW'!Y180</f>
        <v>0.288437737397297</v>
      </c>
      <c r="Z22" s="26">
        <f>'TABLES LONG VIEW'!Z180</f>
        <v>-5.1375433867028863E-3</v>
      </c>
      <c r="AA22" s="26">
        <f>'TABLES LONG VIEW'!AA180</f>
        <v>-3.0170598764576585E-3</v>
      </c>
      <c r="AB22" s="26">
        <f>'TABLES LONG VIEW'!AB180</f>
        <v>-2.1204835102451749E-3</v>
      </c>
      <c r="AC22" s="26">
        <f>'TABLES LONG VIEW'!AC180</f>
        <v>0.34086565608366926</v>
      </c>
      <c r="AD22" s="26">
        <f>'TABLES LONG VIEW'!AD180</f>
        <v>0.21402538384403316</v>
      </c>
      <c r="AE22" s="26">
        <f>'TABLES LONG VIEW'!AE180</f>
        <v>0.11604705210582394</v>
      </c>
      <c r="AF22" s="26">
        <f>'TABLES LONG VIEW'!AF180</f>
        <v>1.0793220133812001E-2</v>
      </c>
    </row>
    <row r="23" spans="1:32" x14ac:dyDescent="0.25">
      <c r="B23" s="13">
        <f t="shared" si="2"/>
        <v>2016.3999999999996</v>
      </c>
      <c r="C23" s="13">
        <v>0</v>
      </c>
      <c r="D23" s="25">
        <f>'TABLES LONG VIEW'!D181</f>
        <v>0.54150860804773704</v>
      </c>
      <c r="E23" s="25">
        <f>'TABLES LONG VIEW'!E181</f>
        <v>0.267530289370911</v>
      </c>
      <c r="F23" s="25">
        <f>'TABLES LONG VIEW'!F181</f>
        <v>5.62690123718593E-2</v>
      </c>
      <c r="G23" s="25">
        <f>'TABLES LONG VIEW'!G181</f>
        <v>0.18449858576651201</v>
      </c>
      <c r="H23" s="25">
        <f>'TABLES LONG VIEW'!H181</f>
        <v>4.1240605473345598E-4</v>
      </c>
      <c r="I23" s="25">
        <f>'TABLES LONG VIEW'!I181</f>
        <v>0.18408617971177901</v>
      </c>
      <c r="J23" s="25">
        <f>'TABLES LONG VIEW'!J181</f>
        <v>2.6762691232539201E-2</v>
      </c>
      <c r="K23" s="25">
        <f>'TABLES LONG VIEW'!K181</f>
        <v>2.6762691232539201E-2</v>
      </c>
      <c r="L23" s="25">
        <f>'TABLES LONG VIEW'!L181</f>
        <v>0</v>
      </c>
      <c r="M23" s="25">
        <f>'TABLES LONG VIEW'!M181</f>
        <v>0.27397831867682498</v>
      </c>
      <c r="N23" s="25">
        <f>'TABLES LONG VIEW'!N181</f>
        <v>5.6045743813694801E-2</v>
      </c>
      <c r="O23" s="25">
        <f>'TABLES LONG VIEW'!O181</f>
        <v>0.14444456965371</v>
      </c>
      <c r="P23" s="25">
        <f>'TABLES LONG VIEW'!P181</f>
        <v>7.3488005209420504E-2</v>
      </c>
      <c r="R23" s="13">
        <f t="shared" si="3"/>
        <v>2016.3999999999996</v>
      </c>
      <c r="S23" s="13">
        <v>0</v>
      </c>
      <c r="T23" s="26">
        <f>'TABLES LONG VIEW'!T181</f>
        <v>0.64798514891566317</v>
      </c>
      <c r="U23" s="26">
        <f>'TABLES LONG VIEW'!U181</f>
        <v>0.28919045942227528</v>
      </c>
      <c r="V23" s="26">
        <f>'TABLES LONG VIEW'!V181</f>
        <v>3.5790063047200504E-2</v>
      </c>
      <c r="W23" s="26">
        <f>'TABLES LONG VIEW'!W181</f>
        <v>0.221445168418823</v>
      </c>
      <c r="X23" s="26">
        <f>'TABLES LONG VIEW'!X181</f>
        <v>4.8481184779251788E-3</v>
      </c>
      <c r="Y23" s="26">
        <f>'TABLES LONG VIEW'!Y181</f>
        <v>0.21659704994089773</v>
      </c>
      <c r="Z23" s="26">
        <f>'TABLES LONG VIEW'!Z181</f>
        <v>3.1955227956251414E-2</v>
      </c>
      <c r="AA23" s="26">
        <f>'TABLES LONG VIEW'!AA181</f>
        <v>3.3050152883443387E-2</v>
      </c>
      <c r="AB23" s="26">
        <f>'TABLES LONG VIEW'!AB181</f>
        <v>-1.0949249271919724E-3</v>
      </c>
      <c r="AC23" s="26">
        <f>'TABLES LONG VIEW'!AC181</f>
        <v>0.3587946894933885</v>
      </c>
      <c r="AD23" s="26">
        <f>'TABLES LONG VIEW'!AD181</f>
        <v>0.21409310655716679</v>
      </c>
      <c r="AE23" s="26">
        <f>'TABLES LONG VIEW'!AE181</f>
        <v>0.1230928034783402</v>
      </c>
      <c r="AF23" s="26">
        <f>'TABLES LONG VIEW'!AF181</f>
        <v>2.1608779457881651E-2</v>
      </c>
    </row>
    <row r="24" spans="1:32" x14ac:dyDescent="0.25">
      <c r="B24" s="13">
        <f t="shared" si="2"/>
        <v>2017.1</v>
      </c>
      <c r="C24" s="13">
        <v>0</v>
      </c>
      <c r="D24" s="25">
        <f>'TABLES LONG VIEW'!D182</f>
        <v>0.17657236691472</v>
      </c>
      <c r="E24" s="25">
        <f>'TABLES LONG VIEW'!E182</f>
        <v>0.20093747916378901</v>
      </c>
      <c r="F24" s="25">
        <f>'TABLES LONG VIEW'!F182</f>
        <v>2.0490886323505701E-2</v>
      </c>
      <c r="G24" s="25">
        <f>'TABLES LONG VIEW'!G182</f>
        <v>0.17427814108550699</v>
      </c>
      <c r="H24" s="25">
        <f>'TABLES LONG VIEW'!H182</f>
        <v>5.8245232935140597E-4</v>
      </c>
      <c r="I24" s="25">
        <f>'TABLES LONG VIEW'!I182</f>
        <v>0.17369568875615499</v>
      </c>
      <c r="J24" s="25">
        <f>'TABLES LONG VIEW'!J182</f>
        <v>6.1684517547765201E-3</v>
      </c>
      <c r="K24" s="25">
        <f>'TABLES LONG VIEW'!K182</f>
        <v>4.8021872992082597E-2</v>
      </c>
      <c r="L24" s="25">
        <f>'TABLES LONG VIEW'!L182</f>
        <v>-4.1853421237306003E-2</v>
      </c>
      <c r="M24" s="25">
        <f>'TABLES LONG VIEW'!M182</f>
        <v>-2.43651122490686E-2</v>
      </c>
      <c r="N24" s="25">
        <f>'TABLES LONG VIEW'!N182</f>
        <v>-7.7075016025113297E-2</v>
      </c>
      <c r="O24" s="25">
        <f>'TABLES LONG VIEW'!O182</f>
        <v>2.1428146724644801E-2</v>
      </c>
      <c r="P24" s="25">
        <f>'TABLES LONG VIEW'!P182</f>
        <v>3.1281757051399801E-2</v>
      </c>
      <c r="R24" s="13">
        <f t="shared" si="3"/>
        <v>2017.1</v>
      </c>
      <c r="S24" s="13">
        <v>0</v>
      </c>
      <c r="T24" s="26">
        <f>'TABLES LONG VIEW'!T182</f>
        <v>0.35686655563740333</v>
      </c>
      <c r="U24" s="26">
        <f>'TABLES LONG VIEW'!U182</f>
        <v>0.22520931604584998</v>
      </c>
      <c r="V24" s="26">
        <f>'TABLES LONG VIEW'!V182</f>
        <v>3.0244980571459079E-2</v>
      </c>
      <c r="W24" s="26">
        <f>'TABLES LONG VIEW'!W182</f>
        <v>0.169336860374973</v>
      </c>
      <c r="X24" s="26">
        <f>'TABLES LONG VIEW'!X182</f>
        <v>3.2948601353118756E-3</v>
      </c>
      <c r="Y24" s="26">
        <f>'TABLES LONG VIEW'!Y182</f>
        <v>0.16604200023966098</v>
      </c>
      <c r="Z24" s="26">
        <f>'TABLES LONG VIEW'!Z182</f>
        <v>2.5627475099417797E-2</v>
      </c>
      <c r="AA24" s="26">
        <f>'TABLES LONG VIEW'!AA182</f>
        <v>3.6542385647923392E-2</v>
      </c>
      <c r="AB24" s="26">
        <f>'TABLES LONG VIEW'!AB182</f>
        <v>-1.0914910548505572E-2</v>
      </c>
      <c r="AC24" s="26">
        <f>'TABLES LONG VIEW'!AC182</f>
        <v>0.13165723959155259</v>
      </c>
      <c r="AD24" s="26">
        <f>'TABLES LONG VIEW'!AD182</f>
        <v>2.4206830299261753E-2</v>
      </c>
      <c r="AE24" s="26">
        <f>'TABLES LONG VIEW'!AE182</f>
        <v>8.6084600673397654E-2</v>
      </c>
      <c r="AF24" s="26">
        <f>'TABLES LONG VIEW'!AF182</f>
        <v>2.1365808618893374E-2</v>
      </c>
    </row>
    <row r="25" spans="1:32" x14ac:dyDescent="0.25">
      <c r="B25" s="13">
        <f t="shared" si="2"/>
        <v>2017.1999999999998</v>
      </c>
      <c r="C25" s="13">
        <v>0</v>
      </c>
      <c r="D25" s="25">
        <f>'TABLES LONG VIEW'!D183</f>
        <v>0.31544286009151101</v>
      </c>
      <c r="E25" s="25">
        <f>'TABLES LONG VIEW'!E183</f>
        <v>0.36070991560764398</v>
      </c>
      <c r="F25" s="25">
        <f>'TABLES LONG VIEW'!F183</f>
        <v>0.17283345313114001</v>
      </c>
      <c r="G25" s="25">
        <f>'TABLES LONG VIEW'!G183</f>
        <v>0.19096674527479901</v>
      </c>
      <c r="H25" s="25">
        <f>'TABLES LONG VIEW'!H183</f>
        <v>-4.35563646473291E-4</v>
      </c>
      <c r="I25" s="25">
        <f>'TABLES LONG VIEW'!I183</f>
        <v>0.191402308921272</v>
      </c>
      <c r="J25" s="25">
        <f>'TABLES LONG VIEW'!J183</f>
        <v>-3.0902827982948401E-3</v>
      </c>
      <c r="K25" s="25">
        <f>'TABLES LONG VIEW'!K183</f>
        <v>3.8737543878285603E-2</v>
      </c>
      <c r="L25" s="25">
        <f>'TABLES LONG VIEW'!L183</f>
        <v>-4.1827826676580498E-2</v>
      </c>
      <c r="M25" s="25">
        <f>'TABLES LONG VIEW'!M183</f>
        <v>-4.5267055516132998E-2</v>
      </c>
      <c r="N25" s="25">
        <f>'TABLES LONG VIEW'!N183</f>
        <v>-7.2969151607453001E-2</v>
      </c>
      <c r="O25" s="25">
        <f>'TABLES LONG VIEW'!O183</f>
        <v>-1.4834412992290101E-2</v>
      </c>
      <c r="P25" s="25">
        <f>'TABLES LONG VIEW'!P183</f>
        <v>4.2536509083610098E-2</v>
      </c>
      <c r="R25" s="13">
        <f t="shared" si="3"/>
        <v>2017.1999999999998</v>
      </c>
      <c r="S25" s="13">
        <v>0</v>
      </c>
      <c r="T25" s="26">
        <f>'TABLES LONG VIEW'!T183</f>
        <v>0.36436848634022923</v>
      </c>
      <c r="U25" s="26">
        <f>'TABLES LONG VIEW'!U183</f>
        <v>0.272239520259562</v>
      </c>
      <c r="V25" s="26">
        <f>'TABLES LONG VIEW'!V183</f>
        <v>9.349532263519926E-2</v>
      </c>
      <c r="W25" s="26">
        <f>'TABLES LONG VIEW'!W183</f>
        <v>0.16987680997886073</v>
      </c>
      <c r="X25" s="26">
        <f>'TABLES LONG VIEW'!X183</f>
        <v>-1.2596903130810721E-3</v>
      </c>
      <c r="Y25" s="26">
        <f>'TABLES LONG VIEW'!Y183</f>
        <v>0.17113650029194175</v>
      </c>
      <c r="Z25" s="26">
        <f>'TABLES LONG VIEW'!Z183</f>
        <v>8.8673876455018369E-3</v>
      </c>
      <c r="AA25" s="26">
        <f>'TABLES LONG VIEW'!AA183</f>
        <v>2.9787699623973464E-2</v>
      </c>
      <c r="AB25" s="26">
        <f>'TABLES LONG VIEW'!AB183</f>
        <v>-2.0920311978471627E-2</v>
      </c>
      <c r="AC25" s="26">
        <f>'TABLES LONG VIEW'!AC183</f>
        <v>9.2128966080666841E-2</v>
      </c>
      <c r="AD25" s="26">
        <f>'TABLES LONG VIEW'!AD183</f>
        <v>1.8466715717658753E-3</v>
      </c>
      <c r="AE25" s="26">
        <f>'TABLES LONG VIEW'!AE183</f>
        <v>6.0974580584316873E-2</v>
      </c>
      <c r="AF25" s="26">
        <f>'TABLES LONG VIEW'!AF183</f>
        <v>2.9307713924584103E-2</v>
      </c>
    </row>
    <row r="26" spans="1:32" x14ac:dyDescent="0.25">
      <c r="A26" s="37"/>
      <c r="B26" s="13">
        <f t="shared" si="2"/>
        <v>2017.2999999999997</v>
      </c>
      <c r="C26" s="13">
        <v>0</v>
      </c>
      <c r="D26" s="25">
        <f>'TABLES LONG VIEW'!D184</f>
        <v>0.16253484209656599</v>
      </c>
      <c r="E26" s="25">
        <f>'TABLES LONG VIEW'!E184</f>
        <v>2.5065655364235499E-2</v>
      </c>
      <c r="F26" s="25">
        <f>'TABLES LONG VIEW'!F184</f>
        <v>-7.9257966363887697E-2</v>
      </c>
      <c r="G26" s="25">
        <f>'TABLES LONG VIEW'!G184</f>
        <v>0.14050380506211399</v>
      </c>
      <c r="H26" s="25">
        <f>'TABLES LONG VIEW'!H184</f>
        <v>-7.1259347854730202E-4</v>
      </c>
      <c r="I26" s="25">
        <f>'TABLES LONG VIEW'!I184</f>
        <v>0.14121639854066101</v>
      </c>
      <c r="J26" s="25">
        <f>'TABLES LONG VIEW'!J184</f>
        <v>-3.6180183333991103E-2</v>
      </c>
      <c r="K26" s="25">
        <f>'TABLES LONG VIEW'!K184</f>
        <v>-2.3221513087825E-2</v>
      </c>
      <c r="L26" s="25">
        <f>'TABLES LONG VIEW'!L184</f>
        <v>-1.2958670246165999E-2</v>
      </c>
      <c r="M26" s="25">
        <f>'TABLES LONG VIEW'!M184</f>
        <v>0.13746918673233099</v>
      </c>
      <c r="N26" s="25">
        <f>'TABLES LONG VIEW'!N184</f>
        <v>-4.4761601463678101E-2</v>
      </c>
      <c r="O26" s="25">
        <f>'TABLES LONG VIEW'!O184</f>
        <v>0.15896909686303901</v>
      </c>
      <c r="P26" s="25">
        <f>'TABLES LONG VIEW'!P184</f>
        <v>2.32616913329701E-2</v>
      </c>
      <c r="R26" s="13">
        <f t="shared" si="3"/>
        <v>2017.2999999999997</v>
      </c>
      <c r="S26" s="13">
        <v>0</v>
      </c>
      <c r="T26" s="26">
        <f>'TABLES LONG VIEW'!T184</f>
        <v>0.29901466928763348</v>
      </c>
      <c r="U26" s="26">
        <f>'TABLES LONG VIEW'!U184</f>
        <v>0.21356083487664487</v>
      </c>
      <c r="V26" s="26">
        <f>'TABLES LONG VIEW'!V184</f>
        <v>4.2583846365654335E-2</v>
      </c>
      <c r="W26" s="26">
        <f>'TABLES LONG VIEW'!W184</f>
        <v>0.17256181929723299</v>
      </c>
      <c r="X26" s="26">
        <f>'TABLES LONG VIEW'!X184</f>
        <v>-3.8324685233932782E-5</v>
      </c>
      <c r="Y26" s="26">
        <f>'TABLES LONG VIEW'!Y184</f>
        <v>0.17260014398246676</v>
      </c>
      <c r="Z26" s="26">
        <f>'TABLES LONG VIEW'!Z184</f>
        <v>-1.584830786242556E-3</v>
      </c>
      <c r="AA26" s="26">
        <f>'TABLES LONG VIEW'!AA184</f>
        <v>2.2575148753770598E-2</v>
      </c>
      <c r="AB26" s="26">
        <f>'TABLES LONG VIEW'!AB184</f>
        <v>-2.4159979540013126E-2</v>
      </c>
      <c r="AC26" s="26">
        <f>'TABLES LONG VIEW'!AC184</f>
        <v>8.5453834410988597E-2</v>
      </c>
      <c r="AD26" s="26">
        <f>'TABLES LONG VIEW'!AD184</f>
        <v>-3.4690006320637401E-2</v>
      </c>
      <c r="AE26" s="26">
        <f>'TABLES LONG VIEW'!AE184</f>
        <v>7.7501850062275918E-2</v>
      </c>
      <c r="AF26" s="26">
        <f>'TABLES LONG VIEW'!AF184</f>
        <v>4.2641990669350122E-2</v>
      </c>
    </row>
    <row r="27" spans="1:32" x14ac:dyDescent="0.25">
      <c r="B27" s="13">
        <f t="shared" si="2"/>
        <v>2017.3999999999996</v>
      </c>
      <c r="C27" s="13">
        <v>0</v>
      </c>
      <c r="D27" s="25">
        <f>'TABLES LONG VIEW'!D185</f>
        <v>0.56590167081951104</v>
      </c>
      <c r="E27" s="25">
        <f>'TABLES LONG VIEW'!E185</f>
        <v>0.46282815153865198</v>
      </c>
      <c r="F27" s="25">
        <f>'TABLES LONG VIEW'!F185</f>
        <v>0.25117381034516001</v>
      </c>
      <c r="G27" s="25">
        <f>'TABLES LONG VIEW'!G185</f>
        <v>0.19351418806658299</v>
      </c>
      <c r="H27" s="25">
        <f>'TABLES LONG VIEW'!H185</f>
        <v>4.9636972307947301E-3</v>
      </c>
      <c r="I27" s="25">
        <f>'TABLES LONG VIEW'!I185</f>
        <v>0.18855049083578801</v>
      </c>
      <c r="J27" s="25">
        <f>'TABLES LONG VIEW'!J185</f>
        <v>1.8140153126908799E-2</v>
      </c>
      <c r="K27" s="25">
        <f>'TABLES LONG VIEW'!K185</f>
        <v>4.1197251609216799E-2</v>
      </c>
      <c r="L27" s="25">
        <f>'TABLES LONG VIEW'!L185</f>
        <v>-2.30570984823079E-2</v>
      </c>
      <c r="M27" s="25">
        <f>'TABLES LONG VIEW'!M185</f>
        <v>0.10307351928085901</v>
      </c>
      <c r="N27" s="25">
        <f>'TABLES LONG VIEW'!N185</f>
        <v>0.183264538476585</v>
      </c>
      <c r="O27" s="25">
        <f>'TABLES LONG VIEW'!O185</f>
        <v>-3.4188931375110899E-2</v>
      </c>
      <c r="P27" s="25">
        <f>'TABLES LONG VIEW'!P185</f>
        <v>-4.6002087820615503E-2</v>
      </c>
      <c r="Q27" s="13"/>
      <c r="R27" s="13">
        <f t="shared" si="3"/>
        <v>2017.3999999999996</v>
      </c>
      <c r="S27" s="13">
        <v>0</v>
      </c>
      <c r="T27" s="26">
        <f>'TABLES LONG VIEW'!T185</f>
        <v>0.30511293498057701</v>
      </c>
      <c r="U27" s="26">
        <f>'TABLES LONG VIEW'!U185</f>
        <v>0.2623853004185801</v>
      </c>
      <c r="V27" s="32">
        <f>'TABLES LONG VIEW'!V185</f>
        <v>9.1310045858979505E-2</v>
      </c>
      <c r="W27" s="26">
        <f>'TABLES LONG VIEW'!W185</f>
        <v>0.17481571987225075</v>
      </c>
      <c r="X27" s="26">
        <f>'TABLES LONG VIEW'!X185</f>
        <v>1.0994981087813858E-3</v>
      </c>
      <c r="Y27" s="26">
        <f>'TABLES LONG VIEW'!Y185</f>
        <v>0.17371622176346901</v>
      </c>
      <c r="Z27" s="26">
        <f>'TABLES LONG VIEW'!Z185</f>
        <v>-3.7404653126501567E-3</v>
      </c>
      <c r="AA27" s="32">
        <f>'TABLES LONG VIEW'!AA185</f>
        <v>2.6183788847940002E-2</v>
      </c>
      <c r="AB27" s="26">
        <f>'TABLES LONG VIEW'!AB185</f>
        <v>-2.9924254160590101E-2</v>
      </c>
      <c r="AC27" s="26">
        <f>'TABLES LONG VIEW'!AC185</f>
        <v>4.2727634561997102E-2</v>
      </c>
      <c r="AD27" s="26">
        <f>'TABLES LONG VIEW'!AD185</f>
        <v>-2.8853076549148482E-3</v>
      </c>
      <c r="AE27" s="26">
        <f>'TABLES LONG VIEW'!AE185</f>
        <v>3.2843474805070702E-2</v>
      </c>
      <c r="AF27" s="26">
        <f>'TABLES LONG VIEW'!AF185</f>
        <v>1.2769467411841123E-2</v>
      </c>
    </row>
    <row r="28" spans="1:32" x14ac:dyDescent="0.25">
      <c r="B28" s="13">
        <f t="shared" si="2"/>
        <v>2018.1</v>
      </c>
      <c r="C28" s="13">
        <v>0</v>
      </c>
      <c r="D28" s="25">
        <f>'TABLES LONG VIEW'!D186</f>
        <v>0.70552860431109499</v>
      </c>
      <c r="E28" s="25">
        <f>'TABLES LONG VIEW'!E186</f>
        <v>0.59992209306863797</v>
      </c>
      <c r="F28" s="25">
        <f>'TABLES LONG VIEW'!F186</f>
        <v>0.16574976094482399</v>
      </c>
      <c r="G28" s="25">
        <f>'TABLES LONG VIEW'!G186</f>
        <v>0.171382245218897</v>
      </c>
      <c r="H28" s="25">
        <f>'TABLES LONG VIEW'!H186</f>
        <v>-1.9567911970293202E-3</v>
      </c>
      <c r="I28" s="25">
        <f>'TABLES LONG VIEW'!I186</f>
        <v>0.17333903641592599</v>
      </c>
      <c r="J28" s="25">
        <f>'TABLES LONG VIEW'!J186</f>
        <v>0.26279008690491601</v>
      </c>
      <c r="K28" s="25">
        <f>'TABLES LONG VIEW'!K186</f>
        <v>0.28273554322759498</v>
      </c>
      <c r="L28" s="25">
        <f>'TABLES LONG VIEW'!L186</f>
        <v>-1.99454563226781E-2</v>
      </c>
      <c r="M28" s="25">
        <f>'TABLES LONG VIEW'!M186</f>
        <v>0.105606511242456</v>
      </c>
      <c r="N28" s="25">
        <f>'TABLES LONG VIEW'!N186</f>
        <v>0.151760382743648</v>
      </c>
      <c r="O28" s="25">
        <f>'TABLES LONG VIEW'!O186</f>
        <v>-2.45136668229421E-2</v>
      </c>
      <c r="P28" s="25">
        <f>'TABLES LONG VIEW'!P186</f>
        <v>-2.1640204678250001E-2</v>
      </c>
      <c r="R28" s="13">
        <f t="shared" si="3"/>
        <v>2018.1</v>
      </c>
      <c r="S28" s="13">
        <v>0</v>
      </c>
      <c r="T28" s="26">
        <f>'TABLES LONG VIEW'!T186</f>
        <v>0.43735199432967076</v>
      </c>
      <c r="U28" s="26">
        <f>'TABLES LONG VIEW'!U186</f>
        <v>0.36213145389479234</v>
      </c>
      <c r="V28" s="32">
        <f>'TABLES LONG VIEW'!V186</f>
        <v>0.12762476451430907</v>
      </c>
      <c r="W28" s="26">
        <f>'TABLES LONG VIEW'!W186</f>
        <v>0.17409174590559826</v>
      </c>
      <c r="X28" s="26">
        <f>'TABLES LONG VIEW'!X186</f>
        <v>4.6468722718620418E-4</v>
      </c>
      <c r="Y28" s="26">
        <f>'TABLES LONG VIEW'!Y186</f>
        <v>0.17362705867841174</v>
      </c>
      <c r="Z28" s="26">
        <f>'TABLES LONG VIEW'!Z186</f>
        <v>6.0414943474884714E-2</v>
      </c>
      <c r="AA28" s="32">
        <f>'TABLES LONG VIEW'!AA186</f>
        <v>8.4862206406818103E-2</v>
      </c>
      <c r="AB28" s="26">
        <f>'TABLES LONG VIEW'!AB186</f>
        <v>-2.4447262931933125E-2</v>
      </c>
      <c r="AC28" s="26">
        <f>'TABLES LONG VIEW'!AC186</f>
        <v>7.5220540434878247E-2</v>
      </c>
      <c r="AD28" s="26">
        <f>'TABLES LONG VIEW'!AD186</f>
        <v>5.4323542037275477E-2</v>
      </c>
      <c r="AE28" s="26">
        <f>'TABLES LONG VIEW'!AE186</f>
        <v>2.1358021418173979E-2</v>
      </c>
      <c r="AF28" s="26">
        <f>'TABLES LONG VIEW'!AF186</f>
        <v>-4.6102302057132553E-4</v>
      </c>
    </row>
    <row r="29" spans="1:32" ht="15.75" thickBot="1" x14ac:dyDescent="0.3">
      <c r="A29" s="36" t="s">
        <v>25</v>
      </c>
      <c r="B29" s="21">
        <f t="shared" si="2"/>
        <v>2018.1999999999998</v>
      </c>
      <c r="C29" s="21">
        <v>0</v>
      </c>
      <c r="D29" s="34">
        <f>'TABLES LONG VIEW'!D187</f>
        <v>1.0783126465184201</v>
      </c>
      <c r="E29" s="34">
        <f>'TABLES LONG VIEW'!E187</f>
        <v>0.65368442275354899</v>
      </c>
      <c r="F29" s="34">
        <f>'TABLES LONG VIEW'!F187</f>
        <v>0.236121894436571</v>
      </c>
      <c r="G29" s="34">
        <f>'TABLES LONG VIEW'!G187</f>
        <v>0.19067563040768301</v>
      </c>
      <c r="H29" s="34">
        <f>'TABLES LONG VIEW'!H187</f>
        <v>-1.3418942933170801E-2</v>
      </c>
      <c r="I29" s="34">
        <f>'TABLES LONG VIEW'!I187</f>
        <v>0.20409457334085401</v>
      </c>
      <c r="J29" s="34">
        <f>'TABLES LONG VIEW'!J187</f>
        <v>0.22688689790929301</v>
      </c>
      <c r="K29" s="34">
        <f>'TABLES LONG VIEW'!K187</f>
        <v>0.242448655762176</v>
      </c>
      <c r="L29" s="34">
        <f>'TABLES LONG VIEW'!L187</f>
        <v>-1.55617578528823E-2</v>
      </c>
      <c r="M29" s="34">
        <f>'TABLES LONG VIEW'!M187</f>
        <v>0.42462822376487303</v>
      </c>
      <c r="N29" s="34">
        <f>'TABLES LONG VIEW'!N187</f>
        <v>0.22409594839918401</v>
      </c>
      <c r="O29" s="34">
        <f>'TABLES LONG VIEW'!O187</f>
        <v>0.17857353236909301</v>
      </c>
      <c r="P29" s="34">
        <f>'TABLES LONG VIEW'!P187</f>
        <v>2.1958742996596E-2</v>
      </c>
      <c r="R29" s="21">
        <f t="shared" si="3"/>
        <v>2018.1999999999998</v>
      </c>
      <c r="S29" s="21">
        <v>0</v>
      </c>
      <c r="T29" s="35">
        <f>'TABLES LONG VIEW'!T187</f>
        <v>0.62806944093639805</v>
      </c>
      <c r="U29" s="35">
        <f>'TABLES LONG VIEW'!U187</f>
        <v>0.43537508068126862</v>
      </c>
      <c r="V29" s="38">
        <f>'TABLES LONG VIEW'!V187</f>
        <v>0.14344687484066682</v>
      </c>
      <c r="W29" s="35">
        <f>'TABLES LONG VIEW'!W187</f>
        <v>0.17401896718881923</v>
      </c>
      <c r="X29" s="35">
        <f>'TABLES LONG VIEW'!X187</f>
        <v>-2.7811575944881733E-3</v>
      </c>
      <c r="Y29" s="35">
        <f>'TABLES LONG VIEW'!Y187</f>
        <v>0.17680012478330726</v>
      </c>
      <c r="Z29" s="35">
        <f>'TABLES LONG VIEW'!Z187</f>
        <v>0.11790923865178168</v>
      </c>
      <c r="AA29" s="38">
        <f>'TABLES LONG VIEW'!AA187</f>
        <v>0.13578998437779069</v>
      </c>
      <c r="AB29" s="35">
        <f>'TABLES LONG VIEW'!AB187</f>
        <v>-1.7880745726008573E-2</v>
      </c>
      <c r="AC29" s="35">
        <f>'TABLES LONG VIEW'!AC187</f>
        <v>0.19269436025512976</v>
      </c>
      <c r="AD29" s="35">
        <f>'TABLES LONG VIEW'!AD187</f>
        <v>0.12858981703893474</v>
      </c>
      <c r="AE29" s="35">
        <f>'TABLES LONG VIEW'!AE187</f>
        <v>6.9710007758519765E-2</v>
      </c>
      <c r="AF29" s="35">
        <f>'TABLES LONG VIEW'!AF187</f>
        <v>-5.6054645423248501E-3</v>
      </c>
    </row>
    <row r="30" spans="1:32" x14ac:dyDescent="0.25">
      <c r="A30" s="37" t="s">
        <v>26</v>
      </c>
      <c r="B30">
        <f t="shared" si="2"/>
        <v>2018.2999999999997</v>
      </c>
      <c r="C30">
        <v>0</v>
      </c>
      <c r="D30" s="2">
        <f>'TABLES LONG VIEW'!D188</f>
        <v>0.88342296748476301</v>
      </c>
      <c r="E30" s="2">
        <f>'TABLES LONG VIEW'!E188</f>
        <v>0.80398598725635695</v>
      </c>
      <c r="F30" s="2">
        <f>'TABLES LONG VIEW'!F188</f>
        <v>0.50953654984013996</v>
      </c>
      <c r="G30" s="2">
        <f>'TABLES LONG VIEW'!G188</f>
        <v>0.199724997607796</v>
      </c>
      <c r="H30" s="2">
        <f>'TABLES LONG VIEW'!H188</f>
        <v>-3.3262714001057898E-4</v>
      </c>
      <c r="I30" s="2">
        <f>'TABLES LONG VIEW'!I188</f>
        <v>0.200057624747806</v>
      </c>
      <c r="J30" s="2">
        <f>'TABLES LONG VIEW'!J188</f>
        <v>9.4724439808421698E-2</v>
      </c>
      <c r="K30" s="2">
        <f>'TABLES LONG VIEW'!K188</f>
        <v>9.6430386008055202E-2</v>
      </c>
      <c r="L30" s="2">
        <f>'TABLES LONG VIEW'!L188</f>
        <v>-1.7059461996334899E-3</v>
      </c>
      <c r="M30" s="2">
        <f>'TABLES LONG VIEW'!M188</f>
        <v>7.9436980228405604E-2</v>
      </c>
      <c r="N30" s="2">
        <f>'TABLES LONG VIEW'!N188</f>
        <v>8.7231715960108494E-2</v>
      </c>
      <c r="O30" s="2">
        <f>'TABLES LONG VIEW'!O188</f>
        <v>-3.7962555445341203E-2</v>
      </c>
      <c r="P30" s="2">
        <f>'TABLES LONG VIEW'!P188</f>
        <v>3.01678197136383E-2</v>
      </c>
      <c r="R30">
        <f t="shared" si="3"/>
        <v>2018.2999999999997</v>
      </c>
      <c r="S30">
        <v>0</v>
      </c>
      <c r="T30" s="24">
        <f>'TABLES LONG VIEW'!T188</f>
        <v>0.80829147228344722</v>
      </c>
      <c r="U30" s="24">
        <f>'TABLES LONG VIEW'!U188</f>
        <v>0.63010516365429892</v>
      </c>
      <c r="V30" s="30">
        <f>'TABLES LONG VIEW'!V188</f>
        <v>0.29064550389167376</v>
      </c>
      <c r="W30" s="24">
        <f>'TABLES LONG VIEW'!W188</f>
        <v>0.18882426532523977</v>
      </c>
      <c r="X30" s="24">
        <f>'TABLES LONG VIEW'!X188</f>
        <v>-2.6861660098539924E-3</v>
      </c>
      <c r="Y30" s="24">
        <f>'TABLES LONG VIEW'!Y188</f>
        <v>0.19151043133509349</v>
      </c>
      <c r="Z30" s="24">
        <f>'TABLES LONG VIEW'!Z188</f>
        <v>0.15063539443738488</v>
      </c>
      <c r="AA30" s="30">
        <f>'TABLES LONG VIEW'!AA188</f>
        <v>0.16570295915176073</v>
      </c>
      <c r="AB30" s="24">
        <f>'TABLES LONG VIEW'!AB188</f>
        <v>-1.5067564714375448E-2</v>
      </c>
      <c r="AC30" s="24">
        <f>'TABLES LONG VIEW'!AC188</f>
        <v>0.17818630862914842</v>
      </c>
      <c r="AD30" s="24">
        <f>'TABLES LONG VIEW'!AD188</f>
        <v>0.16158814639488137</v>
      </c>
      <c r="AE30" s="24">
        <f>'TABLES LONG VIEW'!AE188</f>
        <v>2.0477094681424703E-2</v>
      </c>
      <c r="AF30" s="24">
        <f>'TABLES LONG VIEW'!AF188</f>
        <v>-3.8789324471577985E-3</v>
      </c>
    </row>
    <row r="31" spans="1:32" x14ac:dyDescent="0.25">
      <c r="B31">
        <f t="shared" si="2"/>
        <v>2018.3999999999996</v>
      </c>
      <c r="C31">
        <v>0</v>
      </c>
      <c r="D31" s="2">
        <f>'TABLES LONG VIEW'!D189</f>
        <v>1.05619084339257</v>
      </c>
      <c r="E31" s="2">
        <f>'TABLES LONG VIEW'!E189</f>
        <v>0.88436000975088802</v>
      </c>
      <c r="F31" s="2">
        <f>'TABLES LONG VIEW'!F189</f>
        <v>0.52233883641184198</v>
      </c>
      <c r="G31" s="2">
        <f>'TABLES LONG VIEW'!G189</f>
        <v>0.20629009025513101</v>
      </c>
      <c r="H31" s="2">
        <f>'TABLES LONG VIEW'!H189</f>
        <v>-7.3333892186265796E-3</v>
      </c>
      <c r="I31" s="2">
        <f>'TABLES LONG VIEW'!I189</f>
        <v>0.21362347947375701</v>
      </c>
      <c r="J31" s="2">
        <f>'TABLES LONG VIEW'!J189</f>
        <v>0.15573108308391501</v>
      </c>
      <c r="K31" s="2">
        <f>'TABLES LONG VIEW'!K189</f>
        <v>0.15876179607708299</v>
      </c>
      <c r="L31" s="2">
        <f>'TABLES LONG VIEW'!L189</f>
        <v>-3.0307129931688602E-3</v>
      </c>
      <c r="M31" s="2">
        <f>'TABLES LONG VIEW'!M189</f>
        <v>0.171830833641687</v>
      </c>
      <c r="N31" s="2">
        <f>'TABLES LONG VIEW'!N189</f>
        <v>0.13460997219923099</v>
      </c>
      <c r="O31" s="2">
        <f>'TABLES LONG VIEW'!O189</f>
        <v>4.2646180474709298E-2</v>
      </c>
      <c r="P31" s="2">
        <f>'TABLES LONG VIEW'!P189</f>
        <v>-5.4253190322528198E-3</v>
      </c>
      <c r="R31">
        <f t="shared" si="3"/>
        <v>2018.3999999999996</v>
      </c>
      <c r="S31">
        <v>0</v>
      </c>
      <c r="T31" s="24">
        <f>'TABLES LONG VIEW'!T189</f>
        <v>0.93086376542671201</v>
      </c>
      <c r="U31" s="24">
        <f>'TABLES LONG VIEW'!U189</f>
        <v>0.73548812820735798</v>
      </c>
      <c r="V31" s="30">
        <f>'TABLES LONG VIEW'!V189</f>
        <v>0.35843676040834427</v>
      </c>
      <c r="W31" s="24">
        <f>'TABLES LONG VIEW'!W189</f>
        <v>0.19201824087237673</v>
      </c>
      <c r="X31" s="24">
        <f>'TABLES LONG VIEW'!X189</f>
        <v>-5.760437622209319E-3</v>
      </c>
      <c r="Y31" s="24">
        <f>'TABLES LONG VIEW'!Y189</f>
        <v>0.19777867849458575</v>
      </c>
      <c r="Z31" s="24">
        <f>'TABLES LONG VIEW'!Z189</f>
        <v>0.18503312692663643</v>
      </c>
      <c r="AA31" s="30">
        <f>'TABLES LONG VIEW'!AA189</f>
        <v>0.19509409526872729</v>
      </c>
      <c r="AB31" s="24">
        <f>'TABLES LONG VIEW'!AB189</f>
        <v>-1.0060968342090687E-2</v>
      </c>
      <c r="AC31" s="24">
        <f>'TABLES LONG VIEW'!AC189</f>
        <v>0.19537563721935541</v>
      </c>
      <c r="AD31" s="24">
        <f>'TABLES LONG VIEW'!AD189</f>
        <v>0.14942450482554287</v>
      </c>
      <c r="AE31" s="24">
        <f>'TABLES LONG VIEW'!AE189</f>
        <v>3.9685872643879752E-2</v>
      </c>
      <c r="AF31" s="24">
        <f>'TABLES LONG VIEW'!AF189</f>
        <v>6.2652597499328697E-3</v>
      </c>
    </row>
    <row r="32" spans="1:32" x14ac:dyDescent="0.25">
      <c r="B32">
        <f t="shared" si="2"/>
        <v>2019.1</v>
      </c>
      <c r="C32">
        <v>0</v>
      </c>
      <c r="D32" s="2">
        <f>'TABLES LONG VIEW'!D190</f>
        <v>0.81785523576664998</v>
      </c>
      <c r="E32" s="2">
        <f>'TABLES LONG VIEW'!E190</f>
        <v>0.66984766194508305</v>
      </c>
      <c r="F32" s="2">
        <f>'TABLES LONG VIEW'!F190</f>
        <v>0.312406203442394</v>
      </c>
      <c r="G32" s="2">
        <f>'TABLES LONG VIEW'!G190</f>
        <v>0.29426814722526701</v>
      </c>
      <c r="H32" s="2">
        <f>'TABLES LONG VIEW'!H190</f>
        <v>-5.79908269172685E-3</v>
      </c>
      <c r="I32" s="2">
        <f>'TABLES LONG VIEW'!I190</f>
        <v>0.30006722991699403</v>
      </c>
      <c r="J32" s="2">
        <f>'TABLES LONG VIEW'!J190</f>
        <v>6.3173311277421595E-2</v>
      </c>
      <c r="K32" s="2">
        <f>'TABLES LONG VIEW'!K190</f>
        <v>8.5394807610328305E-2</v>
      </c>
      <c r="L32" s="2">
        <f>'TABLES LONG VIEW'!L190</f>
        <v>-2.2221496332906598E-2</v>
      </c>
      <c r="M32" s="2">
        <f>'TABLES LONG VIEW'!M190</f>
        <v>0.14800757382156601</v>
      </c>
      <c r="N32" s="2">
        <f>'TABLES LONG VIEW'!N190</f>
        <v>5.5438603452692303E-2</v>
      </c>
      <c r="O32" s="2">
        <f>'TABLES LONG VIEW'!O190</f>
        <v>7.8245486758766497E-2</v>
      </c>
      <c r="P32" s="2">
        <f>'TABLES LONG VIEW'!P190</f>
        <v>1.4323483610107801E-2</v>
      </c>
      <c r="R32">
        <f t="shared" si="3"/>
        <v>2019.1</v>
      </c>
      <c r="S32">
        <v>0</v>
      </c>
      <c r="T32" s="24">
        <f>'TABLES LONG VIEW'!T190</f>
        <v>0.95894542329060073</v>
      </c>
      <c r="U32" s="24">
        <f>'TABLES LONG VIEW'!U190</f>
        <v>0.75296952042646925</v>
      </c>
      <c r="V32" s="30">
        <f>'TABLES LONG VIEW'!V190</f>
        <v>0.39510087103273672</v>
      </c>
      <c r="W32" s="24">
        <f>'TABLES LONG VIEW'!W190</f>
        <v>0.22273971637396928</v>
      </c>
      <c r="X32" s="24">
        <f>'TABLES LONG VIEW'!X190</f>
        <v>-6.7210104958837025E-3</v>
      </c>
      <c r="Y32" s="24">
        <f>'TABLES LONG VIEW'!Y190</f>
        <v>0.22946072686985275</v>
      </c>
      <c r="Z32" s="24">
        <f>'TABLES LONG VIEW'!Z190</f>
        <v>0.13512893301976281</v>
      </c>
      <c r="AA32" s="30">
        <f>'TABLES LONG VIEW'!AA190</f>
        <v>0.1457589113644106</v>
      </c>
      <c r="AB32" s="24">
        <f>'TABLES LONG VIEW'!AB190</f>
        <v>-1.0629978344647812E-2</v>
      </c>
      <c r="AC32" s="24">
        <f>'TABLES LONG VIEW'!AC190</f>
        <v>0.20597590286413292</v>
      </c>
      <c r="AD32" s="24">
        <f>'TABLES LONG VIEW'!AD190</f>
        <v>0.12534406000280396</v>
      </c>
      <c r="AE32" s="24">
        <f>'TABLES LONG VIEW'!AE190</f>
        <v>6.5375661039306893E-2</v>
      </c>
      <c r="AF32" s="24">
        <f>'TABLES LONG VIEW'!AF190</f>
        <v>1.5256181822022321E-2</v>
      </c>
    </row>
    <row r="33" spans="2:32" x14ac:dyDescent="0.25">
      <c r="B33">
        <f t="shared" si="2"/>
        <v>2019.1999999999998</v>
      </c>
      <c r="C33">
        <v>0</v>
      </c>
      <c r="D33" s="2">
        <f>'TABLES LONG VIEW'!D191</f>
        <v>0.69679043128940699</v>
      </c>
      <c r="E33" s="2">
        <f>'TABLES LONG VIEW'!E191</f>
        <v>0.52374289058961498</v>
      </c>
      <c r="F33" s="2">
        <f>'TABLES LONG VIEW'!F191</f>
        <v>0.15121500936958299</v>
      </c>
      <c r="G33" s="2">
        <f>'TABLES LONG VIEW'!G191</f>
        <v>0.33470930047520697</v>
      </c>
      <c r="H33" s="2">
        <f>'TABLES LONG VIEW'!H191</f>
        <v>-4.5267793704028799E-4</v>
      </c>
      <c r="I33" s="2">
        <f>'TABLES LONG VIEW'!I191</f>
        <v>0.33516197841224699</v>
      </c>
      <c r="J33" s="2">
        <f>'TABLES LONG VIEW'!J191</f>
        <v>3.7818580744824297E-2</v>
      </c>
      <c r="K33" s="2">
        <f>'TABLES LONG VIEW'!K191</f>
        <v>5.9469326294942199E-2</v>
      </c>
      <c r="L33" s="2">
        <f>'TABLES LONG VIEW'!L191</f>
        <v>-2.1650745550117902E-2</v>
      </c>
      <c r="M33" s="2">
        <f>'TABLES LONG VIEW'!M191</f>
        <v>0.173047540699792</v>
      </c>
      <c r="N33" s="2">
        <f>'TABLES LONG VIEW'!N191</f>
        <v>0.136774768913204</v>
      </c>
      <c r="O33" s="2">
        <f>'TABLES LONG VIEW'!O191</f>
        <v>2.27046047441553E-2</v>
      </c>
      <c r="P33" s="2">
        <f>'TABLES LONG VIEW'!P191</f>
        <v>1.35681670424326E-2</v>
      </c>
      <c r="R33">
        <f t="shared" si="3"/>
        <v>2019.1999999999998</v>
      </c>
      <c r="S33">
        <v>0</v>
      </c>
      <c r="T33" s="24">
        <f>'TABLES LONG VIEW'!T191</f>
        <v>0.86356486948334743</v>
      </c>
      <c r="U33" s="24">
        <f>'TABLES LONG VIEW'!U191</f>
        <v>0.72048413738548578</v>
      </c>
      <c r="V33" s="30">
        <f>'TABLES LONG VIEW'!V191</f>
        <v>0.37387414976598971</v>
      </c>
      <c r="W33" s="24">
        <f>'TABLES LONG VIEW'!W191</f>
        <v>0.25874813389085027</v>
      </c>
      <c r="X33" s="24">
        <f>'TABLES LONG VIEW'!X191</f>
        <v>-3.4794442468510742E-3</v>
      </c>
      <c r="Y33" s="24">
        <f>'TABLES LONG VIEW'!Y191</f>
        <v>0.26222757813770103</v>
      </c>
      <c r="Z33" s="24">
        <f>'TABLES LONG VIEW'!Z191</f>
        <v>8.7861853728645647E-2</v>
      </c>
      <c r="AA33" s="30">
        <f>'TABLES LONG VIEW'!AA191</f>
        <v>0.10001407899760217</v>
      </c>
      <c r="AB33" s="24">
        <f>'TABLES LONG VIEW'!AB191</f>
        <v>-1.2152225268956714E-2</v>
      </c>
      <c r="AC33" s="24">
        <f>'TABLES LONG VIEW'!AC191</f>
        <v>0.14308073209786265</v>
      </c>
      <c r="AD33" s="24">
        <f>'TABLES LONG VIEW'!AD191</f>
        <v>0.10351376513130894</v>
      </c>
      <c r="AE33" s="24">
        <f>'TABLES LONG VIEW'!AE191</f>
        <v>2.640842913307247E-2</v>
      </c>
      <c r="AF33" s="24">
        <f>'TABLES LONG VIEW'!AF191</f>
        <v>1.3158537833481469E-2</v>
      </c>
    </row>
    <row r="34" spans="2:32" x14ac:dyDescent="0.25">
      <c r="B34">
        <f t="shared" si="2"/>
        <v>2019.2999999999997</v>
      </c>
      <c r="C34">
        <v>0</v>
      </c>
      <c r="D34" s="2">
        <f>'TABLES LONG VIEW'!D192</f>
        <v>0.61619862132937697</v>
      </c>
      <c r="E34" s="2">
        <f>'TABLES LONG VIEW'!E192</f>
        <v>0.37553880118805999</v>
      </c>
      <c r="F34" s="2">
        <f>'TABLES LONG VIEW'!F192</f>
        <v>7.7293748567531698E-2</v>
      </c>
      <c r="G34" s="2">
        <f>'TABLES LONG VIEW'!G192</f>
        <v>0.30813464516497102</v>
      </c>
      <c r="H34" s="2">
        <f>'TABLES LONG VIEW'!H192</f>
        <v>-6.3126423143380097E-6</v>
      </c>
      <c r="I34" s="2">
        <f>'TABLES LONG VIEW'!I192</f>
        <v>0.30814095780728601</v>
      </c>
      <c r="J34" s="2">
        <f>'TABLES LONG VIEW'!J192</f>
        <v>-9.8895925444429308E-3</v>
      </c>
      <c r="K34" s="2">
        <f>'TABLES LONG VIEW'!K192</f>
        <v>-3.5870664582973301E-3</v>
      </c>
      <c r="L34" s="2">
        <f>'TABLES LONG VIEW'!L192</f>
        <v>-6.3025260861456003E-3</v>
      </c>
      <c r="M34" s="2">
        <f>'TABLES LONG VIEW'!M192</f>
        <v>0.24065982014131701</v>
      </c>
      <c r="N34" s="2">
        <f>'TABLES LONG VIEW'!N192</f>
        <v>0.16702871948874801</v>
      </c>
      <c r="O34" s="2">
        <f>'TABLES LONG VIEW'!O192</f>
        <v>6.4881352461844996E-2</v>
      </c>
      <c r="P34" s="2">
        <f>'TABLES LONG VIEW'!P192</f>
        <v>8.7497481907234994E-3</v>
      </c>
      <c r="R34">
        <f t="shared" si="3"/>
        <v>2019.2999999999997</v>
      </c>
      <c r="S34">
        <v>0</v>
      </c>
      <c r="T34" s="24">
        <f>'TABLES LONG VIEW'!T192</f>
        <v>0.79675878294450098</v>
      </c>
      <c r="U34" s="24">
        <f>'TABLES LONG VIEW'!U192</f>
        <v>0.61337234086841153</v>
      </c>
      <c r="V34" s="30">
        <f>'TABLES LONG VIEW'!V192</f>
        <v>0.26581344944783769</v>
      </c>
      <c r="W34" s="24">
        <f>'TABLES LONG VIEW'!W192</f>
        <v>0.28585054578014402</v>
      </c>
      <c r="X34" s="24">
        <f>'TABLES LONG VIEW'!X192</f>
        <v>-3.3978656224270139E-3</v>
      </c>
      <c r="Y34" s="24">
        <f>'TABLES LONG VIEW'!Y192</f>
        <v>0.28924841140257102</v>
      </c>
      <c r="Z34" s="24">
        <f>'TABLES LONG VIEW'!Z192</f>
        <v>6.1708345640429485E-2</v>
      </c>
      <c r="AA34" s="30">
        <f>'TABLES LONG VIEW'!AA192</f>
        <v>7.5009715881014044E-2</v>
      </c>
      <c r="AB34" s="24">
        <f>'TABLES LONG VIEW'!AB192</f>
        <v>-1.3301370240584741E-2</v>
      </c>
      <c r="AC34" s="24">
        <f>'TABLES LONG VIEW'!AC192</f>
        <v>0.18338644207609051</v>
      </c>
      <c r="AD34" s="24">
        <f>'TABLES LONG VIEW'!AD192</f>
        <v>0.12346301601346882</v>
      </c>
      <c r="AE34" s="24">
        <f>'TABLES LONG VIEW'!AE192</f>
        <v>5.2119406109869024E-2</v>
      </c>
      <c r="AF34" s="24">
        <f>'TABLES LONG VIEW'!AF192</f>
        <v>7.8040199527527696E-3</v>
      </c>
    </row>
    <row r="35" spans="2:32" x14ac:dyDescent="0.25">
      <c r="B35">
        <f t="shared" si="2"/>
        <v>2019.3999999999996</v>
      </c>
      <c r="C35">
        <v>0</v>
      </c>
      <c r="D35" s="2">
        <f>'TABLES LONG VIEW'!D193</f>
        <v>0.60425864252963002</v>
      </c>
      <c r="E35" s="2">
        <f>'TABLES LONG VIEW'!E193</f>
        <v>0.37196707343449398</v>
      </c>
      <c r="F35" s="2">
        <f>'TABLES LONG VIEW'!F193</f>
        <v>4.0802431708264301E-3</v>
      </c>
      <c r="G35" s="2">
        <f>'TABLES LONG VIEW'!G193</f>
        <v>0.38149710148349503</v>
      </c>
      <c r="H35" s="2">
        <f>'TABLES LONG VIEW'!H193</f>
        <v>-1.953561910976E-4</v>
      </c>
      <c r="I35" s="2">
        <f>'TABLES LONG VIEW'!I193</f>
        <v>0.38169245767459298</v>
      </c>
      <c r="J35" s="2">
        <f>'TABLES LONG VIEW'!J193</f>
        <v>-1.36102712198277E-2</v>
      </c>
      <c r="K35" s="2">
        <f>'TABLES LONG VIEW'!K193</f>
        <v>-2.4145591714904201E-3</v>
      </c>
      <c r="L35" s="2">
        <f>'TABLES LONG VIEW'!L193</f>
        <v>-1.1195712048337299E-2</v>
      </c>
      <c r="M35" s="2">
        <f>'TABLES LONG VIEW'!M193</f>
        <v>0.23229156909513601</v>
      </c>
      <c r="N35" s="2">
        <f>'TABLES LONG VIEW'!N193</f>
        <v>0.17914782234925899</v>
      </c>
      <c r="O35" s="2">
        <f>'TABLES LONG VIEW'!O193</f>
        <v>5.7100430042617202E-2</v>
      </c>
      <c r="P35" s="2">
        <f>'TABLES LONG VIEW'!P193</f>
        <v>-3.95668329674039E-3</v>
      </c>
      <c r="R35">
        <f t="shared" si="3"/>
        <v>2019.3999999999996</v>
      </c>
      <c r="S35">
        <v>0</v>
      </c>
      <c r="T35" s="24">
        <f>'TABLES LONG VIEW'!T193</f>
        <v>0.68377573272876602</v>
      </c>
      <c r="U35" s="24">
        <f>'TABLES LONG VIEW'!U193</f>
        <v>0.48527410678931299</v>
      </c>
      <c r="V35" s="30">
        <f>'TABLES LONG VIEW'!V193</f>
        <v>0.13624880113758378</v>
      </c>
      <c r="W35" s="24">
        <f>'TABLES LONG VIEW'!W193</f>
        <v>0.32965229858723499</v>
      </c>
      <c r="X35" s="24">
        <f>'TABLES LONG VIEW'!X193</f>
        <v>-1.6133573655447689E-3</v>
      </c>
      <c r="Y35" s="24">
        <f>'TABLES LONG VIEW'!Y193</f>
        <v>0.33126565595278001</v>
      </c>
      <c r="Z35" s="24">
        <f>'TABLES LONG VIEW'!Z193</f>
        <v>1.9373007064493814E-2</v>
      </c>
      <c r="AA35" s="30">
        <f>'TABLES LONG VIEW'!AA193</f>
        <v>3.4715627068870693E-2</v>
      </c>
      <c r="AB35" s="24">
        <f>'TABLES LONG VIEW'!AB193</f>
        <v>-1.5342620004376851E-2</v>
      </c>
      <c r="AC35" s="24">
        <f>'TABLES LONG VIEW'!AC193</f>
        <v>0.19850162593945278</v>
      </c>
      <c r="AD35" s="24">
        <f>'TABLES LONG VIEW'!AD193</f>
        <v>0.13459747855097581</v>
      </c>
      <c r="AE35" s="24">
        <f>'TABLES LONG VIEW'!AE193</f>
        <v>5.5732968501845996E-2</v>
      </c>
      <c r="AF35" s="24">
        <f>'TABLES LONG VIEW'!AF193</f>
        <v>8.1711788866308775E-3</v>
      </c>
    </row>
    <row r="36" spans="2:32" x14ac:dyDescent="0.25">
      <c r="B36">
        <f t="shared" si="2"/>
        <v>2020.1</v>
      </c>
      <c r="C36">
        <v>0</v>
      </c>
      <c r="D36" s="2">
        <f>'TABLES LONG VIEW'!D194</f>
        <v>0.49746655670286899</v>
      </c>
      <c r="E36" s="2">
        <f>'TABLES LONG VIEW'!E194</f>
        <v>0.31586190789219998</v>
      </c>
      <c r="F36" s="2">
        <f>'TABLES LONG VIEW'!F194</f>
        <v>2.7781557459960401E-2</v>
      </c>
      <c r="G36" s="2">
        <f>'TABLES LONG VIEW'!G194</f>
        <v>0.32248193589811602</v>
      </c>
      <c r="H36" s="2">
        <f>'TABLES LONG VIEW'!H194</f>
        <v>-3.78842076800636E-4</v>
      </c>
      <c r="I36" s="2">
        <f>'TABLES LONG VIEW'!I194</f>
        <v>0.32286077797491702</v>
      </c>
      <c r="J36" s="2">
        <f>'TABLES LONG VIEW'!J194</f>
        <v>-3.4401585465876502E-2</v>
      </c>
      <c r="K36" s="2">
        <f>'TABLES LONG VIEW'!K194</f>
        <v>-7.5259199465642999E-3</v>
      </c>
      <c r="L36" s="2">
        <f>'TABLES LONG VIEW'!L194</f>
        <v>-2.6875665519312201E-2</v>
      </c>
      <c r="M36" s="2">
        <f>'TABLES LONG VIEW'!M194</f>
        <v>0.18160464881066901</v>
      </c>
      <c r="N36" s="2">
        <f>'TABLES LONG VIEW'!N194</f>
        <v>0.13335176201448601</v>
      </c>
      <c r="O36" s="2">
        <f>'TABLES LONG VIEW'!O194</f>
        <v>5.4164514668595301E-2</v>
      </c>
      <c r="P36" s="2">
        <f>'TABLES LONG VIEW'!P194</f>
        <v>-5.9116278724124904E-3</v>
      </c>
      <c r="R36">
        <f t="shared" si="3"/>
        <v>2020.1</v>
      </c>
      <c r="S36">
        <v>0</v>
      </c>
      <c r="T36" s="24">
        <f>'TABLES LONG VIEW'!T194</f>
        <v>0.60367856296282074</v>
      </c>
      <c r="U36" s="24">
        <f>'TABLES LONG VIEW'!U194</f>
        <v>0.39677766827609223</v>
      </c>
      <c r="V36" s="30">
        <f>'TABLES LONG VIEW'!V194</f>
        <v>6.5092639641975369E-2</v>
      </c>
      <c r="W36" s="24">
        <f>'TABLES LONG VIEW'!W194</f>
        <v>0.33670574575544732</v>
      </c>
      <c r="X36" s="24">
        <f>'TABLES LONG VIEW'!X194</f>
        <v>-2.5829721181321551E-4</v>
      </c>
      <c r="Y36" s="24">
        <f>'TABLES LONG VIEW'!Y194</f>
        <v>0.33696404296726079</v>
      </c>
      <c r="Z36" s="24">
        <f>'TABLES LONG VIEW'!Z194</f>
        <v>-5.0207171213307086E-3</v>
      </c>
      <c r="AA36" s="30">
        <f>'TABLES LONG VIEW'!AA194</f>
        <v>1.1485445179647537E-2</v>
      </c>
      <c r="AB36" s="24">
        <f>'TABLES LONG VIEW'!AB194</f>
        <v>-1.6506162300978251E-2</v>
      </c>
      <c r="AC36" s="24">
        <f>'TABLES LONG VIEW'!AC194</f>
        <v>0.20690089468672851</v>
      </c>
      <c r="AD36" s="24">
        <f>'TABLES LONG VIEW'!AD194</f>
        <v>0.15407576819142427</v>
      </c>
      <c r="AE36" s="24">
        <f>'TABLES LONG VIEW'!AE194</f>
        <v>4.9712725479303194E-2</v>
      </c>
      <c r="AF36" s="24">
        <f>'TABLES LONG VIEW'!AF194</f>
        <v>3.1124010160008043E-3</v>
      </c>
    </row>
    <row r="37" spans="2:32" x14ac:dyDescent="0.25">
      <c r="B37">
        <f t="shared" si="2"/>
        <v>2020.1999999999998</v>
      </c>
      <c r="C37">
        <v>0</v>
      </c>
      <c r="D37" s="2">
        <f>'TABLES LONG VIEW'!D195</f>
        <v>0.76556212426211601</v>
      </c>
      <c r="E37" s="2">
        <f>'TABLES LONG VIEW'!E195</f>
        <v>0.53912245817368798</v>
      </c>
      <c r="F37" s="2">
        <f>'TABLES LONG VIEW'!F195</f>
        <v>0.22291067884639701</v>
      </c>
      <c r="G37" s="2">
        <f>'TABLES LONG VIEW'!G195</f>
        <v>0.34871719410954499</v>
      </c>
      <c r="H37" s="2">
        <f>'TABLES LONG VIEW'!H195</f>
        <v>-2.40587787277752E-4</v>
      </c>
      <c r="I37" s="2">
        <f>'TABLES LONG VIEW'!I195</f>
        <v>0.34895778189682303</v>
      </c>
      <c r="J37" s="2">
        <f>'TABLES LONG VIEW'!J195</f>
        <v>-3.2505414782254501E-2</v>
      </c>
      <c r="K37" s="2">
        <f>'TABLES LONG VIEW'!K195</f>
        <v>-7.7065689087026804E-3</v>
      </c>
      <c r="L37" s="2">
        <f>'TABLES LONG VIEW'!L195</f>
        <v>-2.47988458735518E-2</v>
      </c>
      <c r="M37" s="2">
        <f>'TABLES LONG VIEW'!M195</f>
        <v>0.226439666088428</v>
      </c>
      <c r="N37" s="2">
        <f>'TABLES LONG VIEW'!N195</f>
        <v>0.17237580936962901</v>
      </c>
      <c r="O37" s="2">
        <f>'TABLES LONG VIEW'!O195</f>
        <v>6.0503871953852699E-2</v>
      </c>
      <c r="P37" s="2">
        <f>'TABLES LONG VIEW'!P195</f>
        <v>-6.4400152350535004E-3</v>
      </c>
      <c r="R37">
        <f t="shared" si="3"/>
        <v>2020.1999999999998</v>
      </c>
      <c r="S37">
        <v>0</v>
      </c>
      <c r="T37" s="24">
        <f>'TABLES LONG VIEW'!T195</f>
        <v>0.62087148620599808</v>
      </c>
      <c r="U37" s="24">
        <f>'TABLES LONG VIEW'!U195</f>
        <v>0.40062256017211051</v>
      </c>
      <c r="V37" s="24">
        <f>'TABLES LONG VIEW'!V195</f>
        <v>8.3016557011178882E-2</v>
      </c>
      <c r="W37" s="24">
        <f>'TABLES LONG VIEW'!W195</f>
        <v>0.34020771916403181</v>
      </c>
      <c r="X37" s="24">
        <f>'TABLES LONG VIEW'!X195</f>
        <v>-2.0527467437258151E-4</v>
      </c>
      <c r="Y37" s="24">
        <f>'TABLES LONG VIEW'!Y195</f>
        <v>0.34041299383840479</v>
      </c>
      <c r="Z37" s="24">
        <f>'TABLES LONG VIEW'!Z195</f>
        <v>-2.260171600310041E-2</v>
      </c>
      <c r="AA37" s="24">
        <f>'TABLES LONG VIEW'!AA195</f>
        <v>-5.3085286212636827E-3</v>
      </c>
      <c r="AB37" s="24">
        <f>'TABLES LONG VIEW'!AB195</f>
        <v>-1.7293187381836723E-2</v>
      </c>
      <c r="AC37" s="24">
        <f>'TABLES LONG VIEW'!AC195</f>
        <v>0.22024892603388752</v>
      </c>
      <c r="AD37" s="24">
        <f>'TABLES LONG VIEW'!AD195</f>
        <v>0.16297602830553051</v>
      </c>
      <c r="AE37" s="24">
        <f>'TABLES LONG VIEW'!AE195</f>
        <v>5.9162542281727556E-2</v>
      </c>
      <c r="AF37" s="24">
        <f>'TABLES LONG VIEW'!AF195</f>
        <v>-1.8896445533707203E-3</v>
      </c>
    </row>
    <row r="38" spans="2:32" x14ac:dyDescent="0.25">
      <c r="B38">
        <f t="shared" si="2"/>
        <v>2020.2999999999997</v>
      </c>
      <c r="C38">
        <v>0</v>
      </c>
      <c r="D38" s="2">
        <f>'TABLES LONG VIEW'!D196</f>
        <v>0.44416213750522998</v>
      </c>
      <c r="E38" s="2">
        <f>'TABLES LONG VIEW'!E196</f>
        <v>0.18846255001523601</v>
      </c>
      <c r="F38" s="2">
        <f>'TABLES LONG VIEW'!F196</f>
        <v>-0.15975757206366101</v>
      </c>
      <c r="G38" s="2">
        <f>'TABLES LONG VIEW'!G196</f>
        <v>0.36203797302437302</v>
      </c>
      <c r="H38" s="2">
        <f>'TABLES LONG VIEW'!H196</f>
        <v>-1.65588302824969E-4</v>
      </c>
      <c r="I38" s="2">
        <f>'TABLES LONG VIEW'!I196</f>
        <v>0.362203561327198</v>
      </c>
      <c r="J38" s="2">
        <f>'TABLES LONG VIEW'!J196</f>
        <v>-1.3817850945474899E-2</v>
      </c>
      <c r="K38" s="2">
        <f>'TABLES LONG VIEW'!K196</f>
        <v>-7.6386539478484703E-3</v>
      </c>
      <c r="L38" s="2">
        <f>'TABLES LONG VIEW'!L196</f>
        <v>-6.1791969976264403E-3</v>
      </c>
      <c r="M38" s="2">
        <f>'TABLES LONG VIEW'!M196</f>
        <v>0.255699587489993</v>
      </c>
      <c r="N38" s="2">
        <f>'TABLES LONG VIEW'!N196</f>
        <v>0.19888617341137901</v>
      </c>
      <c r="O38" s="2">
        <f>'TABLES LONG VIEW'!O196</f>
        <v>6.3220762463914906E-2</v>
      </c>
      <c r="P38" s="2">
        <f>'TABLES LONG VIEW'!P196</f>
        <v>-6.4073483853004203E-3</v>
      </c>
      <c r="R38">
        <f t="shared" si="3"/>
        <v>2020.2999999999997</v>
      </c>
      <c r="S38">
        <v>0</v>
      </c>
      <c r="T38" s="24">
        <f>'TABLES LONG VIEW'!T196</f>
        <v>0.57786236524996126</v>
      </c>
      <c r="U38" s="24">
        <f>'TABLES LONG VIEW'!U196</f>
        <v>0.35385349737890448</v>
      </c>
      <c r="V38" s="24">
        <f>'TABLES LONG VIEW'!V196</f>
        <v>2.3753726853380709E-2</v>
      </c>
      <c r="W38" s="24">
        <f>'TABLES LONG VIEW'!W196</f>
        <v>0.35368355112888228</v>
      </c>
      <c r="X38" s="24">
        <f>'TABLES LONG VIEW'!X196</f>
        <v>-2.4509358950023925E-4</v>
      </c>
      <c r="Y38" s="24">
        <f>'TABLES LONG VIEW'!Y196</f>
        <v>0.35392864471838281</v>
      </c>
      <c r="Z38" s="24">
        <f>'TABLES LONG VIEW'!Z196</f>
        <v>-2.35837806033584E-2</v>
      </c>
      <c r="AA38" s="24">
        <f>'TABLES LONG VIEW'!AA196</f>
        <v>-6.3214254936514672E-3</v>
      </c>
      <c r="AB38" s="24">
        <f>'TABLES LONG VIEW'!AB196</f>
        <v>-1.7262355109706935E-2</v>
      </c>
      <c r="AC38" s="24">
        <f>'TABLES LONG VIEW'!AC196</f>
        <v>0.22400886787105651</v>
      </c>
      <c r="AD38" s="24">
        <f>'TABLES LONG VIEW'!AD196</f>
        <v>0.17094039178618828</v>
      </c>
      <c r="AE38" s="24">
        <f>'TABLES LONG VIEW'!AE196</f>
        <v>5.8747394782245027E-2</v>
      </c>
      <c r="AF38" s="24">
        <f>'TABLES LONG VIEW'!AF196</f>
        <v>-5.6789186973767005E-3</v>
      </c>
    </row>
    <row r="39" spans="2:32" x14ac:dyDescent="0.25">
      <c r="B39">
        <f t="shared" si="2"/>
        <v>2020.3999999999996</v>
      </c>
      <c r="C39">
        <v>0</v>
      </c>
      <c r="D39" s="2">
        <f>'TABLES LONG VIEW'!D197</f>
        <v>0.439226857797826</v>
      </c>
      <c r="E39" s="2">
        <f>'TABLES LONG VIEW'!E197</f>
        <v>0.17355842900375901</v>
      </c>
      <c r="F39" s="2">
        <f>'TABLES LONG VIEW'!F197</f>
        <v>-0.151715678860051</v>
      </c>
      <c r="G39" s="2">
        <f>'TABLES LONG VIEW'!G197</f>
        <v>0.34398777328228902</v>
      </c>
      <c r="H39" s="2">
        <f>'TABLES LONG VIEW'!H197</f>
        <v>-3.1352843200182899E-4</v>
      </c>
      <c r="I39" s="2">
        <f>'TABLES LONG VIEW'!I197</f>
        <v>0.34430130171429002</v>
      </c>
      <c r="J39" s="2">
        <f>'TABLES LONG VIEW'!J197</f>
        <v>-1.8713665418477899E-2</v>
      </c>
      <c r="K39" s="2">
        <f>'TABLES LONG VIEW'!K197</f>
        <v>-7.7182597809073803E-3</v>
      </c>
      <c r="L39" s="2">
        <f>'TABLES LONG VIEW'!L197</f>
        <v>-1.09954056375706E-2</v>
      </c>
      <c r="M39" s="2">
        <f>'TABLES LONG VIEW'!M197</f>
        <v>0.26566842879406599</v>
      </c>
      <c r="N39" s="2">
        <f>'TABLES LONG VIEW'!N197</f>
        <v>0.21064352861549401</v>
      </c>
      <c r="O39" s="2">
        <f>'TABLES LONG VIEW'!O197</f>
        <v>6.1115795286048998E-2</v>
      </c>
      <c r="P39" s="2">
        <f>'TABLES LONG VIEW'!P197</f>
        <v>-6.0908951074773801E-3</v>
      </c>
      <c r="R39">
        <f t="shared" si="3"/>
        <v>2020.3999999999996</v>
      </c>
      <c r="S39">
        <v>0</v>
      </c>
      <c r="T39" s="24">
        <f>'TABLES LONG VIEW'!T197</f>
        <v>0.53660441906701029</v>
      </c>
      <c r="U39" s="24">
        <f>'TABLES LONG VIEW'!U197</f>
        <v>0.30425133627122075</v>
      </c>
      <c r="V39" s="24">
        <f>'TABLES LONG VIEW'!V197</f>
        <v>-1.5195253654338652E-2</v>
      </c>
      <c r="W39" s="24">
        <f>'TABLES LONG VIEW'!W197</f>
        <v>0.34430621907858072</v>
      </c>
      <c r="X39" s="24">
        <f>'TABLES LONG VIEW'!X197</f>
        <v>-2.746366497262965E-4</v>
      </c>
      <c r="Y39" s="24">
        <f>'TABLES LONG VIEW'!Y197</f>
        <v>0.34458085572830705</v>
      </c>
      <c r="Z39" s="24">
        <f>'TABLES LONG VIEW'!Z197</f>
        <v>-2.4859629153020951E-2</v>
      </c>
      <c r="AA39" s="24">
        <f>'TABLES LONG VIEW'!AA197</f>
        <v>-7.6473506460057079E-3</v>
      </c>
      <c r="AB39" s="24">
        <f>'TABLES LONG VIEW'!AB197</f>
        <v>-1.7212278507015261E-2</v>
      </c>
      <c r="AC39" s="24">
        <f>'TABLES LONG VIEW'!AC197</f>
        <v>0.23235308279578898</v>
      </c>
      <c r="AD39" s="24">
        <f>'TABLES LONG VIEW'!AD197</f>
        <v>0.17881431835274703</v>
      </c>
      <c r="AE39" s="24">
        <f>'TABLES LONG VIEW'!AE197</f>
        <v>5.9751236093102969E-2</v>
      </c>
      <c r="AF39" s="24">
        <f>'TABLES LONG VIEW'!AF197</f>
        <v>-6.2124716500609476E-3</v>
      </c>
    </row>
    <row r="40" spans="2:32" x14ac:dyDescent="0.25">
      <c r="B40">
        <f t="shared" si="2"/>
        <v>2021.1</v>
      </c>
      <c r="C40">
        <v>0</v>
      </c>
      <c r="D40" s="2">
        <f>'TABLES LONG VIEW'!D198</f>
        <v>0.51472418414588605</v>
      </c>
      <c r="E40" s="2">
        <f>'TABLES LONG VIEW'!E198</f>
        <v>0.28469206873754699</v>
      </c>
      <c r="F40" s="2">
        <f>'TABLES LONG VIEW'!F198</f>
        <v>-3.9312837270665597E-2</v>
      </c>
      <c r="G40" s="2">
        <f>'TABLES LONG VIEW'!G198</f>
        <v>0.35908410636439397</v>
      </c>
      <c r="H40" s="2">
        <f>'TABLES LONG VIEW'!H198</f>
        <v>-2.5027033615239702E-4</v>
      </c>
      <c r="I40" s="2">
        <f>'TABLES LONG VIEW'!I198</f>
        <v>0.35933437670054702</v>
      </c>
      <c r="J40" s="2">
        <f>'TABLES LONG VIEW'!J198</f>
        <v>-3.5079200356182103E-2</v>
      </c>
      <c r="K40" s="2">
        <f>'TABLES LONG VIEW'!K198</f>
        <v>-7.7250200872999997E-3</v>
      </c>
      <c r="L40" s="2">
        <f>'TABLES LONG VIEW'!L198</f>
        <v>-2.7354180268882099E-2</v>
      </c>
      <c r="M40" s="2">
        <f>'TABLES LONG VIEW'!M198</f>
        <v>0.23003211540833901</v>
      </c>
      <c r="N40" s="2">
        <f>'TABLES LONG VIEW'!N198</f>
        <v>0.177569668062518</v>
      </c>
      <c r="O40" s="2">
        <f>'TABLES LONG VIEW'!O198</f>
        <v>5.8989862681967001E-2</v>
      </c>
      <c r="P40" s="2">
        <f>'TABLES LONG VIEW'!P198</f>
        <v>-6.5274153361463199E-3</v>
      </c>
      <c r="R40">
        <f t="shared" si="3"/>
        <v>2021.1</v>
      </c>
      <c r="S40">
        <v>0</v>
      </c>
      <c r="T40" s="24">
        <f>'TABLES LONG VIEW'!T198</f>
        <v>0.54091882592776452</v>
      </c>
      <c r="U40" s="24">
        <f>'TABLES LONG VIEW'!U198</f>
        <v>0.29645887648255748</v>
      </c>
      <c r="V40" s="24">
        <f>'TABLES LONG VIEW'!V198</f>
        <v>-3.1968852336995146E-2</v>
      </c>
      <c r="W40" s="24">
        <f>'TABLES LONG VIEW'!W198</f>
        <v>0.35345676169515028</v>
      </c>
      <c r="X40" s="24">
        <f>'TABLES LONG VIEW'!X198</f>
        <v>-2.4249371456423676E-4</v>
      </c>
      <c r="Y40" s="24">
        <f>'TABLES LONG VIEW'!Y198</f>
        <v>0.35369925540971453</v>
      </c>
      <c r="Z40" s="24">
        <f>'TABLES LONG VIEW'!Z198</f>
        <v>-2.5029032875597351E-2</v>
      </c>
      <c r="AA40" s="24">
        <f>'TABLES LONG VIEW'!AA198</f>
        <v>-7.6971256811896333E-3</v>
      </c>
      <c r="AB40" s="24">
        <f>'TABLES LONG VIEW'!AB198</f>
        <v>-1.7331907194407737E-2</v>
      </c>
      <c r="AC40" s="24">
        <f>'TABLES LONG VIEW'!AC198</f>
        <v>0.24445994944520652</v>
      </c>
      <c r="AD40" s="24">
        <f>'TABLES LONG VIEW'!AD198</f>
        <v>0.189868794864755</v>
      </c>
      <c r="AE40" s="24">
        <f>'TABLES LONG VIEW'!AE198</f>
        <v>6.0957573096445894E-2</v>
      </c>
      <c r="AF40" s="24">
        <f>'TABLES LONG VIEW'!AF198</f>
        <v>-6.3664185159944056E-3</v>
      </c>
    </row>
    <row r="41" spans="2:32" x14ac:dyDescent="0.25">
      <c r="B41">
        <f t="shared" si="2"/>
        <v>2021.1999999999998</v>
      </c>
      <c r="C41">
        <v>0</v>
      </c>
      <c r="D41" s="2">
        <f>'TABLES LONG VIEW'!D199</f>
        <v>0.52397530298499895</v>
      </c>
      <c r="E41" s="2">
        <f>'TABLES LONG VIEW'!E199</f>
        <v>0.28575274109481102</v>
      </c>
      <c r="F41" s="2">
        <f>'TABLES LONG VIEW'!F199</f>
        <v>-4.8826316517382597E-2</v>
      </c>
      <c r="G41" s="2">
        <f>'TABLES LONG VIEW'!G199</f>
        <v>0.36731306075673298</v>
      </c>
      <c r="H41" s="2">
        <f>'TABLES LONG VIEW'!H199</f>
        <v>-2.0356573969721001E-4</v>
      </c>
      <c r="I41" s="2">
        <f>'TABLES LONG VIEW'!I199</f>
        <v>0.36751662649643002</v>
      </c>
      <c r="J41" s="2">
        <f>'TABLES LONG VIEW'!J199</f>
        <v>-3.2734003144539198E-2</v>
      </c>
      <c r="K41" s="2">
        <f>'TABLES LONG VIEW'!K199</f>
        <v>-7.41878006223634E-3</v>
      </c>
      <c r="L41" s="2">
        <f>'TABLES LONG VIEW'!L199</f>
        <v>-2.5315223082302801E-2</v>
      </c>
      <c r="M41" s="2">
        <f>'TABLES LONG VIEW'!M199</f>
        <v>0.23822256189018701</v>
      </c>
      <c r="N41" s="2">
        <f>'TABLES LONG VIEW'!N199</f>
        <v>0.18612011013508201</v>
      </c>
      <c r="O41" s="2">
        <f>'TABLES LONG VIEW'!O199</f>
        <v>5.8562542151555298E-2</v>
      </c>
      <c r="P41" s="2">
        <f>'TABLES LONG VIEW'!P199</f>
        <v>-6.4600903964502103E-3</v>
      </c>
      <c r="R41">
        <f t="shared" si="3"/>
        <v>2021.1999999999998</v>
      </c>
      <c r="S41">
        <v>0</v>
      </c>
      <c r="T41" s="24">
        <f>'TABLES LONG VIEW'!T199</f>
        <v>0.48052212060848526</v>
      </c>
      <c r="U41" s="24">
        <f>'TABLES LONG VIEW'!U199</f>
        <v>0.23311644721283825</v>
      </c>
      <c r="V41" s="24">
        <f>'TABLES LONG VIEW'!V199</f>
        <v>-9.990310117794006E-2</v>
      </c>
      <c r="W41" s="24">
        <f>'TABLES LONG VIEW'!W199</f>
        <v>0.35810572835694726</v>
      </c>
      <c r="X41" s="24">
        <f>'TABLES LONG VIEW'!X199</f>
        <v>-2.3323820266910123E-4</v>
      </c>
      <c r="Y41" s="24">
        <f>'TABLES LONG VIEW'!Y199</f>
        <v>0.35833896655961628</v>
      </c>
      <c r="Z41" s="24">
        <f>'TABLES LONG VIEW'!Z199</f>
        <v>-2.5086179966168524E-2</v>
      </c>
      <c r="AA41" s="24">
        <f>'TABLES LONG VIEW'!AA199</f>
        <v>-7.6251784695730478E-3</v>
      </c>
      <c r="AB41" s="24">
        <f>'TABLES LONG VIEW'!AB199</f>
        <v>-1.7461001496595484E-2</v>
      </c>
      <c r="AC41" s="24">
        <f>'TABLES LONG VIEW'!AC199</f>
        <v>0.24740567339564626</v>
      </c>
      <c r="AD41" s="24">
        <f>'TABLES LONG VIEW'!AD199</f>
        <v>0.19330487005611824</v>
      </c>
      <c r="AE41" s="24">
        <f>'TABLES LONG VIEW'!AE199</f>
        <v>6.0472240645871554E-2</v>
      </c>
      <c r="AF41" s="24">
        <f>'TABLES LONG VIEW'!AF199</f>
        <v>-6.3714373063435831E-3</v>
      </c>
    </row>
    <row r="42" spans="2:32" x14ac:dyDescent="0.25">
      <c r="B42">
        <f t="shared" si="2"/>
        <v>2021.2999999999997</v>
      </c>
      <c r="C42">
        <v>0</v>
      </c>
      <c r="D42" s="2">
        <f>'TABLES LONG VIEW'!D200</f>
        <v>0.55141401714368599</v>
      </c>
      <c r="E42" s="2">
        <f>'TABLES LONG VIEW'!E200</f>
        <v>0.30807449912826601</v>
      </c>
      <c r="F42" s="2">
        <f>'TABLES LONG VIEW'!F200</f>
        <v>-5.1728155661709102E-2</v>
      </c>
      <c r="G42" s="2">
        <f>'TABLES LONG VIEW'!G200</f>
        <v>0.37398558762036799</v>
      </c>
      <c r="H42" s="2">
        <f>'TABLES LONG VIEW'!H200</f>
        <v>-1.3123821502931501E-4</v>
      </c>
      <c r="I42" s="2">
        <f>'TABLES LONG VIEW'!I200</f>
        <v>0.37411682583539702</v>
      </c>
      <c r="J42" s="2">
        <f>'TABLES LONG VIEW'!J200</f>
        <v>-1.41829328303922E-2</v>
      </c>
      <c r="K42" s="2">
        <f>'TABLES LONG VIEW'!K200</f>
        <v>-7.8168682216938502E-3</v>
      </c>
      <c r="L42" s="2">
        <f>'TABLES LONG VIEW'!L200</f>
        <v>-6.3660646086983403E-3</v>
      </c>
      <c r="M42" s="2">
        <f>'TABLES LONG VIEW'!M200</f>
        <v>0.243339518015419</v>
      </c>
      <c r="N42" s="2">
        <f>'TABLES LONG VIEW'!N200</f>
        <v>0.18896069566527801</v>
      </c>
      <c r="O42" s="2">
        <f>'TABLES LONG VIEW'!O200</f>
        <v>6.0565379833798498E-2</v>
      </c>
      <c r="P42" s="2">
        <f>'TABLES LONG VIEW'!P200</f>
        <v>-6.1865574836571704E-3</v>
      </c>
      <c r="R42">
        <f t="shared" si="3"/>
        <v>2021.2999999999997</v>
      </c>
      <c r="S42">
        <v>0</v>
      </c>
      <c r="T42" s="24">
        <f>'TABLES LONG VIEW'!T200</f>
        <v>0.50733509051809922</v>
      </c>
      <c r="U42" s="24">
        <f>'TABLES LONG VIEW'!U200</f>
        <v>0.26301943449109577</v>
      </c>
      <c r="V42" s="24">
        <f>'TABLES LONG VIEW'!V200</f>
        <v>-7.2895747077452069E-2</v>
      </c>
      <c r="W42" s="24">
        <f>'TABLES LONG VIEW'!W200</f>
        <v>0.36109263200594599</v>
      </c>
      <c r="X42" s="24">
        <f>'TABLES LONG VIEW'!X200</f>
        <v>-2.2465068072018775E-4</v>
      </c>
      <c r="Y42" s="24">
        <f>'TABLES LONG VIEW'!Y200</f>
        <v>0.36131728268666602</v>
      </c>
      <c r="Z42" s="24">
        <f>'TABLES LONG VIEW'!Z200</f>
        <v>-2.5177450437397848E-2</v>
      </c>
      <c r="AA42" s="24">
        <f>'TABLES LONG VIEW'!AA200</f>
        <v>-7.6697320380343919E-3</v>
      </c>
      <c r="AB42" s="24">
        <f>'TABLES LONG VIEW'!AB200</f>
        <v>-1.7507718399363461E-2</v>
      </c>
      <c r="AC42" s="24">
        <f>'TABLES LONG VIEW'!AC200</f>
        <v>0.24431565602700275</v>
      </c>
      <c r="AD42" s="24">
        <f>'TABLES LONG VIEW'!AD200</f>
        <v>0.19082350061959302</v>
      </c>
      <c r="AE42" s="24">
        <f>'TABLES LONG VIEW'!AE200</f>
        <v>5.980839498834245E-2</v>
      </c>
      <c r="AF42" s="24">
        <f>'TABLES LONG VIEW'!AF200</f>
        <v>-6.3162395809327702E-3</v>
      </c>
    </row>
    <row r="43" spans="2:32" x14ac:dyDescent="0.25">
      <c r="B43">
        <f t="shared" si="2"/>
        <v>2021.3999999999996</v>
      </c>
      <c r="C43">
        <v>0</v>
      </c>
      <c r="D43" s="2">
        <f>'TABLES LONG VIEW'!D201</f>
        <v>0.49808864414540099</v>
      </c>
      <c r="E43" s="2">
        <f>'TABLES LONG VIEW'!E201</f>
        <v>0.26313498090429499</v>
      </c>
      <c r="F43" s="2">
        <f>'TABLES LONG VIEW'!F201</f>
        <v>-8.8055164287848695E-2</v>
      </c>
      <c r="G43" s="2">
        <f>'TABLES LONG VIEW'!G201</f>
        <v>0.37017987739450797</v>
      </c>
      <c r="H43" s="2">
        <f>'TABLES LONG VIEW'!H201</f>
        <v>-2.4088144236168301E-4</v>
      </c>
      <c r="I43" s="2">
        <f>'TABLES LONG VIEW'!I201</f>
        <v>0.37042075883686998</v>
      </c>
      <c r="J43" s="2">
        <f>'TABLES LONG VIEW'!J201</f>
        <v>-1.89897322023636E-2</v>
      </c>
      <c r="K43" s="2">
        <f>'TABLES LONG VIEW'!K201</f>
        <v>-7.6643423964453698E-3</v>
      </c>
      <c r="L43" s="2">
        <f>'TABLES LONG VIEW'!L201</f>
        <v>-1.13253898059182E-2</v>
      </c>
      <c r="M43" s="2">
        <f>'TABLES LONG VIEW'!M201</f>
        <v>0.234953663241105</v>
      </c>
      <c r="N43" s="2">
        <f>'TABLES LONG VIEW'!N201</f>
        <v>0.18775332796611599</v>
      </c>
      <c r="O43" s="2">
        <f>'TABLES LONG VIEW'!O201</f>
        <v>5.3737224895075403E-2</v>
      </c>
      <c r="P43" s="2">
        <f>'TABLES LONG VIEW'!P201</f>
        <v>-6.5368896200859701E-3</v>
      </c>
      <c r="R43">
        <f t="shared" si="3"/>
        <v>2021.3999999999996</v>
      </c>
      <c r="S43">
        <v>0</v>
      </c>
      <c r="T43" s="24">
        <f>'TABLES LONG VIEW'!T201</f>
        <v>0.52205053710499305</v>
      </c>
      <c r="U43" s="24">
        <f>'TABLES LONG VIEW'!U201</f>
        <v>0.28541357246622978</v>
      </c>
      <c r="V43" s="24">
        <f>'TABLES LONG VIEW'!V201</f>
        <v>-5.6980618434401498E-2</v>
      </c>
      <c r="W43" s="24">
        <f>'TABLES LONG VIEW'!W201</f>
        <v>0.3676406580340007</v>
      </c>
      <c r="X43" s="24">
        <f>'TABLES LONG VIEW'!X201</f>
        <v>-2.0648893331015128E-4</v>
      </c>
      <c r="Y43" s="24">
        <f>'TABLES LONG VIEW'!Y201</f>
        <v>0.36784714696731102</v>
      </c>
      <c r="Z43" s="24">
        <f>'TABLES LONG VIEW'!Z201</f>
        <v>-2.5246467133369276E-2</v>
      </c>
      <c r="AA43" s="24">
        <f>'TABLES LONG VIEW'!AA201</f>
        <v>-7.6562526919188899E-3</v>
      </c>
      <c r="AB43" s="24">
        <f>'TABLES LONG VIEW'!AB201</f>
        <v>-1.7590214441450362E-2</v>
      </c>
      <c r="AC43" s="24">
        <f>'TABLES LONG VIEW'!AC201</f>
        <v>0.23663696463876249</v>
      </c>
      <c r="AD43" s="24">
        <f>'TABLES LONG VIEW'!AD201</f>
        <v>0.1851009504572485</v>
      </c>
      <c r="AE43" s="24">
        <f>'TABLES LONG VIEW'!AE201</f>
        <v>5.7963752390599053E-2</v>
      </c>
      <c r="AF43" s="24">
        <f>'TABLES LONG VIEW'!AF201</f>
        <v>-6.4277382090849175E-3</v>
      </c>
    </row>
    <row r="44" spans="2:32" x14ac:dyDescent="0.25">
      <c r="B44">
        <f t="shared" si="2"/>
        <v>2022.1</v>
      </c>
      <c r="C44">
        <v>0</v>
      </c>
      <c r="D44" s="2">
        <f>'TABLES LONG VIEW'!D202</f>
        <v>0.47990477129735398</v>
      </c>
      <c r="E44" s="2">
        <f>'TABLES LONG VIEW'!E202</f>
        <v>0.254538803963334</v>
      </c>
      <c r="F44" s="2">
        <f>'TABLES LONG VIEW'!F202</f>
        <v>-7.9686724563411804E-2</v>
      </c>
      <c r="G44" s="2">
        <f>'TABLES LONG VIEW'!G202</f>
        <v>0.36856171970948598</v>
      </c>
      <c r="H44" s="2">
        <f>'TABLES LONG VIEW'!H202</f>
        <v>-1.9066232498269101E-4</v>
      </c>
      <c r="I44" s="2">
        <f>'TABLES LONG VIEW'!I202</f>
        <v>0.36875238203446897</v>
      </c>
      <c r="J44" s="2">
        <f>'TABLES LONG VIEW'!J202</f>
        <v>-3.4336191182740401E-2</v>
      </c>
      <c r="K44" s="2">
        <f>'TABLES LONG VIEW'!K202</f>
        <v>-7.3908218089580599E-3</v>
      </c>
      <c r="L44" s="2">
        <f>'TABLES LONG VIEW'!L202</f>
        <v>-2.6945369373782301E-2</v>
      </c>
      <c r="M44" s="2">
        <f>'TABLES LONG VIEW'!M202</f>
        <v>0.22536596733401901</v>
      </c>
      <c r="N44" s="2">
        <f>'TABLES LONG VIEW'!N202</f>
        <v>0.18685490946215899</v>
      </c>
      <c r="O44" s="2">
        <f>'TABLES LONG VIEW'!O202</f>
        <v>4.4977983186094798E-2</v>
      </c>
      <c r="P44" s="2">
        <f>'TABLES LONG VIEW'!P202</f>
        <v>-6.4669253142341596E-3</v>
      </c>
      <c r="R44">
        <f t="shared" si="3"/>
        <v>2022.1</v>
      </c>
      <c r="S44">
        <v>0</v>
      </c>
      <c r="T44" s="24">
        <f>'TABLES LONG VIEW'!T202</f>
        <v>0.51334568389285995</v>
      </c>
      <c r="U44" s="24">
        <f>'TABLES LONG VIEW'!U202</f>
        <v>0.27787525627267651</v>
      </c>
      <c r="V44" s="24">
        <f>'TABLES LONG VIEW'!V202</f>
        <v>-6.7074090257588051E-2</v>
      </c>
      <c r="W44" s="24">
        <f>'TABLES LONG VIEW'!W202</f>
        <v>0.3700100613702737</v>
      </c>
      <c r="X44" s="24">
        <f>'TABLES LONG VIEW'!X202</f>
        <v>-1.9158693051772477E-4</v>
      </c>
      <c r="Y44" s="24">
        <f>'TABLES LONG VIEW'!Y202</f>
        <v>0.3702016483007915</v>
      </c>
      <c r="Z44" s="24">
        <f>'TABLES LONG VIEW'!Z202</f>
        <v>-2.5060714840008852E-2</v>
      </c>
      <c r="AA44" s="24">
        <f>'TABLES LONG VIEW'!AA202</f>
        <v>-7.5727031223334048E-3</v>
      </c>
      <c r="AB44" s="24">
        <f>'TABLES LONG VIEW'!AB202</f>
        <v>-1.748801171767541E-2</v>
      </c>
      <c r="AC44" s="24">
        <f>'TABLES LONG VIEW'!AC202</f>
        <v>0.23547042762018253</v>
      </c>
      <c r="AD44" s="24">
        <f>'TABLES LONG VIEW'!AD202</f>
        <v>0.18742226080715874</v>
      </c>
      <c r="AE44" s="24">
        <f>'TABLES LONG VIEW'!AE202</f>
        <v>5.4460782516631001E-2</v>
      </c>
      <c r="AF44" s="24">
        <f>'TABLES LONG VIEW'!AF202</f>
        <v>-6.4126157036068776E-3</v>
      </c>
    </row>
    <row r="45" spans="2:32" x14ac:dyDescent="0.25">
      <c r="B45">
        <f t="shared" si="2"/>
        <v>2022.1999999999998</v>
      </c>
      <c r="C45">
        <v>0</v>
      </c>
      <c r="D45" s="2">
        <f>'TABLES LONG VIEW'!D203</f>
        <v>0.49791813672399199</v>
      </c>
      <c r="E45" s="2">
        <f>'TABLES LONG VIEW'!E203</f>
        <v>0.277542892711929</v>
      </c>
      <c r="F45" s="2">
        <f>'TABLES LONG VIEW'!F203</f>
        <v>-6.0219500023696602E-2</v>
      </c>
      <c r="G45" s="2">
        <f>'TABLES LONG VIEW'!G203</f>
        <v>0.37033265964026102</v>
      </c>
      <c r="H45" s="2">
        <f>'TABLES LONG VIEW'!H203</f>
        <v>-1.6024360948430899E-4</v>
      </c>
      <c r="I45" s="2">
        <f>'TABLES LONG VIEW'!I203</f>
        <v>0.37049290324974499</v>
      </c>
      <c r="J45" s="2">
        <f>'TABLES LONG VIEW'!J203</f>
        <v>-3.2570266904635298E-2</v>
      </c>
      <c r="K45" s="2">
        <f>'TABLES LONG VIEW'!K203</f>
        <v>-7.7395551312590899E-3</v>
      </c>
      <c r="L45" s="2">
        <f>'TABLES LONG VIEW'!L203</f>
        <v>-2.4830711773376202E-2</v>
      </c>
      <c r="M45" s="2">
        <f>'TABLES LONG VIEW'!M203</f>
        <v>0.22037524401206299</v>
      </c>
      <c r="N45" s="2">
        <f>'TABLES LONG VIEW'!N203</f>
        <v>0.18574312399700099</v>
      </c>
      <c r="O45" s="2">
        <f>'TABLES LONG VIEW'!O203</f>
        <v>4.0823984387519802E-2</v>
      </c>
      <c r="P45" s="2">
        <f>'TABLES LONG VIEW'!P203</f>
        <v>-6.1918643724575796E-3</v>
      </c>
      <c r="R45">
        <f t="shared" si="3"/>
        <v>2022.1999999999998</v>
      </c>
      <c r="S45">
        <v>0</v>
      </c>
      <c r="T45" s="24">
        <f>'TABLES LONG VIEW'!T203</f>
        <v>0.50683139232760821</v>
      </c>
      <c r="U45" s="24">
        <f>'TABLES LONG VIEW'!U203</f>
        <v>0.27582279417695599</v>
      </c>
      <c r="V45" s="24">
        <f>'TABLES LONG VIEW'!V203</f>
        <v>-6.9922386134166542E-2</v>
      </c>
      <c r="W45" s="24">
        <f>'TABLES LONG VIEW'!W203</f>
        <v>0.3707649610911557</v>
      </c>
      <c r="X45" s="24">
        <f>'TABLES LONG VIEW'!X203</f>
        <v>-1.807563979644995E-4</v>
      </c>
      <c r="Y45" s="24">
        <f>'TABLES LONG VIEW'!Y203</f>
        <v>0.37094571748912025</v>
      </c>
      <c r="Z45" s="24">
        <f>'TABLES LONG VIEW'!Z203</f>
        <v>-2.5019780780032877E-2</v>
      </c>
      <c r="AA45" s="24">
        <f>'TABLES LONG VIEW'!AA203</f>
        <v>-7.6528968895890918E-3</v>
      </c>
      <c r="AB45" s="24">
        <f>'TABLES LONG VIEW'!AB203</f>
        <v>-1.736688389044376E-2</v>
      </c>
      <c r="AC45" s="24">
        <f>'TABLES LONG VIEW'!AC203</f>
        <v>0.2310085981506515</v>
      </c>
      <c r="AD45" s="24">
        <f>'TABLES LONG VIEW'!AD203</f>
        <v>0.18732801427263848</v>
      </c>
      <c r="AE45" s="24">
        <f>'TABLES LONG VIEW'!AE203</f>
        <v>5.0026143075622129E-2</v>
      </c>
      <c r="AF45" s="24">
        <f>'TABLES LONG VIEW'!AF203</f>
        <v>-6.3455591976087208E-3</v>
      </c>
    </row>
    <row r="46" spans="2:32" x14ac:dyDescent="0.25">
      <c r="B46">
        <f t="shared" si="2"/>
        <v>2022.2999999999997</v>
      </c>
      <c r="C46">
        <v>0</v>
      </c>
      <c r="D46" s="2">
        <f>'TABLES LONG VIEW'!D204</f>
        <v>0.50517493540279701</v>
      </c>
      <c r="E46" s="2">
        <f>'TABLES LONG VIEW'!E204</f>
        <v>0.28840626559937199</v>
      </c>
      <c r="F46" s="2">
        <f>'TABLES LONG VIEW'!F204</f>
        <v>-6.1028111476234902E-2</v>
      </c>
      <c r="G46" s="2">
        <f>'TABLES LONG VIEW'!G204</f>
        <v>0.36327170432626799</v>
      </c>
      <c r="H46" s="2">
        <f>'TABLES LONG VIEW'!H204</f>
        <v>-1.94888785257857E-4</v>
      </c>
      <c r="I46" s="2">
        <f>'TABLES LONG VIEW'!I204</f>
        <v>0.36346659311152602</v>
      </c>
      <c r="J46" s="2">
        <f>'TABLES LONG VIEW'!J204</f>
        <v>-1.38373272506607E-2</v>
      </c>
      <c r="K46" s="2">
        <f>'TABLES LONG VIEW'!K204</f>
        <v>-7.6689041839783497E-3</v>
      </c>
      <c r="L46" s="2">
        <f>'TABLES LONG VIEW'!L204</f>
        <v>-6.1684230666823603E-3</v>
      </c>
      <c r="M46" s="2">
        <f>'TABLES LONG VIEW'!M204</f>
        <v>0.21676866980342399</v>
      </c>
      <c r="N46" s="2">
        <f>'TABLES LONG VIEW'!N204</f>
        <v>0.18427525414543</v>
      </c>
      <c r="O46" s="2">
        <f>'TABLES LONG VIEW'!O204</f>
        <v>3.9034292141992701E-2</v>
      </c>
      <c r="P46" s="2">
        <f>'TABLES LONG VIEW'!P204</f>
        <v>-6.5408764839989496E-3</v>
      </c>
      <c r="R46">
        <f t="shared" si="3"/>
        <v>2022.2999999999997</v>
      </c>
      <c r="S46">
        <v>0</v>
      </c>
      <c r="T46" s="24">
        <f>'TABLES LONG VIEW'!T204</f>
        <v>0.49527162189238599</v>
      </c>
      <c r="U46" s="24">
        <f>'TABLES LONG VIEW'!U204</f>
        <v>0.27090573579473248</v>
      </c>
      <c r="V46" s="24">
        <f>'TABLES LONG VIEW'!V204</f>
        <v>-7.2247375087798008E-2</v>
      </c>
      <c r="W46" s="24">
        <f>'TABLES LONG VIEW'!W204</f>
        <v>0.36808649026763074</v>
      </c>
      <c r="X46" s="24">
        <f>'TABLES LONG VIEW'!X204</f>
        <v>-1.9666904052163499E-4</v>
      </c>
      <c r="Y46" s="24">
        <f>'TABLES LONG VIEW'!Y204</f>
        <v>0.36828315930815247</v>
      </c>
      <c r="Z46" s="24">
        <f>'TABLES LONG VIEW'!Z204</f>
        <v>-2.4933379385099999E-2</v>
      </c>
      <c r="AA46" s="24">
        <f>'TABLES LONG VIEW'!AA204</f>
        <v>-7.6159058801602173E-3</v>
      </c>
      <c r="AB46" s="24">
        <f>'TABLES LONG VIEW'!AB204</f>
        <v>-1.7317473504939764E-2</v>
      </c>
      <c r="AC46" s="24">
        <f>'TABLES LONG VIEW'!AC204</f>
        <v>0.22436588609765276</v>
      </c>
      <c r="AD46" s="24">
        <f>'TABLES LONG VIEW'!AD204</f>
        <v>0.18615665389267649</v>
      </c>
      <c r="AE46" s="24">
        <f>'TABLES LONG VIEW'!AE204</f>
        <v>4.4643371152670676E-2</v>
      </c>
      <c r="AF46" s="24">
        <f>'TABLES LONG VIEW'!AF204</f>
        <v>-6.4341389476941652E-3</v>
      </c>
    </row>
    <row r="47" spans="2:32" x14ac:dyDescent="0.25">
      <c r="B47">
        <f t="shared" si="2"/>
        <v>2022.3999999999996</v>
      </c>
      <c r="C47">
        <v>0</v>
      </c>
      <c r="D47" s="2">
        <f>'TABLES LONG VIEW'!D205</f>
        <v>0.37241663936470099</v>
      </c>
      <c r="E47" s="2">
        <f>'TABLES LONG VIEW'!E205</f>
        <v>0.163334205255351</v>
      </c>
      <c r="F47" s="2">
        <f>'TABLES LONG VIEW'!F205</f>
        <v>-0.17301768087945901</v>
      </c>
      <c r="G47" s="2">
        <f>'TABLES LONG VIEW'!G205</f>
        <v>0.355066612931143</v>
      </c>
      <c r="H47" s="2">
        <f>'TABLES LONG VIEW'!H205</f>
        <v>-1.85530236768674E-4</v>
      </c>
      <c r="I47" s="2">
        <f>'TABLES LONG VIEW'!I205</f>
        <v>0.35525214316791198</v>
      </c>
      <c r="J47" s="2">
        <f>'TABLES LONG VIEW'!J205</f>
        <v>-1.8714726796332501E-2</v>
      </c>
      <c r="K47" s="2">
        <f>'TABLES LONG VIEW'!K205</f>
        <v>-7.7449415977148099E-3</v>
      </c>
      <c r="L47" s="2">
        <f>'TABLES LONG VIEW'!L205</f>
        <v>-1.09697851986177E-2</v>
      </c>
      <c r="M47" s="2">
        <f>'TABLES LONG VIEW'!M205</f>
        <v>0.20908243410935001</v>
      </c>
      <c r="N47" s="2">
        <f>'TABLES LONG VIEW'!N205</f>
        <v>0.18421587090509201</v>
      </c>
      <c r="O47" s="2">
        <f>'TABLES LONG VIEW'!O205</f>
        <v>3.1338564650237002E-2</v>
      </c>
      <c r="P47" s="2">
        <f>'TABLES LONG VIEW'!P205</f>
        <v>-6.4720014459789697E-3</v>
      </c>
      <c r="R47">
        <f t="shared" si="3"/>
        <v>2022.3999999999996</v>
      </c>
      <c r="S47">
        <v>0</v>
      </c>
      <c r="T47" s="24">
        <f>'TABLES LONG VIEW'!T205</f>
        <v>0.46385362069721103</v>
      </c>
      <c r="U47" s="24">
        <f>'TABLES LONG VIEW'!U205</f>
        <v>0.24595554188249652</v>
      </c>
      <c r="V47" s="24">
        <f>'TABLES LONG VIEW'!V205</f>
        <v>-9.3488004235700584E-2</v>
      </c>
      <c r="W47" s="24">
        <f>'TABLES LONG VIEW'!W205</f>
        <v>0.36430817415178951</v>
      </c>
      <c r="X47" s="24">
        <f>'TABLES LONG VIEW'!X205</f>
        <v>-1.8283123912338277E-4</v>
      </c>
      <c r="Y47" s="24">
        <f>'TABLES LONG VIEW'!Y205</f>
        <v>0.36449100539091295</v>
      </c>
      <c r="Z47" s="24">
        <f>'TABLES LONG VIEW'!Z205</f>
        <v>-2.4864628033592222E-2</v>
      </c>
      <c r="AA47" s="24">
        <f>'TABLES LONG VIEW'!AA205</f>
        <v>-7.6360556804775772E-3</v>
      </c>
      <c r="AB47" s="24">
        <f>'TABLES LONG VIEW'!AB205</f>
        <v>-1.7228572353114639E-2</v>
      </c>
      <c r="AC47" s="24">
        <f>'TABLES LONG VIEW'!AC205</f>
        <v>0.21789807881471401</v>
      </c>
      <c r="AD47" s="24">
        <f>'TABLES LONG VIEW'!AD205</f>
        <v>0.18527228962742048</v>
      </c>
      <c r="AE47" s="24">
        <f>'TABLES LONG VIEW'!AE205</f>
        <v>3.9043706091461072E-2</v>
      </c>
      <c r="AF47" s="24">
        <f>'TABLES LONG VIEW'!AF205</f>
        <v>-6.4179169041674146E-3</v>
      </c>
    </row>
    <row r="48" spans="2:32" x14ac:dyDescent="0.2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</row>
    <row r="49" spans="2:32" x14ac:dyDescent="0.25">
      <c r="C49" s="28" t="s">
        <v>27</v>
      </c>
      <c r="D49" s="2"/>
      <c r="S49" s="28" t="s">
        <v>27</v>
      </c>
      <c r="T49" s="2"/>
    </row>
    <row r="50" spans="2:32" x14ac:dyDescent="0.25">
      <c r="C50" t="s">
        <v>28</v>
      </c>
      <c r="H50" t="s">
        <v>29</v>
      </c>
      <c r="M50" t="s">
        <v>30</v>
      </c>
      <c r="S50" t="s">
        <v>28</v>
      </c>
      <c r="X50" t="s">
        <v>29</v>
      </c>
      <c r="AC50" t="s">
        <v>30</v>
      </c>
    </row>
    <row r="51" spans="2:32" ht="15.75" thickBot="1" x14ac:dyDescent="0.3">
      <c r="B51" s="21"/>
      <c r="C51" s="21" t="s">
        <v>31</v>
      </c>
      <c r="D51" s="21"/>
      <c r="E51" s="21"/>
      <c r="F51" s="21"/>
      <c r="G51" s="21"/>
      <c r="H51" s="21" t="s">
        <v>32</v>
      </c>
      <c r="I51" s="21"/>
      <c r="J51" s="21"/>
      <c r="K51" s="21"/>
      <c r="L51" s="21"/>
      <c r="M51" s="21"/>
      <c r="N51" s="21"/>
      <c r="O51" s="21"/>
      <c r="P51" s="21"/>
      <c r="R51" s="21"/>
      <c r="S51" s="21" t="s">
        <v>31</v>
      </c>
      <c r="T51" s="21"/>
      <c r="U51" s="21"/>
      <c r="V51" s="21"/>
      <c r="W51" s="21"/>
      <c r="X51" s="21" t="s">
        <v>32</v>
      </c>
      <c r="Y51" s="21"/>
      <c r="Z51" s="21"/>
      <c r="AA51" s="21"/>
      <c r="AB51" s="21"/>
      <c r="AC51" s="21"/>
      <c r="AD51" s="21"/>
      <c r="AE51" s="21"/>
      <c r="AF51" s="21"/>
    </row>
  </sheetData>
  <mergeCells count="20">
    <mergeCell ref="E5:L5"/>
    <mergeCell ref="M5:P5"/>
    <mergeCell ref="U5:AB5"/>
    <mergeCell ref="AC5:AF5"/>
    <mergeCell ref="E6:E7"/>
    <mergeCell ref="F6:F7"/>
    <mergeCell ref="G6:I6"/>
    <mergeCell ref="J6:L6"/>
    <mergeCell ref="M6:M7"/>
    <mergeCell ref="N6:N7"/>
    <mergeCell ref="AC6:AC7"/>
    <mergeCell ref="AD6:AD7"/>
    <mergeCell ref="AE6:AE7"/>
    <mergeCell ref="AF6:AF7"/>
    <mergeCell ref="O6:O7"/>
    <mergeCell ref="P6:P7"/>
    <mergeCell ref="U6:U7"/>
    <mergeCell ref="V6:V7"/>
    <mergeCell ref="W6:Y6"/>
    <mergeCell ref="Z6:AB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9"/>
  <sheetViews>
    <sheetView workbookViewId="0">
      <selection activeCell="D8" sqref="D8:E17"/>
    </sheetView>
  </sheetViews>
  <sheetFormatPr defaultRowHeight="15" x14ac:dyDescent="0.25"/>
  <sheetData>
    <row r="3" spans="2:8" ht="15.75" thickBot="1" x14ac:dyDescent="0.3">
      <c r="B3" s="21"/>
      <c r="C3" s="21"/>
      <c r="D3" s="21"/>
      <c r="E3" s="21"/>
      <c r="F3" s="21"/>
      <c r="G3" s="21"/>
      <c r="H3" s="21"/>
    </row>
    <row r="4" spans="2:8" x14ac:dyDescent="0.25">
      <c r="B4" t="s">
        <v>33</v>
      </c>
    </row>
    <row r="5" spans="2:8" ht="15.75" thickBot="1" x14ac:dyDescent="0.3">
      <c r="B5" s="21" t="s">
        <v>35</v>
      </c>
      <c r="C5" s="21"/>
      <c r="D5" s="21"/>
      <c r="E5" s="21"/>
      <c r="F5" s="21"/>
      <c r="G5" s="21"/>
      <c r="H5" s="21"/>
    </row>
    <row r="7" spans="2:8" x14ac:dyDescent="0.25">
      <c r="B7" s="1" t="s">
        <v>34</v>
      </c>
      <c r="C7" s="1" t="s">
        <v>1</v>
      </c>
      <c r="D7" s="1" t="s">
        <v>21</v>
      </c>
      <c r="E7" s="1" t="s">
        <v>0</v>
      </c>
    </row>
    <row r="8" spans="2:8" x14ac:dyDescent="0.25">
      <c r="B8">
        <v>2013</v>
      </c>
      <c r="C8" s="2">
        <f t="shared" ref="C8:C17" si="0">D8+E8</f>
        <v>-0.97350224185785805</v>
      </c>
      <c r="D8" s="2">
        <f>'TABLES SHORT VIEW '!U11</f>
        <v>-1.0702624985235394</v>
      </c>
      <c r="E8" s="2">
        <f>'TABLES SHORT VIEW '!AC11</f>
        <v>9.6760256665681374E-2</v>
      </c>
    </row>
    <row r="9" spans="2:8" x14ac:dyDescent="0.25">
      <c r="B9">
        <f>B8+1</f>
        <v>2014</v>
      </c>
      <c r="C9" s="2">
        <f t="shared" si="0"/>
        <v>0.40618059459346556</v>
      </c>
      <c r="D9" s="2">
        <f>'TABLES SHORT VIEW '!U15</f>
        <v>-7.0193617407435238E-2</v>
      </c>
      <c r="E9" s="2">
        <f>'TABLES SHORT VIEW '!AC15</f>
        <v>0.4763742120009008</v>
      </c>
    </row>
    <row r="10" spans="2:8" x14ac:dyDescent="0.25">
      <c r="B10">
        <f t="shared" ref="B10:B17" si="1">B9+1</f>
        <v>2015</v>
      </c>
      <c r="C10" s="2">
        <f t="shared" si="0"/>
        <v>1.0374361363999451</v>
      </c>
      <c r="D10" s="2">
        <f>'TABLES SHORT VIEW '!U19</f>
        <v>0.41327758794728275</v>
      </c>
      <c r="E10" s="2">
        <f>'TABLES SHORT VIEW '!AC19</f>
        <v>0.62415854845266239</v>
      </c>
    </row>
    <row r="11" spans="2:8" x14ac:dyDescent="0.25">
      <c r="B11">
        <f t="shared" si="1"/>
        <v>2016</v>
      </c>
      <c r="C11" s="2">
        <f t="shared" si="0"/>
        <v>0.64798514891566383</v>
      </c>
      <c r="D11" s="2">
        <f>'TABLES SHORT VIEW '!U23</f>
        <v>0.28919045942227528</v>
      </c>
      <c r="E11" s="2">
        <f>'TABLES SHORT VIEW '!AC23</f>
        <v>0.3587946894933885</v>
      </c>
    </row>
    <row r="12" spans="2:8" x14ac:dyDescent="0.25">
      <c r="B12">
        <f t="shared" si="1"/>
        <v>2017</v>
      </c>
      <c r="C12" s="2">
        <f t="shared" si="0"/>
        <v>0.30511293498057723</v>
      </c>
      <c r="D12" s="2">
        <f>'TABLES SHORT VIEW '!U27</f>
        <v>0.2623853004185801</v>
      </c>
      <c r="E12" s="2">
        <f>'TABLES SHORT VIEW '!AC27</f>
        <v>4.2727634561997102E-2</v>
      </c>
    </row>
    <row r="13" spans="2:8" x14ac:dyDescent="0.25">
      <c r="B13">
        <f t="shared" si="1"/>
        <v>2018</v>
      </c>
      <c r="C13" s="2">
        <f t="shared" si="0"/>
        <v>0.93086376542671334</v>
      </c>
      <c r="D13" s="2">
        <f>'TABLES SHORT VIEW '!U31</f>
        <v>0.73548812820735798</v>
      </c>
      <c r="E13" s="2">
        <f>'TABLES SHORT VIEW '!AC31</f>
        <v>0.19537563721935541</v>
      </c>
    </row>
    <row r="14" spans="2:8" x14ac:dyDescent="0.25">
      <c r="B14">
        <f t="shared" si="1"/>
        <v>2019</v>
      </c>
      <c r="C14" s="2">
        <f t="shared" si="0"/>
        <v>0.68377573272876579</v>
      </c>
      <c r="D14" s="2">
        <f>'TABLES SHORT VIEW '!U35</f>
        <v>0.48527410678931299</v>
      </c>
      <c r="E14" s="2">
        <f>'TABLES SHORT VIEW '!AC35</f>
        <v>0.19850162593945278</v>
      </c>
    </row>
    <row r="15" spans="2:8" x14ac:dyDescent="0.25">
      <c r="B15">
        <f t="shared" si="1"/>
        <v>2020</v>
      </c>
      <c r="C15" s="2">
        <f t="shared" si="0"/>
        <v>0.53660441906700973</v>
      </c>
      <c r="D15" s="2">
        <f>'TABLES SHORT VIEW '!U39</f>
        <v>0.30425133627122075</v>
      </c>
      <c r="E15" s="2">
        <f>'TABLES SHORT VIEW '!AC39</f>
        <v>0.23235308279578898</v>
      </c>
    </row>
    <row r="16" spans="2:8" x14ac:dyDescent="0.25">
      <c r="B16">
        <f t="shared" si="1"/>
        <v>2021</v>
      </c>
      <c r="C16" s="2">
        <f t="shared" si="0"/>
        <v>0.52205053710499227</v>
      </c>
      <c r="D16" s="2">
        <f>'TABLES SHORT VIEW '!U43</f>
        <v>0.28541357246622978</v>
      </c>
      <c r="E16" s="2">
        <f>'TABLES SHORT VIEW '!AC43</f>
        <v>0.23663696463876249</v>
      </c>
    </row>
    <row r="17" spans="2:5" x14ac:dyDescent="0.25">
      <c r="B17">
        <f t="shared" si="1"/>
        <v>2022</v>
      </c>
      <c r="C17" s="2">
        <f t="shared" si="0"/>
        <v>0.46385362069721053</v>
      </c>
      <c r="D17" s="2">
        <f>'TABLES SHORT VIEW '!U47</f>
        <v>0.24595554188249652</v>
      </c>
      <c r="E17" s="2">
        <f>'TABLES SHORT VIEW '!AC47</f>
        <v>0.21789807881471401</v>
      </c>
    </row>
    <row r="18" spans="2:5" x14ac:dyDescent="0.25">
      <c r="C18" s="2"/>
      <c r="D18" s="2"/>
      <c r="E18" s="2"/>
    </row>
    <row r="19" spans="2:5" x14ac:dyDescent="0.25">
      <c r="B19" t="s">
        <v>36</v>
      </c>
      <c r="C19" s="2">
        <f>AVERAGE(C12:C15)</f>
        <v>0.61408921305076647</v>
      </c>
      <c r="D19" s="2">
        <f t="shared" ref="D19:E19" si="2">AVERAGE(D12:D15)</f>
        <v>0.44684971792161793</v>
      </c>
      <c r="E19" s="2">
        <f t="shared" si="2"/>
        <v>0.16723949512914857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3"/>
  <sheetViews>
    <sheetView topLeftCell="A3" workbookViewId="0">
      <selection activeCell="H25" sqref="H25"/>
    </sheetView>
  </sheetViews>
  <sheetFormatPr defaultRowHeight="15" x14ac:dyDescent="0.25"/>
  <sheetData>
    <row r="4" spans="2:12" x14ac:dyDescent="0.25">
      <c r="D4" s="5" t="s">
        <v>4</v>
      </c>
      <c r="H4" s="5" t="s">
        <v>9</v>
      </c>
      <c r="L4" s="5" t="s">
        <v>8</v>
      </c>
    </row>
    <row r="5" spans="2:12" x14ac:dyDescent="0.25">
      <c r="B5" s="1" t="s">
        <v>7</v>
      </c>
      <c r="C5" s="1" t="s">
        <v>6</v>
      </c>
      <c r="D5" s="7">
        <v>0.71850000000000003</v>
      </c>
      <c r="F5" s="1" t="s">
        <v>7</v>
      </c>
      <c r="G5" s="1" t="s">
        <v>6</v>
      </c>
      <c r="H5" s="7">
        <v>1</v>
      </c>
      <c r="J5" s="1" t="s">
        <v>7</v>
      </c>
      <c r="K5" s="1" t="s">
        <v>6</v>
      </c>
      <c r="L5" s="7">
        <v>0.30070000000000002</v>
      </c>
    </row>
    <row r="6" spans="2:12" x14ac:dyDescent="0.25">
      <c r="B6" s="4">
        <v>0</v>
      </c>
      <c r="C6" s="6">
        <f>1-0.7069</f>
        <v>0.29310000000000003</v>
      </c>
      <c r="D6" s="6">
        <f>D$5*C6</f>
        <v>0.21059235000000004</v>
      </c>
      <c r="F6" s="4">
        <v>0</v>
      </c>
      <c r="G6" s="6">
        <f>1-0.5731</f>
        <v>0.42689999999999995</v>
      </c>
      <c r="H6" s="6">
        <f>H$5*G6</f>
        <v>0.42689999999999995</v>
      </c>
      <c r="J6" s="4">
        <v>0</v>
      </c>
      <c r="K6" s="6">
        <f>1-0.6068</f>
        <v>0.39319999999999999</v>
      </c>
      <c r="L6" s="6">
        <f>L$5*K6</f>
        <v>0.11823524000000001</v>
      </c>
    </row>
    <row r="7" spans="2:12" x14ac:dyDescent="0.25">
      <c r="B7" s="4">
        <v>1</v>
      </c>
      <c r="C7" s="6">
        <f>0.7068-0.4242</f>
        <v>0.28259999999999996</v>
      </c>
      <c r="D7" s="6">
        <f t="shared" ref="D7:D11" si="0">D$5*C7</f>
        <v>0.20304809999999998</v>
      </c>
      <c r="F7" s="4">
        <v>1</v>
      </c>
      <c r="G7" s="6">
        <f>0.5731-0.3636</f>
        <v>0.20950000000000008</v>
      </c>
      <c r="H7" s="6">
        <f t="shared" ref="H7:H9" si="1">H$5*G7</f>
        <v>0.20950000000000008</v>
      </c>
      <c r="J7" s="4">
        <v>1</v>
      </c>
      <c r="K7" s="6">
        <f>0.6068-0.7884</f>
        <v>-0.18159999999999998</v>
      </c>
      <c r="L7" s="6">
        <f t="shared" ref="L7:L12" si="2">L$5*K7</f>
        <v>-5.4607120000000002E-2</v>
      </c>
    </row>
    <row r="8" spans="2:12" x14ac:dyDescent="0.25">
      <c r="B8" s="4">
        <v>2</v>
      </c>
      <c r="C8" s="6">
        <f>0.4242-0.3269</f>
        <v>9.7299999999999998E-2</v>
      </c>
      <c r="D8" s="6">
        <f t="shared" si="0"/>
        <v>6.9910050000000001E-2</v>
      </c>
      <c r="F8" s="4">
        <v>2</v>
      </c>
      <c r="G8" s="6">
        <f>0.3636-0.3331</f>
        <v>3.0499999999999972E-2</v>
      </c>
      <c r="H8" s="6">
        <f t="shared" si="1"/>
        <v>3.0499999999999972E-2</v>
      </c>
      <c r="J8" s="4">
        <v>2</v>
      </c>
      <c r="K8" s="6">
        <f>0.7884-0.7761</f>
        <v>1.2299999999999978E-2</v>
      </c>
      <c r="L8" s="6">
        <f t="shared" si="2"/>
        <v>3.6986099999999937E-3</v>
      </c>
    </row>
    <row r="9" spans="2:12" x14ac:dyDescent="0.25">
      <c r="B9" s="4">
        <v>3</v>
      </c>
      <c r="C9" s="6">
        <f>0.3269-0.1724</f>
        <v>0.15450000000000003</v>
      </c>
      <c r="D9" s="6">
        <f t="shared" si="0"/>
        <v>0.11100825000000002</v>
      </c>
      <c r="F9" s="4">
        <v>3</v>
      </c>
      <c r="G9" s="6">
        <v>0.33310000000000001</v>
      </c>
      <c r="H9" s="6">
        <f t="shared" si="1"/>
        <v>0.33310000000000001</v>
      </c>
      <c r="J9" s="4">
        <v>3</v>
      </c>
      <c r="K9" s="6">
        <f>0.7761-0.6414</f>
        <v>0.13470000000000004</v>
      </c>
      <c r="L9" s="6">
        <f t="shared" si="2"/>
        <v>4.0504290000000012E-2</v>
      </c>
    </row>
    <row r="10" spans="2:12" x14ac:dyDescent="0.25">
      <c r="B10" s="4">
        <v>4</v>
      </c>
      <c r="C10" s="6">
        <f>0.1724-0.0656</f>
        <v>0.10679999999999999</v>
      </c>
      <c r="D10" s="6">
        <f t="shared" si="0"/>
        <v>7.6735799999999993E-2</v>
      </c>
      <c r="F10" s="4">
        <v>4</v>
      </c>
      <c r="G10" s="6"/>
      <c r="H10" s="6"/>
      <c r="J10" s="4">
        <v>4</v>
      </c>
      <c r="K10" s="6">
        <f>0.6414-0.4503</f>
        <v>0.19109999999999999</v>
      </c>
      <c r="L10" s="6">
        <f t="shared" si="2"/>
        <v>5.7463770000000004E-2</v>
      </c>
    </row>
    <row r="11" spans="2:12" x14ac:dyDescent="0.25">
      <c r="B11" s="11">
        <v>5</v>
      </c>
      <c r="C11" s="12">
        <v>6.5600000000000006E-2</v>
      </c>
      <c r="D11" s="12">
        <f t="shared" si="0"/>
        <v>4.7133600000000005E-2</v>
      </c>
      <c r="E11" s="13"/>
      <c r="F11" s="11">
        <v>5</v>
      </c>
      <c r="G11" s="12"/>
      <c r="H11" s="12"/>
      <c r="I11" s="13"/>
      <c r="J11" s="11">
        <v>5</v>
      </c>
      <c r="K11" s="12">
        <f>0.4503-0.2726</f>
        <v>0.17769999999999997</v>
      </c>
      <c r="L11" s="12">
        <f t="shared" si="2"/>
        <v>5.3434389999999991E-2</v>
      </c>
    </row>
    <row r="12" spans="2:12" x14ac:dyDescent="0.25">
      <c r="B12" s="9">
        <v>6</v>
      </c>
      <c r="C12" s="10"/>
      <c r="D12" s="10"/>
      <c r="E12" s="3"/>
      <c r="F12" s="9">
        <v>6</v>
      </c>
      <c r="G12" s="10"/>
      <c r="H12" s="10"/>
      <c r="I12" s="3"/>
      <c r="J12" s="9">
        <v>6</v>
      </c>
      <c r="K12" s="10">
        <f>0.2726</f>
        <v>0.27260000000000001</v>
      </c>
      <c r="L12" s="10">
        <f t="shared" si="2"/>
        <v>8.1970820000000014E-2</v>
      </c>
    </row>
    <row r="13" spans="2:12" x14ac:dyDescent="0.25">
      <c r="B13" s="8" t="s">
        <v>5</v>
      </c>
      <c r="C13" s="6">
        <f>SUM(C6:C11)</f>
        <v>0.99990000000000012</v>
      </c>
      <c r="D13" s="6">
        <f>SUM(D6:D11)</f>
        <v>0.71842815000000004</v>
      </c>
      <c r="F13" s="8" t="s">
        <v>5</v>
      </c>
      <c r="G13" s="6">
        <f>SUM(G6:G11)</f>
        <v>1</v>
      </c>
      <c r="H13" s="6">
        <f>SUM(H6:H11)</f>
        <v>1</v>
      </c>
      <c r="J13" s="8" t="s">
        <v>5</v>
      </c>
      <c r="K13" s="6">
        <f>SUM(K6:K11)</f>
        <v>0.72740000000000005</v>
      </c>
      <c r="L13" s="6">
        <f>SUM(L6:L12)</f>
        <v>0.30070000000000002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8F9562-002D-4B48-8DE3-8DD94621D068}"/>
</file>

<file path=customXml/itemProps2.xml><?xml version="1.0" encoding="utf-8"?>
<ds:datastoreItem xmlns:ds="http://schemas.openxmlformats.org/officeDocument/2006/customXml" ds:itemID="{BFC4A26F-8A81-4970-A31B-84B574891D29}"/>
</file>

<file path=customXml/itemProps3.xml><?xml version="1.0" encoding="utf-8"?>
<ds:datastoreItem xmlns:ds="http://schemas.openxmlformats.org/officeDocument/2006/customXml" ds:itemID="{8EB461A4-E0F3-4712-BC8D-A9AD80B61C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TABLES LONG VIEW</vt:lpstr>
      <vt:lpstr>TABLES SHORT VIEW </vt:lpstr>
      <vt:lpstr>TABLE SHORT ANNUAL </vt:lpstr>
      <vt:lpstr>MPCs</vt:lpstr>
      <vt:lpstr>Quarterly Chart </vt:lpstr>
      <vt:lpstr>Annual Stacked Bar Chart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Joel Prakken</dc:creator>
  <cp:lastModifiedBy>Sage Belz</cp:lastModifiedBy>
  <dcterms:created xsi:type="dcterms:W3CDTF">2014-06-10T15:44:14Z</dcterms:created>
  <dcterms:modified xsi:type="dcterms:W3CDTF">2018-10-05T12:43:05Z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