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ml.chartshapes+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ml.chartshapes+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ml.chartshapes+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ml.chartshapes+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3.xml" ContentType="application/vnd.openxmlformats-officedocument.drawingml.chartshapes+xml"/>
  <Override PartName="/xl/charts/chart15.xml" ContentType="application/vnd.openxmlformats-officedocument.drawingml.chart+xml"/>
  <Override PartName="/xl/drawings/drawing14.xml" ContentType="application/vnd.openxmlformats-officedocument.drawingml.chartshapes+xml"/>
  <Override PartName="/xl/charts/chart16.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5.xml" ContentType="application/vnd.openxmlformats-officedocument.drawingml.chartshapes+xml"/>
  <Override PartName="/xl/charts/chart17.xml" ContentType="application/vnd.openxmlformats-officedocument.drawingml.chart+xml"/>
  <Override PartName="/xl/drawings/drawing16.xml" ContentType="application/vnd.openxmlformats-officedocument.drawingml.chartshapes+xml"/>
  <Override PartName="/xl/charts/chart18.xml" ContentType="application/vnd.openxmlformats-officedocument.drawingml.chart+xml"/>
  <Override PartName="/xl/drawings/drawing17.xml" ContentType="application/vnd.openxmlformats-officedocument.drawingml.chartshapes+xml"/>
  <Override PartName="/xl/charts/chart19.xml" ContentType="application/vnd.openxmlformats-officedocument.drawingml.chart+xml"/>
  <Override PartName="/xl/drawings/drawing18.xml" ContentType="application/vnd.openxmlformats-officedocument.drawingml.chartshapes+xml"/>
  <Override PartName="/xl/charts/chart20.xml" ContentType="application/vnd.openxmlformats-officedocument.drawingml.chart+xml"/>
  <Override PartName="/xl/drawings/drawing19.xml" ContentType="application/vnd.openxmlformats-officedocument.drawingml.chartshapes+xml"/>
  <Override PartName="/xl/drawings/drawing20.xml" ContentType="application/vnd.openxmlformats-officedocument.drawing+xml"/>
  <Override PartName="/xl/charts/chart21.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1.xml" ContentType="application/vnd.openxmlformats-officedocument.drawingml.chartshapes+xml"/>
  <Override PartName="/xl/charts/chart22.xml" ContentType="application/vnd.openxmlformats-officedocument.drawingml.chart+xml"/>
  <Override PartName="/xl/drawings/drawing2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24226"/>
  <mc:AlternateContent xmlns:mc="http://schemas.openxmlformats.org/markup-compatibility/2006">
    <mc:Choice Requires="x15">
      <x15ac:absPath xmlns:x15ac="http://schemas.microsoft.com/office/spreadsheetml/2010/11/ac" url="C:\Users\sbelz\The Brookings Institution\Hutchins Center Team - Documents\Projects\Fiscal Impact\Forecasts\"/>
    </mc:Choice>
  </mc:AlternateContent>
  <xr:revisionPtr revIDLastSave="927" documentId="11_9349D063D724881CC3DE3BCB19AF13F432355B53" xr6:coauthVersionLast="36" xr6:coauthVersionMax="36" xr10:uidLastSave="{127EFAE5-94BD-4974-9349-C967EBDF7165}"/>
  <bookViews>
    <workbookView xWindow="0" yWindow="0" windowWidth="19200" windowHeight="11460" firstSheet="1" activeTab="7" xr2:uid="{00000000-000D-0000-FFFF-FFFF00000000}"/>
  </bookViews>
  <sheets>
    <sheet name="MASTER" sheetId="1" r:id="rId1"/>
    <sheet name="data_pull" sheetId="34" r:id="rId2"/>
    <sheet name="a_projections" sheetId="27" r:id="rId3"/>
    <sheet name="q_projections" sheetId="30" r:id="rId4"/>
    <sheet name="current_projections" sheetId="32" r:id="rId5"/>
    <sheet name="Calculations_forecast" sheetId="5" r:id="rId6"/>
    <sheet name="projection_figures" sheetId="33" r:id="rId7"/>
    <sheet name="Fiscal_impact_forecast" sheetId="20" r:id="rId8"/>
    <sheet name="fiscal_impact" sheetId="19" r:id="rId9"/>
  </sheets>
  <definedNames>
    <definedName name="_DLX11.USE">#REF!</definedName>
    <definedName name="_DLX12.USE">#REF!</definedName>
    <definedName name="_DLX13.USE">#REF!</definedName>
    <definedName name="_DLX14.USE">#REF!</definedName>
    <definedName name="_DLX15.USE">#REF!</definedName>
    <definedName name="_DLX16.USE">#REF!</definedName>
    <definedName name="_DLX2.USE">#REF!</definedName>
    <definedName name="_DLX3.USE">data_pull!$3:$6</definedName>
    <definedName name="_DLX4.USE" localSheetId="8">#REF!</definedName>
    <definedName name="_DLX4.USE">#REF!</definedName>
    <definedName name="_DLX5.USE">#REF!</definedName>
    <definedName name="_DLX6.USE">#REF!</definedName>
    <definedName name="_DLX7.USE">#REF!</definedName>
    <definedName name="_DLX8.USE">#REF!</definedName>
    <definedName name="_DLX9.USE">#REF!</definedName>
    <definedName name="DLX2.USE">#REF!</definedName>
    <definedName name="_xlnm.Print_Area" localSheetId="8">fiscal_impact!$A$1:$I$47</definedName>
    <definedName name="_xlnm.Print_Area" localSheetId="6">projection_figures!$A$1:$AJ$134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P67" i="32" l="1"/>
  <c r="GQ67" i="32" s="1"/>
  <c r="GR67" i="32" s="1"/>
  <c r="GS67" i="32" s="1"/>
  <c r="GT67" i="32" s="1"/>
  <c r="GU67" i="32" s="1"/>
  <c r="GV67" i="32" s="1"/>
  <c r="GW67" i="32" s="1"/>
  <c r="GX67" i="32" s="1"/>
  <c r="GY67" i="32" s="1"/>
  <c r="GZ67" i="32" s="1"/>
  <c r="HA67" i="32" s="1"/>
  <c r="HB67" i="32" s="1"/>
  <c r="HC67" i="32" s="1"/>
  <c r="HD67" i="32" s="1"/>
  <c r="HE67" i="32" s="1"/>
  <c r="HF67" i="32" s="1"/>
  <c r="HG67" i="32" s="1"/>
  <c r="HH67" i="32" s="1"/>
  <c r="HI67" i="32" s="1"/>
  <c r="HJ67" i="32" s="1"/>
  <c r="HK67" i="32" s="1"/>
  <c r="HL67" i="32" s="1"/>
  <c r="HM67" i="32" s="1"/>
  <c r="HN67" i="32" s="1"/>
  <c r="HO67" i="32" s="1"/>
  <c r="HP67" i="32" s="1"/>
  <c r="HQ67" i="32" s="1"/>
  <c r="HR67" i="32" s="1"/>
  <c r="HS67" i="32" s="1"/>
  <c r="HT67" i="32" s="1"/>
  <c r="HU67" i="32" s="1"/>
  <c r="HV67" i="32" s="1"/>
  <c r="HW67" i="32" s="1"/>
  <c r="HX67" i="32" s="1"/>
  <c r="HY67" i="32" s="1"/>
  <c r="HZ67" i="32" s="1"/>
  <c r="IA67" i="32" s="1"/>
  <c r="IB67" i="32" s="1"/>
  <c r="IC67" i="32" s="1"/>
  <c r="GO67" i="32"/>
  <c r="GN67" i="32"/>
  <c r="GM67" i="32"/>
  <c r="GL67" i="32"/>
  <c r="GK67" i="32"/>
  <c r="GJ67" i="32"/>
  <c r="GI67" i="32"/>
  <c r="GH67" i="32"/>
  <c r="GG67" i="32"/>
  <c r="GF67" i="32"/>
  <c r="GE67" i="32"/>
  <c r="GD67" i="32"/>
  <c r="GC67" i="32"/>
  <c r="GB67" i="32"/>
  <c r="GA67" i="32"/>
  <c r="FZ67" i="32"/>
  <c r="FY67" i="32"/>
  <c r="FX67" i="32"/>
  <c r="FW67" i="32"/>
  <c r="FV67" i="32"/>
  <c r="FU67" i="32"/>
  <c r="FT67" i="32"/>
  <c r="FS67" i="32"/>
  <c r="FR67" i="32"/>
  <c r="FQ67" i="32"/>
  <c r="FP67" i="32"/>
  <c r="FO67" i="32"/>
  <c r="FN67" i="32"/>
  <c r="FM67" i="32"/>
  <c r="FL67" i="32"/>
  <c r="FK67" i="32"/>
  <c r="FJ67" i="32"/>
  <c r="FI67" i="32"/>
  <c r="FH67" i="32"/>
  <c r="FG67" i="32"/>
  <c r="FF67" i="32"/>
  <c r="FE67" i="32"/>
  <c r="FD67" i="32"/>
  <c r="FC67" i="32"/>
  <c r="FB67" i="32"/>
  <c r="FA67" i="32"/>
  <c r="EZ67" i="32"/>
  <c r="EY67" i="32"/>
  <c r="EX67" i="32"/>
  <c r="EW67" i="32"/>
  <c r="EV67" i="32"/>
  <c r="EU67" i="32"/>
  <c r="ET67" i="32"/>
  <c r="ES67" i="32"/>
  <c r="ER67" i="32"/>
  <c r="EQ67" i="32"/>
  <c r="EP67" i="32"/>
  <c r="EO67" i="32"/>
  <c r="EN67" i="32"/>
  <c r="EM67" i="32"/>
  <c r="EL67" i="32"/>
  <c r="EK67" i="32"/>
  <c r="EJ67" i="32"/>
  <c r="EI67" i="32"/>
  <c r="EH67" i="32"/>
  <c r="EG67" i="32"/>
  <c r="EF67" i="32"/>
  <c r="EE67" i="32"/>
  <c r="ED67" i="32"/>
  <c r="EC67" i="32"/>
  <c r="EB67" i="32"/>
  <c r="EA67" i="32"/>
  <c r="DZ67" i="32"/>
  <c r="DY67" i="32"/>
  <c r="DX67" i="32"/>
  <c r="DW67" i="32"/>
  <c r="DV67" i="32"/>
  <c r="DU67" i="32"/>
  <c r="DT67" i="32"/>
  <c r="DS67" i="32"/>
  <c r="DR67" i="32"/>
  <c r="DQ67" i="32"/>
  <c r="DP67" i="32"/>
  <c r="DO67" i="32"/>
  <c r="DN67" i="32"/>
  <c r="DM67" i="32"/>
  <c r="DL67" i="32"/>
  <c r="DK67" i="32"/>
  <c r="DJ67" i="32"/>
  <c r="DI67" i="32"/>
  <c r="DH67" i="32"/>
  <c r="DG67" i="32"/>
  <c r="DF67" i="32"/>
  <c r="DE67" i="32"/>
  <c r="DD67" i="32"/>
  <c r="DC67" i="32"/>
  <c r="DB67" i="32"/>
  <c r="DA67" i="32"/>
  <c r="CZ67" i="32"/>
  <c r="CY67" i="32"/>
  <c r="CX67" i="32"/>
  <c r="CW67" i="32"/>
  <c r="CV67" i="32"/>
  <c r="CU67" i="32"/>
  <c r="CT67" i="32"/>
  <c r="CS67" i="32"/>
  <c r="CR67" i="32"/>
  <c r="CQ67" i="32"/>
  <c r="CP67" i="32"/>
  <c r="CO67" i="32"/>
  <c r="CN67" i="32"/>
  <c r="CM67" i="32"/>
  <c r="CL67" i="32"/>
  <c r="CK67" i="32"/>
  <c r="CJ67" i="32"/>
  <c r="CI67" i="32"/>
  <c r="CH67" i="32"/>
  <c r="CG67" i="32"/>
  <c r="CF67" i="32"/>
  <c r="CE67" i="32"/>
  <c r="CD67" i="32"/>
  <c r="CC67" i="32"/>
  <c r="CB67" i="32"/>
  <c r="CA67" i="32"/>
  <c r="BZ67" i="32"/>
  <c r="BY67" i="32"/>
  <c r="BX67" i="32"/>
  <c r="BW67" i="32"/>
  <c r="BV67" i="32"/>
  <c r="BU67" i="32"/>
  <c r="BT67" i="32"/>
  <c r="BS67" i="32"/>
  <c r="BR67" i="32"/>
  <c r="BQ67" i="32"/>
  <c r="BP67" i="32"/>
  <c r="BO67" i="32"/>
  <c r="BN67" i="32"/>
  <c r="BM67" i="32"/>
  <c r="BL67" i="32"/>
  <c r="BK67" i="32"/>
  <c r="BJ67" i="32"/>
  <c r="BI67" i="32"/>
  <c r="BH67" i="32"/>
  <c r="BG67" i="32"/>
  <c r="BF67" i="32"/>
  <c r="BE67" i="32"/>
  <c r="BD67" i="32"/>
  <c r="BC67" i="32"/>
  <c r="BB67" i="32"/>
  <c r="BA67" i="32"/>
  <c r="AZ67" i="32"/>
  <c r="AY67" i="32"/>
  <c r="AX67" i="32"/>
  <c r="AW67" i="32"/>
  <c r="AV67" i="32"/>
  <c r="AU67" i="32"/>
  <c r="AT67" i="32"/>
  <c r="AS67" i="32"/>
  <c r="AR67" i="32"/>
  <c r="AQ67"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D67" i="32"/>
  <c r="C67" i="32"/>
  <c r="B67" i="32"/>
  <c r="GN64" i="32"/>
  <c r="IC16" i="32"/>
  <c r="IB16" i="32"/>
  <c r="IA16" i="32"/>
  <c r="HZ16" i="32"/>
  <c r="HY16" i="32"/>
  <c r="HX16" i="32"/>
  <c r="HW16" i="32"/>
  <c r="HV16" i="32"/>
  <c r="HU16" i="32"/>
  <c r="HT16" i="32"/>
  <c r="HS16" i="32"/>
  <c r="HR16" i="32"/>
  <c r="HQ16" i="32"/>
  <c r="HP16" i="32"/>
  <c r="HO16" i="32"/>
  <c r="HN16" i="32"/>
  <c r="HM16" i="32"/>
  <c r="HL16" i="32"/>
  <c r="HK16" i="32"/>
  <c r="HJ16" i="32"/>
  <c r="HI16" i="32"/>
  <c r="HH16" i="32"/>
  <c r="HG16" i="32"/>
  <c r="HF16" i="32"/>
  <c r="HE16" i="32"/>
  <c r="HD16" i="32"/>
  <c r="HC16" i="32"/>
  <c r="HB16" i="32"/>
  <c r="HA16" i="32"/>
  <c r="GZ16" i="32"/>
  <c r="GY16" i="32"/>
  <c r="GX16" i="32"/>
  <c r="GW16" i="32"/>
  <c r="GV16" i="32"/>
  <c r="GU16" i="32"/>
  <c r="GT16" i="32"/>
  <c r="GS16" i="32"/>
  <c r="GR16" i="32"/>
  <c r="GQ16" i="32"/>
  <c r="GP16" i="32"/>
  <c r="GO16" i="32"/>
  <c r="GN16" i="32"/>
  <c r="GM16" i="32"/>
  <c r="GL16" i="32"/>
  <c r="GK16" i="32"/>
  <c r="GJ16" i="32"/>
  <c r="GI16" i="32"/>
  <c r="GH16" i="32"/>
  <c r="GG16" i="32"/>
  <c r="GF16" i="32"/>
  <c r="GE16" i="32"/>
  <c r="GD16" i="32"/>
  <c r="GC16" i="32"/>
  <c r="GB16" i="32"/>
  <c r="GA16" i="32"/>
  <c r="FZ16" i="32"/>
  <c r="FY16" i="32"/>
  <c r="FX16" i="32"/>
  <c r="FW16" i="32"/>
  <c r="FV16" i="32"/>
  <c r="FU16" i="32"/>
  <c r="FT16" i="32"/>
  <c r="FS16" i="32"/>
  <c r="FR16" i="32"/>
  <c r="FQ16" i="32"/>
  <c r="FP16" i="32"/>
  <c r="FO16" i="32"/>
  <c r="FN16" i="32"/>
  <c r="FM16" i="32"/>
  <c r="FL16" i="32"/>
  <c r="FK16" i="32"/>
  <c r="FJ16" i="32"/>
  <c r="FI16" i="32"/>
  <c r="FH16" i="32"/>
  <c r="FG16" i="32"/>
  <c r="FF16" i="32"/>
  <c r="FE16" i="32"/>
  <c r="FD16" i="32"/>
  <c r="FC16" i="32"/>
  <c r="FB16" i="32"/>
  <c r="FA16" i="32"/>
  <c r="EZ16" i="32"/>
  <c r="EY16" i="32"/>
  <c r="EX16" i="32"/>
  <c r="EW16" i="32"/>
  <c r="EV16" i="32"/>
  <c r="EU16" i="32"/>
  <c r="ET16" i="32"/>
  <c r="ES16" i="32"/>
  <c r="ER16" i="32"/>
  <c r="EQ16" i="32"/>
  <c r="EP16" i="32"/>
  <c r="EO16" i="32"/>
  <c r="EN16" i="32"/>
  <c r="EM16" i="32"/>
  <c r="EL16" i="32"/>
  <c r="EK16" i="32"/>
  <c r="EJ16" i="32"/>
  <c r="EI16" i="32"/>
  <c r="EH16" i="32"/>
  <c r="EG16" i="32"/>
  <c r="EF16" i="32"/>
  <c r="EE16" i="32"/>
  <c r="ED16" i="32"/>
  <c r="EC16" i="32"/>
  <c r="EB16" i="32"/>
  <c r="EA16" i="32"/>
  <c r="DZ16" i="32"/>
  <c r="DY16" i="32"/>
  <c r="DX16" i="32"/>
  <c r="DW16" i="32"/>
  <c r="DV16" i="32"/>
  <c r="DU16" i="32"/>
  <c r="DT16" i="32"/>
  <c r="DS16" i="32"/>
  <c r="DR16" i="32"/>
  <c r="DQ16" i="32"/>
  <c r="DP16" i="32"/>
  <c r="DO16" i="32"/>
  <c r="DN16" i="32"/>
  <c r="DM16" i="32"/>
  <c r="DL16" i="32"/>
  <c r="DK16" i="32"/>
  <c r="DJ16" i="32"/>
  <c r="DI16" i="32"/>
  <c r="DH16" i="32"/>
  <c r="DG16" i="32"/>
  <c r="DF16" i="32"/>
  <c r="DE16" i="32"/>
  <c r="DD16" i="32"/>
  <c r="DC16" i="32"/>
  <c r="DB16" i="32"/>
  <c r="DA16" i="32"/>
  <c r="CZ16" i="32"/>
  <c r="CY16" i="32"/>
  <c r="CX16" i="32"/>
  <c r="CW16" i="32"/>
  <c r="CV16" i="32"/>
  <c r="CU16" i="32"/>
  <c r="CT16" i="32"/>
  <c r="CS16" i="32"/>
  <c r="CR16" i="32"/>
  <c r="CQ16" i="32"/>
  <c r="CP16" i="32"/>
  <c r="CO16" i="32"/>
  <c r="CN16" i="32"/>
  <c r="CM16" i="32"/>
  <c r="CL16" i="32"/>
  <c r="CK16" i="32"/>
  <c r="CJ16" i="32"/>
  <c r="CI16" i="32"/>
  <c r="CH16" i="32"/>
  <c r="CG16" i="32"/>
  <c r="CF16" i="32"/>
  <c r="CE16" i="32"/>
  <c r="CD16" i="32"/>
  <c r="CC16" i="32"/>
  <c r="CB16" i="32"/>
  <c r="CA16" i="32"/>
  <c r="BZ16" i="32"/>
  <c r="BY16" i="32"/>
  <c r="BX16" i="32"/>
  <c r="BW16" i="32"/>
  <c r="BV16" i="32"/>
  <c r="BU16" i="32"/>
  <c r="BT16" i="32"/>
  <c r="BS16" i="32"/>
  <c r="BR16" i="32"/>
  <c r="BQ16" i="32"/>
  <c r="BP16" i="32"/>
  <c r="BO16" i="32"/>
  <c r="BN16" i="32"/>
  <c r="BM16" i="32"/>
  <c r="BL16" i="32"/>
  <c r="BK16" i="32"/>
  <c r="BJ16" i="32"/>
  <c r="BI16" i="32"/>
  <c r="BH16" i="32"/>
  <c r="BG16" i="32"/>
  <c r="BF16" i="32"/>
  <c r="BE16" i="32"/>
  <c r="BD16" i="32"/>
  <c r="BC16" i="32"/>
  <c r="BB16" i="32"/>
  <c r="BA16" i="32"/>
  <c r="AZ16" i="32"/>
  <c r="AY16" i="32"/>
  <c r="AX16" i="32"/>
  <c r="AW16" i="32"/>
  <c r="AV16" i="32"/>
  <c r="AU16" i="32"/>
  <c r="AT16" i="32"/>
  <c r="AS16" i="32"/>
  <c r="AR16" i="32"/>
  <c r="AQ16"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C16" i="32"/>
  <c r="B16" i="32"/>
  <c r="IC11" i="32"/>
  <c r="IB11" i="32"/>
  <c r="IA11" i="32"/>
  <c r="HZ11" i="32"/>
  <c r="HY11" i="32"/>
  <c r="HX11" i="32"/>
  <c r="HW11" i="32"/>
  <c r="HV11" i="32"/>
  <c r="HU11" i="32"/>
  <c r="HT11" i="32"/>
  <c r="HS11" i="32"/>
  <c r="HR11" i="32"/>
  <c r="HQ11" i="32"/>
  <c r="HP11" i="32"/>
  <c r="HO11" i="32"/>
  <c r="HN11" i="32"/>
  <c r="HM11" i="32"/>
  <c r="HL11" i="32"/>
  <c r="HK11" i="32"/>
  <c r="HJ11" i="32"/>
  <c r="HI11" i="32"/>
  <c r="HH11" i="32"/>
  <c r="HG11" i="32"/>
  <c r="HF11" i="32"/>
  <c r="HE11" i="32"/>
  <c r="HD11" i="32"/>
  <c r="HC11" i="32"/>
  <c r="HB11" i="32"/>
  <c r="HA11" i="32"/>
  <c r="GZ11" i="32"/>
  <c r="GY11" i="32"/>
  <c r="GX11" i="32"/>
  <c r="GW11" i="32"/>
  <c r="GV11" i="32"/>
  <c r="GU11" i="32"/>
  <c r="GT11" i="32"/>
  <c r="GS11" i="32"/>
  <c r="GR11" i="32"/>
  <c r="GQ11" i="32"/>
  <c r="GP11" i="32"/>
  <c r="GO11" i="32"/>
  <c r="GN11" i="32"/>
  <c r="GM11" i="32"/>
  <c r="GL11" i="32"/>
  <c r="GK11" i="32"/>
  <c r="GJ11" i="32"/>
  <c r="GI11" i="32"/>
  <c r="GH11" i="32"/>
  <c r="GG11" i="32"/>
  <c r="GF11" i="32"/>
  <c r="GE11" i="32"/>
  <c r="GD11" i="32"/>
  <c r="GC11" i="32"/>
  <c r="GB11" i="32"/>
  <c r="GA11" i="32"/>
  <c r="FZ11" i="32"/>
  <c r="FY11" i="32"/>
  <c r="FX11" i="32"/>
  <c r="FW11" i="32"/>
  <c r="FV11" i="32"/>
  <c r="FU11" i="32"/>
  <c r="FT11" i="32"/>
  <c r="FS11" i="32"/>
  <c r="FR11" i="32"/>
  <c r="FQ11" i="32"/>
  <c r="FP11" i="32"/>
  <c r="FO11" i="32"/>
  <c r="FN11" i="32"/>
  <c r="FM11" i="32"/>
  <c r="FL11" i="32"/>
  <c r="FK11" i="32"/>
  <c r="FJ11" i="32"/>
  <c r="FI11" i="32"/>
  <c r="FH11" i="32"/>
  <c r="FG11" i="32"/>
  <c r="FF11" i="32"/>
  <c r="FE11" i="32"/>
  <c r="FD11" i="32"/>
  <c r="FC11" i="32"/>
  <c r="FB11" i="32"/>
  <c r="FA11" i="32"/>
  <c r="EZ11" i="32"/>
  <c r="EY11" i="32"/>
  <c r="EX11" i="32"/>
  <c r="EW11" i="32"/>
  <c r="EV11" i="32"/>
  <c r="EU11" i="32"/>
  <c r="ET11" i="32"/>
  <c r="ES11" i="32"/>
  <c r="ER11" i="32"/>
  <c r="EQ11" i="32"/>
  <c r="EP11" i="32"/>
  <c r="EO11" i="32"/>
  <c r="EN11" i="32"/>
  <c r="EM11" i="32"/>
  <c r="EL11" i="32"/>
  <c r="EK11" i="32"/>
  <c r="EJ11" i="32"/>
  <c r="EI11" i="32"/>
  <c r="EH11" i="32"/>
  <c r="EG11" i="32"/>
  <c r="EF11" i="32"/>
  <c r="EE11" i="32"/>
  <c r="ED11" i="32"/>
  <c r="EC11" i="32"/>
  <c r="EB11" i="32"/>
  <c r="EA11" i="32"/>
  <c r="DZ11" i="32"/>
  <c r="DY11" i="32"/>
  <c r="DX11" i="32"/>
  <c r="DW11" i="32"/>
  <c r="DV11" i="32"/>
  <c r="DU11" i="32"/>
  <c r="DT11" i="32"/>
  <c r="DS11" i="32"/>
  <c r="DR11" i="32"/>
  <c r="DQ11" i="32"/>
  <c r="DP11" i="32"/>
  <c r="DO11" i="32"/>
  <c r="DN11" i="32"/>
  <c r="DM11" i="32"/>
  <c r="DL11" i="32"/>
  <c r="DK11" i="32"/>
  <c r="DJ11" i="32"/>
  <c r="DI11" i="32"/>
  <c r="DH11" i="32"/>
  <c r="DG11" i="32"/>
  <c r="DF11" i="32"/>
  <c r="DE11" i="32"/>
  <c r="DD11" i="32"/>
  <c r="DC11" i="32"/>
  <c r="DB11" i="32"/>
  <c r="DA11" i="32"/>
  <c r="CZ11" i="32"/>
  <c r="CY11" i="32"/>
  <c r="CX11" i="32"/>
  <c r="CW11" i="32"/>
  <c r="CV11" i="32"/>
  <c r="CU11" i="32"/>
  <c r="CT11" i="32"/>
  <c r="CS11" i="32"/>
  <c r="CR11" i="32"/>
  <c r="CQ11" i="32"/>
  <c r="CP11" i="32"/>
  <c r="CO11" i="32"/>
  <c r="CN11" i="32"/>
  <c r="CM11" i="32"/>
  <c r="CL11" i="32"/>
  <c r="CK11" i="32"/>
  <c r="CJ11" i="32"/>
  <c r="CI11" i="32"/>
  <c r="CH11" i="32"/>
  <c r="CG11" i="32"/>
  <c r="CF11" i="32"/>
  <c r="CE11" i="32"/>
  <c r="CD11" i="32"/>
  <c r="CC11" i="32"/>
  <c r="CB11" i="32"/>
  <c r="CA11" i="32"/>
  <c r="BZ11" i="32"/>
  <c r="BY11" i="32"/>
  <c r="BX11" i="32"/>
  <c r="BW11" i="32"/>
  <c r="BV11" i="32"/>
  <c r="BU11" i="32"/>
  <c r="BT11" i="32"/>
  <c r="BS11" i="32"/>
  <c r="BR11" i="32"/>
  <c r="BQ11" i="32"/>
  <c r="BP11" i="32"/>
  <c r="BO11" i="32"/>
  <c r="BN11" i="32"/>
  <c r="BM11" i="32"/>
  <c r="BL11" i="32"/>
  <c r="BK11" i="32"/>
  <c r="BJ11" i="32"/>
  <c r="BI11" i="32"/>
  <c r="BH11" i="32"/>
  <c r="BG11" i="32"/>
  <c r="BF11" i="32"/>
  <c r="BE11" i="32"/>
  <c r="BD11" i="32"/>
  <c r="BC11" i="32"/>
  <c r="BB11" i="32"/>
  <c r="BA11" i="32"/>
  <c r="AZ11" i="32"/>
  <c r="AY11" i="32"/>
  <c r="AX11" i="32"/>
  <c r="AW11" i="32"/>
  <c r="AV11" i="32"/>
  <c r="AU11" i="32"/>
  <c r="AT11" i="32"/>
  <c r="AS11" i="32"/>
  <c r="AR11" i="32"/>
  <c r="AQ11"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C11" i="32"/>
  <c r="B11" i="32"/>
  <c r="E28" i="30"/>
  <c r="E29" i="30"/>
  <c r="BA28" i="30"/>
  <c r="AZ28" i="30"/>
  <c r="AY28" i="30"/>
  <c r="AX28" i="30"/>
  <c r="AW28" i="30"/>
  <c r="AV28" i="30"/>
  <c r="AU28" i="30"/>
  <c r="AT28" i="30"/>
  <c r="AS28" i="30"/>
  <c r="AR28" i="30"/>
  <c r="AQ28" i="30"/>
  <c r="AP28" i="30"/>
  <c r="AO28" i="30"/>
  <c r="AN28" i="30"/>
  <c r="AM28" i="30"/>
  <c r="AL28" i="30"/>
  <c r="AK28" i="30"/>
  <c r="AJ28" i="30"/>
  <c r="AI28" i="30"/>
  <c r="AH28" i="30"/>
  <c r="AG28" i="30"/>
  <c r="AF28" i="30"/>
  <c r="AE28" i="30"/>
  <c r="AD28" i="30"/>
  <c r="AC28" i="30"/>
  <c r="AB28" i="30"/>
  <c r="AA28" i="30"/>
  <c r="Z28" i="30"/>
  <c r="Y28" i="30"/>
  <c r="X28" i="30"/>
  <c r="W28" i="30"/>
  <c r="V28" i="30"/>
  <c r="U28" i="30"/>
  <c r="T28" i="30"/>
  <c r="S28" i="30"/>
  <c r="R28" i="30"/>
  <c r="Q28" i="30"/>
  <c r="P28" i="30"/>
  <c r="O28" i="30"/>
  <c r="N28" i="30"/>
  <c r="M28" i="30"/>
  <c r="L28" i="30"/>
  <c r="K28" i="30"/>
  <c r="J28" i="30"/>
  <c r="I28" i="30"/>
  <c r="H28" i="30"/>
  <c r="G28" i="30"/>
  <c r="F28" i="30"/>
  <c r="BA25" i="30"/>
  <c r="AZ25" i="30"/>
  <c r="AY25" i="30"/>
  <c r="AX25" i="30"/>
  <c r="AW25" i="30"/>
  <c r="AV25" i="30"/>
  <c r="AU25" i="30"/>
  <c r="AT25" i="30"/>
  <c r="AS25" i="30"/>
  <c r="AR25" i="30"/>
  <c r="AQ25" i="30"/>
  <c r="AP25" i="30"/>
  <c r="AO25" i="30"/>
  <c r="AN25" i="30"/>
  <c r="AM25" i="30"/>
  <c r="AL25" i="30"/>
  <c r="AK25" i="30"/>
  <c r="AJ25" i="30"/>
  <c r="AI25" i="30"/>
  <c r="AH25" i="30"/>
  <c r="AG25" i="30"/>
  <c r="AF25" i="30"/>
  <c r="AE25" i="30"/>
  <c r="AD25" i="30"/>
  <c r="AC25" i="30"/>
  <c r="AB25" i="30"/>
  <c r="AA25" i="30"/>
  <c r="Z25" i="30"/>
  <c r="Y25" i="30"/>
  <c r="X25" i="30"/>
  <c r="W25" i="30"/>
  <c r="V25" i="30"/>
  <c r="U25" i="30"/>
  <c r="T25" i="30"/>
  <c r="S25" i="30"/>
  <c r="R25" i="30"/>
  <c r="Q25" i="30"/>
  <c r="P25" i="30"/>
  <c r="O25" i="30"/>
  <c r="N25" i="30"/>
  <c r="M25" i="30"/>
  <c r="L25" i="30"/>
  <c r="K25" i="30"/>
  <c r="J25" i="30"/>
  <c r="I25" i="30"/>
  <c r="H25" i="30"/>
  <c r="G25" i="30"/>
  <c r="F25" i="30"/>
  <c r="E25" i="30"/>
  <c r="E17" i="30" l="1"/>
  <c r="B14" i="27" l="1"/>
  <c r="B15" i="27" s="1"/>
  <c r="B28" i="27" s="1"/>
  <c r="GO39" i="32"/>
  <c r="GO70" i="32" s="1"/>
  <c r="H87" i="20"/>
  <c r="H88" i="20"/>
  <c r="H89" i="20"/>
  <c r="H90" i="20"/>
  <c r="GN41" i="32"/>
  <c r="GM41" i="32"/>
  <c r="GE41" i="32"/>
  <c r="GK42" i="32"/>
  <c r="GK39" i="32"/>
  <c r="GK70" i="32" s="1"/>
  <c r="GN78" i="32"/>
  <c r="GM78" i="32"/>
  <c r="GL78" i="32"/>
  <c r="GK78" i="32"/>
  <c r="GJ78" i="32"/>
  <c r="GI78" i="32"/>
  <c r="GH78" i="32"/>
  <c r="GG78" i="32"/>
  <c r="GF78" i="32"/>
  <c r="GE78" i="32"/>
  <c r="GD78" i="32"/>
  <c r="GC78" i="32"/>
  <c r="GB78" i="32"/>
  <c r="GA78" i="32"/>
  <c r="FZ78" i="32"/>
  <c r="FY78" i="32"/>
  <c r="FX78" i="32"/>
  <c r="FW78" i="32"/>
  <c r="FV78" i="32"/>
  <c r="FU78" i="32"/>
  <c r="FT78" i="32"/>
  <c r="FS78" i="32"/>
  <c r="FR78" i="32"/>
  <c r="FQ78" i="32"/>
  <c r="FP78" i="32"/>
  <c r="FO78" i="32"/>
  <c r="FN78" i="32"/>
  <c r="FM78" i="32"/>
  <c r="FL78" i="32"/>
  <c r="FK78" i="32"/>
  <c r="FJ78" i="32"/>
  <c r="FI78" i="32"/>
  <c r="FH78" i="32"/>
  <c r="FG78" i="32"/>
  <c r="FF78" i="32"/>
  <c r="FE78" i="32"/>
  <c r="FD78" i="32"/>
  <c r="FC78" i="32"/>
  <c r="FB78" i="32"/>
  <c r="FA78" i="32"/>
  <c r="EZ78" i="32"/>
  <c r="EY78" i="32"/>
  <c r="EX78" i="32"/>
  <c r="EW78" i="32"/>
  <c r="EV78" i="32"/>
  <c r="EU78" i="32"/>
  <c r="ET78" i="32"/>
  <c r="ES78" i="32"/>
  <c r="ER78" i="32"/>
  <c r="EQ78" i="32"/>
  <c r="EP78" i="32"/>
  <c r="EO78" i="32"/>
  <c r="EN78" i="32"/>
  <c r="EM78" i="32"/>
  <c r="EL78" i="32"/>
  <c r="EK78" i="32"/>
  <c r="EJ78" i="32"/>
  <c r="EI78" i="32"/>
  <c r="EH78" i="32"/>
  <c r="EG78" i="32"/>
  <c r="EF78" i="32"/>
  <c r="EE78" i="32"/>
  <c r="ED78" i="32"/>
  <c r="EC78" i="32"/>
  <c r="EB78" i="32"/>
  <c r="EA78" i="32"/>
  <c r="DZ78" i="32"/>
  <c r="DY78" i="32"/>
  <c r="DX78" i="32"/>
  <c r="DW78" i="32"/>
  <c r="DV78" i="32"/>
  <c r="DU78" i="32"/>
  <c r="DT78" i="32"/>
  <c r="DS78" i="32"/>
  <c r="DR78" i="32"/>
  <c r="DQ78" i="32"/>
  <c r="DP78" i="32"/>
  <c r="DO78" i="32"/>
  <c r="DN78" i="32"/>
  <c r="DM78" i="32"/>
  <c r="DL78" i="32"/>
  <c r="DK78" i="32"/>
  <c r="DJ78" i="32"/>
  <c r="DI78" i="32"/>
  <c r="DH78" i="32"/>
  <c r="DG78" i="32"/>
  <c r="DF78" i="32"/>
  <c r="DE78" i="32"/>
  <c r="DD78" i="32"/>
  <c r="DC78" i="32"/>
  <c r="DB78" i="32"/>
  <c r="DA78" i="32"/>
  <c r="CZ78" i="32"/>
  <c r="CY78" i="32"/>
  <c r="CX78" i="32"/>
  <c r="CW78" i="32"/>
  <c r="CV78" i="32"/>
  <c r="CU78" i="32"/>
  <c r="CT78" i="32"/>
  <c r="CS78" i="32"/>
  <c r="CR78" i="32"/>
  <c r="CQ78" i="32"/>
  <c r="CP78" i="32"/>
  <c r="CO78" i="32"/>
  <c r="CN78" i="32"/>
  <c r="CM78" i="32"/>
  <c r="CL78" i="32"/>
  <c r="CK78" i="32"/>
  <c r="CJ78" i="32"/>
  <c r="CI78" i="32"/>
  <c r="CH78" i="32"/>
  <c r="CG78" i="32"/>
  <c r="CF78" i="32"/>
  <c r="CE78" i="32"/>
  <c r="CD78" i="32"/>
  <c r="CC78" i="32"/>
  <c r="CB78" i="32"/>
  <c r="CA78" i="32"/>
  <c r="BZ78" i="32"/>
  <c r="BY78" i="32"/>
  <c r="BX78" i="32"/>
  <c r="BW78" i="32"/>
  <c r="BV78" i="32"/>
  <c r="BU78" i="32"/>
  <c r="BT78" i="32"/>
  <c r="BS78" i="32"/>
  <c r="BR78" i="32"/>
  <c r="BQ78" i="32"/>
  <c r="BP78" i="32"/>
  <c r="BO78" i="32"/>
  <c r="BN78" i="32"/>
  <c r="BM78" i="32"/>
  <c r="BL78" i="32"/>
  <c r="BK78" i="32"/>
  <c r="BJ78" i="32"/>
  <c r="BI78" i="32"/>
  <c r="BH78" i="32"/>
  <c r="BG78" i="32"/>
  <c r="BF78" i="32"/>
  <c r="BE78" i="32"/>
  <c r="BD78" i="32"/>
  <c r="BC78" i="32"/>
  <c r="BB78" i="32"/>
  <c r="BA78" i="32"/>
  <c r="AZ78" i="32"/>
  <c r="AY78" i="32"/>
  <c r="AX78" i="32"/>
  <c r="AW78" i="32"/>
  <c r="AV78" i="32"/>
  <c r="AU78" i="32"/>
  <c r="AT78" i="32"/>
  <c r="AS78" i="32"/>
  <c r="AR78" i="32"/>
  <c r="AQ78"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D78" i="32"/>
  <c r="C78" i="32"/>
  <c r="GN68" i="32"/>
  <c r="GM68" i="32"/>
  <c r="GL68" i="32"/>
  <c r="GK68" i="32"/>
  <c r="GJ68" i="32"/>
  <c r="GI68" i="32"/>
  <c r="GH68" i="32"/>
  <c r="GG68" i="32"/>
  <c r="GF68" i="32"/>
  <c r="GE68" i="32"/>
  <c r="GD68" i="32"/>
  <c r="GC68" i="32"/>
  <c r="GB68" i="32"/>
  <c r="GA68" i="32"/>
  <c r="FZ68" i="32"/>
  <c r="FY68" i="32"/>
  <c r="FX68" i="32"/>
  <c r="FW68" i="32"/>
  <c r="FV68" i="32"/>
  <c r="FU68" i="32"/>
  <c r="FT68" i="32"/>
  <c r="FS68" i="32"/>
  <c r="FR68" i="32"/>
  <c r="FQ68" i="32"/>
  <c r="FP68" i="32"/>
  <c r="FO68" i="32"/>
  <c r="FN68" i="32"/>
  <c r="FM68" i="32"/>
  <c r="FL68" i="32"/>
  <c r="FK68" i="32"/>
  <c r="FJ68" i="32"/>
  <c r="FI68" i="32"/>
  <c r="FH68" i="32"/>
  <c r="FG68" i="32"/>
  <c r="FF68" i="32"/>
  <c r="FE68" i="32"/>
  <c r="FD68" i="32"/>
  <c r="FC68" i="32"/>
  <c r="FB68" i="32"/>
  <c r="FA68" i="32"/>
  <c r="EZ68" i="32"/>
  <c r="EY68" i="32"/>
  <c r="EX68" i="32"/>
  <c r="EW68" i="32"/>
  <c r="EV68" i="32"/>
  <c r="EU68" i="32"/>
  <c r="ET68" i="32"/>
  <c r="ES68" i="32"/>
  <c r="ER68" i="32"/>
  <c r="EQ68" i="32"/>
  <c r="EP68" i="32"/>
  <c r="EO68" i="32"/>
  <c r="EN68" i="32"/>
  <c r="EM68" i="32"/>
  <c r="EL68" i="32"/>
  <c r="EK68" i="32"/>
  <c r="EJ68" i="32"/>
  <c r="EI68" i="32"/>
  <c r="EH68" i="32"/>
  <c r="EG68" i="32"/>
  <c r="EF68" i="32"/>
  <c r="EE68" i="32"/>
  <c r="ED68" i="32"/>
  <c r="EC68" i="32"/>
  <c r="EB68" i="32"/>
  <c r="EA68" i="32"/>
  <c r="DZ68" i="32"/>
  <c r="DY68" i="32"/>
  <c r="DX68" i="32"/>
  <c r="DW68" i="32"/>
  <c r="DV68" i="32"/>
  <c r="DU68" i="32"/>
  <c r="DT68" i="32"/>
  <c r="DS68" i="32"/>
  <c r="DR68" i="32"/>
  <c r="DQ68" i="32"/>
  <c r="DP68" i="32"/>
  <c r="DO68" i="32"/>
  <c r="DN68" i="32"/>
  <c r="DM68" i="32"/>
  <c r="DL68" i="32"/>
  <c r="DK68" i="32"/>
  <c r="DJ68" i="32"/>
  <c r="DI68" i="32"/>
  <c r="DH68" i="32"/>
  <c r="DG68" i="32"/>
  <c r="DF68" i="32"/>
  <c r="DE68" i="32"/>
  <c r="DD68" i="32"/>
  <c r="DC68" i="32"/>
  <c r="DB68" i="32"/>
  <c r="DA68" i="32"/>
  <c r="CZ68" i="32"/>
  <c r="CY68" i="32"/>
  <c r="CX68" i="32"/>
  <c r="CW68" i="32"/>
  <c r="CV68" i="32"/>
  <c r="CU68" i="32"/>
  <c r="CT68" i="32"/>
  <c r="CS68" i="32"/>
  <c r="CR68" i="32"/>
  <c r="CQ68" i="32"/>
  <c r="CP68" i="32"/>
  <c r="CO68" i="32"/>
  <c r="CN68" i="32"/>
  <c r="CM68" i="32"/>
  <c r="CL68" i="32"/>
  <c r="CK68" i="32"/>
  <c r="CJ68" i="32"/>
  <c r="CI68" i="32"/>
  <c r="CH68" i="32"/>
  <c r="CG68" i="32"/>
  <c r="CF68" i="32"/>
  <c r="CE68" i="32"/>
  <c r="CD68" i="32"/>
  <c r="CC68" i="32"/>
  <c r="CB68" i="32"/>
  <c r="CA68" i="32"/>
  <c r="BZ68" i="32"/>
  <c r="BY68" i="32"/>
  <c r="BX68" i="32"/>
  <c r="BW68" i="32"/>
  <c r="BV68" i="32"/>
  <c r="BU68" i="32"/>
  <c r="BT68" i="32"/>
  <c r="BS68" i="32"/>
  <c r="BR68" i="32"/>
  <c r="BQ68" i="32"/>
  <c r="BP68" i="32"/>
  <c r="BO68" i="32"/>
  <c r="BN68" i="32"/>
  <c r="BM68" i="32"/>
  <c r="BL68" i="32"/>
  <c r="BK68" i="32"/>
  <c r="BJ68" i="32"/>
  <c r="BI68" i="32"/>
  <c r="BH68" i="32"/>
  <c r="BG68" i="32"/>
  <c r="BF68" i="32"/>
  <c r="BE68" i="32"/>
  <c r="BD68" i="32"/>
  <c r="BC68" i="32"/>
  <c r="BB68" i="32"/>
  <c r="BA68" i="32"/>
  <c r="AZ68" i="32"/>
  <c r="AY68" i="32"/>
  <c r="AX68" i="32"/>
  <c r="AW68" i="32"/>
  <c r="AV68" i="32"/>
  <c r="AU68" i="32"/>
  <c r="AT68" i="32"/>
  <c r="AS68" i="32"/>
  <c r="AR68" i="32"/>
  <c r="AQ68"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D68" i="32"/>
  <c r="C68" i="32"/>
  <c r="GN66" i="32"/>
  <c r="GM66" i="32"/>
  <c r="GL66" i="32"/>
  <c r="GK66" i="32"/>
  <c r="GJ66" i="32"/>
  <c r="GI66" i="32"/>
  <c r="GH66" i="32"/>
  <c r="GG66" i="32"/>
  <c r="GF66" i="32"/>
  <c r="GE66" i="32"/>
  <c r="GD66" i="32"/>
  <c r="GC66" i="32"/>
  <c r="GB66" i="32"/>
  <c r="GA66" i="32"/>
  <c r="FZ66" i="32"/>
  <c r="FY66" i="32"/>
  <c r="FX66" i="32"/>
  <c r="FW66" i="32"/>
  <c r="FV66" i="32"/>
  <c r="FU66" i="32"/>
  <c r="FT66" i="32"/>
  <c r="FS66" i="32"/>
  <c r="FR66" i="32"/>
  <c r="FQ66" i="32"/>
  <c r="FP66" i="32"/>
  <c r="FO66" i="32"/>
  <c r="FN66" i="32"/>
  <c r="FM66" i="32"/>
  <c r="FL66" i="32"/>
  <c r="FK66" i="32"/>
  <c r="FJ66" i="32"/>
  <c r="FI66" i="32"/>
  <c r="FH66" i="32"/>
  <c r="FG66" i="32"/>
  <c r="FF66" i="32"/>
  <c r="FE66" i="32"/>
  <c r="FD66" i="32"/>
  <c r="FC66" i="32"/>
  <c r="FB66" i="32"/>
  <c r="FA66" i="32"/>
  <c r="EZ66" i="32"/>
  <c r="EY66" i="32"/>
  <c r="EX66" i="32"/>
  <c r="EW66" i="32"/>
  <c r="EV66" i="32"/>
  <c r="EU66" i="32"/>
  <c r="ET66" i="32"/>
  <c r="ES66" i="32"/>
  <c r="ER66" i="32"/>
  <c r="EQ66" i="32"/>
  <c r="EP66" i="32"/>
  <c r="EO66" i="32"/>
  <c r="EN66" i="32"/>
  <c r="EM66" i="32"/>
  <c r="EL66" i="32"/>
  <c r="EK66" i="32"/>
  <c r="EJ66" i="32"/>
  <c r="EI66" i="32"/>
  <c r="EH66" i="32"/>
  <c r="EG66" i="32"/>
  <c r="EF66" i="32"/>
  <c r="EE66" i="32"/>
  <c r="ED66" i="32"/>
  <c r="EC66" i="32"/>
  <c r="EB66" i="32"/>
  <c r="EA66" i="32"/>
  <c r="DZ66" i="32"/>
  <c r="DY66" i="32"/>
  <c r="DX66" i="32"/>
  <c r="DW66" i="32"/>
  <c r="DV66" i="32"/>
  <c r="DU66" i="32"/>
  <c r="DT66" i="32"/>
  <c r="DS66" i="32"/>
  <c r="DR66" i="32"/>
  <c r="DQ66" i="32"/>
  <c r="DP66" i="32"/>
  <c r="DO66" i="32"/>
  <c r="DN66" i="32"/>
  <c r="DM66" i="32"/>
  <c r="DL66" i="32"/>
  <c r="DK66" i="32"/>
  <c r="DJ66" i="32"/>
  <c r="DI66" i="32"/>
  <c r="DH66" i="32"/>
  <c r="DG66" i="32"/>
  <c r="DF66" i="32"/>
  <c r="DE66" i="32"/>
  <c r="DD66" i="32"/>
  <c r="DC66" i="32"/>
  <c r="DB66" i="32"/>
  <c r="DA66" i="32"/>
  <c r="CZ66" i="32"/>
  <c r="CY66" i="32"/>
  <c r="CX66" i="32"/>
  <c r="CW66" i="32"/>
  <c r="CV66" i="32"/>
  <c r="CU66" i="32"/>
  <c r="CT66" i="32"/>
  <c r="CS66" i="32"/>
  <c r="CR66" i="32"/>
  <c r="CQ66" i="32"/>
  <c r="CP66" i="32"/>
  <c r="CO66" i="32"/>
  <c r="CN66" i="32"/>
  <c r="CM66" i="32"/>
  <c r="CL66" i="32"/>
  <c r="CK66" i="32"/>
  <c r="CJ66" i="32"/>
  <c r="CI66" i="32"/>
  <c r="CH66" i="32"/>
  <c r="CG66" i="32"/>
  <c r="CF66" i="32"/>
  <c r="CE66" i="32"/>
  <c r="CD66" i="32"/>
  <c r="CC66" i="32"/>
  <c r="CB66" i="32"/>
  <c r="CA66" i="32"/>
  <c r="BZ66" i="32"/>
  <c r="BY66" i="32"/>
  <c r="BX66" i="32"/>
  <c r="BW66" i="32"/>
  <c r="BV66" i="32"/>
  <c r="BU66" i="32"/>
  <c r="BT66" i="32"/>
  <c r="BS66" i="32"/>
  <c r="BR66" i="32"/>
  <c r="BQ66" i="32"/>
  <c r="BP66" i="32"/>
  <c r="BO66" i="32"/>
  <c r="BN66" i="32"/>
  <c r="BM66" i="32"/>
  <c r="BL66" i="32"/>
  <c r="BK66" i="32"/>
  <c r="BJ66" i="32"/>
  <c r="BI66" i="32"/>
  <c r="BH66" i="32"/>
  <c r="BG66" i="32"/>
  <c r="BF66" i="32"/>
  <c r="BE66" i="32"/>
  <c r="BD66" i="32"/>
  <c r="BC66" i="32"/>
  <c r="BB66" i="32"/>
  <c r="BA66" i="32"/>
  <c r="AZ66" i="32"/>
  <c r="AY66" i="32"/>
  <c r="AX66" i="32"/>
  <c r="AW66" i="32"/>
  <c r="AV66" i="32"/>
  <c r="AU66" i="32"/>
  <c r="AT66" i="32"/>
  <c r="AS66" i="32"/>
  <c r="AR66" i="32"/>
  <c r="AQ66"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D66" i="32"/>
  <c r="C66" i="32"/>
  <c r="GN65" i="32"/>
  <c r="GM65" i="32"/>
  <c r="GL65" i="32"/>
  <c r="GK65" i="32"/>
  <c r="GJ65" i="32"/>
  <c r="GI65" i="32"/>
  <c r="GH65" i="32"/>
  <c r="GG65" i="32"/>
  <c r="GF65" i="32"/>
  <c r="GE65" i="32"/>
  <c r="GD65" i="32"/>
  <c r="GC65" i="32"/>
  <c r="GB65" i="32"/>
  <c r="GA65" i="32"/>
  <c r="FZ65" i="32"/>
  <c r="FY65" i="32"/>
  <c r="FX65" i="32"/>
  <c r="FW65" i="32"/>
  <c r="FV65" i="32"/>
  <c r="FU65" i="32"/>
  <c r="FT65" i="32"/>
  <c r="FS65" i="32"/>
  <c r="FR65" i="32"/>
  <c r="FQ65" i="32"/>
  <c r="FP65" i="32"/>
  <c r="FO65" i="32"/>
  <c r="FN65" i="32"/>
  <c r="FM65" i="32"/>
  <c r="FL65" i="32"/>
  <c r="FK65" i="32"/>
  <c r="FJ65" i="32"/>
  <c r="FI65" i="32"/>
  <c r="FH65" i="32"/>
  <c r="FG65" i="32"/>
  <c r="FF65" i="32"/>
  <c r="FE65" i="32"/>
  <c r="FD65" i="32"/>
  <c r="FC65" i="32"/>
  <c r="FB65" i="32"/>
  <c r="FA65" i="32"/>
  <c r="EZ65" i="32"/>
  <c r="EY65" i="32"/>
  <c r="EX65" i="32"/>
  <c r="EW65" i="32"/>
  <c r="EV65" i="32"/>
  <c r="EU65" i="32"/>
  <c r="ET65" i="32"/>
  <c r="ES65" i="32"/>
  <c r="ER65" i="32"/>
  <c r="EQ65" i="32"/>
  <c r="EP65" i="32"/>
  <c r="EO65" i="32"/>
  <c r="EN65" i="32"/>
  <c r="EM65" i="32"/>
  <c r="EL65" i="32"/>
  <c r="EK65" i="32"/>
  <c r="EJ65" i="32"/>
  <c r="EI65" i="32"/>
  <c r="EH65" i="32"/>
  <c r="EG65" i="32"/>
  <c r="EF65" i="32"/>
  <c r="EE65" i="32"/>
  <c r="ED65" i="32"/>
  <c r="EC65" i="32"/>
  <c r="EB65" i="32"/>
  <c r="EA65" i="32"/>
  <c r="DZ65" i="32"/>
  <c r="DY65" i="32"/>
  <c r="DX65" i="32"/>
  <c r="DW65" i="32"/>
  <c r="DV65" i="32"/>
  <c r="DU65" i="32"/>
  <c r="DT65" i="32"/>
  <c r="DS65" i="32"/>
  <c r="DR65" i="32"/>
  <c r="DQ65" i="32"/>
  <c r="DP65" i="32"/>
  <c r="DO65" i="32"/>
  <c r="DN65" i="32"/>
  <c r="DM65" i="32"/>
  <c r="DL65" i="32"/>
  <c r="DK65" i="32"/>
  <c r="DJ65" i="32"/>
  <c r="DI65" i="32"/>
  <c r="DH65" i="32"/>
  <c r="DG65" i="32"/>
  <c r="DF65" i="32"/>
  <c r="DE65" i="32"/>
  <c r="DD65" i="32"/>
  <c r="DC65" i="32"/>
  <c r="DB65" i="32"/>
  <c r="DA65" i="32"/>
  <c r="CZ65" i="32"/>
  <c r="CY65" i="32"/>
  <c r="CX65" i="32"/>
  <c r="CW65" i="32"/>
  <c r="CV65" i="32"/>
  <c r="CU65" i="32"/>
  <c r="CT65" i="32"/>
  <c r="CS65" i="32"/>
  <c r="CR65" i="32"/>
  <c r="CQ65" i="32"/>
  <c r="CP65" i="32"/>
  <c r="CO65" i="32"/>
  <c r="CN65" i="32"/>
  <c r="CM65" i="32"/>
  <c r="CL65" i="32"/>
  <c r="CK65" i="32"/>
  <c r="CJ65" i="32"/>
  <c r="CI65" i="32"/>
  <c r="CH65" i="32"/>
  <c r="CG65" i="32"/>
  <c r="CF65" i="32"/>
  <c r="CE65" i="32"/>
  <c r="CD65" i="32"/>
  <c r="CC65" i="32"/>
  <c r="CB65" i="32"/>
  <c r="CA65" i="32"/>
  <c r="BZ65" i="32"/>
  <c r="BY65" i="32"/>
  <c r="BX65" i="32"/>
  <c r="BW65" i="32"/>
  <c r="BV65" i="32"/>
  <c r="BU65" i="32"/>
  <c r="BT65" i="32"/>
  <c r="BS65" i="32"/>
  <c r="BR65" i="32"/>
  <c r="BQ65" i="32"/>
  <c r="BP65" i="32"/>
  <c r="BO65" i="32"/>
  <c r="BN65" i="32"/>
  <c r="BM65" i="32"/>
  <c r="BL65" i="32"/>
  <c r="BK65" i="32"/>
  <c r="BJ65" i="32"/>
  <c r="BI65" i="32"/>
  <c r="BH65" i="32"/>
  <c r="BG65" i="32"/>
  <c r="BF65" i="32"/>
  <c r="BE65" i="32"/>
  <c r="BD65" i="32"/>
  <c r="BC65" i="32"/>
  <c r="BB65" i="32"/>
  <c r="BA65" i="32"/>
  <c r="AZ65" i="32"/>
  <c r="AY65" i="32"/>
  <c r="AX65" i="32"/>
  <c r="AW65" i="32"/>
  <c r="AV65" i="32"/>
  <c r="AU65" i="32"/>
  <c r="AT65" i="32"/>
  <c r="AS65" i="32"/>
  <c r="AR65" i="32"/>
  <c r="AQ65"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D65" i="32"/>
  <c r="C65" i="32"/>
  <c r="GM64" i="32"/>
  <c r="GL64" i="32"/>
  <c r="GK64" i="32"/>
  <c r="GJ64" i="32"/>
  <c r="GI64" i="32"/>
  <c r="GH64" i="32"/>
  <c r="GG64" i="32"/>
  <c r="GF64" i="32"/>
  <c r="GE64" i="32"/>
  <c r="GD64" i="32"/>
  <c r="GC64" i="32"/>
  <c r="GB64" i="32"/>
  <c r="GA64" i="32"/>
  <c r="FZ64" i="32"/>
  <c r="FY64" i="32"/>
  <c r="FX64" i="32"/>
  <c r="FW64" i="32"/>
  <c r="FV64" i="32"/>
  <c r="FU64" i="32"/>
  <c r="FT64" i="32"/>
  <c r="FS64" i="32"/>
  <c r="FR64" i="32"/>
  <c r="FQ64" i="32"/>
  <c r="FP64" i="32"/>
  <c r="FO64" i="32"/>
  <c r="FN64" i="32"/>
  <c r="FM64" i="32"/>
  <c r="FL64" i="32"/>
  <c r="FK64" i="32"/>
  <c r="FJ64" i="32"/>
  <c r="FI64" i="32"/>
  <c r="FH64" i="32"/>
  <c r="FG64" i="32"/>
  <c r="FF64" i="32"/>
  <c r="FE64" i="32"/>
  <c r="FD64" i="32"/>
  <c r="FC64" i="32"/>
  <c r="FB64" i="32"/>
  <c r="FA64" i="32"/>
  <c r="EZ64" i="32"/>
  <c r="EY64" i="32"/>
  <c r="EX64" i="32"/>
  <c r="EW64" i="32"/>
  <c r="EV64" i="32"/>
  <c r="EU64" i="32"/>
  <c r="ET64" i="32"/>
  <c r="ES64" i="32"/>
  <c r="ER64" i="32"/>
  <c r="EQ64" i="32"/>
  <c r="EP64" i="32"/>
  <c r="EO64" i="32"/>
  <c r="EN64" i="32"/>
  <c r="EM64" i="32"/>
  <c r="EL64" i="32"/>
  <c r="EK64" i="32"/>
  <c r="EJ64" i="32"/>
  <c r="EI64" i="32"/>
  <c r="EH64" i="32"/>
  <c r="EG64" i="32"/>
  <c r="EF64" i="32"/>
  <c r="EE64" i="32"/>
  <c r="ED64" i="32"/>
  <c r="EC64" i="32"/>
  <c r="EB64" i="32"/>
  <c r="EA64" i="32"/>
  <c r="DZ64" i="32"/>
  <c r="DY64" i="32"/>
  <c r="DX64" i="32"/>
  <c r="DW64" i="32"/>
  <c r="DV64" i="32"/>
  <c r="DU64" i="32"/>
  <c r="DT64" i="32"/>
  <c r="DS64" i="32"/>
  <c r="DR64" i="32"/>
  <c r="DQ64" i="32"/>
  <c r="DP64" i="32"/>
  <c r="DO64" i="32"/>
  <c r="DN64" i="32"/>
  <c r="DM64" i="32"/>
  <c r="DL64" i="32"/>
  <c r="DK64" i="32"/>
  <c r="DJ64" i="32"/>
  <c r="DI64" i="32"/>
  <c r="DH64" i="32"/>
  <c r="DG64" i="32"/>
  <c r="DF64" i="32"/>
  <c r="DE64" i="32"/>
  <c r="DD64" i="32"/>
  <c r="DC64" i="32"/>
  <c r="DB64" i="32"/>
  <c r="DA64" i="32"/>
  <c r="CZ64" i="32"/>
  <c r="CY64" i="32"/>
  <c r="CX64" i="32"/>
  <c r="CW64" i="32"/>
  <c r="CV64" i="32"/>
  <c r="CU64" i="32"/>
  <c r="CT64" i="32"/>
  <c r="CS64" i="32"/>
  <c r="CR64" i="32"/>
  <c r="CQ64" i="32"/>
  <c r="CP64" i="32"/>
  <c r="CO64" i="32"/>
  <c r="CN64" i="32"/>
  <c r="CM64" i="32"/>
  <c r="CL64" i="32"/>
  <c r="CK64" i="32"/>
  <c r="CJ64" i="32"/>
  <c r="CI64" i="32"/>
  <c r="CH64" i="32"/>
  <c r="CG64" i="32"/>
  <c r="CF64" i="32"/>
  <c r="CE64" i="32"/>
  <c r="CD64" i="32"/>
  <c r="CC64" i="32"/>
  <c r="CB64" i="32"/>
  <c r="CA64" i="32"/>
  <c r="BZ64" i="32"/>
  <c r="BY64" i="32"/>
  <c r="BX64" i="32"/>
  <c r="BW64" i="32"/>
  <c r="BV64" i="32"/>
  <c r="BU64" i="32"/>
  <c r="BT64" i="32"/>
  <c r="BS64" i="32"/>
  <c r="BR64" i="32"/>
  <c r="BQ64" i="32"/>
  <c r="BP64" i="32"/>
  <c r="BO64" i="32"/>
  <c r="BN64" i="32"/>
  <c r="BM64" i="32"/>
  <c r="BL64" i="32"/>
  <c r="BK64" i="32"/>
  <c r="BJ64" i="32"/>
  <c r="BI64" i="32"/>
  <c r="BH64" i="32"/>
  <c r="BG64" i="32"/>
  <c r="BF64" i="32"/>
  <c r="BE64" i="32"/>
  <c r="BD64" i="32"/>
  <c r="BC64" i="32"/>
  <c r="BB64" i="32"/>
  <c r="BA64" i="32"/>
  <c r="AZ64" i="32"/>
  <c r="AY64" i="32"/>
  <c r="AX64" i="32"/>
  <c r="AW64" i="32"/>
  <c r="AV64" i="32"/>
  <c r="AU64" i="32"/>
  <c r="AT64" i="32"/>
  <c r="AS64" i="32"/>
  <c r="AR64" i="32"/>
  <c r="AQ64"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D64" i="32"/>
  <c r="C64" i="32"/>
  <c r="GN63" i="32"/>
  <c r="GM63" i="32"/>
  <c r="GL63" i="32"/>
  <c r="GK63" i="32"/>
  <c r="GJ63" i="32"/>
  <c r="GI63" i="32"/>
  <c r="GH63" i="32"/>
  <c r="GG63" i="32"/>
  <c r="GF63" i="32"/>
  <c r="GE63" i="32"/>
  <c r="GD63" i="32"/>
  <c r="GC63" i="32"/>
  <c r="GB63" i="32"/>
  <c r="GA63" i="32"/>
  <c r="FZ63" i="32"/>
  <c r="FY63" i="32"/>
  <c r="FX63" i="32"/>
  <c r="FW63" i="32"/>
  <c r="FV63" i="32"/>
  <c r="FU63" i="32"/>
  <c r="FT63" i="32"/>
  <c r="FS63" i="32"/>
  <c r="FR63" i="32"/>
  <c r="FQ63" i="32"/>
  <c r="FP63" i="32"/>
  <c r="FO63" i="32"/>
  <c r="FN63" i="32"/>
  <c r="FM63" i="32"/>
  <c r="FL63" i="32"/>
  <c r="FK63" i="32"/>
  <c r="FJ63" i="32"/>
  <c r="FI63" i="32"/>
  <c r="FH63" i="32"/>
  <c r="FG63" i="32"/>
  <c r="FF63" i="32"/>
  <c r="FE63" i="32"/>
  <c r="FD63" i="32"/>
  <c r="FC63" i="32"/>
  <c r="FB63" i="32"/>
  <c r="FA63" i="32"/>
  <c r="EZ63" i="32"/>
  <c r="EY63" i="32"/>
  <c r="EX63" i="32"/>
  <c r="EW63" i="32"/>
  <c r="EV63" i="32"/>
  <c r="EU63" i="32"/>
  <c r="ET63" i="32"/>
  <c r="ES63" i="32"/>
  <c r="ER63" i="32"/>
  <c r="EQ63" i="32"/>
  <c r="EP63" i="32"/>
  <c r="EO63" i="32"/>
  <c r="EN63" i="32"/>
  <c r="EM63" i="32"/>
  <c r="EL63" i="32"/>
  <c r="EK63" i="32"/>
  <c r="EJ63" i="32"/>
  <c r="EI63" i="32"/>
  <c r="EH63" i="32"/>
  <c r="EG63" i="32"/>
  <c r="EF63" i="32"/>
  <c r="EE63" i="32"/>
  <c r="ED63" i="32"/>
  <c r="EC63" i="32"/>
  <c r="EB63" i="32"/>
  <c r="EA63" i="32"/>
  <c r="DZ63" i="32"/>
  <c r="DY63" i="32"/>
  <c r="DX63" i="32"/>
  <c r="DW63" i="32"/>
  <c r="DV63" i="32"/>
  <c r="DU63" i="32"/>
  <c r="DT63" i="32"/>
  <c r="DS63" i="32"/>
  <c r="DR63" i="32"/>
  <c r="DQ63" i="32"/>
  <c r="DP63" i="32"/>
  <c r="DO63" i="32"/>
  <c r="DN63" i="32"/>
  <c r="DM63" i="32"/>
  <c r="DL63" i="32"/>
  <c r="DK63" i="32"/>
  <c r="DJ63" i="32"/>
  <c r="DI63" i="32"/>
  <c r="DH63" i="32"/>
  <c r="DG63" i="32"/>
  <c r="DF63" i="32"/>
  <c r="DE63" i="32"/>
  <c r="DD63" i="32"/>
  <c r="DC63" i="32"/>
  <c r="DB63" i="32"/>
  <c r="DA63" i="32"/>
  <c r="CZ63" i="32"/>
  <c r="CY63" i="32"/>
  <c r="CX63" i="32"/>
  <c r="CW63" i="32"/>
  <c r="CV63" i="32"/>
  <c r="CU63" i="32"/>
  <c r="CT63" i="32"/>
  <c r="CS63" i="32"/>
  <c r="CR63" i="32"/>
  <c r="CQ63" i="32"/>
  <c r="CP63" i="32"/>
  <c r="CO63" i="32"/>
  <c r="CN63" i="32"/>
  <c r="CM63" i="32"/>
  <c r="CL63" i="32"/>
  <c r="CK63" i="32"/>
  <c r="CJ63" i="32"/>
  <c r="CI63" i="32"/>
  <c r="CH63" i="32"/>
  <c r="CG63" i="32"/>
  <c r="CF63" i="32"/>
  <c r="CE63" i="32"/>
  <c r="CD63" i="32"/>
  <c r="CC63" i="32"/>
  <c r="CB63" i="32"/>
  <c r="CA63" i="32"/>
  <c r="BZ63" i="32"/>
  <c r="BY63" i="32"/>
  <c r="BX63" i="32"/>
  <c r="BW63" i="32"/>
  <c r="BV63" i="32"/>
  <c r="BU63" i="32"/>
  <c r="BT63" i="32"/>
  <c r="BS63" i="32"/>
  <c r="BR63" i="32"/>
  <c r="BQ63" i="32"/>
  <c r="BP63" i="32"/>
  <c r="BO63" i="32"/>
  <c r="BN63" i="32"/>
  <c r="BM63" i="32"/>
  <c r="BL63" i="32"/>
  <c r="BK63" i="32"/>
  <c r="BJ63" i="32"/>
  <c r="BI63" i="32"/>
  <c r="BH63" i="32"/>
  <c r="BG63" i="32"/>
  <c r="BF63" i="32"/>
  <c r="BE63" i="32"/>
  <c r="BD63" i="32"/>
  <c r="BC63" i="32"/>
  <c r="BB63" i="32"/>
  <c r="BA63" i="32"/>
  <c r="AZ63" i="32"/>
  <c r="AY63" i="32"/>
  <c r="AX63" i="32"/>
  <c r="AW63" i="32"/>
  <c r="AV63" i="32"/>
  <c r="AU63" i="32"/>
  <c r="AT63" i="32"/>
  <c r="AS63" i="32"/>
  <c r="AR63" i="32"/>
  <c r="AQ63"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D63" i="32"/>
  <c r="C63" i="32"/>
  <c r="GN62" i="32"/>
  <c r="GM62" i="32"/>
  <c r="GL62" i="32"/>
  <c r="GK62" i="32"/>
  <c r="GJ62" i="32"/>
  <c r="GI62" i="32"/>
  <c r="GH62" i="32"/>
  <c r="GG62" i="32"/>
  <c r="GF62" i="32"/>
  <c r="GE62" i="32"/>
  <c r="GD62" i="32"/>
  <c r="GC62" i="32"/>
  <c r="GB62" i="32"/>
  <c r="GA62" i="32"/>
  <c r="FZ62" i="32"/>
  <c r="FY62" i="32"/>
  <c r="FX62" i="32"/>
  <c r="FW62" i="32"/>
  <c r="FV62" i="32"/>
  <c r="FU62" i="32"/>
  <c r="FT62" i="32"/>
  <c r="FS62" i="32"/>
  <c r="FR62" i="32"/>
  <c r="FQ62" i="32"/>
  <c r="FP62" i="32"/>
  <c r="FO62" i="32"/>
  <c r="FN62" i="32"/>
  <c r="FM62" i="32"/>
  <c r="FL62" i="32"/>
  <c r="FK62" i="32"/>
  <c r="FJ62" i="32"/>
  <c r="FI62" i="32"/>
  <c r="FH62" i="32"/>
  <c r="FG62" i="32"/>
  <c r="FF62" i="32"/>
  <c r="FE62" i="32"/>
  <c r="FD62" i="32"/>
  <c r="FC62" i="32"/>
  <c r="FB62" i="32"/>
  <c r="FA62" i="32"/>
  <c r="EZ62" i="32"/>
  <c r="EY62" i="32"/>
  <c r="EX62" i="32"/>
  <c r="EW62" i="32"/>
  <c r="EV62" i="32"/>
  <c r="EU62" i="32"/>
  <c r="ET62" i="32"/>
  <c r="ES62" i="32"/>
  <c r="ER62" i="32"/>
  <c r="EQ62" i="32"/>
  <c r="EP62" i="32"/>
  <c r="EO62" i="32"/>
  <c r="EN62" i="32"/>
  <c r="EM62" i="32"/>
  <c r="EL62" i="32"/>
  <c r="EK62" i="32"/>
  <c r="EJ62" i="32"/>
  <c r="EI62" i="32"/>
  <c r="EH62" i="32"/>
  <c r="EG62" i="32"/>
  <c r="EF62" i="32"/>
  <c r="EE62" i="32"/>
  <c r="ED62" i="32"/>
  <c r="EC62" i="32"/>
  <c r="EB62" i="32"/>
  <c r="EA62" i="32"/>
  <c r="DZ62" i="32"/>
  <c r="DY62" i="32"/>
  <c r="DX62" i="32"/>
  <c r="DW62" i="32"/>
  <c r="DV62" i="32"/>
  <c r="DU62" i="32"/>
  <c r="DT62" i="32"/>
  <c r="DS62" i="32"/>
  <c r="DR62" i="32"/>
  <c r="DQ62" i="32"/>
  <c r="DP62" i="32"/>
  <c r="DO62" i="32"/>
  <c r="DN62" i="32"/>
  <c r="DM62" i="32"/>
  <c r="DL62" i="32"/>
  <c r="DK62" i="32"/>
  <c r="DJ62" i="32"/>
  <c r="DI62" i="32"/>
  <c r="DH62" i="32"/>
  <c r="DG62" i="32"/>
  <c r="DF62" i="32"/>
  <c r="DE62" i="32"/>
  <c r="DD62" i="32"/>
  <c r="DC62" i="32"/>
  <c r="DB62" i="32"/>
  <c r="DA62" i="32"/>
  <c r="CZ62" i="32"/>
  <c r="CY62" i="32"/>
  <c r="CX62" i="32"/>
  <c r="CW62" i="32"/>
  <c r="CV62" i="32"/>
  <c r="CU62" i="32"/>
  <c r="CT62" i="32"/>
  <c r="CS62" i="32"/>
  <c r="CR62" i="32"/>
  <c r="CQ62" i="32"/>
  <c r="CP62" i="32"/>
  <c r="CO62" i="32"/>
  <c r="CN62" i="32"/>
  <c r="CM62" i="32"/>
  <c r="CL62" i="32"/>
  <c r="CK62" i="32"/>
  <c r="CJ62" i="32"/>
  <c r="CI62" i="32"/>
  <c r="CH62" i="32"/>
  <c r="CG62" i="32"/>
  <c r="CF62" i="32"/>
  <c r="CE62" i="32"/>
  <c r="CD62" i="32"/>
  <c r="CC62" i="32"/>
  <c r="CB62" i="32"/>
  <c r="CA62" i="32"/>
  <c r="BZ62" i="32"/>
  <c r="BY62" i="32"/>
  <c r="BX62" i="32"/>
  <c r="BW62" i="32"/>
  <c r="BV62" i="32"/>
  <c r="BU62" i="32"/>
  <c r="BT62" i="32"/>
  <c r="BS62" i="32"/>
  <c r="BR62" i="32"/>
  <c r="BQ62" i="32"/>
  <c r="BP62" i="32"/>
  <c r="BO62" i="32"/>
  <c r="BN62" i="32"/>
  <c r="BM62" i="32"/>
  <c r="BL62" i="32"/>
  <c r="BK62" i="32"/>
  <c r="BJ62" i="32"/>
  <c r="BI62" i="32"/>
  <c r="BH62" i="32"/>
  <c r="BG62" i="32"/>
  <c r="BF62" i="32"/>
  <c r="BE62" i="32"/>
  <c r="BD62" i="32"/>
  <c r="BC62" i="32"/>
  <c r="BB62" i="32"/>
  <c r="BA62" i="32"/>
  <c r="AZ62" i="32"/>
  <c r="AY62" i="32"/>
  <c r="AX62" i="32"/>
  <c r="AW62" i="32"/>
  <c r="AV62" i="32"/>
  <c r="AU62" i="32"/>
  <c r="AT62" i="32"/>
  <c r="AS62" i="32"/>
  <c r="AR62" i="32"/>
  <c r="AQ62"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D62" i="32"/>
  <c r="C62" i="32"/>
  <c r="GN61" i="32"/>
  <c r="GM61" i="32"/>
  <c r="GL61" i="32"/>
  <c r="GK61" i="32"/>
  <c r="GJ61" i="32"/>
  <c r="GI61" i="32"/>
  <c r="GH61" i="32"/>
  <c r="GG61" i="32"/>
  <c r="GF61" i="32"/>
  <c r="GE61" i="32"/>
  <c r="GD61" i="32"/>
  <c r="GC61" i="32"/>
  <c r="GB61" i="32"/>
  <c r="GA61" i="32"/>
  <c r="FZ61" i="32"/>
  <c r="FY61" i="32"/>
  <c r="FX61" i="32"/>
  <c r="FW61" i="32"/>
  <c r="FV61" i="32"/>
  <c r="FU61" i="32"/>
  <c r="FT61" i="32"/>
  <c r="FS61" i="32"/>
  <c r="FR61" i="32"/>
  <c r="FQ61" i="32"/>
  <c r="FP61" i="32"/>
  <c r="FO61" i="32"/>
  <c r="FN61" i="32"/>
  <c r="FM61" i="32"/>
  <c r="FL61" i="32"/>
  <c r="FK61" i="32"/>
  <c r="FJ61" i="32"/>
  <c r="FI61" i="32"/>
  <c r="FH61" i="32"/>
  <c r="FG61" i="32"/>
  <c r="FF61" i="32"/>
  <c r="FE61" i="32"/>
  <c r="FD61" i="32"/>
  <c r="FC61" i="32"/>
  <c r="FB61" i="32"/>
  <c r="FA61" i="32"/>
  <c r="EZ61" i="32"/>
  <c r="EY61" i="32"/>
  <c r="EX61" i="32"/>
  <c r="EW61" i="32"/>
  <c r="EV61" i="32"/>
  <c r="EU61" i="32"/>
  <c r="ET61" i="32"/>
  <c r="ES61" i="32"/>
  <c r="ER61" i="32"/>
  <c r="EQ61" i="32"/>
  <c r="EP61" i="32"/>
  <c r="EO61" i="32"/>
  <c r="EN61" i="32"/>
  <c r="EM61" i="32"/>
  <c r="EL61" i="32"/>
  <c r="EK61" i="32"/>
  <c r="EJ61" i="32"/>
  <c r="EI61" i="32"/>
  <c r="EH61" i="32"/>
  <c r="EG61" i="32"/>
  <c r="EF61" i="32"/>
  <c r="EE61" i="32"/>
  <c r="ED61" i="32"/>
  <c r="EC61" i="32"/>
  <c r="EB61" i="32"/>
  <c r="EA61" i="32"/>
  <c r="DZ61" i="32"/>
  <c r="DY61" i="32"/>
  <c r="DX61" i="32"/>
  <c r="DW61" i="32"/>
  <c r="DV61" i="32"/>
  <c r="DU61" i="32"/>
  <c r="DT61" i="32"/>
  <c r="DS61" i="32"/>
  <c r="DR61" i="32"/>
  <c r="DQ61" i="32"/>
  <c r="DP61" i="32"/>
  <c r="DO61" i="32"/>
  <c r="DN61" i="32"/>
  <c r="DM61" i="32"/>
  <c r="DL61" i="32"/>
  <c r="DK61" i="32"/>
  <c r="DJ61" i="32"/>
  <c r="DI61" i="32"/>
  <c r="DH61" i="32"/>
  <c r="DG61" i="32"/>
  <c r="DF61" i="32"/>
  <c r="DE61" i="32"/>
  <c r="DD61" i="32"/>
  <c r="DC61" i="32"/>
  <c r="DB61" i="32"/>
  <c r="DA61" i="32"/>
  <c r="CZ61" i="32"/>
  <c r="CY61" i="32"/>
  <c r="CX61" i="32"/>
  <c r="CW61" i="32"/>
  <c r="CV61" i="32"/>
  <c r="CU61" i="32"/>
  <c r="CT61" i="32"/>
  <c r="CS61" i="32"/>
  <c r="CR61" i="32"/>
  <c r="CQ61" i="32"/>
  <c r="CP61" i="32"/>
  <c r="CO61" i="32"/>
  <c r="CN61" i="32"/>
  <c r="CM61" i="32"/>
  <c r="CL61" i="32"/>
  <c r="CK61" i="32"/>
  <c r="CJ61" i="32"/>
  <c r="CI61" i="32"/>
  <c r="CH61" i="32"/>
  <c r="CG61" i="32"/>
  <c r="CF61" i="32"/>
  <c r="CE61" i="32"/>
  <c r="CD61" i="32"/>
  <c r="CC61" i="32"/>
  <c r="CB61" i="32"/>
  <c r="CA61" i="32"/>
  <c r="BZ61" i="32"/>
  <c r="BY61" i="32"/>
  <c r="BX61" i="32"/>
  <c r="BW61" i="32"/>
  <c r="BV61" i="32"/>
  <c r="BU61" i="32"/>
  <c r="BT61" i="32"/>
  <c r="BS61" i="32"/>
  <c r="BR61" i="32"/>
  <c r="BQ61" i="32"/>
  <c r="BP61" i="32"/>
  <c r="BO61" i="32"/>
  <c r="BN61" i="32"/>
  <c r="BM61" i="32"/>
  <c r="BL61" i="32"/>
  <c r="BK61" i="32"/>
  <c r="BJ61" i="32"/>
  <c r="BI61" i="32"/>
  <c r="BH61" i="32"/>
  <c r="BG61" i="32"/>
  <c r="BF61" i="32"/>
  <c r="BE61" i="32"/>
  <c r="BD61" i="32"/>
  <c r="BC61" i="32"/>
  <c r="BB61" i="32"/>
  <c r="BA61" i="32"/>
  <c r="AZ61" i="32"/>
  <c r="AY61" i="32"/>
  <c r="AX61" i="32"/>
  <c r="AW61" i="32"/>
  <c r="AV61" i="32"/>
  <c r="AU61" i="32"/>
  <c r="AT61" i="32"/>
  <c r="AS61" i="32"/>
  <c r="AR61" i="32"/>
  <c r="AQ61"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D61" i="32"/>
  <c r="C61" i="32"/>
  <c r="GN60" i="32"/>
  <c r="GM60" i="32"/>
  <c r="GL60" i="32"/>
  <c r="GK60" i="32"/>
  <c r="GJ60" i="32"/>
  <c r="GI60" i="32"/>
  <c r="GH60" i="32"/>
  <c r="GG60" i="32"/>
  <c r="GF60" i="32"/>
  <c r="GE60" i="32"/>
  <c r="GD60" i="32"/>
  <c r="GC60" i="32"/>
  <c r="GB60" i="32"/>
  <c r="GA60" i="32"/>
  <c r="FZ60" i="32"/>
  <c r="FY60" i="32"/>
  <c r="FX60" i="32"/>
  <c r="FW60" i="32"/>
  <c r="FV60" i="32"/>
  <c r="FU60" i="32"/>
  <c r="FT60" i="32"/>
  <c r="FS60" i="32"/>
  <c r="FR60" i="32"/>
  <c r="FQ60" i="32"/>
  <c r="FP60" i="32"/>
  <c r="FO60" i="32"/>
  <c r="FN60" i="32"/>
  <c r="FM60" i="32"/>
  <c r="FL60" i="32"/>
  <c r="FK60" i="32"/>
  <c r="FJ60" i="32"/>
  <c r="FI60" i="32"/>
  <c r="FH60" i="32"/>
  <c r="FG60" i="32"/>
  <c r="FF60" i="32"/>
  <c r="FE60" i="32"/>
  <c r="FD60" i="32"/>
  <c r="FC60" i="32"/>
  <c r="FB60" i="32"/>
  <c r="FA60" i="32"/>
  <c r="EZ60" i="32"/>
  <c r="EY60" i="32"/>
  <c r="EX60" i="32"/>
  <c r="EW60" i="32"/>
  <c r="EV60" i="32"/>
  <c r="EU60" i="32"/>
  <c r="ET60" i="32"/>
  <c r="ES60" i="32"/>
  <c r="ER60" i="32"/>
  <c r="EQ60" i="32"/>
  <c r="EP60" i="32"/>
  <c r="EO60" i="32"/>
  <c r="EN60" i="32"/>
  <c r="EM60" i="32"/>
  <c r="EL60" i="32"/>
  <c r="EK60" i="32"/>
  <c r="EJ60" i="32"/>
  <c r="EI60" i="32"/>
  <c r="EH60" i="32"/>
  <c r="EG60" i="32"/>
  <c r="EF60" i="32"/>
  <c r="EE60" i="32"/>
  <c r="ED60" i="32"/>
  <c r="EC60" i="32"/>
  <c r="EB60" i="32"/>
  <c r="EA60" i="32"/>
  <c r="DZ60" i="32"/>
  <c r="DY60" i="32"/>
  <c r="DX60" i="32"/>
  <c r="DW60" i="32"/>
  <c r="DV60" i="32"/>
  <c r="DU60" i="32"/>
  <c r="DT60" i="32"/>
  <c r="DS60" i="32"/>
  <c r="DR60" i="32"/>
  <c r="DQ60" i="32"/>
  <c r="DP60" i="32"/>
  <c r="DO60" i="32"/>
  <c r="DN60" i="32"/>
  <c r="DM60" i="32"/>
  <c r="DL60" i="32"/>
  <c r="DK60" i="32"/>
  <c r="DJ60" i="32"/>
  <c r="DI60" i="32"/>
  <c r="DH60" i="32"/>
  <c r="DG60" i="32"/>
  <c r="DF60" i="32"/>
  <c r="DE60" i="32"/>
  <c r="DD60" i="32"/>
  <c r="DC60" i="32"/>
  <c r="DB60" i="32"/>
  <c r="DA60" i="32"/>
  <c r="CZ60" i="32"/>
  <c r="CY60" i="32"/>
  <c r="CX60" i="32"/>
  <c r="CW60" i="32"/>
  <c r="CV60" i="32"/>
  <c r="CU60" i="32"/>
  <c r="CT60" i="32"/>
  <c r="CS60" i="32"/>
  <c r="CR60" i="32"/>
  <c r="CQ60" i="32"/>
  <c r="CP60" i="32"/>
  <c r="CO60" i="32"/>
  <c r="CN60" i="32"/>
  <c r="CM60" i="32"/>
  <c r="CL60" i="32"/>
  <c r="CK60" i="32"/>
  <c r="CJ60" i="32"/>
  <c r="CI60" i="32"/>
  <c r="CH60" i="32"/>
  <c r="CG60" i="32"/>
  <c r="CF60" i="32"/>
  <c r="CE60" i="32"/>
  <c r="CD60" i="32"/>
  <c r="CC60" i="32"/>
  <c r="CB60" i="32"/>
  <c r="CA60" i="32"/>
  <c r="BZ60" i="32"/>
  <c r="BY60" i="32"/>
  <c r="BX60" i="32"/>
  <c r="BW60" i="32"/>
  <c r="BV60" i="32"/>
  <c r="BU60" i="32"/>
  <c r="BT60" i="32"/>
  <c r="BS60" i="32"/>
  <c r="BR60" i="32"/>
  <c r="BQ60" i="32"/>
  <c r="BP60" i="32"/>
  <c r="BO60" i="32"/>
  <c r="BN60" i="32"/>
  <c r="BM60" i="32"/>
  <c r="BL60" i="32"/>
  <c r="BK60" i="32"/>
  <c r="BJ60" i="32"/>
  <c r="BI60" i="32"/>
  <c r="BH60" i="32"/>
  <c r="BG60" i="32"/>
  <c r="BF60" i="32"/>
  <c r="BE60" i="32"/>
  <c r="BD60" i="32"/>
  <c r="BC60" i="32"/>
  <c r="BB60" i="32"/>
  <c r="BA60" i="32"/>
  <c r="AZ60" i="32"/>
  <c r="AY60" i="32"/>
  <c r="AX60" i="32"/>
  <c r="AW60" i="32"/>
  <c r="AV60" i="32"/>
  <c r="AU60" i="32"/>
  <c r="AT60" i="32"/>
  <c r="AS60" i="32"/>
  <c r="AR60" i="32"/>
  <c r="AQ60"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D60" i="32"/>
  <c r="C60" i="32"/>
  <c r="GN59" i="32"/>
  <c r="GM59" i="32"/>
  <c r="GL59" i="32"/>
  <c r="GK59" i="32"/>
  <c r="GJ59" i="32"/>
  <c r="GI59" i="32"/>
  <c r="GH59" i="32"/>
  <c r="GG59" i="32"/>
  <c r="GF59" i="32"/>
  <c r="GE59" i="32"/>
  <c r="GD59" i="32"/>
  <c r="GC59" i="32"/>
  <c r="GB59" i="32"/>
  <c r="GA59" i="32"/>
  <c r="FZ59" i="32"/>
  <c r="FY59" i="32"/>
  <c r="FX59" i="32"/>
  <c r="FW59" i="32"/>
  <c r="FV59" i="32"/>
  <c r="FU59" i="32"/>
  <c r="FT59" i="32"/>
  <c r="FS59" i="32"/>
  <c r="FR59" i="32"/>
  <c r="FQ59" i="32"/>
  <c r="FP59" i="32"/>
  <c r="FO59" i="32"/>
  <c r="FN59" i="32"/>
  <c r="FM59" i="32"/>
  <c r="FL59" i="32"/>
  <c r="FK59" i="32"/>
  <c r="FJ59" i="32"/>
  <c r="FI59" i="32"/>
  <c r="FH59" i="32"/>
  <c r="FG59" i="32"/>
  <c r="FF59" i="32"/>
  <c r="FE59" i="32"/>
  <c r="FD59" i="32"/>
  <c r="FC59" i="32"/>
  <c r="FB59" i="32"/>
  <c r="FA59" i="32"/>
  <c r="EZ59" i="32"/>
  <c r="EY59" i="32"/>
  <c r="EX59" i="32"/>
  <c r="EW59" i="32"/>
  <c r="EV59" i="32"/>
  <c r="EU59" i="32"/>
  <c r="ET59" i="32"/>
  <c r="ES59" i="32"/>
  <c r="ER59" i="32"/>
  <c r="EQ59" i="32"/>
  <c r="EP59" i="32"/>
  <c r="EO59" i="32"/>
  <c r="EN59" i="32"/>
  <c r="EM59" i="32"/>
  <c r="EL59" i="32"/>
  <c r="EK59" i="32"/>
  <c r="EJ59" i="32"/>
  <c r="EI59" i="32"/>
  <c r="EH59" i="32"/>
  <c r="EG59" i="32"/>
  <c r="EF59" i="32"/>
  <c r="EE59" i="32"/>
  <c r="ED59" i="32"/>
  <c r="EC59" i="32"/>
  <c r="EB59" i="32"/>
  <c r="EA59" i="32"/>
  <c r="DZ59" i="32"/>
  <c r="DY59" i="32"/>
  <c r="DX59" i="32"/>
  <c r="DW59" i="32"/>
  <c r="DV59" i="32"/>
  <c r="DU59" i="32"/>
  <c r="DT59" i="32"/>
  <c r="DS59" i="32"/>
  <c r="DR59" i="32"/>
  <c r="DQ59" i="32"/>
  <c r="DP59" i="32"/>
  <c r="DO59" i="32"/>
  <c r="DN59" i="32"/>
  <c r="DM59" i="32"/>
  <c r="DL59" i="32"/>
  <c r="DK59" i="32"/>
  <c r="DJ59" i="32"/>
  <c r="DI59" i="32"/>
  <c r="DH59" i="32"/>
  <c r="DG59" i="32"/>
  <c r="DF59" i="32"/>
  <c r="DE59" i="32"/>
  <c r="DD59" i="32"/>
  <c r="DC59" i="32"/>
  <c r="DB59" i="32"/>
  <c r="DA59" i="32"/>
  <c r="CZ59" i="32"/>
  <c r="CY59" i="32"/>
  <c r="CX59" i="32"/>
  <c r="CW59" i="32"/>
  <c r="CV59" i="32"/>
  <c r="CU59" i="32"/>
  <c r="CT59" i="32"/>
  <c r="CS59" i="32"/>
  <c r="CR59" i="32"/>
  <c r="CQ59" i="32"/>
  <c r="CP59" i="32"/>
  <c r="CO59" i="32"/>
  <c r="CN59" i="32"/>
  <c r="CM59" i="32"/>
  <c r="CL59" i="32"/>
  <c r="CK59" i="32"/>
  <c r="CJ59" i="32"/>
  <c r="CI59" i="32"/>
  <c r="CH59" i="32"/>
  <c r="CG59" i="32"/>
  <c r="CF59" i="32"/>
  <c r="CE59" i="32"/>
  <c r="CD59" i="32"/>
  <c r="CC59" i="32"/>
  <c r="CB59" i="32"/>
  <c r="CA59" i="32"/>
  <c r="BZ59" i="32"/>
  <c r="BY59" i="32"/>
  <c r="BX59" i="32"/>
  <c r="BW59" i="32"/>
  <c r="BV59" i="32"/>
  <c r="BU59" i="32"/>
  <c r="BT59" i="32"/>
  <c r="BS59" i="32"/>
  <c r="BR59" i="32"/>
  <c r="BQ59" i="32"/>
  <c r="BP59" i="32"/>
  <c r="BO59" i="32"/>
  <c r="BN59" i="32"/>
  <c r="BM59" i="32"/>
  <c r="BL59" i="32"/>
  <c r="BK59" i="32"/>
  <c r="BJ59" i="32"/>
  <c r="BI59" i="32"/>
  <c r="BH59" i="32"/>
  <c r="BG59" i="32"/>
  <c r="BF59" i="32"/>
  <c r="BE59" i="32"/>
  <c r="BD59" i="32"/>
  <c r="BC59" i="32"/>
  <c r="BB59" i="32"/>
  <c r="BA59" i="32"/>
  <c r="AZ59" i="32"/>
  <c r="AY59" i="32"/>
  <c r="AX59" i="32"/>
  <c r="AW59" i="32"/>
  <c r="AV59" i="32"/>
  <c r="AU59" i="32"/>
  <c r="AT59" i="32"/>
  <c r="AS59" i="32"/>
  <c r="AR59" i="32"/>
  <c r="AQ59"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D59" i="32"/>
  <c r="C59" i="32"/>
  <c r="GN58" i="32"/>
  <c r="GM58" i="32"/>
  <c r="GL58" i="32"/>
  <c r="GK58" i="32"/>
  <c r="GJ58" i="32"/>
  <c r="GI58" i="32"/>
  <c r="GH58" i="32"/>
  <c r="GG58" i="32"/>
  <c r="GF58" i="32"/>
  <c r="GE58" i="32"/>
  <c r="GD58" i="32"/>
  <c r="GC58" i="32"/>
  <c r="GB58" i="32"/>
  <c r="GA58" i="32"/>
  <c r="FZ58" i="32"/>
  <c r="FY58" i="32"/>
  <c r="FX58" i="32"/>
  <c r="FW58" i="32"/>
  <c r="FV58" i="32"/>
  <c r="FU58" i="32"/>
  <c r="FT58" i="32"/>
  <c r="FS58" i="32"/>
  <c r="FR58" i="32"/>
  <c r="FQ58" i="32"/>
  <c r="FP58" i="32"/>
  <c r="FO58" i="32"/>
  <c r="FN58" i="32"/>
  <c r="FM58" i="32"/>
  <c r="FL58" i="32"/>
  <c r="FK58" i="32"/>
  <c r="FJ58" i="32"/>
  <c r="FI58" i="32"/>
  <c r="FH58" i="32"/>
  <c r="FG58" i="32"/>
  <c r="FF58" i="32"/>
  <c r="FE58" i="32"/>
  <c r="FD58" i="32"/>
  <c r="FC58" i="32"/>
  <c r="FB58" i="32"/>
  <c r="FA58" i="32"/>
  <c r="EZ58" i="32"/>
  <c r="EY58" i="32"/>
  <c r="EX58" i="32"/>
  <c r="EW58" i="32"/>
  <c r="EV58" i="32"/>
  <c r="EU58" i="32"/>
  <c r="ET58" i="32"/>
  <c r="ES58" i="32"/>
  <c r="ER58" i="32"/>
  <c r="EQ58" i="32"/>
  <c r="EP58" i="32"/>
  <c r="EO58" i="32"/>
  <c r="EN58" i="32"/>
  <c r="EM58" i="32"/>
  <c r="EL58" i="32"/>
  <c r="EK58" i="32"/>
  <c r="EJ58" i="32"/>
  <c r="EI58" i="32"/>
  <c r="EH58" i="32"/>
  <c r="EG58" i="32"/>
  <c r="EF58" i="32"/>
  <c r="EE58" i="32"/>
  <c r="ED58" i="32"/>
  <c r="EC58" i="32"/>
  <c r="EB58" i="32"/>
  <c r="EA58" i="32"/>
  <c r="DZ58" i="32"/>
  <c r="DY58" i="32"/>
  <c r="DX58" i="32"/>
  <c r="DW58" i="32"/>
  <c r="DV58" i="32"/>
  <c r="DU58" i="32"/>
  <c r="DT58" i="32"/>
  <c r="DS58" i="32"/>
  <c r="DR58" i="32"/>
  <c r="DQ58" i="32"/>
  <c r="DP58" i="32"/>
  <c r="DO58" i="32"/>
  <c r="DN58" i="32"/>
  <c r="DM58" i="32"/>
  <c r="DL58" i="32"/>
  <c r="DK58" i="32"/>
  <c r="DJ58" i="32"/>
  <c r="DI58" i="32"/>
  <c r="DH58" i="32"/>
  <c r="DG58" i="32"/>
  <c r="DF58" i="32"/>
  <c r="DE58" i="32"/>
  <c r="DD58" i="32"/>
  <c r="DC58" i="32"/>
  <c r="DB58" i="32"/>
  <c r="DA58" i="32"/>
  <c r="CZ58" i="32"/>
  <c r="CY58" i="32"/>
  <c r="CX58" i="32"/>
  <c r="CW58" i="32"/>
  <c r="CV58" i="32"/>
  <c r="CU58" i="32"/>
  <c r="CT58" i="32"/>
  <c r="CS58" i="32"/>
  <c r="CR58" i="32"/>
  <c r="CQ58" i="32"/>
  <c r="CP58" i="32"/>
  <c r="CO58" i="32"/>
  <c r="CN58" i="32"/>
  <c r="CM58" i="32"/>
  <c r="CL58" i="32"/>
  <c r="CK58" i="32"/>
  <c r="CJ58" i="32"/>
  <c r="CI58" i="32"/>
  <c r="CH58" i="32"/>
  <c r="CG58" i="32"/>
  <c r="CF58" i="32"/>
  <c r="CE58" i="32"/>
  <c r="CD58" i="32"/>
  <c r="CC58" i="32"/>
  <c r="CB58" i="32"/>
  <c r="CA58" i="32"/>
  <c r="BZ58" i="32"/>
  <c r="BY58" i="32"/>
  <c r="BX58" i="32"/>
  <c r="BW58" i="32"/>
  <c r="BV58" i="32"/>
  <c r="BU58" i="32"/>
  <c r="BT58" i="32"/>
  <c r="BS58" i="32"/>
  <c r="BR58" i="32"/>
  <c r="BQ58" i="32"/>
  <c r="BP58" i="32"/>
  <c r="BO58" i="32"/>
  <c r="BN58" i="32"/>
  <c r="BM58" i="32"/>
  <c r="BL58" i="32"/>
  <c r="BK58" i="32"/>
  <c r="BJ58" i="32"/>
  <c r="BI58" i="32"/>
  <c r="BH58" i="32"/>
  <c r="BG58" i="32"/>
  <c r="BF58" i="32"/>
  <c r="BE58" i="32"/>
  <c r="BD58" i="32"/>
  <c r="BC58" i="32"/>
  <c r="BB58" i="32"/>
  <c r="BA58" i="32"/>
  <c r="AZ58" i="32"/>
  <c r="AY58" i="32"/>
  <c r="AX58" i="32"/>
  <c r="AW58" i="32"/>
  <c r="AV58" i="32"/>
  <c r="AU58" i="32"/>
  <c r="AT58" i="32"/>
  <c r="AS58" i="32"/>
  <c r="AR58" i="32"/>
  <c r="AQ58"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D58" i="32"/>
  <c r="C58" i="32"/>
  <c r="GN57" i="32"/>
  <c r="GM57" i="32"/>
  <c r="GL57" i="32"/>
  <c r="GK57" i="32"/>
  <c r="GJ57" i="32"/>
  <c r="GI57" i="32"/>
  <c r="GH57" i="32"/>
  <c r="GG57" i="32"/>
  <c r="GF57" i="32"/>
  <c r="GE57" i="32"/>
  <c r="GD57" i="32"/>
  <c r="GC57" i="32"/>
  <c r="GB57" i="32"/>
  <c r="GA57" i="32"/>
  <c r="FZ57" i="32"/>
  <c r="FY57" i="32"/>
  <c r="FX57" i="32"/>
  <c r="FW57" i="32"/>
  <c r="FV57" i="32"/>
  <c r="FU57" i="32"/>
  <c r="FT57" i="32"/>
  <c r="FS57" i="32"/>
  <c r="FR57" i="32"/>
  <c r="FQ57" i="32"/>
  <c r="FP57" i="32"/>
  <c r="FO57" i="32"/>
  <c r="FN57" i="32"/>
  <c r="FM57" i="32"/>
  <c r="FL57" i="32"/>
  <c r="FK57" i="32"/>
  <c r="FJ57" i="32"/>
  <c r="FI57" i="32"/>
  <c r="FH57" i="32"/>
  <c r="FG57" i="32"/>
  <c r="FF57" i="32"/>
  <c r="FE57" i="32"/>
  <c r="FD57" i="32"/>
  <c r="FC57" i="32"/>
  <c r="FB57" i="32"/>
  <c r="FA57" i="32"/>
  <c r="EZ57" i="32"/>
  <c r="EY57" i="32"/>
  <c r="EX57" i="32"/>
  <c r="EW57" i="32"/>
  <c r="EV57" i="32"/>
  <c r="EU57" i="32"/>
  <c r="ET57" i="32"/>
  <c r="ES57" i="32"/>
  <c r="ER57" i="32"/>
  <c r="EQ57" i="32"/>
  <c r="EP57" i="32"/>
  <c r="EO57" i="32"/>
  <c r="EN57" i="32"/>
  <c r="EM57" i="32"/>
  <c r="EL57" i="32"/>
  <c r="EK57" i="32"/>
  <c r="EJ57" i="32"/>
  <c r="EI57" i="32"/>
  <c r="EH57" i="32"/>
  <c r="EG57" i="32"/>
  <c r="EF57" i="32"/>
  <c r="EE57" i="32"/>
  <c r="ED57" i="32"/>
  <c r="EC57" i="32"/>
  <c r="EB57" i="32"/>
  <c r="EA57" i="32"/>
  <c r="DZ57" i="32"/>
  <c r="DY57" i="32"/>
  <c r="DX57" i="32"/>
  <c r="DW57" i="32"/>
  <c r="DV57" i="32"/>
  <c r="DU57" i="32"/>
  <c r="DT57" i="32"/>
  <c r="DS57" i="32"/>
  <c r="DR57" i="32"/>
  <c r="DQ57" i="32"/>
  <c r="DP57" i="32"/>
  <c r="DO57" i="32"/>
  <c r="DN57" i="32"/>
  <c r="DM57" i="32"/>
  <c r="DL57" i="32"/>
  <c r="DK57" i="32"/>
  <c r="DJ57" i="32"/>
  <c r="DI57" i="32"/>
  <c r="DH57" i="32"/>
  <c r="DG57" i="32"/>
  <c r="DF57" i="32"/>
  <c r="DE57" i="32"/>
  <c r="DD57" i="32"/>
  <c r="DC57" i="32"/>
  <c r="DB57" i="32"/>
  <c r="DA57" i="32"/>
  <c r="CZ57" i="32"/>
  <c r="CY57" i="32"/>
  <c r="CX57" i="32"/>
  <c r="CW57" i="32"/>
  <c r="CV57" i="32"/>
  <c r="CU57" i="32"/>
  <c r="CT57" i="32"/>
  <c r="CS57" i="32"/>
  <c r="CR57" i="32"/>
  <c r="CQ57" i="32"/>
  <c r="CP57" i="32"/>
  <c r="CO57" i="32"/>
  <c r="CN57" i="32"/>
  <c r="CM57" i="32"/>
  <c r="CL57" i="32"/>
  <c r="CK57" i="32"/>
  <c r="CJ57" i="32"/>
  <c r="CI57" i="32"/>
  <c r="CH57" i="32"/>
  <c r="CG57" i="32"/>
  <c r="CF57" i="32"/>
  <c r="CE57" i="32"/>
  <c r="CD57" i="32"/>
  <c r="CC57" i="32"/>
  <c r="CB57" i="32"/>
  <c r="CA57" i="32"/>
  <c r="BZ57" i="32"/>
  <c r="BY57" i="32"/>
  <c r="BX57" i="32"/>
  <c r="BW57" i="32"/>
  <c r="BV57" i="32"/>
  <c r="BU57" i="32"/>
  <c r="BT57" i="32"/>
  <c r="BS57" i="32"/>
  <c r="BR57" i="32"/>
  <c r="BQ57" i="32"/>
  <c r="BP57" i="32"/>
  <c r="BO57" i="32"/>
  <c r="BN57" i="32"/>
  <c r="BM57" i="32"/>
  <c r="BL57" i="32"/>
  <c r="BK57" i="32"/>
  <c r="BJ57" i="32"/>
  <c r="BI57" i="32"/>
  <c r="BH57" i="32"/>
  <c r="BG57" i="32"/>
  <c r="BF57" i="32"/>
  <c r="BE57" i="32"/>
  <c r="BD57" i="32"/>
  <c r="BC57" i="32"/>
  <c r="BB57" i="32"/>
  <c r="BA57" i="32"/>
  <c r="AZ57" i="32"/>
  <c r="AY57" i="32"/>
  <c r="AX57" i="32"/>
  <c r="AW57" i="32"/>
  <c r="AV57" i="32"/>
  <c r="AU57" i="32"/>
  <c r="AT57" i="32"/>
  <c r="AS57" i="32"/>
  <c r="AR57" i="32"/>
  <c r="AQ57"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D57" i="32"/>
  <c r="C57" i="32"/>
  <c r="B78" i="32"/>
  <c r="B64" i="32"/>
  <c r="B65" i="32"/>
  <c r="B66" i="32"/>
  <c r="B68" i="32"/>
  <c r="B63" i="32"/>
  <c r="B58" i="32"/>
  <c r="B59" i="32"/>
  <c r="B60" i="32"/>
  <c r="B61" i="32"/>
  <c r="B62" i="32"/>
  <c r="B57" i="32"/>
  <c r="GN53" i="32"/>
  <c r="GM53" i="32"/>
  <c r="GL53" i="32"/>
  <c r="GK53" i="32"/>
  <c r="GJ53" i="32"/>
  <c r="GI53" i="32"/>
  <c r="GH53" i="32"/>
  <c r="GG53" i="32"/>
  <c r="GF53" i="32"/>
  <c r="GE53" i="32"/>
  <c r="GD53" i="32"/>
  <c r="GC53" i="32"/>
  <c r="GB53" i="32"/>
  <c r="GA53" i="32"/>
  <c r="FZ53" i="32"/>
  <c r="FY53" i="32"/>
  <c r="FX53" i="32"/>
  <c r="FW53" i="32"/>
  <c r="FV53" i="32"/>
  <c r="FU53" i="32"/>
  <c r="FT53" i="32"/>
  <c r="FS53" i="32"/>
  <c r="FR53" i="32"/>
  <c r="FQ53" i="32"/>
  <c r="FP53" i="32"/>
  <c r="FO53" i="32"/>
  <c r="FN53" i="32"/>
  <c r="FM53" i="32"/>
  <c r="FL53" i="32"/>
  <c r="FK53" i="32"/>
  <c r="FJ53" i="32"/>
  <c r="FI53" i="32"/>
  <c r="FH53" i="32"/>
  <c r="FG53" i="32"/>
  <c r="FF53" i="32"/>
  <c r="FE53" i="32"/>
  <c r="FD53" i="32"/>
  <c r="FC53" i="32"/>
  <c r="FB53" i="32"/>
  <c r="FA53" i="32"/>
  <c r="EZ53" i="32"/>
  <c r="EY53" i="32"/>
  <c r="EX53" i="32"/>
  <c r="EW53" i="32"/>
  <c r="EV53" i="32"/>
  <c r="EU53" i="32"/>
  <c r="ET53" i="32"/>
  <c r="ES53" i="32"/>
  <c r="ER53" i="32"/>
  <c r="EQ53" i="32"/>
  <c r="EP53" i="32"/>
  <c r="EO53" i="32"/>
  <c r="EN53" i="32"/>
  <c r="EM53" i="32"/>
  <c r="EL53" i="32"/>
  <c r="EK53" i="32"/>
  <c r="EJ53" i="32"/>
  <c r="EI53" i="32"/>
  <c r="EH53" i="32"/>
  <c r="EG53" i="32"/>
  <c r="EF53" i="32"/>
  <c r="EE53" i="32"/>
  <c r="ED53" i="32"/>
  <c r="EC53" i="32"/>
  <c r="EB53" i="32"/>
  <c r="EA53" i="32"/>
  <c r="DZ53" i="32"/>
  <c r="DY53" i="32"/>
  <c r="DX53" i="32"/>
  <c r="DW53" i="32"/>
  <c r="DV53" i="32"/>
  <c r="DU53" i="32"/>
  <c r="DT53" i="32"/>
  <c r="DS53" i="32"/>
  <c r="DR53" i="32"/>
  <c r="DQ53" i="32"/>
  <c r="DP53" i="32"/>
  <c r="DO53" i="32"/>
  <c r="DN53" i="32"/>
  <c r="DM53" i="32"/>
  <c r="DL53" i="32"/>
  <c r="DK53" i="32"/>
  <c r="DJ53" i="32"/>
  <c r="DI53" i="32"/>
  <c r="DH53" i="32"/>
  <c r="DG53" i="32"/>
  <c r="DF53" i="32"/>
  <c r="DE53" i="32"/>
  <c r="DD53" i="32"/>
  <c r="DC53" i="32"/>
  <c r="DB53" i="32"/>
  <c r="DA53" i="32"/>
  <c r="CZ53" i="32"/>
  <c r="CY53" i="32"/>
  <c r="CX53" i="32"/>
  <c r="CW53" i="32"/>
  <c r="CV53" i="32"/>
  <c r="CU53" i="32"/>
  <c r="CT53" i="32"/>
  <c r="CS53" i="32"/>
  <c r="CR53" i="32"/>
  <c r="CQ53" i="32"/>
  <c r="CP53" i="32"/>
  <c r="CO53" i="32"/>
  <c r="CN53" i="32"/>
  <c r="CM53" i="32"/>
  <c r="CL53" i="32"/>
  <c r="CK53" i="32"/>
  <c r="CJ53" i="32"/>
  <c r="CI53" i="32"/>
  <c r="CH53" i="32"/>
  <c r="CG53" i="32"/>
  <c r="CF53" i="32"/>
  <c r="CE53" i="32"/>
  <c r="CD53" i="32"/>
  <c r="CC53" i="32"/>
  <c r="CB53" i="32"/>
  <c r="CA53" i="32"/>
  <c r="BZ53" i="32"/>
  <c r="BY53" i="32"/>
  <c r="BX53" i="32"/>
  <c r="BW53" i="32"/>
  <c r="BV53" i="32"/>
  <c r="BU53" i="32"/>
  <c r="BT53" i="32"/>
  <c r="BS53" i="32"/>
  <c r="BR53" i="32"/>
  <c r="BQ53" i="32"/>
  <c r="BP53" i="32"/>
  <c r="BO53" i="32"/>
  <c r="BN53" i="32"/>
  <c r="BM53" i="32"/>
  <c r="BL53" i="32"/>
  <c r="BK53" i="32"/>
  <c r="BJ53" i="32"/>
  <c r="BI53" i="32"/>
  <c r="BH53" i="32"/>
  <c r="BG53" i="32"/>
  <c r="BF53" i="32"/>
  <c r="BE53" i="32"/>
  <c r="BD53" i="32"/>
  <c r="BC53" i="32"/>
  <c r="BB53" i="32"/>
  <c r="BA53" i="32"/>
  <c r="AZ53" i="32"/>
  <c r="AY53" i="32"/>
  <c r="AX53" i="32"/>
  <c r="AW53" i="32"/>
  <c r="AV53" i="32"/>
  <c r="AU53" i="32"/>
  <c r="AT53" i="32"/>
  <c r="AS53" i="32"/>
  <c r="AR53" i="32"/>
  <c r="AQ53"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D53" i="32"/>
  <c r="C53" i="32"/>
  <c r="GN52" i="32"/>
  <c r="GM52" i="32"/>
  <c r="GL52" i="32"/>
  <c r="GK52" i="32"/>
  <c r="GJ52" i="32"/>
  <c r="GI52" i="32"/>
  <c r="GH52" i="32"/>
  <c r="GG52" i="32"/>
  <c r="GF52" i="32"/>
  <c r="GE52" i="32"/>
  <c r="GD52" i="32"/>
  <c r="GC52" i="32"/>
  <c r="GB52" i="32"/>
  <c r="GA52" i="32"/>
  <c r="FZ52" i="32"/>
  <c r="FY52" i="32"/>
  <c r="FX52" i="32"/>
  <c r="FW52" i="32"/>
  <c r="FV52" i="32"/>
  <c r="FU52" i="32"/>
  <c r="FT52" i="32"/>
  <c r="FS52" i="32"/>
  <c r="FR52" i="32"/>
  <c r="FQ52" i="32"/>
  <c r="FP52" i="32"/>
  <c r="FO52" i="32"/>
  <c r="FN52" i="32"/>
  <c r="FM52" i="32"/>
  <c r="FL52" i="32"/>
  <c r="FK52" i="32"/>
  <c r="FJ52" i="32"/>
  <c r="FI52" i="32"/>
  <c r="FH52" i="32"/>
  <c r="FG52" i="32"/>
  <c r="FF52" i="32"/>
  <c r="FE52" i="32"/>
  <c r="FD52" i="32"/>
  <c r="FC52" i="32"/>
  <c r="FB52" i="32"/>
  <c r="FA52" i="32"/>
  <c r="EZ52" i="32"/>
  <c r="EY52" i="32"/>
  <c r="EX52" i="32"/>
  <c r="EW52" i="32"/>
  <c r="EV52" i="32"/>
  <c r="EU52" i="32"/>
  <c r="ET52" i="32"/>
  <c r="ES52" i="32"/>
  <c r="ER52" i="32"/>
  <c r="EQ52" i="32"/>
  <c r="EP52" i="32"/>
  <c r="EO52" i="32"/>
  <c r="EN52" i="32"/>
  <c r="EM52" i="32"/>
  <c r="EL52" i="32"/>
  <c r="EK52" i="32"/>
  <c r="EJ52" i="32"/>
  <c r="EI52" i="32"/>
  <c r="EH52" i="32"/>
  <c r="EG52" i="32"/>
  <c r="EF52" i="32"/>
  <c r="EE52" i="32"/>
  <c r="ED52" i="32"/>
  <c r="EC52" i="32"/>
  <c r="EB52" i="32"/>
  <c r="EA52" i="32"/>
  <c r="DZ52" i="32"/>
  <c r="DY52" i="32"/>
  <c r="DX52" i="32"/>
  <c r="DW52" i="32"/>
  <c r="DV52" i="32"/>
  <c r="DU52" i="32"/>
  <c r="DT52" i="32"/>
  <c r="DS52" i="32"/>
  <c r="DR52" i="32"/>
  <c r="DQ52" i="32"/>
  <c r="DP52" i="32"/>
  <c r="DO52" i="32"/>
  <c r="DN52" i="32"/>
  <c r="DM52" i="32"/>
  <c r="DL52" i="32"/>
  <c r="DK52" i="32"/>
  <c r="DJ52" i="32"/>
  <c r="DI52" i="32"/>
  <c r="DH52" i="32"/>
  <c r="DG52" i="32"/>
  <c r="DF52" i="32"/>
  <c r="DE52" i="32"/>
  <c r="DD52" i="32"/>
  <c r="DC52" i="32"/>
  <c r="DB52" i="32"/>
  <c r="DA52" i="32"/>
  <c r="CZ52" i="32"/>
  <c r="CY52" i="32"/>
  <c r="CX52" i="32"/>
  <c r="CW52" i="32"/>
  <c r="CV52" i="32"/>
  <c r="CU52" i="32"/>
  <c r="CT52" i="32"/>
  <c r="CS52" i="32"/>
  <c r="CR52" i="32"/>
  <c r="CQ52" i="32"/>
  <c r="CP52" i="32"/>
  <c r="CO52" i="32"/>
  <c r="CN52" i="32"/>
  <c r="CM52" i="32"/>
  <c r="CL52" i="32"/>
  <c r="CK52" i="32"/>
  <c r="CJ52" i="32"/>
  <c r="CI52" i="32"/>
  <c r="CH52" i="32"/>
  <c r="CG52" i="32"/>
  <c r="CF52" i="32"/>
  <c r="CE52" i="32"/>
  <c r="CD52" i="32"/>
  <c r="CC52" i="32"/>
  <c r="CB52" i="32"/>
  <c r="CA52" i="32"/>
  <c r="BZ52" i="32"/>
  <c r="BY52" i="32"/>
  <c r="BX52" i="32"/>
  <c r="BW52" i="32"/>
  <c r="BV52" i="32"/>
  <c r="BU52" i="32"/>
  <c r="BT52" i="32"/>
  <c r="BS52" i="32"/>
  <c r="BR52" i="32"/>
  <c r="BQ52" i="32"/>
  <c r="BP52" i="32"/>
  <c r="BO52" i="32"/>
  <c r="BN52" i="32"/>
  <c r="BM52" i="32"/>
  <c r="BL52" i="32"/>
  <c r="BK52" i="32"/>
  <c r="BJ52" i="32"/>
  <c r="BI52" i="32"/>
  <c r="BH52" i="32"/>
  <c r="BG52" i="32"/>
  <c r="BF52" i="32"/>
  <c r="BE52" i="32"/>
  <c r="BD52" i="32"/>
  <c r="BC52" i="32"/>
  <c r="BB52" i="32"/>
  <c r="BA52" i="32"/>
  <c r="AZ52" i="32"/>
  <c r="AY52" i="32"/>
  <c r="AX52" i="32"/>
  <c r="AW52" i="32"/>
  <c r="AV52" i="32"/>
  <c r="AU52" i="32"/>
  <c r="AT52" i="32"/>
  <c r="AS52" i="32"/>
  <c r="AR52" i="32"/>
  <c r="AQ52"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D52" i="32"/>
  <c r="C52" i="32"/>
  <c r="GN51" i="32"/>
  <c r="GM51" i="32"/>
  <c r="GL51" i="32"/>
  <c r="GK51" i="32"/>
  <c r="GJ51" i="32"/>
  <c r="GI51" i="32"/>
  <c r="GH51" i="32"/>
  <c r="GG51" i="32"/>
  <c r="GF51" i="32"/>
  <c r="GE51" i="32"/>
  <c r="GD51" i="32"/>
  <c r="GC51" i="32"/>
  <c r="GB51" i="32"/>
  <c r="GA51" i="32"/>
  <c r="FZ51" i="32"/>
  <c r="FY51" i="32"/>
  <c r="FX51" i="32"/>
  <c r="FW51" i="32"/>
  <c r="FV51" i="32"/>
  <c r="FU51" i="32"/>
  <c r="FT51" i="32"/>
  <c r="FS51" i="32"/>
  <c r="FR51" i="32"/>
  <c r="FQ51" i="32"/>
  <c r="FP51" i="32"/>
  <c r="FO51" i="32"/>
  <c r="FN51" i="32"/>
  <c r="FM51" i="32"/>
  <c r="FL51" i="32"/>
  <c r="FK51" i="32"/>
  <c r="FJ51" i="32"/>
  <c r="FI51" i="32"/>
  <c r="FH51" i="32"/>
  <c r="FG51" i="32"/>
  <c r="FF51" i="32"/>
  <c r="FE51" i="32"/>
  <c r="FD51" i="32"/>
  <c r="FC51" i="32"/>
  <c r="FB51" i="32"/>
  <c r="FA51" i="32"/>
  <c r="EZ51" i="32"/>
  <c r="EY51" i="32"/>
  <c r="EX51" i="32"/>
  <c r="EW51" i="32"/>
  <c r="EV51" i="32"/>
  <c r="EU51" i="32"/>
  <c r="ET51" i="32"/>
  <c r="ES51" i="32"/>
  <c r="ER51" i="32"/>
  <c r="EQ51" i="32"/>
  <c r="EP51" i="32"/>
  <c r="EO51" i="32"/>
  <c r="EN51" i="32"/>
  <c r="EM51" i="32"/>
  <c r="EL51" i="32"/>
  <c r="EK51" i="32"/>
  <c r="EJ51" i="32"/>
  <c r="EI51" i="32"/>
  <c r="EH51" i="32"/>
  <c r="EG51" i="32"/>
  <c r="EF51" i="32"/>
  <c r="EE51" i="32"/>
  <c r="ED51" i="32"/>
  <c r="EC51" i="32"/>
  <c r="EB51" i="32"/>
  <c r="EA51" i="32"/>
  <c r="DZ51" i="32"/>
  <c r="DY51" i="32"/>
  <c r="DX51" i="32"/>
  <c r="DW51" i="32"/>
  <c r="DV51" i="32"/>
  <c r="DU51" i="32"/>
  <c r="DT51" i="32"/>
  <c r="DS51" i="32"/>
  <c r="DR51" i="32"/>
  <c r="DQ51" i="32"/>
  <c r="DP51" i="32"/>
  <c r="DO51" i="32"/>
  <c r="DN51" i="32"/>
  <c r="DM51" i="32"/>
  <c r="DL51" i="32"/>
  <c r="DK51" i="32"/>
  <c r="DJ51" i="32"/>
  <c r="DI51" i="32"/>
  <c r="DH51" i="32"/>
  <c r="DG51" i="32"/>
  <c r="DF51" i="32"/>
  <c r="DE51" i="32"/>
  <c r="DD51" i="32"/>
  <c r="DC51" i="32"/>
  <c r="DB51" i="32"/>
  <c r="DA51" i="32"/>
  <c r="CZ51" i="32"/>
  <c r="CY51" i="32"/>
  <c r="CX51" i="32"/>
  <c r="CW51" i="32"/>
  <c r="CV51" i="32"/>
  <c r="CU51" i="32"/>
  <c r="CT51" i="32"/>
  <c r="CS51" i="32"/>
  <c r="CR51" i="32"/>
  <c r="CQ51" i="32"/>
  <c r="CP51" i="32"/>
  <c r="CO51" i="32"/>
  <c r="CN51" i="32"/>
  <c r="CM51" i="32"/>
  <c r="CL51" i="32"/>
  <c r="CK51" i="32"/>
  <c r="CJ51" i="32"/>
  <c r="CI51" i="32"/>
  <c r="CH51" i="32"/>
  <c r="CG51" i="32"/>
  <c r="CF51" i="32"/>
  <c r="CE51" i="32"/>
  <c r="CD51" i="32"/>
  <c r="CC51" i="32"/>
  <c r="CB51" i="32"/>
  <c r="CA51" i="32"/>
  <c r="BZ51" i="32"/>
  <c r="BY51" i="32"/>
  <c r="BX51" i="32"/>
  <c r="BW51" i="32"/>
  <c r="BV51" i="32"/>
  <c r="BU51" i="32"/>
  <c r="BT51" i="32"/>
  <c r="BS51" i="32"/>
  <c r="BR51" i="32"/>
  <c r="BQ51" i="32"/>
  <c r="BP51" i="32"/>
  <c r="BO51" i="32"/>
  <c r="BN51" i="32"/>
  <c r="BM51" i="32"/>
  <c r="BL51" i="32"/>
  <c r="BK51" i="32"/>
  <c r="BJ51" i="32"/>
  <c r="BI51" i="32"/>
  <c r="BH51" i="32"/>
  <c r="BG51" i="32"/>
  <c r="BF51" i="32"/>
  <c r="BE51" i="32"/>
  <c r="BD51" i="32"/>
  <c r="BC51" i="32"/>
  <c r="BB51" i="32"/>
  <c r="BA51" i="32"/>
  <c r="AZ51" i="32"/>
  <c r="AY51" i="32"/>
  <c r="AX51" i="32"/>
  <c r="AW51" i="32"/>
  <c r="AV51" i="32"/>
  <c r="AU51" i="32"/>
  <c r="AT51" i="32"/>
  <c r="AS51" i="32"/>
  <c r="AR51" i="32"/>
  <c r="AQ51"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D51" i="32"/>
  <c r="C51" i="32"/>
  <c r="GN50" i="32"/>
  <c r="GM50" i="32"/>
  <c r="GL50" i="32"/>
  <c r="GK50" i="32"/>
  <c r="GJ50" i="32"/>
  <c r="GI50" i="32"/>
  <c r="GH50" i="32"/>
  <c r="GG50" i="32"/>
  <c r="GF50" i="32"/>
  <c r="GE50" i="32"/>
  <c r="GD50" i="32"/>
  <c r="GC50" i="32"/>
  <c r="GB50" i="32"/>
  <c r="GA50" i="32"/>
  <c r="FZ50" i="32"/>
  <c r="FY50" i="32"/>
  <c r="FX50" i="32"/>
  <c r="FW50" i="32"/>
  <c r="FV50" i="32"/>
  <c r="FU50" i="32"/>
  <c r="FT50" i="32"/>
  <c r="FS50" i="32"/>
  <c r="FR50" i="32"/>
  <c r="FQ50" i="32"/>
  <c r="FP50" i="32"/>
  <c r="FO50" i="32"/>
  <c r="FN50" i="32"/>
  <c r="FM50" i="32"/>
  <c r="FL50" i="32"/>
  <c r="FK50" i="32"/>
  <c r="FJ50" i="32"/>
  <c r="FI50" i="32"/>
  <c r="FH50" i="32"/>
  <c r="FG50" i="32"/>
  <c r="FF50" i="32"/>
  <c r="FE50" i="32"/>
  <c r="FD50" i="32"/>
  <c r="FC50" i="32"/>
  <c r="FB50" i="32"/>
  <c r="FA50" i="32"/>
  <c r="EZ50" i="32"/>
  <c r="EY50" i="32"/>
  <c r="EX50" i="32"/>
  <c r="EW50" i="32"/>
  <c r="EV50" i="32"/>
  <c r="EU50" i="32"/>
  <c r="ET50" i="32"/>
  <c r="ES50" i="32"/>
  <c r="ER50" i="32"/>
  <c r="EQ50" i="32"/>
  <c r="EP50" i="32"/>
  <c r="EO50" i="32"/>
  <c r="EN50" i="32"/>
  <c r="EM50" i="32"/>
  <c r="EL50" i="32"/>
  <c r="EK50" i="32"/>
  <c r="EJ50" i="32"/>
  <c r="EI50" i="32"/>
  <c r="EH50" i="32"/>
  <c r="EG50" i="32"/>
  <c r="EF50" i="32"/>
  <c r="EE50" i="32"/>
  <c r="ED50" i="32"/>
  <c r="EC50" i="32"/>
  <c r="EB50" i="32"/>
  <c r="EA50" i="32"/>
  <c r="DZ50" i="32"/>
  <c r="DY50" i="32"/>
  <c r="DX50" i="32"/>
  <c r="DW50" i="32"/>
  <c r="DV50" i="32"/>
  <c r="DU50" i="32"/>
  <c r="DT50" i="32"/>
  <c r="DS50" i="32"/>
  <c r="DR50" i="32"/>
  <c r="DQ50" i="32"/>
  <c r="DP50" i="32"/>
  <c r="DO50" i="32"/>
  <c r="DN50" i="32"/>
  <c r="DM50" i="32"/>
  <c r="DL50" i="32"/>
  <c r="DK50" i="32"/>
  <c r="DJ50" i="32"/>
  <c r="DI50" i="32"/>
  <c r="DH50" i="32"/>
  <c r="DG50" i="32"/>
  <c r="DF50" i="32"/>
  <c r="DE50" i="32"/>
  <c r="DD50" i="32"/>
  <c r="DC50" i="32"/>
  <c r="DB50" i="32"/>
  <c r="DA50" i="32"/>
  <c r="CZ50" i="32"/>
  <c r="CY50" i="32"/>
  <c r="CX50" i="32"/>
  <c r="CW50" i="32"/>
  <c r="CV50" i="32"/>
  <c r="CU50" i="32"/>
  <c r="CT50" i="32"/>
  <c r="CS50" i="32"/>
  <c r="CR50" i="32"/>
  <c r="CQ50" i="32"/>
  <c r="CP50" i="32"/>
  <c r="CO50" i="32"/>
  <c r="CN50" i="32"/>
  <c r="CM50" i="32"/>
  <c r="CL50" i="32"/>
  <c r="CK50" i="32"/>
  <c r="CJ50" i="32"/>
  <c r="CI50" i="32"/>
  <c r="CH50" i="32"/>
  <c r="CG50" i="32"/>
  <c r="CF50" i="32"/>
  <c r="CE50" i="32"/>
  <c r="CD50" i="32"/>
  <c r="CC50" i="32"/>
  <c r="CB50" i="32"/>
  <c r="CA50" i="32"/>
  <c r="BZ50" i="32"/>
  <c r="BY50" i="32"/>
  <c r="BX50" i="32"/>
  <c r="BW50" i="32"/>
  <c r="BV50" i="32"/>
  <c r="BU50" i="32"/>
  <c r="BT50" i="32"/>
  <c r="BS50" i="32"/>
  <c r="BR50" i="32"/>
  <c r="BQ50" i="32"/>
  <c r="BP50" i="32"/>
  <c r="BO50" i="32"/>
  <c r="BN50" i="32"/>
  <c r="BM50" i="32"/>
  <c r="BL50" i="32"/>
  <c r="BK50" i="32"/>
  <c r="BJ50" i="32"/>
  <c r="BI50" i="32"/>
  <c r="BH50" i="32"/>
  <c r="BG50" i="32"/>
  <c r="BF50" i="32"/>
  <c r="BE50" i="32"/>
  <c r="BD50" i="32"/>
  <c r="BC50" i="32"/>
  <c r="BB50" i="32"/>
  <c r="BA50" i="32"/>
  <c r="AZ50" i="32"/>
  <c r="AY50" i="32"/>
  <c r="AX50" i="32"/>
  <c r="AW50" i="32"/>
  <c r="AV50" i="32"/>
  <c r="AU50" i="32"/>
  <c r="AT50" i="32"/>
  <c r="AS50" i="32"/>
  <c r="AR50" i="32"/>
  <c r="AQ50"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D50" i="32"/>
  <c r="C50" i="32"/>
  <c r="GN49" i="32"/>
  <c r="GM49" i="32"/>
  <c r="GL49" i="32"/>
  <c r="GK49" i="32"/>
  <c r="GJ49" i="32"/>
  <c r="GI49" i="32"/>
  <c r="GH49" i="32"/>
  <c r="GG49" i="32"/>
  <c r="GF49" i="32"/>
  <c r="GE49" i="32"/>
  <c r="GD49" i="32"/>
  <c r="GC49" i="32"/>
  <c r="GB49" i="32"/>
  <c r="GA49" i="32"/>
  <c r="FZ49" i="32"/>
  <c r="FY49" i="32"/>
  <c r="FX49" i="32"/>
  <c r="FW49" i="32"/>
  <c r="FV49" i="32"/>
  <c r="FU49" i="32"/>
  <c r="FT49" i="32"/>
  <c r="FS49" i="32"/>
  <c r="FR49" i="32"/>
  <c r="FQ49" i="32"/>
  <c r="FP49" i="32"/>
  <c r="FO49" i="32"/>
  <c r="FN49" i="32"/>
  <c r="FM49" i="32"/>
  <c r="FL49" i="32"/>
  <c r="FK49" i="32"/>
  <c r="FJ49" i="32"/>
  <c r="FI49" i="32"/>
  <c r="FH49" i="32"/>
  <c r="FG49" i="32"/>
  <c r="FF49" i="32"/>
  <c r="FE49" i="32"/>
  <c r="FD49" i="32"/>
  <c r="FC49" i="32"/>
  <c r="FB49" i="32"/>
  <c r="FA49" i="32"/>
  <c r="EZ49" i="32"/>
  <c r="EY49" i="32"/>
  <c r="EX49" i="32"/>
  <c r="EW49" i="32"/>
  <c r="EV49" i="32"/>
  <c r="EU49" i="32"/>
  <c r="ET49" i="32"/>
  <c r="ES49" i="32"/>
  <c r="ER49" i="32"/>
  <c r="EQ49" i="32"/>
  <c r="EP49" i="32"/>
  <c r="EO49" i="32"/>
  <c r="EN49" i="32"/>
  <c r="EM49" i="32"/>
  <c r="EL49" i="32"/>
  <c r="EK49" i="32"/>
  <c r="EJ49" i="32"/>
  <c r="EI49" i="32"/>
  <c r="EH49" i="32"/>
  <c r="EG49" i="32"/>
  <c r="EF49" i="32"/>
  <c r="EE49" i="32"/>
  <c r="ED49" i="32"/>
  <c r="EC49" i="32"/>
  <c r="EB49" i="32"/>
  <c r="EA49" i="32"/>
  <c r="DZ49" i="32"/>
  <c r="DY49" i="32"/>
  <c r="DX49" i="32"/>
  <c r="DW49" i="32"/>
  <c r="DV49" i="32"/>
  <c r="DU49" i="32"/>
  <c r="DT49" i="32"/>
  <c r="DS49" i="32"/>
  <c r="DR49" i="32"/>
  <c r="DQ49" i="32"/>
  <c r="DP49" i="32"/>
  <c r="DO49" i="32"/>
  <c r="DN49" i="32"/>
  <c r="DM49" i="32"/>
  <c r="DL49" i="32"/>
  <c r="DK49" i="32"/>
  <c r="DJ49" i="32"/>
  <c r="DI49" i="32"/>
  <c r="DH49" i="32"/>
  <c r="DG49" i="32"/>
  <c r="DF49" i="32"/>
  <c r="DE49" i="32"/>
  <c r="DD49" i="32"/>
  <c r="DC49" i="32"/>
  <c r="DB49" i="32"/>
  <c r="DA49" i="32"/>
  <c r="CZ49" i="32"/>
  <c r="CY49" i="32"/>
  <c r="CX49" i="32"/>
  <c r="CW49" i="32"/>
  <c r="CV49" i="32"/>
  <c r="CU49" i="32"/>
  <c r="CT49" i="32"/>
  <c r="CS49" i="32"/>
  <c r="CR49" i="32"/>
  <c r="CQ49" i="32"/>
  <c r="CP49" i="32"/>
  <c r="CO49" i="32"/>
  <c r="CN49" i="32"/>
  <c r="CM49" i="32"/>
  <c r="CL49" i="32"/>
  <c r="CK49" i="32"/>
  <c r="CJ49" i="32"/>
  <c r="CI49" i="32"/>
  <c r="CH49" i="32"/>
  <c r="CG49" i="32"/>
  <c r="CF49" i="32"/>
  <c r="CE49" i="32"/>
  <c r="CD49" i="32"/>
  <c r="CC49" i="32"/>
  <c r="CB49" i="32"/>
  <c r="CA49" i="32"/>
  <c r="BZ49" i="32"/>
  <c r="BY49" i="32"/>
  <c r="BX49" i="32"/>
  <c r="BW49" i="32"/>
  <c r="BV49" i="32"/>
  <c r="BU49" i="32"/>
  <c r="BT49" i="32"/>
  <c r="BS49" i="32"/>
  <c r="BR49" i="32"/>
  <c r="BQ49" i="32"/>
  <c r="BP49" i="32"/>
  <c r="BO49" i="32"/>
  <c r="BN49" i="32"/>
  <c r="BM49" i="32"/>
  <c r="BL49" i="32"/>
  <c r="BK49" i="32"/>
  <c r="BJ49" i="32"/>
  <c r="BI49" i="32"/>
  <c r="BH49" i="32"/>
  <c r="BG49" i="32"/>
  <c r="BF49" i="32"/>
  <c r="BE49" i="32"/>
  <c r="BD49" i="32"/>
  <c r="BC49" i="32"/>
  <c r="BB49" i="32"/>
  <c r="BA49" i="32"/>
  <c r="AZ49" i="32"/>
  <c r="AY49" i="32"/>
  <c r="AX49" i="32"/>
  <c r="AW49" i="32"/>
  <c r="AV49" i="32"/>
  <c r="AU49" i="32"/>
  <c r="AT49" i="32"/>
  <c r="AS49" i="32"/>
  <c r="AR49" i="32"/>
  <c r="AQ49"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D49" i="32"/>
  <c r="C49" i="32"/>
  <c r="B50" i="32"/>
  <c r="B51" i="32"/>
  <c r="B52" i="32"/>
  <c r="B53" i="32"/>
  <c r="B49" i="32"/>
  <c r="GN45" i="32"/>
  <c r="GM45" i="32"/>
  <c r="GL45" i="32"/>
  <c r="GK45" i="32"/>
  <c r="GJ45" i="32"/>
  <c r="GI45" i="32"/>
  <c r="GH45" i="32"/>
  <c r="GG45" i="32"/>
  <c r="GF45" i="32"/>
  <c r="GE45" i="32"/>
  <c r="GD45" i="32"/>
  <c r="GC45" i="32"/>
  <c r="GB45" i="32"/>
  <c r="GA45" i="32"/>
  <c r="FZ45" i="32"/>
  <c r="FY45" i="32"/>
  <c r="FX45" i="32"/>
  <c r="FW45" i="32"/>
  <c r="FV45" i="32"/>
  <c r="FU45" i="32"/>
  <c r="FT45" i="32"/>
  <c r="FS45" i="32"/>
  <c r="FR45" i="32"/>
  <c r="FQ45" i="32"/>
  <c r="FP45" i="32"/>
  <c r="FO45" i="32"/>
  <c r="FN45" i="32"/>
  <c r="FM45" i="32"/>
  <c r="FL45" i="32"/>
  <c r="FK45" i="32"/>
  <c r="FJ45" i="32"/>
  <c r="FI45" i="32"/>
  <c r="FH45" i="32"/>
  <c r="FG45" i="32"/>
  <c r="FF45" i="32"/>
  <c r="FE45" i="32"/>
  <c r="FD45" i="32"/>
  <c r="FC45" i="32"/>
  <c r="FB45" i="32"/>
  <c r="FA45" i="32"/>
  <c r="EZ45" i="32"/>
  <c r="EY45" i="32"/>
  <c r="EX45" i="32"/>
  <c r="EW45" i="32"/>
  <c r="EV45" i="32"/>
  <c r="EU45" i="32"/>
  <c r="ET45" i="32"/>
  <c r="ES45" i="32"/>
  <c r="ER45" i="32"/>
  <c r="EQ45" i="32"/>
  <c r="EP45" i="32"/>
  <c r="EO45" i="32"/>
  <c r="EN45" i="32"/>
  <c r="EM45" i="32"/>
  <c r="EL45" i="32"/>
  <c r="EK45" i="32"/>
  <c r="EJ45" i="32"/>
  <c r="EI45" i="32"/>
  <c r="EH45" i="32"/>
  <c r="EG45" i="32"/>
  <c r="EF45" i="32"/>
  <c r="EE45" i="32"/>
  <c r="ED45" i="32"/>
  <c r="EC45" i="32"/>
  <c r="EB45" i="32"/>
  <c r="EA45" i="32"/>
  <c r="DZ45" i="32"/>
  <c r="DY45" i="32"/>
  <c r="DX45" i="32"/>
  <c r="DW45" i="32"/>
  <c r="DV45" i="32"/>
  <c r="DU45" i="32"/>
  <c r="DT45" i="32"/>
  <c r="DS45" i="32"/>
  <c r="DR45" i="32"/>
  <c r="DQ45" i="32"/>
  <c r="DP45" i="32"/>
  <c r="DO45" i="32"/>
  <c r="DN45" i="32"/>
  <c r="DM45" i="32"/>
  <c r="DL45" i="32"/>
  <c r="DK45" i="32"/>
  <c r="DJ45" i="32"/>
  <c r="DI45" i="32"/>
  <c r="DH45" i="32"/>
  <c r="DG45" i="32"/>
  <c r="DF45" i="32"/>
  <c r="DE45" i="32"/>
  <c r="DD45" i="32"/>
  <c r="DC45" i="32"/>
  <c r="DB45" i="32"/>
  <c r="DA45" i="32"/>
  <c r="CZ45" i="32"/>
  <c r="CY45" i="32"/>
  <c r="CX45" i="32"/>
  <c r="CW45" i="32"/>
  <c r="CV45" i="32"/>
  <c r="CU45" i="32"/>
  <c r="CT45" i="32"/>
  <c r="CS45" i="32"/>
  <c r="CR45" i="32"/>
  <c r="CQ45" i="32"/>
  <c r="CP45" i="32"/>
  <c r="CO45" i="32"/>
  <c r="CN45" i="32"/>
  <c r="CM45" i="32"/>
  <c r="CL45" i="32"/>
  <c r="CK45" i="32"/>
  <c r="CJ45" i="32"/>
  <c r="CI45" i="32"/>
  <c r="CH45" i="32"/>
  <c r="CG45" i="32"/>
  <c r="CF45" i="32"/>
  <c r="CE45" i="32"/>
  <c r="CD45" i="32"/>
  <c r="CC45" i="32"/>
  <c r="CB45" i="32"/>
  <c r="CA45" i="32"/>
  <c r="BZ45" i="32"/>
  <c r="BY45" i="32"/>
  <c r="BX45" i="32"/>
  <c r="BW45" i="32"/>
  <c r="BV45" i="32"/>
  <c r="BU45" i="32"/>
  <c r="BT45" i="32"/>
  <c r="BS45" i="32"/>
  <c r="BR45" i="32"/>
  <c r="BQ45" i="32"/>
  <c r="BP45" i="32"/>
  <c r="BO45" i="32"/>
  <c r="BN45" i="32"/>
  <c r="BM45" i="32"/>
  <c r="BL45" i="32"/>
  <c r="BK45" i="32"/>
  <c r="BJ45" i="32"/>
  <c r="BI45" i="32"/>
  <c r="BH45" i="32"/>
  <c r="BG45" i="32"/>
  <c r="BF45" i="32"/>
  <c r="BE45" i="32"/>
  <c r="BD45" i="32"/>
  <c r="BC45" i="32"/>
  <c r="BB45" i="32"/>
  <c r="BA45" i="32"/>
  <c r="AZ45" i="32"/>
  <c r="AY45" i="32"/>
  <c r="AX45" i="32"/>
  <c r="AW45" i="32"/>
  <c r="AV45" i="32"/>
  <c r="AU45" i="32"/>
  <c r="AT45" i="32"/>
  <c r="AS45" i="32"/>
  <c r="AR45" i="32"/>
  <c r="AQ45"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D45" i="32"/>
  <c r="C45" i="32"/>
  <c r="B45" i="32"/>
  <c r="GN44" i="32"/>
  <c r="GM44" i="32"/>
  <c r="GL44" i="32"/>
  <c r="GK44" i="32"/>
  <c r="GJ44" i="32"/>
  <c r="GI44" i="32"/>
  <c r="GH44" i="32"/>
  <c r="GG44" i="32"/>
  <c r="GF44" i="32"/>
  <c r="GE44" i="32"/>
  <c r="GD44" i="32"/>
  <c r="GC44" i="32"/>
  <c r="GB44" i="32"/>
  <c r="GA44" i="32"/>
  <c r="FZ44" i="32"/>
  <c r="FY44" i="32"/>
  <c r="FX44" i="32"/>
  <c r="FW44" i="32"/>
  <c r="FV44" i="32"/>
  <c r="FU44" i="32"/>
  <c r="FT44" i="32"/>
  <c r="FS44" i="32"/>
  <c r="FR44" i="32"/>
  <c r="FQ44" i="32"/>
  <c r="FP44" i="32"/>
  <c r="FO44" i="32"/>
  <c r="FN44" i="32"/>
  <c r="FM44" i="32"/>
  <c r="FL44" i="32"/>
  <c r="FK44" i="32"/>
  <c r="FJ44" i="32"/>
  <c r="FI44" i="32"/>
  <c r="FH44" i="32"/>
  <c r="FG44" i="32"/>
  <c r="FF44" i="32"/>
  <c r="FE44" i="32"/>
  <c r="FD44" i="32"/>
  <c r="FC44" i="32"/>
  <c r="FB44" i="32"/>
  <c r="FA44" i="32"/>
  <c r="EZ44" i="32"/>
  <c r="EY44" i="32"/>
  <c r="EX44" i="32"/>
  <c r="EW44" i="32"/>
  <c r="EV44" i="32"/>
  <c r="EU44" i="32"/>
  <c r="ET44" i="32"/>
  <c r="ES44" i="32"/>
  <c r="ER44" i="32"/>
  <c r="EQ44" i="32"/>
  <c r="EP44" i="32"/>
  <c r="EO44" i="32"/>
  <c r="EN44" i="32"/>
  <c r="EM44" i="32"/>
  <c r="EL44" i="32"/>
  <c r="EK44" i="32"/>
  <c r="EJ44" i="32"/>
  <c r="EI44" i="32"/>
  <c r="EH44" i="32"/>
  <c r="EG44" i="32"/>
  <c r="EF44" i="32"/>
  <c r="EE44" i="32"/>
  <c r="ED44" i="32"/>
  <c r="EC44" i="32"/>
  <c r="EB44" i="32"/>
  <c r="EA44" i="32"/>
  <c r="DZ44" i="32"/>
  <c r="DY44" i="32"/>
  <c r="DX44" i="32"/>
  <c r="DW44" i="32"/>
  <c r="DV44" i="32"/>
  <c r="DU44" i="32"/>
  <c r="DT44" i="32"/>
  <c r="DS44" i="32"/>
  <c r="DR44" i="32"/>
  <c r="DQ44" i="32"/>
  <c r="DP44" i="32"/>
  <c r="DO44" i="32"/>
  <c r="DN44" i="32"/>
  <c r="DM44" i="32"/>
  <c r="DL44" i="32"/>
  <c r="DK44" i="32"/>
  <c r="DJ44" i="32"/>
  <c r="DI44" i="32"/>
  <c r="DH44" i="32"/>
  <c r="DG44" i="32"/>
  <c r="DF44" i="32"/>
  <c r="DE44" i="32"/>
  <c r="DD44" i="32"/>
  <c r="DC44" i="32"/>
  <c r="DB44" i="32"/>
  <c r="DA44" i="32"/>
  <c r="CZ44" i="32"/>
  <c r="CY44" i="32"/>
  <c r="CX44" i="32"/>
  <c r="CW44" i="32"/>
  <c r="CV44" i="32"/>
  <c r="CU44" i="32"/>
  <c r="CT44" i="32"/>
  <c r="CS44" i="32"/>
  <c r="CR44" i="32"/>
  <c r="CQ44" i="32"/>
  <c r="CP44" i="32"/>
  <c r="CO44" i="32"/>
  <c r="CN44" i="32"/>
  <c r="CM44" i="32"/>
  <c r="CL44" i="32"/>
  <c r="CK44" i="32"/>
  <c r="CJ44" i="32"/>
  <c r="CI44" i="32"/>
  <c r="CH44" i="32"/>
  <c r="CG44" i="32"/>
  <c r="CF44" i="32"/>
  <c r="CE44" i="32"/>
  <c r="CD44" i="32"/>
  <c r="CC44" i="32"/>
  <c r="CB44" i="32"/>
  <c r="CA44" i="32"/>
  <c r="BZ44" i="32"/>
  <c r="BY44" i="32"/>
  <c r="BX44" i="32"/>
  <c r="BW44" i="32"/>
  <c r="BV44" i="32"/>
  <c r="BU44" i="32"/>
  <c r="BT44" i="32"/>
  <c r="BS44" i="32"/>
  <c r="BR44" i="32"/>
  <c r="BQ44" i="32"/>
  <c r="BP44" i="32"/>
  <c r="BO44" i="32"/>
  <c r="BN44" i="32"/>
  <c r="BM44" i="32"/>
  <c r="BL44" i="32"/>
  <c r="BK44" i="32"/>
  <c r="BJ44" i="32"/>
  <c r="BI44" i="32"/>
  <c r="BH44" i="32"/>
  <c r="BG44" i="32"/>
  <c r="BF44" i="32"/>
  <c r="BE44" i="32"/>
  <c r="BD44" i="32"/>
  <c r="BC44" i="32"/>
  <c r="BB44" i="32"/>
  <c r="BA44" i="32"/>
  <c r="AZ44" i="32"/>
  <c r="AY44" i="32"/>
  <c r="AX44" i="32"/>
  <c r="AW44" i="32"/>
  <c r="AV44" i="32"/>
  <c r="AU44" i="32"/>
  <c r="AT44" i="32"/>
  <c r="AS44" i="32"/>
  <c r="AR44" i="32"/>
  <c r="AQ44"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D44" i="32"/>
  <c r="C44" i="32"/>
  <c r="B44" i="32"/>
  <c r="GN43" i="32"/>
  <c r="GM43" i="32"/>
  <c r="GL43" i="32"/>
  <c r="GK43" i="32"/>
  <c r="GJ43" i="32"/>
  <c r="GI43" i="32"/>
  <c r="GH43" i="32"/>
  <c r="GG43" i="32"/>
  <c r="GF43" i="32"/>
  <c r="GE43" i="32"/>
  <c r="GD43" i="32"/>
  <c r="GC43" i="32"/>
  <c r="GB43" i="32"/>
  <c r="GA43" i="32"/>
  <c r="FZ43" i="32"/>
  <c r="FY43" i="32"/>
  <c r="FX43" i="32"/>
  <c r="FW43" i="32"/>
  <c r="FV43" i="32"/>
  <c r="FU43" i="32"/>
  <c r="FT43" i="32"/>
  <c r="FS43" i="32"/>
  <c r="FR43" i="32"/>
  <c r="FQ43" i="32"/>
  <c r="FP43" i="32"/>
  <c r="FO43" i="32"/>
  <c r="FN43" i="32"/>
  <c r="FM43" i="32"/>
  <c r="FL43" i="32"/>
  <c r="FK43" i="32"/>
  <c r="FJ43" i="32"/>
  <c r="FI43" i="32"/>
  <c r="FH43" i="32"/>
  <c r="FG43" i="32"/>
  <c r="FF43" i="32"/>
  <c r="FE43" i="32"/>
  <c r="FD43" i="32"/>
  <c r="FC43" i="32"/>
  <c r="FB43" i="32"/>
  <c r="FA43" i="32"/>
  <c r="EZ43" i="32"/>
  <c r="EY43" i="32"/>
  <c r="EX43" i="32"/>
  <c r="EW43" i="32"/>
  <c r="EV43" i="32"/>
  <c r="EU43" i="32"/>
  <c r="ET43" i="32"/>
  <c r="ES43" i="32"/>
  <c r="ER43" i="32"/>
  <c r="EQ43" i="32"/>
  <c r="EP43" i="32"/>
  <c r="EO43" i="32"/>
  <c r="EN43" i="32"/>
  <c r="EM43" i="32"/>
  <c r="EL43" i="32"/>
  <c r="EK43" i="32"/>
  <c r="EJ43" i="32"/>
  <c r="EI43" i="32"/>
  <c r="EH43" i="32"/>
  <c r="EG43" i="32"/>
  <c r="EF43" i="32"/>
  <c r="EE43" i="32"/>
  <c r="ED43" i="32"/>
  <c r="EC43" i="32"/>
  <c r="EB43" i="32"/>
  <c r="EA43" i="32"/>
  <c r="DZ43" i="32"/>
  <c r="DY43" i="32"/>
  <c r="DX43" i="32"/>
  <c r="DW43" i="32"/>
  <c r="DV43" i="32"/>
  <c r="DU43" i="32"/>
  <c r="DT43" i="32"/>
  <c r="DS43" i="32"/>
  <c r="DR43" i="32"/>
  <c r="DQ43" i="32"/>
  <c r="DP43" i="32"/>
  <c r="DO43" i="32"/>
  <c r="DN43" i="32"/>
  <c r="DM43" i="32"/>
  <c r="DL43" i="32"/>
  <c r="DK43" i="32"/>
  <c r="DJ43" i="32"/>
  <c r="DI43" i="32"/>
  <c r="DH43" i="32"/>
  <c r="DG43" i="32"/>
  <c r="DF43" i="32"/>
  <c r="DE43" i="32"/>
  <c r="DD43" i="32"/>
  <c r="DC43" i="32"/>
  <c r="DB43" i="32"/>
  <c r="DA43" i="32"/>
  <c r="CZ43" i="32"/>
  <c r="CY43" i="32"/>
  <c r="CX43" i="32"/>
  <c r="CW43" i="32"/>
  <c r="CV43" i="32"/>
  <c r="CU43" i="32"/>
  <c r="CT43" i="32"/>
  <c r="CS43" i="32"/>
  <c r="CR43" i="32"/>
  <c r="CQ43" i="32"/>
  <c r="CP43" i="32"/>
  <c r="CO43" i="32"/>
  <c r="CN43" i="32"/>
  <c r="CM43" i="32"/>
  <c r="CL43" i="32"/>
  <c r="CK43" i="32"/>
  <c r="CJ43" i="32"/>
  <c r="CI43" i="32"/>
  <c r="CH43" i="32"/>
  <c r="CG43" i="32"/>
  <c r="CF43" i="32"/>
  <c r="CE43" i="32"/>
  <c r="CD43" i="32"/>
  <c r="CC43" i="32"/>
  <c r="CB43" i="32"/>
  <c r="CA43" i="32"/>
  <c r="BZ43" i="32"/>
  <c r="BY43" i="32"/>
  <c r="BX43" i="32"/>
  <c r="BW43" i="32"/>
  <c r="BV43" i="32"/>
  <c r="BU43" i="32"/>
  <c r="BT43" i="32"/>
  <c r="BS43" i="32"/>
  <c r="BR43" i="32"/>
  <c r="BQ43" i="32"/>
  <c r="BP43" i="32"/>
  <c r="BO43" i="32"/>
  <c r="BN43" i="32"/>
  <c r="BM43" i="32"/>
  <c r="BL43" i="32"/>
  <c r="BK43" i="32"/>
  <c r="BJ43" i="32"/>
  <c r="BI43" i="32"/>
  <c r="BH43" i="32"/>
  <c r="BG43" i="32"/>
  <c r="BF43" i="32"/>
  <c r="BE43" i="32"/>
  <c r="BD43" i="32"/>
  <c r="BC43" i="32"/>
  <c r="BB43" i="32"/>
  <c r="BA43" i="32"/>
  <c r="AZ43" i="32"/>
  <c r="AY43" i="32"/>
  <c r="AX43" i="32"/>
  <c r="AW43" i="32"/>
  <c r="AV43" i="32"/>
  <c r="AU43" i="32"/>
  <c r="AT43" i="32"/>
  <c r="AS43" i="32"/>
  <c r="AR43" i="32"/>
  <c r="AQ43"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D43" i="32"/>
  <c r="C43" i="32"/>
  <c r="B43" i="32"/>
  <c r="GN42" i="32"/>
  <c r="GM42" i="32"/>
  <c r="GL42" i="32"/>
  <c r="GJ42" i="32"/>
  <c r="GI42" i="32"/>
  <c r="GH42" i="32"/>
  <c r="GG42" i="32"/>
  <c r="GF42" i="32"/>
  <c r="GE42" i="32"/>
  <c r="GD42" i="32"/>
  <c r="GC42" i="32"/>
  <c r="GB42" i="32"/>
  <c r="GA42" i="32"/>
  <c r="FZ42" i="32"/>
  <c r="FY42" i="32"/>
  <c r="FX42" i="32"/>
  <c r="FW42" i="32"/>
  <c r="FV42" i="32"/>
  <c r="FU42" i="32"/>
  <c r="FT42" i="32"/>
  <c r="FS42" i="32"/>
  <c r="FR42" i="32"/>
  <c r="FQ42" i="32"/>
  <c r="FP42" i="32"/>
  <c r="FO42" i="32"/>
  <c r="FN42" i="32"/>
  <c r="FM42" i="32"/>
  <c r="FL42" i="32"/>
  <c r="FK42" i="32"/>
  <c r="FJ42" i="32"/>
  <c r="FI42" i="32"/>
  <c r="FH42" i="32"/>
  <c r="FG42" i="32"/>
  <c r="FF42" i="32"/>
  <c r="FE42" i="32"/>
  <c r="FD42" i="32"/>
  <c r="FC42" i="32"/>
  <c r="FB42" i="32"/>
  <c r="FA42" i="32"/>
  <c r="EZ42" i="32"/>
  <c r="EY42" i="32"/>
  <c r="EX42" i="32"/>
  <c r="EW42" i="32"/>
  <c r="EV42" i="32"/>
  <c r="EU42" i="32"/>
  <c r="ET42" i="32"/>
  <c r="ES42" i="32"/>
  <c r="ER42" i="32"/>
  <c r="EQ42" i="32"/>
  <c r="EP42" i="32"/>
  <c r="EO42" i="32"/>
  <c r="EN42" i="32"/>
  <c r="EM42" i="32"/>
  <c r="EL42" i="32"/>
  <c r="EK42" i="32"/>
  <c r="EJ42" i="32"/>
  <c r="EI42" i="32"/>
  <c r="EH42" i="32"/>
  <c r="EG42" i="32"/>
  <c r="EF42" i="32"/>
  <c r="EE42" i="32"/>
  <c r="ED42" i="32"/>
  <c r="EC42" i="32"/>
  <c r="EB42" i="32"/>
  <c r="EA42" i="32"/>
  <c r="DZ42" i="32"/>
  <c r="DY42" i="32"/>
  <c r="DX42" i="32"/>
  <c r="DW42" i="32"/>
  <c r="DV42" i="32"/>
  <c r="DU42" i="32"/>
  <c r="DT42" i="32"/>
  <c r="DS42" i="32"/>
  <c r="DR42" i="32"/>
  <c r="DQ42" i="32"/>
  <c r="DP42" i="32"/>
  <c r="DO42" i="32"/>
  <c r="DN42" i="32"/>
  <c r="DM42" i="32"/>
  <c r="DL42" i="32"/>
  <c r="DK42" i="32"/>
  <c r="DJ42" i="32"/>
  <c r="DI42" i="32"/>
  <c r="DH42" i="32"/>
  <c r="DG42" i="32"/>
  <c r="DF42" i="32"/>
  <c r="DE42" i="32"/>
  <c r="DD42" i="32"/>
  <c r="DC42" i="32"/>
  <c r="DB42" i="32"/>
  <c r="DA42" i="32"/>
  <c r="CZ42" i="32"/>
  <c r="CY42" i="32"/>
  <c r="CX42" i="32"/>
  <c r="CW42" i="32"/>
  <c r="CV42" i="32"/>
  <c r="CU42" i="32"/>
  <c r="CT42" i="32"/>
  <c r="CS42" i="32"/>
  <c r="CR42" i="32"/>
  <c r="CQ42" i="32"/>
  <c r="CP42" i="32"/>
  <c r="CO42" i="32"/>
  <c r="CN42" i="32"/>
  <c r="CM42" i="32"/>
  <c r="CL42" i="32"/>
  <c r="CK42" i="32"/>
  <c r="CJ42" i="32"/>
  <c r="CI42" i="32"/>
  <c r="CH42" i="32"/>
  <c r="CG42" i="32"/>
  <c r="CF42" i="32"/>
  <c r="CE42" i="32"/>
  <c r="CD42" i="32"/>
  <c r="CC42" i="32"/>
  <c r="CB42" i="32"/>
  <c r="CA42" i="32"/>
  <c r="BZ42" i="32"/>
  <c r="BY42" i="32"/>
  <c r="BX42" i="32"/>
  <c r="BW42" i="32"/>
  <c r="BV42" i="32"/>
  <c r="BU42" i="32"/>
  <c r="BT42" i="32"/>
  <c r="BS42" i="32"/>
  <c r="BR42" i="32"/>
  <c r="BQ42" i="32"/>
  <c r="BP42" i="32"/>
  <c r="BO42" i="32"/>
  <c r="BN42" i="32"/>
  <c r="BM42" i="32"/>
  <c r="BL42" i="32"/>
  <c r="BK42" i="32"/>
  <c r="BJ42" i="32"/>
  <c r="BI42" i="32"/>
  <c r="BH42" i="32"/>
  <c r="BG42" i="32"/>
  <c r="BF42" i="32"/>
  <c r="BE42" i="32"/>
  <c r="BD42" i="32"/>
  <c r="BC42" i="32"/>
  <c r="BB42" i="32"/>
  <c r="BA42" i="32"/>
  <c r="AZ42" i="32"/>
  <c r="AY42" i="32"/>
  <c r="AX42" i="32"/>
  <c r="AW42" i="32"/>
  <c r="AV42" i="32"/>
  <c r="AU42" i="32"/>
  <c r="AT42" i="32"/>
  <c r="AS42" i="32"/>
  <c r="AR42" i="32"/>
  <c r="AQ42"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D42" i="32"/>
  <c r="C42" i="32"/>
  <c r="B42" i="32"/>
  <c r="GL41" i="32"/>
  <c r="GL72" i="32" s="1"/>
  <c r="GK41" i="32"/>
  <c r="GK72" i="32" s="1"/>
  <c r="GJ41" i="32"/>
  <c r="GJ72" i="32" s="1"/>
  <c r="GI41" i="32"/>
  <c r="GI72" i="32" s="1"/>
  <c r="GH41" i="32"/>
  <c r="GH72" i="32" s="1"/>
  <c r="GG41" i="32"/>
  <c r="GG72" i="32" s="1"/>
  <c r="GF41" i="32"/>
  <c r="GF72" i="32" s="1"/>
  <c r="GD41" i="32"/>
  <c r="GC41" i="32"/>
  <c r="GB41" i="32"/>
  <c r="GA41" i="32"/>
  <c r="FZ41" i="32"/>
  <c r="FY41" i="32"/>
  <c r="FX41" i="32"/>
  <c r="FW41" i="32"/>
  <c r="FV41" i="32"/>
  <c r="FU41" i="32"/>
  <c r="FT41" i="32"/>
  <c r="FS41" i="32"/>
  <c r="FR41" i="32"/>
  <c r="FQ41" i="32"/>
  <c r="FP41" i="32"/>
  <c r="FO41" i="32"/>
  <c r="FN41" i="32"/>
  <c r="FM41" i="32"/>
  <c r="FL41" i="32"/>
  <c r="FK41" i="32"/>
  <c r="FJ41" i="32"/>
  <c r="FI41" i="32"/>
  <c r="FH41" i="32"/>
  <c r="FG41" i="32"/>
  <c r="FF41" i="32"/>
  <c r="FE41" i="32"/>
  <c r="FD41" i="32"/>
  <c r="FC41" i="32"/>
  <c r="FB41" i="32"/>
  <c r="FA41" i="32"/>
  <c r="EZ41" i="32"/>
  <c r="EY41" i="32"/>
  <c r="EX41" i="32"/>
  <c r="EW41" i="32"/>
  <c r="EV41" i="32"/>
  <c r="EU41" i="32"/>
  <c r="ET41" i="32"/>
  <c r="ES41" i="32"/>
  <c r="ER41" i="32"/>
  <c r="EQ41" i="32"/>
  <c r="EP41" i="32"/>
  <c r="EO41" i="32"/>
  <c r="EN41" i="32"/>
  <c r="EM41" i="32"/>
  <c r="EL41" i="32"/>
  <c r="EK41" i="32"/>
  <c r="EJ41" i="32"/>
  <c r="EI41" i="32"/>
  <c r="EH41" i="32"/>
  <c r="EG41" i="32"/>
  <c r="EF41" i="32"/>
  <c r="EE41" i="32"/>
  <c r="ED41" i="32"/>
  <c r="EC41" i="32"/>
  <c r="EB41" i="32"/>
  <c r="EA41" i="32"/>
  <c r="DZ41" i="32"/>
  <c r="DY41" i="32"/>
  <c r="DX41" i="32"/>
  <c r="DW41" i="32"/>
  <c r="DV41" i="32"/>
  <c r="DU41" i="32"/>
  <c r="DT41" i="32"/>
  <c r="DS41" i="32"/>
  <c r="DR41" i="32"/>
  <c r="DQ41" i="32"/>
  <c r="DP41" i="32"/>
  <c r="DO41" i="32"/>
  <c r="DN41" i="32"/>
  <c r="DM41" i="32"/>
  <c r="DL41" i="32"/>
  <c r="DK41" i="32"/>
  <c r="DJ41" i="32"/>
  <c r="DI41" i="32"/>
  <c r="DH41" i="32"/>
  <c r="DG41" i="32"/>
  <c r="DF41" i="32"/>
  <c r="DE41" i="32"/>
  <c r="DD41" i="32"/>
  <c r="DC41" i="32"/>
  <c r="DB41" i="32"/>
  <c r="DA41" i="32"/>
  <c r="CZ41" i="32"/>
  <c r="CY41" i="32"/>
  <c r="CX41" i="32"/>
  <c r="CW41" i="32"/>
  <c r="CV41" i="32"/>
  <c r="CU41" i="32"/>
  <c r="CT41" i="32"/>
  <c r="CS41" i="32"/>
  <c r="CR41" i="32"/>
  <c r="CQ41" i="32"/>
  <c r="CP41" i="32"/>
  <c r="CO41" i="32"/>
  <c r="CN41" i="32"/>
  <c r="CM41" i="32"/>
  <c r="CL41" i="32"/>
  <c r="CK41" i="32"/>
  <c r="CJ41" i="32"/>
  <c r="CI41" i="32"/>
  <c r="CH41" i="32"/>
  <c r="CG41" i="32"/>
  <c r="CF41" i="32"/>
  <c r="CE41" i="32"/>
  <c r="CD41" i="32"/>
  <c r="CC41" i="32"/>
  <c r="CB41" i="32"/>
  <c r="CA41" i="32"/>
  <c r="BZ41" i="32"/>
  <c r="BY41" i="32"/>
  <c r="BX41" i="32"/>
  <c r="BW41" i="32"/>
  <c r="BV41" i="32"/>
  <c r="BU41" i="32"/>
  <c r="BT41" i="32"/>
  <c r="BS41" i="32"/>
  <c r="BR41" i="32"/>
  <c r="BQ41" i="32"/>
  <c r="BP41" i="32"/>
  <c r="BO41" i="32"/>
  <c r="BN41" i="32"/>
  <c r="BM41" i="32"/>
  <c r="BL41" i="32"/>
  <c r="BK41" i="32"/>
  <c r="BJ41" i="32"/>
  <c r="BI41" i="32"/>
  <c r="BH41" i="32"/>
  <c r="BG41" i="32"/>
  <c r="BF41" i="32"/>
  <c r="BE41" i="32"/>
  <c r="BD41" i="32"/>
  <c r="BC41" i="32"/>
  <c r="BB41" i="32"/>
  <c r="BA41" i="32"/>
  <c r="AZ41" i="32"/>
  <c r="AY41" i="32"/>
  <c r="AX41" i="32"/>
  <c r="AW41" i="32"/>
  <c r="AV41" i="32"/>
  <c r="AU41" i="32"/>
  <c r="AT41" i="32"/>
  <c r="AS41" i="32"/>
  <c r="AR41" i="32"/>
  <c r="AQ41"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D41" i="32"/>
  <c r="C41" i="32"/>
  <c r="B41" i="32"/>
  <c r="GN40" i="32"/>
  <c r="GN71" i="32" s="1"/>
  <c r="GM40" i="32"/>
  <c r="GM71" i="32" s="1"/>
  <c r="GL40" i="32"/>
  <c r="GL71" i="32" s="1"/>
  <c r="GK40" i="32"/>
  <c r="GK71" i="32" s="1"/>
  <c r="GJ40" i="32"/>
  <c r="GJ71" i="32" s="1"/>
  <c r="GI40" i="32"/>
  <c r="GI71" i="32" s="1"/>
  <c r="GH40" i="32"/>
  <c r="GH71" i="32" s="1"/>
  <c r="GG40" i="32"/>
  <c r="GG71" i="32" s="1"/>
  <c r="GF40" i="32"/>
  <c r="GF71" i="32" s="1"/>
  <c r="GE40" i="32"/>
  <c r="GE71" i="32" s="1"/>
  <c r="GD40" i="32"/>
  <c r="GD71" i="32" s="1"/>
  <c r="GC40" i="32"/>
  <c r="GC71" i="32" s="1"/>
  <c r="GB40" i="32"/>
  <c r="GB71" i="32" s="1"/>
  <c r="GA40" i="32"/>
  <c r="GA71" i="32" s="1"/>
  <c r="FZ40" i="32"/>
  <c r="FZ71" i="32" s="1"/>
  <c r="FY40" i="32"/>
  <c r="FY71" i="32" s="1"/>
  <c r="FX40" i="32"/>
  <c r="FX71" i="32" s="1"/>
  <c r="FW40" i="32"/>
  <c r="FW71" i="32" s="1"/>
  <c r="FV40" i="32"/>
  <c r="FV71" i="32" s="1"/>
  <c r="FU40" i="32"/>
  <c r="FU71" i="32" s="1"/>
  <c r="FT40" i="32"/>
  <c r="FT71" i="32" s="1"/>
  <c r="FS40" i="32"/>
  <c r="FS71" i="32" s="1"/>
  <c r="FR40" i="32"/>
  <c r="FR71" i="32" s="1"/>
  <c r="FQ40" i="32"/>
  <c r="FQ71" i="32" s="1"/>
  <c r="FP40" i="32"/>
  <c r="FP71" i="32" s="1"/>
  <c r="FO40" i="32"/>
  <c r="FO71" i="32" s="1"/>
  <c r="FN40" i="32"/>
  <c r="FN71" i="32" s="1"/>
  <c r="FM40" i="32"/>
  <c r="FM71" i="32" s="1"/>
  <c r="FL40" i="32"/>
  <c r="FL71" i="32" s="1"/>
  <c r="FK40" i="32"/>
  <c r="FK71" i="32" s="1"/>
  <c r="FJ40" i="32"/>
  <c r="FJ71" i="32" s="1"/>
  <c r="FI40" i="32"/>
  <c r="FI71" i="32" s="1"/>
  <c r="FH40" i="32"/>
  <c r="FH71" i="32" s="1"/>
  <c r="FG40" i="32"/>
  <c r="FG71" i="32" s="1"/>
  <c r="FF40" i="32"/>
  <c r="FF71" i="32" s="1"/>
  <c r="FE40" i="32"/>
  <c r="FE71" i="32" s="1"/>
  <c r="FD40" i="32"/>
  <c r="FD71" i="32" s="1"/>
  <c r="FC40" i="32"/>
  <c r="FC71" i="32" s="1"/>
  <c r="FB40" i="32"/>
  <c r="FB71" i="32" s="1"/>
  <c r="FA40" i="32"/>
  <c r="FA71" i="32" s="1"/>
  <c r="EZ40" i="32"/>
  <c r="EZ71" i="32" s="1"/>
  <c r="EY40" i="32"/>
  <c r="EY71" i="32" s="1"/>
  <c r="EX40" i="32"/>
  <c r="EX71" i="32" s="1"/>
  <c r="EW40" i="32"/>
  <c r="EW71" i="32" s="1"/>
  <c r="EV40" i="32"/>
  <c r="EV71" i="32" s="1"/>
  <c r="EU40" i="32"/>
  <c r="EU71" i="32" s="1"/>
  <c r="ET40" i="32"/>
  <c r="ET71" i="32" s="1"/>
  <c r="ES40" i="32"/>
  <c r="ES71" i="32" s="1"/>
  <c r="ER40" i="32"/>
  <c r="ER71" i="32" s="1"/>
  <c r="EQ40" i="32"/>
  <c r="EQ71" i="32" s="1"/>
  <c r="EP40" i="32"/>
  <c r="EP71" i="32" s="1"/>
  <c r="EO40" i="32"/>
  <c r="EO71" i="32" s="1"/>
  <c r="EN40" i="32"/>
  <c r="EN71" i="32" s="1"/>
  <c r="EM40" i="32"/>
  <c r="EM71" i="32" s="1"/>
  <c r="EL40" i="32"/>
  <c r="EL71" i="32" s="1"/>
  <c r="EK40" i="32"/>
  <c r="EK71" i="32" s="1"/>
  <c r="EJ40" i="32"/>
  <c r="EJ71" i="32" s="1"/>
  <c r="EI40" i="32"/>
  <c r="EI71" i="32" s="1"/>
  <c r="EH40" i="32"/>
  <c r="EH71" i="32" s="1"/>
  <c r="EG40" i="32"/>
  <c r="EG71" i="32" s="1"/>
  <c r="EF40" i="32"/>
  <c r="EF71" i="32" s="1"/>
  <c r="EE40" i="32"/>
  <c r="EE71" i="32" s="1"/>
  <c r="ED40" i="32"/>
  <c r="ED71" i="32" s="1"/>
  <c r="EC40" i="32"/>
  <c r="EC71" i="32" s="1"/>
  <c r="EB40" i="32"/>
  <c r="EB71" i="32" s="1"/>
  <c r="EA40" i="32"/>
  <c r="EA71" i="32" s="1"/>
  <c r="DZ40" i="32"/>
  <c r="DZ71" i="32" s="1"/>
  <c r="DY40" i="32"/>
  <c r="DY71" i="32" s="1"/>
  <c r="DX40" i="32"/>
  <c r="DX71" i="32" s="1"/>
  <c r="DW40" i="32"/>
  <c r="DW71" i="32" s="1"/>
  <c r="DV40" i="32"/>
  <c r="DV71" i="32" s="1"/>
  <c r="DU40" i="32"/>
  <c r="DU71" i="32" s="1"/>
  <c r="DT40" i="32"/>
  <c r="DT71" i="32" s="1"/>
  <c r="DS40" i="32"/>
  <c r="DS71" i="32" s="1"/>
  <c r="DR40" i="32"/>
  <c r="DR71" i="32" s="1"/>
  <c r="DQ40" i="32"/>
  <c r="DQ71" i="32" s="1"/>
  <c r="DP40" i="32"/>
  <c r="DP71" i="32" s="1"/>
  <c r="DO40" i="32"/>
  <c r="DO71" i="32" s="1"/>
  <c r="DN40" i="32"/>
  <c r="DN71" i="32" s="1"/>
  <c r="DM40" i="32"/>
  <c r="DM71" i="32" s="1"/>
  <c r="DL40" i="32"/>
  <c r="DL71" i="32" s="1"/>
  <c r="DK40" i="32"/>
  <c r="DK71" i="32" s="1"/>
  <c r="DJ40" i="32"/>
  <c r="DJ71" i="32" s="1"/>
  <c r="DI40" i="32"/>
  <c r="DI71" i="32" s="1"/>
  <c r="DH40" i="32"/>
  <c r="DH71" i="32" s="1"/>
  <c r="DG40" i="32"/>
  <c r="DG71" i="32" s="1"/>
  <c r="DF40" i="32"/>
  <c r="DF71" i="32" s="1"/>
  <c r="DE40" i="32"/>
  <c r="DE71" i="32" s="1"/>
  <c r="DD40" i="32"/>
  <c r="DD71" i="32" s="1"/>
  <c r="DC40" i="32"/>
  <c r="DC71" i="32" s="1"/>
  <c r="DB40" i="32"/>
  <c r="DB71" i="32" s="1"/>
  <c r="DA40" i="32"/>
  <c r="DA71" i="32" s="1"/>
  <c r="CZ40" i="32"/>
  <c r="CZ71" i="32" s="1"/>
  <c r="CY40" i="32"/>
  <c r="CY71" i="32" s="1"/>
  <c r="CX40" i="32"/>
  <c r="CX71" i="32" s="1"/>
  <c r="CW40" i="32"/>
  <c r="CW71" i="32" s="1"/>
  <c r="CV40" i="32"/>
  <c r="CV71" i="32" s="1"/>
  <c r="CU40" i="32"/>
  <c r="CU71" i="32" s="1"/>
  <c r="CT40" i="32"/>
  <c r="CT71" i="32" s="1"/>
  <c r="CS40" i="32"/>
  <c r="CS71" i="32" s="1"/>
  <c r="CR40" i="32"/>
  <c r="CR71" i="32" s="1"/>
  <c r="CQ40" i="32"/>
  <c r="CQ71" i="32" s="1"/>
  <c r="CP40" i="32"/>
  <c r="CP71" i="32" s="1"/>
  <c r="CO40" i="32"/>
  <c r="CO71" i="32" s="1"/>
  <c r="CN40" i="32"/>
  <c r="CN71" i="32" s="1"/>
  <c r="CM40" i="32"/>
  <c r="CM71" i="32" s="1"/>
  <c r="CL40" i="32"/>
  <c r="CL71" i="32" s="1"/>
  <c r="CK40" i="32"/>
  <c r="CK71" i="32" s="1"/>
  <c r="CJ40" i="32"/>
  <c r="CJ71" i="32" s="1"/>
  <c r="CI40" i="32"/>
  <c r="CI71" i="32" s="1"/>
  <c r="CH40" i="32"/>
  <c r="CH71" i="32" s="1"/>
  <c r="CG40" i="32"/>
  <c r="CG71" i="32" s="1"/>
  <c r="CF40" i="32"/>
  <c r="CF71" i="32" s="1"/>
  <c r="CE40" i="32"/>
  <c r="CE71" i="32" s="1"/>
  <c r="CD40" i="32"/>
  <c r="CD71" i="32" s="1"/>
  <c r="CC40" i="32"/>
  <c r="CC71" i="32" s="1"/>
  <c r="CB40" i="32"/>
  <c r="CB71" i="32" s="1"/>
  <c r="CA40" i="32"/>
  <c r="CA71" i="32" s="1"/>
  <c r="BZ40" i="32"/>
  <c r="BZ71" i="32" s="1"/>
  <c r="BY40" i="32"/>
  <c r="BY71" i="32" s="1"/>
  <c r="BX40" i="32"/>
  <c r="BX71" i="32" s="1"/>
  <c r="BW40" i="32"/>
  <c r="BW71" i="32" s="1"/>
  <c r="BV40" i="32"/>
  <c r="BV71" i="32" s="1"/>
  <c r="BU40" i="32"/>
  <c r="BU71" i="32" s="1"/>
  <c r="BT40" i="32"/>
  <c r="BT71" i="32" s="1"/>
  <c r="BS40" i="32"/>
  <c r="BS71" i="32" s="1"/>
  <c r="BR40" i="32"/>
  <c r="BR71" i="32" s="1"/>
  <c r="BQ40" i="32"/>
  <c r="BQ71" i="32" s="1"/>
  <c r="BP40" i="32"/>
  <c r="BP71" i="32" s="1"/>
  <c r="BO40" i="32"/>
  <c r="BO71" i="32" s="1"/>
  <c r="BN40" i="32"/>
  <c r="BN71" i="32" s="1"/>
  <c r="BM40" i="32"/>
  <c r="BM71" i="32" s="1"/>
  <c r="BL40" i="32"/>
  <c r="BL71" i="32" s="1"/>
  <c r="BK40" i="32"/>
  <c r="BK71" i="32" s="1"/>
  <c r="BJ40" i="32"/>
  <c r="BJ71" i="32" s="1"/>
  <c r="BI40" i="32"/>
  <c r="BI71" i="32" s="1"/>
  <c r="BH40" i="32"/>
  <c r="BH71" i="32" s="1"/>
  <c r="BG40" i="32"/>
  <c r="BG71" i="32" s="1"/>
  <c r="BF40" i="32"/>
  <c r="BF71" i="32" s="1"/>
  <c r="BE40" i="32"/>
  <c r="BE71" i="32" s="1"/>
  <c r="BD40" i="32"/>
  <c r="BD71" i="32" s="1"/>
  <c r="BC40" i="32"/>
  <c r="BC71" i="32" s="1"/>
  <c r="BB40" i="32"/>
  <c r="BB71" i="32" s="1"/>
  <c r="BA40" i="32"/>
  <c r="BA71" i="32" s="1"/>
  <c r="AZ40" i="32"/>
  <c r="AZ71" i="32" s="1"/>
  <c r="AY40" i="32"/>
  <c r="AY71" i="32" s="1"/>
  <c r="AX40" i="32"/>
  <c r="AX71" i="32" s="1"/>
  <c r="AW40" i="32"/>
  <c r="AW71" i="32" s="1"/>
  <c r="AV40" i="32"/>
  <c r="AV71" i="32" s="1"/>
  <c r="AU40" i="32"/>
  <c r="AU71" i="32" s="1"/>
  <c r="AT40" i="32"/>
  <c r="AT71" i="32" s="1"/>
  <c r="AS40" i="32"/>
  <c r="AS71" i="32" s="1"/>
  <c r="AR40" i="32"/>
  <c r="AR71" i="32" s="1"/>
  <c r="AQ40" i="32"/>
  <c r="AQ71" i="32" s="1"/>
  <c r="AP40" i="32"/>
  <c r="AP71" i="32" s="1"/>
  <c r="AO40" i="32"/>
  <c r="AO71" i="32" s="1"/>
  <c r="AN40" i="32"/>
  <c r="AN71" i="32" s="1"/>
  <c r="AM40" i="32"/>
  <c r="AM71" i="32" s="1"/>
  <c r="AL40" i="32"/>
  <c r="AL71" i="32" s="1"/>
  <c r="AK40" i="32"/>
  <c r="AK71" i="32" s="1"/>
  <c r="AJ40" i="32"/>
  <c r="AJ71" i="32" s="1"/>
  <c r="AI40" i="32"/>
  <c r="AI71" i="32" s="1"/>
  <c r="AH40" i="32"/>
  <c r="AH71" i="32" s="1"/>
  <c r="AG40" i="32"/>
  <c r="AG71" i="32" s="1"/>
  <c r="AF40" i="32"/>
  <c r="AF71" i="32" s="1"/>
  <c r="AE40" i="32"/>
  <c r="AE71" i="32" s="1"/>
  <c r="AD40" i="32"/>
  <c r="AD71" i="32" s="1"/>
  <c r="AC40" i="32"/>
  <c r="AC71" i="32" s="1"/>
  <c r="AB40" i="32"/>
  <c r="AB71" i="32" s="1"/>
  <c r="AA40" i="32"/>
  <c r="AA71" i="32" s="1"/>
  <c r="Z40" i="32"/>
  <c r="Z71" i="32" s="1"/>
  <c r="Y40" i="32"/>
  <c r="Y71" i="32" s="1"/>
  <c r="X40" i="32"/>
  <c r="X71" i="32" s="1"/>
  <c r="W40" i="32"/>
  <c r="W71" i="32" s="1"/>
  <c r="V40" i="32"/>
  <c r="V71" i="32" s="1"/>
  <c r="U40" i="32"/>
  <c r="U71" i="32" s="1"/>
  <c r="T40" i="32"/>
  <c r="T71" i="32" s="1"/>
  <c r="S40" i="32"/>
  <c r="S71" i="32" s="1"/>
  <c r="R40" i="32"/>
  <c r="R71" i="32" s="1"/>
  <c r="Q40" i="32"/>
  <c r="Q71" i="32" s="1"/>
  <c r="P40" i="32"/>
  <c r="P71" i="32" s="1"/>
  <c r="O40" i="32"/>
  <c r="O71" i="32" s="1"/>
  <c r="N40" i="32"/>
  <c r="N71" i="32" s="1"/>
  <c r="M40" i="32"/>
  <c r="M71" i="32" s="1"/>
  <c r="L40" i="32"/>
  <c r="L71" i="32" s="1"/>
  <c r="K40" i="32"/>
  <c r="K71" i="32" s="1"/>
  <c r="J40" i="32"/>
  <c r="J71" i="32" s="1"/>
  <c r="I40" i="32"/>
  <c r="I71" i="32" s="1"/>
  <c r="H40" i="32"/>
  <c r="H71" i="32" s="1"/>
  <c r="G40" i="32"/>
  <c r="G71" i="32" s="1"/>
  <c r="F40" i="32"/>
  <c r="F71" i="32" s="1"/>
  <c r="E40" i="32"/>
  <c r="E71" i="32" s="1"/>
  <c r="D40" i="32"/>
  <c r="D71" i="32" s="1"/>
  <c r="C40" i="32"/>
  <c r="C71" i="32" s="1"/>
  <c r="B40" i="32"/>
  <c r="B71" i="32" s="1"/>
  <c r="GN39" i="32"/>
  <c r="GN70" i="32" s="1"/>
  <c r="GM39" i="32"/>
  <c r="GM70" i="32" s="1"/>
  <c r="GL39" i="32"/>
  <c r="GL70" i="32" s="1"/>
  <c r="GJ39" i="32"/>
  <c r="GJ70" i="32" s="1"/>
  <c r="GI39" i="32"/>
  <c r="GI70" i="32" s="1"/>
  <c r="GH39" i="32"/>
  <c r="GH70" i="32" s="1"/>
  <c r="GG39" i="32"/>
  <c r="GG70" i="32" s="1"/>
  <c r="GF39" i="32"/>
  <c r="GF70" i="32" s="1"/>
  <c r="GE39" i="32"/>
  <c r="GE70" i="32" s="1"/>
  <c r="GD39" i="32"/>
  <c r="GD70" i="32" s="1"/>
  <c r="GC39" i="32"/>
  <c r="GC70" i="32" s="1"/>
  <c r="GB39" i="32"/>
  <c r="GB70" i="32" s="1"/>
  <c r="GA39" i="32"/>
  <c r="GA70" i="32" s="1"/>
  <c r="FZ39" i="32"/>
  <c r="FZ70" i="32" s="1"/>
  <c r="FY39" i="32"/>
  <c r="FY70" i="32" s="1"/>
  <c r="FX39" i="32"/>
  <c r="FX70" i="32" s="1"/>
  <c r="FW39" i="32"/>
  <c r="FW70" i="32" s="1"/>
  <c r="FV39" i="32"/>
  <c r="FV70" i="32" s="1"/>
  <c r="FU39" i="32"/>
  <c r="FU70" i="32" s="1"/>
  <c r="FT39" i="32"/>
  <c r="FT70" i="32" s="1"/>
  <c r="FS39" i="32"/>
  <c r="FS70" i="32" s="1"/>
  <c r="FR39" i="32"/>
  <c r="FR70" i="32" s="1"/>
  <c r="FQ39" i="32"/>
  <c r="FQ70" i="32" s="1"/>
  <c r="FP39" i="32"/>
  <c r="FP70" i="32" s="1"/>
  <c r="FO39" i="32"/>
  <c r="FO70" i="32" s="1"/>
  <c r="FN39" i="32"/>
  <c r="FN70" i="32" s="1"/>
  <c r="FM39" i="32"/>
  <c r="FM70" i="32" s="1"/>
  <c r="FL39" i="32"/>
  <c r="FL70" i="32" s="1"/>
  <c r="FK39" i="32"/>
  <c r="FK70" i="32" s="1"/>
  <c r="FJ39" i="32"/>
  <c r="FJ70" i="32" s="1"/>
  <c r="FI39" i="32"/>
  <c r="FI70" i="32" s="1"/>
  <c r="FH39" i="32"/>
  <c r="FH70" i="32" s="1"/>
  <c r="FG39" i="32"/>
  <c r="FG70" i="32" s="1"/>
  <c r="FF39" i="32"/>
  <c r="FF70" i="32" s="1"/>
  <c r="FE39" i="32"/>
  <c r="FE70" i="32" s="1"/>
  <c r="FD39" i="32"/>
  <c r="FD70" i="32" s="1"/>
  <c r="FC39" i="32"/>
  <c r="FC70" i="32" s="1"/>
  <c r="FB39" i="32"/>
  <c r="FB70" i="32" s="1"/>
  <c r="FA39" i="32"/>
  <c r="FA70" i="32" s="1"/>
  <c r="EZ39" i="32"/>
  <c r="EZ70" i="32" s="1"/>
  <c r="EY39" i="32"/>
  <c r="EY70" i="32" s="1"/>
  <c r="EX39" i="32"/>
  <c r="EX70" i="32" s="1"/>
  <c r="EW39" i="32"/>
  <c r="EW70" i="32" s="1"/>
  <c r="EV39" i="32"/>
  <c r="EV70" i="32" s="1"/>
  <c r="EU39" i="32"/>
  <c r="EU70" i="32" s="1"/>
  <c r="ET39" i="32"/>
  <c r="ET70" i="32" s="1"/>
  <c r="ES39" i="32"/>
  <c r="ES70" i="32" s="1"/>
  <c r="ER39" i="32"/>
  <c r="ER70" i="32" s="1"/>
  <c r="EQ39" i="32"/>
  <c r="EQ70" i="32" s="1"/>
  <c r="EP39" i="32"/>
  <c r="EP70" i="32" s="1"/>
  <c r="EO39" i="32"/>
  <c r="EO70" i="32" s="1"/>
  <c r="EN39" i="32"/>
  <c r="EN70" i="32" s="1"/>
  <c r="EM39" i="32"/>
  <c r="EM70" i="32" s="1"/>
  <c r="EL39" i="32"/>
  <c r="EL70" i="32" s="1"/>
  <c r="EK39" i="32"/>
  <c r="EK70" i="32" s="1"/>
  <c r="EJ39" i="32"/>
  <c r="EJ70" i="32" s="1"/>
  <c r="EI39" i="32"/>
  <c r="EI70" i="32" s="1"/>
  <c r="EH39" i="32"/>
  <c r="EH70" i="32" s="1"/>
  <c r="EG39" i="32"/>
  <c r="EG70" i="32" s="1"/>
  <c r="EF39" i="32"/>
  <c r="EF70" i="32" s="1"/>
  <c r="EE39" i="32"/>
  <c r="EE70" i="32" s="1"/>
  <c r="ED39" i="32"/>
  <c r="ED70" i="32" s="1"/>
  <c r="EC39" i="32"/>
  <c r="EC70" i="32" s="1"/>
  <c r="EB39" i="32"/>
  <c r="EB70" i="32" s="1"/>
  <c r="EA39" i="32"/>
  <c r="EA70" i="32" s="1"/>
  <c r="DZ39" i="32"/>
  <c r="DZ70" i="32" s="1"/>
  <c r="DY39" i="32"/>
  <c r="DY70" i="32" s="1"/>
  <c r="DX39" i="32"/>
  <c r="DX70" i="32" s="1"/>
  <c r="DW39" i="32"/>
  <c r="DW70" i="32" s="1"/>
  <c r="DV39" i="32"/>
  <c r="DV70" i="32" s="1"/>
  <c r="DU39" i="32"/>
  <c r="DU70" i="32" s="1"/>
  <c r="DT39" i="32"/>
  <c r="DT70" i="32" s="1"/>
  <c r="DS39" i="32"/>
  <c r="DS70" i="32" s="1"/>
  <c r="DR39" i="32"/>
  <c r="DR70" i="32" s="1"/>
  <c r="DQ39" i="32"/>
  <c r="DQ70" i="32" s="1"/>
  <c r="DP39" i="32"/>
  <c r="DP70" i="32" s="1"/>
  <c r="DO39" i="32"/>
  <c r="DO70" i="32" s="1"/>
  <c r="DN39" i="32"/>
  <c r="DN70" i="32" s="1"/>
  <c r="DM39" i="32"/>
  <c r="DM70" i="32" s="1"/>
  <c r="DL39" i="32"/>
  <c r="DL70" i="32" s="1"/>
  <c r="DK39" i="32"/>
  <c r="DK70" i="32" s="1"/>
  <c r="DJ39" i="32"/>
  <c r="DJ70" i="32" s="1"/>
  <c r="DI39" i="32"/>
  <c r="DI70" i="32" s="1"/>
  <c r="DH39" i="32"/>
  <c r="DH70" i="32" s="1"/>
  <c r="DG39" i="32"/>
  <c r="DG70" i="32" s="1"/>
  <c r="DF39" i="32"/>
  <c r="DF70" i="32" s="1"/>
  <c r="DE39" i="32"/>
  <c r="DE70" i="32" s="1"/>
  <c r="DD39" i="32"/>
  <c r="DD70" i="32" s="1"/>
  <c r="DC39" i="32"/>
  <c r="DC70" i="32" s="1"/>
  <c r="DB39" i="32"/>
  <c r="DB70" i="32" s="1"/>
  <c r="DA39" i="32"/>
  <c r="DA70" i="32" s="1"/>
  <c r="CZ39" i="32"/>
  <c r="CZ70" i="32" s="1"/>
  <c r="CY39" i="32"/>
  <c r="CY70" i="32" s="1"/>
  <c r="CX39" i="32"/>
  <c r="CX70" i="32" s="1"/>
  <c r="CW39" i="32"/>
  <c r="CW70" i="32" s="1"/>
  <c r="CV39" i="32"/>
  <c r="CV70" i="32" s="1"/>
  <c r="CU39" i="32"/>
  <c r="CU70" i="32" s="1"/>
  <c r="CT39" i="32"/>
  <c r="CT70" i="32" s="1"/>
  <c r="CS39" i="32"/>
  <c r="CS70" i="32" s="1"/>
  <c r="CR39" i="32"/>
  <c r="CR70" i="32" s="1"/>
  <c r="CQ39" i="32"/>
  <c r="CQ70" i="32" s="1"/>
  <c r="CP39" i="32"/>
  <c r="CP70" i="32" s="1"/>
  <c r="CO39" i="32"/>
  <c r="CO70" i="32" s="1"/>
  <c r="CN39" i="32"/>
  <c r="CN70" i="32" s="1"/>
  <c r="CM39" i="32"/>
  <c r="CM70" i="32" s="1"/>
  <c r="CL39" i="32"/>
  <c r="CL70" i="32" s="1"/>
  <c r="CK39" i="32"/>
  <c r="CK70" i="32" s="1"/>
  <c r="CJ39" i="32"/>
  <c r="CJ70" i="32" s="1"/>
  <c r="CI39" i="32"/>
  <c r="CI70" i="32" s="1"/>
  <c r="CH39" i="32"/>
  <c r="CH70" i="32" s="1"/>
  <c r="CG39" i="32"/>
  <c r="CG70" i="32" s="1"/>
  <c r="CF39" i="32"/>
  <c r="CF70" i="32" s="1"/>
  <c r="CE39" i="32"/>
  <c r="CE70" i="32" s="1"/>
  <c r="CD39" i="32"/>
  <c r="CD70" i="32" s="1"/>
  <c r="CC39" i="32"/>
  <c r="CC70" i="32" s="1"/>
  <c r="CB39" i="32"/>
  <c r="CB70" i="32" s="1"/>
  <c r="CA39" i="32"/>
  <c r="CA70" i="32" s="1"/>
  <c r="BZ39" i="32"/>
  <c r="BZ70" i="32" s="1"/>
  <c r="BY39" i="32"/>
  <c r="BY70" i="32" s="1"/>
  <c r="BX39" i="32"/>
  <c r="BX70" i="32" s="1"/>
  <c r="BW39" i="32"/>
  <c r="BW70" i="32" s="1"/>
  <c r="BV39" i="32"/>
  <c r="BV70" i="32" s="1"/>
  <c r="BU39" i="32"/>
  <c r="BU70" i="32" s="1"/>
  <c r="BT39" i="32"/>
  <c r="BT70" i="32" s="1"/>
  <c r="BS39" i="32"/>
  <c r="BS70" i="32" s="1"/>
  <c r="BR39" i="32"/>
  <c r="BR70" i="32" s="1"/>
  <c r="BQ39" i="32"/>
  <c r="BQ70" i="32" s="1"/>
  <c r="BP39" i="32"/>
  <c r="BP70" i="32" s="1"/>
  <c r="BO39" i="32"/>
  <c r="BO70" i="32" s="1"/>
  <c r="BN39" i="32"/>
  <c r="BN70" i="32" s="1"/>
  <c r="BM39" i="32"/>
  <c r="BM70" i="32" s="1"/>
  <c r="BL39" i="32"/>
  <c r="BL70" i="32" s="1"/>
  <c r="BK39" i="32"/>
  <c r="BK70" i="32" s="1"/>
  <c r="BJ39" i="32"/>
  <c r="BJ70" i="32" s="1"/>
  <c r="BI39" i="32"/>
  <c r="BI70" i="32" s="1"/>
  <c r="BH39" i="32"/>
  <c r="BH70" i="32" s="1"/>
  <c r="BG39" i="32"/>
  <c r="BG70" i="32" s="1"/>
  <c r="BF39" i="32"/>
  <c r="BF70" i="32" s="1"/>
  <c r="BE39" i="32"/>
  <c r="BE70" i="32" s="1"/>
  <c r="BD39" i="32"/>
  <c r="BD70" i="32" s="1"/>
  <c r="BC39" i="32"/>
  <c r="BC70" i="32" s="1"/>
  <c r="BB39" i="32"/>
  <c r="BB70" i="32" s="1"/>
  <c r="BA39" i="32"/>
  <c r="BA70" i="32" s="1"/>
  <c r="AZ39" i="32"/>
  <c r="AZ70" i="32" s="1"/>
  <c r="AY39" i="32"/>
  <c r="AY70" i="32" s="1"/>
  <c r="AX39" i="32"/>
  <c r="AX70" i="32" s="1"/>
  <c r="AW39" i="32"/>
  <c r="AW70" i="32" s="1"/>
  <c r="AV39" i="32"/>
  <c r="AV70" i="32" s="1"/>
  <c r="AU39" i="32"/>
  <c r="AU70" i="32" s="1"/>
  <c r="AT39" i="32"/>
  <c r="AT70" i="32" s="1"/>
  <c r="AS39" i="32"/>
  <c r="AS70" i="32" s="1"/>
  <c r="AR39" i="32"/>
  <c r="AR70" i="32" s="1"/>
  <c r="AQ39" i="32"/>
  <c r="AQ70" i="32" s="1"/>
  <c r="AP39" i="32"/>
  <c r="AP70" i="32" s="1"/>
  <c r="AO39" i="32"/>
  <c r="AO70" i="32" s="1"/>
  <c r="AN39" i="32"/>
  <c r="AN70" i="32" s="1"/>
  <c r="AM39" i="32"/>
  <c r="AM70" i="32" s="1"/>
  <c r="AL39" i="32"/>
  <c r="AL70" i="32" s="1"/>
  <c r="AK39" i="32"/>
  <c r="AK70" i="32" s="1"/>
  <c r="AJ39" i="32"/>
  <c r="AJ70" i="32" s="1"/>
  <c r="AI39" i="32"/>
  <c r="AI70" i="32" s="1"/>
  <c r="AH39" i="32"/>
  <c r="AH70" i="32" s="1"/>
  <c r="AG39" i="32"/>
  <c r="AG70" i="32" s="1"/>
  <c r="AF39" i="32"/>
  <c r="AF70" i="32" s="1"/>
  <c r="AE39" i="32"/>
  <c r="AE70" i="32" s="1"/>
  <c r="AD39" i="32"/>
  <c r="AD70" i="32" s="1"/>
  <c r="AC39" i="32"/>
  <c r="AC70" i="32" s="1"/>
  <c r="AB39" i="32"/>
  <c r="AB70" i="32" s="1"/>
  <c r="AA39" i="32"/>
  <c r="AA70" i="32" s="1"/>
  <c r="Z39" i="32"/>
  <c r="Z70" i="32" s="1"/>
  <c r="Y39" i="32"/>
  <c r="Y70" i="32" s="1"/>
  <c r="X39" i="32"/>
  <c r="X70" i="32" s="1"/>
  <c r="W39" i="32"/>
  <c r="W70" i="32" s="1"/>
  <c r="V39" i="32"/>
  <c r="V70" i="32" s="1"/>
  <c r="U39" i="32"/>
  <c r="U70" i="32" s="1"/>
  <c r="T39" i="32"/>
  <c r="T70" i="32" s="1"/>
  <c r="S39" i="32"/>
  <c r="S70" i="32" s="1"/>
  <c r="R39" i="32"/>
  <c r="R70" i="32" s="1"/>
  <c r="Q39" i="32"/>
  <c r="Q70" i="32" s="1"/>
  <c r="P39" i="32"/>
  <c r="P70" i="32" s="1"/>
  <c r="O39" i="32"/>
  <c r="O70" i="32" s="1"/>
  <c r="N39" i="32"/>
  <c r="N70" i="32" s="1"/>
  <c r="M39" i="32"/>
  <c r="M70" i="32" s="1"/>
  <c r="L39" i="32"/>
  <c r="L70" i="32" s="1"/>
  <c r="K39" i="32"/>
  <c r="K70" i="32" s="1"/>
  <c r="J39" i="32"/>
  <c r="J70" i="32" s="1"/>
  <c r="I39" i="32"/>
  <c r="I70" i="32" s="1"/>
  <c r="H39" i="32"/>
  <c r="H70" i="32" s="1"/>
  <c r="G39" i="32"/>
  <c r="G70" i="32" s="1"/>
  <c r="F39" i="32"/>
  <c r="F70" i="32" s="1"/>
  <c r="E39" i="32"/>
  <c r="E70" i="32" s="1"/>
  <c r="D39" i="32"/>
  <c r="D70" i="32" s="1"/>
  <c r="C39" i="32"/>
  <c r="C70" i="32" s="1"/>
  <c r="B39" i="32"/>
  <c r="B70" i="32" s="1"/>
  <c r="GO1" i="32"/>
  <c r="GJ17" i="32"/>
  <c r="GI17" i="32"/>
  <c r="GH17" i="32"/>
  <c r="GG17" i="32"/>
  <c r="GF17" i="32"/>
  <c r="GE17" i="32"/>
  <c r="GD17" i="32"/>
  <c r="GC17" i="32"/>
  <c r="GB17" i="32"/>
  <c r="GA17" i="32"/>
  <c r="FZ17" i="32"/>
  <c r="FY17" i="32"/>
  <c r="FX17" i="32"/>
  <c r="FW17" i="32"/>
  <c r="FV17" i="32"/>
  <c r="FU17" i="32"/>
  <c r="FT17" i="32"/>
  <c r="FS17" i="32"/>
  <c r="FR17" i="32"/>
  <c r="FQ17" i="32"/>
  <c r="FP17" i="32"/>
  <c r="FO17" i="32"/>
  <c r="FO31" i="32" s="1"/>
  <c r="FN17" i="32"/>
  <c r="FM17" i="32"/>
  <c r="FL17" i="32"/>
  <c r="FK17" i="32"/>
  <c r="FJ17" i="32"/>
  <c r="FI17" i="32"/>
  <c r="FH17" i="32"/>
  <c r="FG17" i="32"/>
  <c r="FF17" i="32"/>
  <c r="FE17" i="32"/>
  <c r="FE32" i="32" s="1"/>
  <c r="FD17" i="32"/>
  <c r="FC17" i="32"/>
  <c r="FB17" i="32"/>
  <c r="FA17" i="32"/>
  <c r="EZ17" i="32"/>
  <c r="EY17" i="32"/>
  <c r="EX17" i="32"/>
  <c r="EW17" i="32"/>
  <c r="EV17" i="32"/>
  <c r="EU17" i="32"/>
  <c r="ET17" i="32"/>
  <c r="ES17" i="32"/>
  <c r="ER17" i="32"/>
  <c r="EQ17" i="32"/>
  <c r="EP17" i="32"/>
  <c r="EO17" i="32"/>
  <c r="EO32" i="32" s="1"/>
  <c r="EN17" i="32"/>
  <c r="EM17" i="32"/>
  <c r="EL17" i="32"/>
  <c r="EK17" i="32"/>
  <c r="EJ17" i="32"/>
  <c r="EI17" i="32"/>
  <c r="EH17" i="32"/>
  <c r="EG17" i="32"/>
  <c r="EF17" i="32"/>
  <c r="EE17" i="32"/>
  <c r="ED17" i="32"/>
  <c r="ED31" i="32" s="1"/>
  <c r="EC17" i="32"/>
  <c r="EB17" i="32"/>
  <c r="EA17" i="32"/>
  <c r="DZ17" i="32"/>
  <c r="DY17" i="32"/>
  <c r="DX17" i="32"/>
  <c r="DW17" i="32"/>
  <c r="DV17" i="32"/>
  <c r="DU17" i="32"/>
  <c r="DT17" i="32"/>
  <c r="DS17" i="32"/>
  <c r="DR17" i="32"/>
  <c r="DQ17" i="32"/>
  <c r="DQ31" i="32" s="1"/>
  <c r="DP17" i="32"/>
  <c r="DO17" i="32"/>
  <c r="DN17" i="32"/>
  <c r="DM17" i="32"/>
  <c r="DL17" i="32"/>
  <c r="DK17" i="32"/>
  <c r="DJ17" i="32"/>
  <c r="DI17" i="32"/>
  <c r="DH17" i="32"/>
  <c r="DG17" i="32"/>
  <c r="DF17" i="32"/>
  <c r="DE17" i="32"/>
  <c r="DD17" i="32"/>
  <c r="DC17" i="32"/>
  <c r="DB17" i="32"/>
  <c r="DA17" i="32"/>
  <c r="CZ17" i="32"/>
  <c r="CY17" i="32"/>
  <c r="CY32" i="32" s="1"/>
  <c r="CX17" i="32"/>
  <c r="CW17" i="32"/>
  <c r="CV17" i="32"/>
  <c r="CU17" i="32"/>
  <c r="CT17" i="32"/>
  <c r="CS17" i="32"/>
  <c r="CR17" i="32"/>
  <c r="CQ17" i="32"/>
  <c r="CP17" i="32"/>
  <c r="CO17" i="32"/>
  <c r="CN17" i="32"/>
  <c r="CM17" i="32"/>
  <c r="CL17" i="32"/>
  <c r="CK17" i="32"/>
  <c r="CJ17" i="32"/>
  <c r="CI17" i="32"/>
  <c r="CH17" i="32"/>
  <c r="CG17" i="32"/>
  <c r="CF17" i="32"/>
  <c r="CE17" i="32"/>
  <c r="CD17" i="32"/>
  <c r="CC17" i="32"/>
  <c r="CB17" i="32"/>
  <c r="CA17" i="32"/>
  <c r="BZ17" i="32"/>
  <c r="BY17" i="32"/>
  <c r="BX17" i="32"/>
  <c r="BW17" i="32"/>
  <c r="BV17" i="32"/>
  <c r="BU17" i="32"/>
  <c r="BT17" i="32"/>
  <c r="BS17" i="32"/>
  <c r="BR17" i="32"/>
  <c r="BQ17" i="32"/>
  <c r="BP17" i="32"/>
  <c r="BO17" i="32"/>
  <c r="BN17" i="32"/>
  <c r="BM17" i="32"/>
  <c r="BL17" i="32"/>
  <c r="BK17" i="32"/>
  <c r="BJ17" i="32"/>
  <c r="BI17" i="32"/>
  <c r="BH17" i="32"/>
  <c r="BG17" i="32"/>
  <c r="BF17" i="32"/>
  <c r="BE17" i="32"/>
  <c r="BD17" i="32"/>
  <c r="BC17" i="32"/>
  <c r="BB17" i="32"/>
  <c r="BA17" i="32"/>
  <c r="AZ17" i="32"/>
  <c r="AY17" i="32"/>
  <c r="AX17" i="32"/>
  <c r="AW17" i="32"/>
  <c r="AV17" i="32"/>
  <c r="AU17" i="32"/>
  <c r="AT17" i="32"/>
  <c r="AS17" i="32"/>
  <c r="AR17" i="32"/>
  <c r="AQ17"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C17" i="32"/>
  <c r="GJ15" i="32"/>
  <c r="GI15" i="32"/>
  <c r="GH15" i="32"/>
  <c r="GG15" i="32"/>
  <c r="GF15" i="32"/>
  <c r="GE15" i="32"/>
  <c r="GD15" i="32"/>
  <c r="GC15" i="32"/>
  <c r="GB15" i="32"/>
  <c r="GA15" i="32"/>
  <c r="FZ15" i="32"/>
  <c r="FY15" i="32"/>
  <c r="FX15" i="32"/>
  <c r="FW15" i="32"/>
  <c r="FV15" i="32"/>
  <c r="FU15" i="32"/>
  <c r="FT15" i="32"/>
  <c r="FS15" i="32"/>
  <c r="FR15" i="32"/>
  <c r="FQ15" i="32"/>
  <c r="FP15" i="32"/>
  <c r="FO15" i="32"/>
  <c r="FN15" i="32"/>
  <c r="FM15" i="32"/>
  <c r="FL15" i="32"/>
  <c r="FK15" i="32"/>
  <c r="FJ15" i="32"/>
  <c r="FI15" i="32"/>
  <c r="FH15" i="32"/>
  <c r="FG15" i="32"/>
  <c r="FF15" i="32"/>
  <c r="FE15" i="32"/>
  <c r="FD15" i="32"/>
  <c r="FC15" i="32"/>
  <c r="FB15" i="32"/>
  <c r="FA15" i="32"/>
  <c r="EZ15" i="32"/>
  <c r="EY15" i="32"/>
  <c r="EX15" i="32"/>
  <c r="EW15" i="32"/>
  <c r="EV15" i="32"/>
  <c r="EU15" i="32"/>
  <c r="ET15" i="32"/>
  <c r="ES15" i="32"/>
  <c r="ER15" i="32"/>
  <c r="EQ15" i="32"/>
  <c r="EP15" i="32"/>
  <c r="EO15" i="32"/>
  <c r="EN15" i="32"/>
  <c r="EM15" i="32"/>
  <c r="EL15" i="32"/>
  <c r="EK15" i="32"/>
  <c r="EJ15" i="32"/>
  <c r="EI15" i="32"/>
  <c r="EH15" i="32"/>
  <c r="EG15" i="32"/>
  <c r="EF15" i="32"/>
  <c r="EE15" i="32"/>
  <c r="ED15" i="32"/>
  <c r="EC15" i="32"/>
  <c r="EB15" i="32"/>
  <c r="EA15" i="32"/>
  <c r="DZ15" i="32"/>
  <c r="DY15" i="32"/>
  <c r="DX15" i="32"/>
  <c r="DW15" i="32"/>
  <c r="DV15" i="32"/>
  <c r="DU15" i="32"/>
  <c r="DT15" i="32"/>
  <c r="DS15" i="32"/>
  <c r="DR15" i="32"/>
  <c r="DQ15" i="32"/>
  <c r="DP15" i="32"/>
  <c r="DO15" i="32"/>
  <c r="DN15" i="32"/>
  <c r="DM15" i="32"/>
  <c r="DL15" i="32"/>
  <c r="DK15" i="32"/>
  <c r="DJ15" i="32"/>
  <c r="DI15" i="32"/>
  <c r="DH15" i="32"/>
  <c r="DG15" i="32"/>
  <c r="DF15" i="32"/>
  <c r="DE15" i="32"/>
  <c r="DD15" i="32"/>
  <c r="DC15" i="32"/>
  <c r="DB15" i="32"/>
  <c r="DA15" i="32"/>
  <c r="CZ15" i="32"/>
  <c r="CY15" i="32"/>
  <c r="CX15" i="32"/>
  <c r="CW15" i="32"/>
  <c r="CV15" i="32"/>
  <c r="CU15" i="32"/>
  <c r="CT15" i="32"/>
  <c r="CS15" i="32"/>
  <c r="CR15" i="32"/>
  <c r="CQ15" i="32"/>
  <c r="CP15" i="32"/>
  <c r="CO15" i="32"/>
  <c r="CN15" i="32"/>
  <c r="CM15" i="32"/>
  <c r="CL15" i="32"/>
  <c r="CK15" i="32"/>
  <c r="CJ15" i="32"/>
  <c r="CI15" i="32"/>
  <c r="CH15" i="32"/>
  <c r="CG15" i="32"/>
  <c r="CF15" i="32"/>
  <c r="CE15" i="32"/>
  <c r="CD15" i="32"/>
  <c r="CC15" i="32"/>
  <c r="CB15" i="32"/>
  <c r="CA15" i="32"/>
  <c r="BZ15" i="32"/>
  <c r="BY15" i="32"/>
  <c r="BX15" i="32"/>
  <c r="BW15" i="32"/>
  <c r="BV15" i="32"/>
  <c r="BU15" i="32"/>
  <c r="BT15" i="32"/>
  <c r="BS15" i="32"/>
  <c r="BR15" i="32"/>
  <c r="BQ15" i="32"/>
  <c r="BP15" i="32"/>
  <c r="BO15" i="32"/>
  <c r="BN15" i="32"/>
  <c r="BM15" i="32"/>
  <c r="BL15" i="32"/>
  <c r="BK15" i="32"/>
  <c r="BJ15" i="32"/>
  <c r="BI15" i="32"/>
  <c r="BH15" i="32"/>
  <c r="BG15" i="32"/>
  <c r="BF15" i="32"/>
  <c r="BE15" i="32"/>
  <c r="BD15" i="32"/>
  <c r="BC15" i="32"/>
  <c r="BB15" i="32"/>
  <c r="BA15" i="32"/>
  <c r="AZ15" i="32"/>
  <c r="AY15" i="32"/>
  <c r="AX15" i="32"/>
  <c r="AW15" i="32"/>
  <c r="AV15" i="32"/>
  <c r="AU15" i="32"/>
  <c r="AT15" i="32"/>
  <c r="AS15" i="32"/>
  <c r="AR15" i="32"/>
  <c r="AQ15"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C15" i="32"/>
  <c r="GJ14" i="32"/>
  <c r="GI14" i="32"/>
  <c r="GH14" i="32"/>
  <c r="GG14" i="32"/>
  <c r="GF14" i="32"/>
  <c r="GE14" i="32"/>
  <c r="GD14" i="32"/>
  <c r="GC14" i="32"/>
  <c r="GB14" i="32"/>
  <c r="GA14" i="32"/>
  <c r="FZ14" i="32"/>
  <c r="FY14" i="32"/>
  <c r="FX14" i="32"/>
  <c r="FW14" i="32"/>
  <c r="FV14" i="32"/>
  <c r="FU14" i="32"/>
  <c r="FT14" i="32"/>
  <c r="FS14" i="32"/>
  <c r="FR14" i="32"/>
  <c r="FQ14" i="32"/>
  <c r="FP14" i="32"/>
  <c r="FO14" i="32"/>
  <c r="FN14" i="32"/>
  <c r="FM14" i="32"/>
  <c r="FL14" i="32"/>
  <c r="FK14" i="32"/>
  <c r="FJ14" i="32"/>
  <c r="FI14" i="32"/>
  <c r="FH14" i="32"/>
  <c r="FG14" i="32"/>
  <c r="FF14" i="32"/>
  <c r="FE14" i="32"/>
  <c r="FD14" i="32"/>
  <c r="FC14" i="32"/>
  <c r="FB14" i="32"/>
  <c r="FA14" i="32"/>
  <c r="EZ14" i="32"/>
  <c r="EY14" i="32"/>
  <c r="EX14" i="32"/>
  <c r="EW14" i="32"/>
  <c r="EV14" i="32"/>
  <c r="EU14" i="32"/>
  <c r="ET14" i="32"/>
  <c r="ES14" i="32"/>
  <c r="ER14" i="32"/>
  <c r="EQ14" i="32"/>
  <c r="EP14" i="32"/>
  <c r="EO14" i="32"/>
  <c r="EN14" i="32"/>
  <c r="EM14" i="32"/>
  <c r="EL14" i="32"/>
  <c r="EK14" i="32"/>
  <c r="EJ14" i="32"/>
  <c r="EI14" i="32"/>
  <c r="EH14" i="32"/>
  <c r="EG14" i="32"/>
  <c r="EF14" i="32"/>
  <c r="EE14" i="32"/>
  <c r="ED14" i="32"/>
  <c r="EC14" i="32"/>
  <c r="EB14" i="32"/>
  <c r="EA14" i="32"/>
  <c r="DZ14" i="32"/>
  <c r="DY14" i="32"/>
  <c r="DX14" i="32"/>
  <c r="DW14" i="32"/>
  <c r="DV14" i="32"/>
  <c r="DU14" i="32"/>
  <c r="DT14" i="32"/>
  <c r="DS14" i="32"/>
  <c r="DR14" i="32"/>
  <c r="DQ14" i="32"/>
  <c r="DP14" i="32"/>
  <c r="DO14" i="32"/>
  <c r="DN14" i="32"/>
  <c r="DM14" i="32"/>
  <c r="DL14" i="32"/>
  <c r="DK14" i="32"/>
  <c r="DJ14" i="32"/>
  <c r="DI14" i="32"/>
  <c r="DH14" i="32"/>
  <c r="DG14" i="32"/>
  <c r="DF14" i="32"/>
  <c r="DE14" i="32"/>
  <c r="DD14" i="32"/>
  <c r="DC14" i="32"/>
  <c r="DB14" i="32"/>
  <c r="DA14" i="32"/>
  <c r="CZ14" i="32"/>
  <c r="CY14" i="32"/>
  <c r="CX14" i="32"/>
  <c r="CW14" i="32"/>
  <c r="CV14" i="32"/>
  <c r="CU14" i="32"/>
  <c r="CT14" i="32"/>
  <c r="CS14" i="32"/>
  <c r="CR14" i="32"/>
  <c r="CQ14" i="32"/>
  <c r="CP14" i="32"/>
  <c r="CO14" i="32"/>
  <c r="CN14" i="32"/>
  <c r="CM14" i="32"/>
  <c r="CL14" i="32"/>
  <c r="CK14" i="32"/>
  <c r="CJ14" i="32"/>
  <c r="CI14" i="32"/>
  <c r="CH14" i="32"/>
  <c r="CG14" i="32"/>
  <c r="CF14" i="32"/>
  <c r="CE14" i="32"/>
  <c r="CD14" i="32"/>
  <c r="CC14" i="32"/>
  <c r="CB14" i="32"/>
  <c r="CA14" i="32"/>
  <c r="BZ14" i="32"/>
  <c r="BY14" i="32"/>
  <c r="BX14" i="32"/>
  <c r="BW14" i="32"/>
  <c r="BV14" i="32"/>
  <c r="BU14" i="32"/>
  <c r="BT14" i="32"/>
  <c r="BS14" i="32"/>
  <c r="BR14" i="32"/>
  <c r="BQ14" i="32"/>
  <c r="BP14" i="32"/>
  <c r="BO14" i="32"/>
  <c r="BN14" i="32"/>
  <c r="BM14" i="32"/>
  <c r="BL14" i="32"/>
  <c r="BK14" i="32"/>
  <c r="BJ14" i="32"/>
  <c r="BI14" i="32"/>
  <c r="BH14" i="32"/>
  <c r="BG14" i="32"/>
  <c r="BF14" i="32"/>
  <c r="BE14" i="32"/>
  <c r="BD14" i="32"/>
  <c r="BC14" i="32"/>
  <c r="BB14" i="32"/>
  <c r="BA14" i="32"/>
  <c r="AZ14" i="32"/>
  <c r="AY14" i="32"/>
  <c r="AX14" i="32"/>
  <c r="AW14" i="32"/>
  <c r="AV14" i="32"/>
  <c r="AU14" i="32"/>
  <c r="AT14" i="32"/>
  <c r="AS14" i="32"/>
  <c r="AR14" i="32"/>
  <c r="AQ14"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C14" i="32"/>
  <c r="GJ13" i="32"/>
  <c r="GI13" i="32"/>
  <c r="GH13" i="32"/>
  <c r="GG13" i="32"/>
  <c r="GF13" i="32"/>
  <c r="GE13" i="32"/>
  <c r="GD13" i="32"/>
  <c r="GC13" i="32"/>
  <c r="GB13" i="32"/>
  <c r="GA13" i="32"/>
  <c r="FZ13" i="32"/>
  <c r="FY13" i="32"/>
  <c r="FX13" i="32"/>
  <c r="FW13" i="32"/>
  <c r="FV13" i="32"/>
  <c r="FU13" i="32"/>
  <c r="FT13" i="32"/>
  <c r="FS13" i="32"/>
  <c r="FR13" i="32"/>
  <c r="FQ13" i="32"/>
  <c r="FP13" i="32"/>
  <c r="FO13" i="32"/>
  <c r="FN13" i="32"/>
  <c r="FM13" i="32"/>
  <c r="FL13" i="32"/>
  <c r="FK13" i="32"/>
  <c r="FJ13" i="32"/>
  <c r="FI13" i="32"/>
  <c r="FH13" i="32"/>
  <c r="FG13" i="32"/>
  <c r="FF13" i="32"/>
  <c r="FE13" i="32"/>
  <c r="FD13" i="32"/>
  <c r="FC13" i="32"/>
  <c r="FB13" i="32"/>
  <c r="FA13" i="32"/>
  <c r="EZ13" i="32"/>
  <c r="EY13" i="32"/>
  <c r="EX13" i="32"/>
  <c r="EW13" i="32"/>
  <c r="EV13" i="32"/>
  <c r="EU13" i="32"/>
  <c r="ET13" i="32"/>
  <c r="ES13" i="32"/>
  <c r="ER13" i="32"/>
  <c r="EQ13" i="32"/>
  <c r="EP13" i="32"/>
  <c r="EO13" i="32"/>
  <c r="EN13" i="32"/>
  <c r="EM13" i="32"/>
  <c r="EL13" i="32"/>
  <c r="EK13" i="32"/>
  <c r="EJ13" i="32"/>
  <c r="EI13" i="32"/>
  <c r="EH13" i="32"/>
  <c r="EG13" i="32"/>
  <c r="EF13" i="32"/>
  <c r="EE13" i="32"/>
  <c r="ED13" i="32"/>
  <c r="EC13" i="32"/>
  <c r="EB13" i="32"/>
  <c r="EA13" i="32"/>
  <c r="DZ13" i="32"/>
  <c r="DY13" i="32"/>
  <c r="DX13" i="32"/>
  <c r="DW13" i="32"/>
  <c r="DV13" i="32"/>
  <c r="DU13" i="32"/>
  <c r="DT13" i="32"/>
  <c r="DS13" i="32"/>
  <c r="DR13" i="32"/>
  <c r="DQ13" i="32"/>
  <c r="DP13" i="32"/>
  <c r="DO13" i="32"/>
  <c r="DN13" i="32"/>
  <c r="DM13" i="32"/>
  <c r="DL13" i="32"/>
  <c r="DK13" i="32"/>
  <c r="DJ13" i="32"/>
  <c r="DI13" i="32"/>
  <c r="DH13" i="32"/>
  <c r="DG13" i="32"/>
  <c r="DF13" i="32"/>
  <c r="DE13" i="32"/>
  <c r="DD13" i="32"/>
  <c r="DC13" i="32"/>
  <c r="DB13" i="32"/>
  <c r="DA13" i="32"/>
  <c r="CZ13" i="32"/>
  <c r="CY13" i="32"/>
  <c r="CX13" i="32"/>
  <c r="CW13" i="32"/>
  <c r="CV13" i="32"/>
  <c r="CU13" i="32"/>
  <c r="CT13" i="32"/>
  <c r="CS13" i="32"/>
  <c r="CR13" i="32"/>
  <c r="CQ13" i="32"/>
  <c r="CP13" i="32"/>
  <c r="CO13" i="32"/>
  <c r="CN13" i="32"/>
  <c r="CM13" i="32"/>
  <c r="CL13" i="32"/>
  <c r="CK13" i="32"/>
  <c r="CJ13" i="32"/>
  <c r="CI13" i="32"/>
  <c r="CH13" i="32"/>
  <c r="CG13" i="32"/>
  <c r="CF13" i="32"/>
  <c r="CE13" i="32"/>
  <c r="CD13" i="32"/>
  <c r="CC13" i="32"/>
  <c r="CB13" i="32"/>
  <c r="CA13" i="32"/>
  <c r="BZ13" i="32"/>
  <c r="BY13" i="32"/>
  <c r="BX13" i="32"/>
  <c r="BW13" i="32"/>
  <c r="BV13" i="32"/>
  <c r="BU13" i="32"/>
  <c r="BT13" i="32"/>
  <c r="BS13" i="32"/>
  <c r="BR13" i="32"/>
  <c r="BQ13" i="32"/>
  <c r="BP13" i="32"/>
  <c r="BO13" i="32"/>
  <c r="BN13" i="32"/>
  <c r="BM13" i="32"/>
  <c r="BL13" i="32"/>
  <c r="BK13" i="32"/>
  <c r="BJ13" i="32"/>
  <c r="BI13" i="32"/>
  <c r="BH13" i="32"/>
  <c r="BG13" i="32"/>
  <c r="BF13" i="32"/>
  <c r="BE13" i="32"/>
  <c r="BD13" i="32"/>
  <c r="BC13" i="32"/>
  <c r="BB13" i="32"/>
  <c r="BA13" i="32"/>
  <c r="AZ13" i="32"/>
  <c r="AY13" i="32"/>
  <c r="AX13" i="32"/>
  <c r="AW13" i="32"/>
  <c r="AV13" i="32"/>
  <c r="AU13" i="32"/>
  <c r="AT13" i="32"/>
  <c r="AS13" i="32"/>
  <c r="AR13" i="32"/>
  <c r="AQ13"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C13" i="32"/>
  <c r="IC12" i="32"/>
  <c r="IB12" i="32"/>
  <c r="IA12" i="32"/>
  <c r="HZ12" i="32"/>
  <c r="HY12" i="32"/>
  <c r="HX12" i="32"/>
  <c r="HW12" i="32"/>
  <c r="HV12" i="32"/>
  <c r="HU12" i="32"/>
  <c r="HT12" i="32"/>
  <c r="HS12" i="32"/>
  <c r="HR12" i="32"/>
  <c r="HQ12" i="32"/>
  <c r="HP12" i="32"/>
  <c r="HO12" i="32"/>
  <c r="HN12" i="32"/>
  <c r="HM12" i="32"/>
  <c r="HL12" i="32"/>
  <c r="HK12" i="32"/>
  <c r="HJ12" i="32"/>
  <c r="HI12" i="32"/>
  <c r="HH12" i="32"/>
  <c r="HG12" i="32"/>
  <c r="HF12" i="32"/>
  <c r="HE12" i="32"/>
  <c r="HD12" i="32"/>
  <c r="HC12" i="32"/>
  <c r="HB12" i="32"/>
  <c r="HA12" i="32"/>
  <c r="GZ12" i="32"/>
  <c r="GY12" i="32"/>
  <c r="GX12" i="32"/>
  <c r="GW12" i="32"/>
  <c r="GV12" i="32"/>
  <c r="GU12" i="32"/>
  <c r="GT12" i="32"/>
  <c r="GS12" i="32"/>
  <c r="GR12" i="32"/>
  <c r="GQ12" i="32"/>
  <c r="GP12" i="32"/>
  <c r="GO12" i="32"/>
  <c r="GN12" i="32"/>
  <c r="GM12" i="32"/>
  <c r="GL12" i="32"/>
  <c r="GK12" i="32"/>
  <c r="GJ12" i="32"/>
  <c r="GI12" i="32"/>
  <c r="GH12" i="32"/>
  <c r="GG12" i="32"/>
  <c r="GF12" i="32"/>
  <c r="GE12" i="32"/>
  <c r="GD12" i="32"/>
  <c r="GC12" i="32"/>
  <c r="GB12" i="32"/>
  <c r="GA12" i="32"/>
  <c r="FZ12" i="32"/>
  <c r="FY12" i="32"/>
  <c r="FX12" i="32"/>
  <c r="FW12" i="32"/>
  <c r="FV12" i="32"/>
  <c r="FU12" i="32"/>
  <c r="FT12" i="32"/>
  <c r="FS12" i="32"/>
  <c r="FR12" i="32"/>
  <c r="FQ12" i="32"/>
  <c r="FP12" i="32"/>
  <c r="FO12" i="32"/>
  <c r="FN12" i="32"/>
  <c r="FM12" i="32"/>
  <c r="FL12" i="32"/>
  <c r="FK12" i="32"/>
  <c r="FJ12" i="32"/>
  <c r="FI12" i="32"/>
  <c r="FH12" i="32"/>
  <c r="FG12" i="32"/>
  <c r="FF12" i="32"/>
  <c r="FE12" i="32"/>
  <c r="FD12" i="32"/>
  <c r="FC12" i="32"/>
  <c r="FB12" i="32"/>
  <c r="FA12" i="32"/>
  <c r="EZ12" i="32"/>
  <c r="EY12" i="32"/>
  <c r="EX12" i="32"/>
  <c r="EW12" i="32"/>
  <c r="EV12" i="32"/>
  <c r="EU12" i="32"/>
  <c r="ET12" i="32"/>
  <c r="ES12" i="32"/>
  <c r="ER12" i="32"/>
  <c r="EQ12" i="32"/>
  <c r="EP12" i="32"/>
  <c r="EO12" i="32"/>
  <c r="EN12" i="32"/>
  <c r="EM12" i="32"/>
  <c r="EL12" i="32"/>
  <c r="EK12" i="32"/>
  <c r="EJ12" i="32"/>
  <c r="EI12" i="32"/>
  <c r="EH12" i="32"/>
  <c r="EG12" i="32"/>
  <c r="EF12" i="32"/>
  <c r="EE12" i="32"/>
  <c r="ED12" i="32"/>
  <c r="EC12" i="32"/>
  <c r="EB12" i="32"/>
  <c r="EA12" i="32"/>
  <c r="DZ12" i="32"/>
  <c r="DY12" i="32"/>
  <c r="DX12" i="32"/>
  <c r="DW12" i="32"/>
  <c r="DV12" i="32"/>
  <c r="DU12" i="32"/>
  <c r="DT12" i="32"/>
  <c r="DS12" i="32"/>
  <c r="DR12" i="32"/>
  <c r="DQ12" i="32"/>
  <c r="DP12" i="32"/>
  <c r="DO12" i="32"/>
  <c r="DN12" i="32"/>
  <c r="DM12" i="32"/>
  <c r="DL12" i="32"/>
  <c r="DK12" i="32"/>
  <c r="DJ12" i="32"/>
  <c r="DI12" i="32"/>
  <c r="DH12" i="32"/>
  <c r="DG12" i="32"/>
  <c r="DF12" i="32"/>
  <c r="DE12" i="32"/>
  <c r="DD12" i="32"/>
  <c r="DC12" i="32"/>
  <c r="DB12" i="32"/>
  <c r="DA12" i="32"/>
  <c r="CZ12" i="32"/>
  <c r="CY12" i="32"/>
  <c r="CX12" i="32"/>
  <c r="CW12" i="32"/>
  <c r="CV12" i="32"/>
  <c r="CU12" i="32"/>
  <c r="CT12" i="32"/>
  <c r="CS12" i="32"/>
  <c r="CR12" i="32"/>
  <c r="CQ12" i="32"/>
  <c r="CP12" i="32"/>
  <c r="CO12" i="32"/>
  <c r="CN12" i="32"/>
  <c r="CM12" i="32"/>
  <c r="CL12" i="32"/>
  <c r="CK12" i="32"/>
  <c r="CJ12" i="32"/>
  <c r="CI12" i="32"/>
  <c r="CH12" i="32"/>
  <c r="CG12" i="32"/>
  <c r="CF12" i="32"/>
  <c r="CE12" i="32"/>
  <c r="CD12" i="32"/>
  <c r="CC12" i="32"/>
  <c r="CB12" i="32"/>
  <c r="CA12" i="32"/>
  <c r="BZ12" i="32"/>
  <c r="BY12" i="32"/>
  <c r="BX12" i="32"/>
  <c r="BW12" i="32"/>
  <c r="BV12" i="32"/>
  <c r="BU12" i="32"/>
  <c r="BT12" i="32"/>
  <c r="BS12" i="32"/>
  <c r="BR12" i="32"/>
  <c r="BQ12" i="32"/>
  <c r="BP12" i="32"/>
  <c r="BO12" i="32"/>
  <c r="BN12" i="32"/>
  <c r="BM12" i="32"/>
  <c r="BL12" i="32"/>
  <c r="BK12" i="32"/>
  <c r="BJ12" i="32"/>
  <c r="BI12" i="32"/>
  <c r="BH12" i="32"/>
  <c r="BG12" i="32"/>
  <c r="BF12" i="32"/>
  <c r="BE12" i="32"/>
  <c r="BD12" i="32"/>
  <c r="BC12" i="32"/>
  <c r="BB12" i="32"/>
  <c r="BA12" i="32"/>
  <c r="AZ12" i="32"/>
  <c r="AY12" i="32"/>
  <c r="AX12" i="32"/>
  <c r="AW12" i="32"/>
  <c r="AV12" i="32"/>
  <c r="AU12" i="32"/>
  <c r="AT12" i="32"/>
  <c r="AS12" i="32"/>
  <c r="AR12" i="32"/>
  <c r="AQ12"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C12" i="32"/>
  <c r="GJ10" i="32"/>
  <c r="GI10" i="32"/>
  <c r="GH10" i="32"/>
  <c r="GG10" i="32"/>
  <c r="GF10" i="32"/>
  <c r="GE10" i="32"/>
  <c r="GD10" i="32"/>
  <c r="GC10" i="32"/>
  <c r="GB10" i="32"/>
  <c r="GA10" i="32"/>
  <c r="FZ10" i="32"/>
  <c r="FY10" i="32"/>
  <c r="FX10" i="32"/>
  <c r="FW10" i="32"/>
  <c r="FV10" i="32"/>
  <c r="FU10" i="32"/>
  <c r="FT10" i="32"/>
  <c r="FS10" i="32"/>
  <c r="FR10" i="32"/>
  <c r="FQ10" i="32"/>
  <c r="FP10" i="32"/>
  <c r="FO10" i="32"/>
  <c r="FN10" i="32"/>
  <c r="FM10" i="32"/>
  <c r="FL10" i="32"/>
  <c r="FK10" i="32"/>
  <c r="FJ10" i="32"/>
  <c r="FI10" i="32"/>
  <c r="FH10" i="32"/>
  <c r="FG10" i="32"/>
  <c r="FF10" i="32"/>
  <c r="FE10" i="32"/>
  <c r="FD10" i="32"/>
  <c r="FC10" i="32"/>
  <c r="FB10" i="32"/>
  <c r="FA10" i="32"/>
  <c r="EZ10" i="32"/>
  <c r="EY10" i="32"/>
  <c r="EX10" i="32"/>
  <c r="EW10" i="32"/>
  <c r="EV10" i="32"/>
  <c r="EU10" i="32"/>
  <c r="ET10" i="32"/>
  <c r="ES10" i="32"/>
  <c r="ER10" i="32"/>
  <c r="EQ10" i="32"/>
  <c r="EP10" i="32"/>
  <c r="EO10" i="32"/>
  <c r="EN10" i="32"/>
  <c r="EM10" i="32"/>
  <c r="EL10" i="32"/>
  <c r="EK10" i="32"/>
  <c r="EJ10" i="32"/>
  <c r="EI10" i="32"/>
  <c r="EH10" i="32"/>
  <c r="EG10" i="32"/>
  <c r="EF10" i="32"/>
  <c r="EE10" i="32"/>
  <c r="ED10" i="32"/>
  <c r="EC10" i="32"/>
  <c r="EB10" i="32"/>
  <c r="EA10" i="32"/>
  <c r="DZ10" i="32"/>
  <c r="DY10" i="32"/>
  <c r="DX10" i="32"/>
  <c r="DW10" i="32"/>
  <c r="DV10" i="32"/>
  <c r="DU10" i="32"/>
  <c r="DT10" i="32"/>
  <c r="DS10" i="32"/>
  <c r="DR10" i="32"/>
  <c r="DQ10" i="32"/>
  <c r="DP10" i="32"/>
  <c r="DO10" i="32"/>
  <c r="DN10" i="32"/>
  <c r="DM10" i="32"/>
  <c r="DL10" i="32"/>
  <c r="DK10" i="32"/>
  <c r="DJ10" i="32"/>
  <c r="DI10" i="32"/>
  <c r="DH10" i="32"/>
  <c r="DG10" i="32"/>
  <c r="DF10" i="32"/>
  <c r="DE10" i="32"/>
  <c r="DD10" i="32"/>
  <c r="DC10" i="32"/>
  <c r="DB10" i="32"/>
  <c r="DA10" i="32"/>
  <c r="CZ10" i="32"/>
  <c r="CY10" i="32"/>
  <c r="CX10" i="32"/>
  <c r="CW10" i="32"/>
  <c r="CV10" i="32"/>
  <c r="CU10" i="32"/>
  <c r="CT10" i="32"/>
  <c r="CS10" i="32"/>
  <c r="CR10" i="32"/>
  <c r="CQ10" i="32"/>
  <c r="CP10" i="32"/>
  <c r="CO10" i="32"/>
  <c r="CN10" i="32"/>
  <c r="CM10" i="32"/>
  <c r="CL10" i="32"/>
  <c r="CK10" i="32"/>
  <c r="CJ10" i="32"/>
  <c r="CI10" i="32"/>
  <c r="CH10" i="32"/>
  <c r="CG10" i="32"/>
  <c r="CF10" i="32"/>
  <c r="CE10" i="32"/>
  <c r="CD10" i="32"/>
  <c r="CC10" i="32"/>
  <c r="CB10" i="32"/>
  <c r="CA10" i="32"/>
  <c r="BZ10" i="32"/>
  <c r="BY10" i="32"/>
  <c r="BX10" i="32"/>
  <c r="BW10" i="32"/>
  <c r="BV10" i="32"/>
  <c r="BU10" i="32"/>
  <c r="BT10" i="32"/>
  <c r="BS10" i="32"/>
  <c r="BR10" i="32"/>
  <c r="BQ10" i="32"/>
  <c r="BP10" i="32"/>
  <c r="BO10" i="32"/>
  <c r="BN10" i="32"/>
  <c r="BM10" i="32"/>
  <c r="BL10" i="32"/>
  <c r="BK10" i="32"/>
  <c r="BJ10" i="32"/>
  <c r="BI10" i="32"/>
  <c r="BH10" i="32"/>
  <c r="BG10" i="32"/>
  <c r="BF10" i="32"/>
  <c r="BE10" i="32"/>
  <c r="BD10" i="32"/>
  <c r="BC10" i="32"/>
  <c r="BB10" i="32"/>
  <c r="BA10" i="32"/>
  <c r="AZ10" i="32"/>
  <c r="AY10" i="32"/>
  <c r="AX10" i="32"/>
  <c r="AW10" i="32"/>
  <c r="AV10" i="32"/>
  <c r="AU10" i="32"/>
  <c r="AT10" i="32"/>
  <c r="AS10" i="32"/>
  <c r="AR10" i="32"/>
  <c r="AQ10"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C10" i="32"/>
  <c r="GJ9" i="32"/>
  <c r="GI9" i="32"/>
  <c r="GH9" i="32"/>
  <c r="GG9" i="32"/>
  <c r="GF9" i="32"/>
  <c r="GE9" i="32"/>
  <c r="GD9" i="32"/>
  <c r="GC9" i="32"/>
  <c r="GB9" i="32"/>
  <c r="GA9" i="32"/>
  <c r="FZ9" i="32"/>
  <c r="FY9" i="32"/>
  <c r="FX9" i="32"/>
  <c r="FW9" i="32"/>
  <c r="FV9" i="32"/>
  <c r="FU9" i="32"/>
  <c r="FT9" i="32"/>
  <c r="FS9" i="32"/>
  <c r="FR9" i="32"/>
  <c r="FQ9" i="32"/>
  <c r="FP9" i="32"/>
  <c r="FO9" i="32"/>
  <c r="FN9" i="32"/>
  <c r="FM9" i="32"/>
  <c r="FL9" i="32"/>
  <c r="FK9" i="32"/>
  <c r="FJ9" i="32"/>
  <c r="FI9" i="32"/>
  <c r="FH9" i="32"/>
  <c r="FG9" i="32"/>
  <c r="FF9" i="32"/>
  <c r="FE9" i="32"/>
  <c r="FD9" i="32"/>
  <c r="FC9" i="32"/>
  <c r="FB9" i="32"/>
  <c r="FA9" i="32"/>
  <c r="EZ9" i="32"/>
  <c r="EY9" i="32"/>
  <c r="EX9" i="32"/>
  <c r="EW9" i="32"/>
  <c r="EV9" i="32"/>
  <c r="EU9" i="32"/>
  <c r="ET9" i="32"/>
  <c r="ES9" i="32"/>
  <c r="ER9" i="32"/>
  <c r="EQ9" i="32"/>
  <c r="EP9" i="32"/>
  <c r="EO9" i="32"/>
  <c r="EN9" i="32"/>
  <c r="EM9" i="32"/>
  <c r="EL9" i="32"/>
  <c r="EK9" i="32"/>
  <c r="EJ9" i="32"/>
  <c r="EI9" i="32"/>
  <c r="EH9" i="32"/>
  <c r="EG9" i="32"/>
  <c r="EF9" i="32"/>
  <c r="EE9" i="32"/>
  <c r="ED9" i="32"/>
  <c r="EC9" i="32"/>
  <c r="EB9" i="32"/>
  <c r="EA9" i="32"/>
  <c r="DZ9" i="32"/>
  <c r="DY9" i="32"/>
  <c r="DX9" i="32"/>
  <c r="DW9" i="32"/>
  <c r="DV9" i="32"/>
  <c r="DU9" i="32"/>
  <c r="DT9" i="32"/>
  <c r="DS9" i="32"/>
  <c r="DR9" i="32"/>
  <c r="DQ9" i="32"/>
  <c r="DP9" i="32"/>
  <c r="DO9" i="32"/>
  <c r="DN9" i="32"/>
  <c r="DM9" i="32"/>
  <c r="DL9" i="32"/>
  <c r="DK9" i="32"/>
  <c r="DJ9" i="32"/>
  <c r="DI9" i="32"/>
  <c r="DH9" i="32"/>
  <c r="DG9" i="32"/>
  <c r="DF9" i="32"/>
  <c r="DE9" i="32"/>
  <c r="DD9" i="32"/>
  <c r="DC9" i="32"/>
  <c r="DB9" i="32"/>
  <c r="DA9" i="32"/>
  <c r="CZ9" i="32"/>
  <c r="CY9" i="32"/>
  <c r="CX9" i="32"/>
  <c r="CW9" i="32"/>
  <c r="CV9" i="32"/>
  <c r="CU9" i="32"/>
  <c r="CT9" i="32"/>
  <c r="CS9" i="32"/>
  <c r="CR9" i="32"/>
  <c r="CQ9" i="32"/>
  <c r="CP9" i="32"/>
  <c r="CO9" i="32"/>
  <c r="CN9" i="32"/>
  <c r="CM9" i="32"/>
  <c r="CL9" i="32"/>
  <c r="CK9" i="32"/>
  <c r="CJ9" i="32"/>
  <c r="CI9" i="32"/>
  <c r="CH9" i="32"/>
  <c r="CG9" i="32"/>
  <c r="CF9" i="32"/>
  <c r="CE9" i="32"/>
  <c r="CD9" i="32"/>
  <c r="CC9" i="32"/>
  <c r="CB9" i="32"/>
  <c r="CA9" i="32"/>
  <c r="BZ9" i="32"/>
  <c r="BY9" i="32"/>
  <c r="BX9" i="32"/>
  <c r="BW9" i="32"/>
  <c r="BV9" i="32"/>
  <c r="BU9" i="32"/>
  <c r="BT9" i="32"/>
  <c r="BS9" i="32"/>
  <c r="BR9" i="32"/>
  <c r="BQ9" i="32"/>
  <c r="BP9" i="32"/>
  <c r="BO9" i="32"/>
  <c r="BN9" i="32"/>
  <c r="BM9" i="32"/>
  <c r="BL9" i="32"/>
  <c r="BK9" i="32"/>
  <c r="BJ9" i="32"/>
  <c r="BI9" i="32"/>
  <c r="BH9" i="32"/>
  <c r="BG9" i="32"/>
  <c r="BF9" i="32"/>
  <c r="BE9" i="32"/>
  <c r="BD9" i="32"/>
  <c r="BC9" i="32"/>
  <c r="BB9" i="32"/>
  <c r="BA9" i="32"/>
  <c r="AZ9" i="32"/>
  <c r="AY9" i="32"/>
  <c r="AX9" i="32"/>
  <c r="AW9" i="32"/>
  <c r="AV9" i="32"/>
  <c r="AU9" i="32"/>
  <c r="AT9" i="32"/>
  <c r="AS9" i="32"/>
  <c r="AR9" i="32"/>
  <c r="AQ9"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C9" i="32"/>
  <c r="GJ8" i="32"/>
  <c r="GI8" i="32"/>
  <c r="GH8" i="32"/>
  <c r="GG8" i="32"/>
  <c r="GF8" i="32"/>
  <c r="GE8" i="32"/>
  <c r="GD8" i="32"/>
  <c r="GC8" i="32"/>
  <c r="GB8" i="32"/>
  <c r="GA8" i="32"/>
  <c r="FZ8" i="32"/>
  <c r="FY8" i="32"/>
  <c r="FX8" i="32"/>
  <c r="FW8" i="32"/>
  <c r="FV8" i="32"/>
  <c r="FU8" i="32"/>
  <c r="FT8" i="32"/>
  <c r="FS8" i="32"/>
  <c r="FR8" i="32"/>
  <c r="FQ8" i="32"/>
  <c r="FP8" i="32"/>
  <c r="FO8" i="32"/>
  <c r="FN8" i="32"/>
  <c r="FM8" i="32"/>
  <c r="FL8" i="32"/>
  <c r="FK8" i="32"/>
  <c r="FJ8" i="32"/>
  <c r="FI8" i="32"/>
  <c r="FH8" i="32"/>
  <c r="FG8" i="32"/>
  <c r="FF8" i="32"/>
  <c r="FE8" i="32"/>
  <c r="FD8" i="32"/>
  <c r="FC8" i="32"/>
  <c r="FB8" i="32"/>
  <c r="FA8" i="32"/>
  <c r="EZ8" i="32"/>
  <c r="EY8" i="32"/>
  <c r="EX8" i="32"/>
  <c r="EW8" i="32"/>
  <c r="EV8" i="32"/>
  <c r="EU8" i="32"/>
  <c r="ET8" i="32"/>
  <c r="ES8" i="32"/>
  <c r="ER8" i="32"/>
  <c r="EQ8" i="32"/>
  <c r="EP8" i="32"/>
  <c r="EO8" i="32"/>
  <c r="EN8" i="32"/>
  <c r="EM8" i="32"/>
  <c r="EL8" i="32"/>
  <c r="EK8" i="32"/>
  <c r="EJ8" i="32"/>
  <c r="EI8" i="32"/>
  <c r="EH8" i="32"/>
  <c r="EG8" i="32"/>
  <c r="EF8" i="32"/>
  <c r="EE8" i="32"/>
  <c r="ED8" i="32"/>
  <c r="EC8" i="32"/>
  <c r="EB8" i="32"/>
  <c r="EA8" i="32"/>
  <c r="DZ8" i="32"/>
  <c r="DY8" i="32"/>
  <c r="DX8" i="32"/>
  <c r="DW8" i="32"/>
  <c r="DV8" i="32"/>
  <c r="DU8" i="32"/>
  <c r="DT8" i="32"/>
  <c r="DS8" i="32"/>
  <c r="DR8" i="32"/>
  <c r="DQ8" i="32"/>
  <c r="DP8" i="32"/>
  <c r="DO8" i="32"/>
  <c r="DN8" i="32"/>
  <c r="DM8" i="32"/>
  <c r="DL8" i="32"/>
  <c r="DK8" i="32"/>
  <c r="DJ8" i="32"/>
  <c r="DI8" i="32"/>
  <c r="DH8" i="32"/>
  <c r="DG8" i="32"/>
  <c r="DF8" i="32"/>
  <c r="DE8" i="32"/>
  <c r="DD8" i="32"/>
  <c r="DC8" i="32"/>
  <c r="DB8" i="32"/>
  <c r="DA8" i="32"/>
  <c r="CZ8" i="32"/>
  <c r="CY8" i="32"/>
  <c r="CX8" i="32"/>
  <c r="CW8" i="32"/>
  <c r="CV8" i="32"/>
  <c r="CU8" i="32"/>
  <c r="CT8" i="32"/>
  <c r="CS8" i="32"/>
  <c r="CR8" i="32"/>
  <c r="CQ8" i="32"/>
  <c r="CP8" i="32"/>
  <c r="CO8" i="32"/>
  <c r="CN8" i="32"/>
  <c r="CM8" i="32"/>
  <c r="CL8" i="32"/>
  <c r="CK8" i="32"/>
  <c r="CJ8" i="32"/>
  <c r="CI8" i="32"/>
  <c r="CH8" i="32"/>
  <c r="CG8" i="32"/>
  <c r="CF8" i="32"/>
  <c r="CE8" i="32"/>
  <c r="CD8" i="32"/>
  <c r="CC8" i="32"/>
  <c r="CB8" i="32"/>
  <c r="CA8" i="32"/>
  <c r="BZ8" i="32"/>
  <c r="BY8" i="32"/>
  <c r="BX8" i="32"/>
  <c r="BW8" i="32"/>
  <c r="BV8" i="32"/>
  <c r="BU8" i="32"/>
  <c r="BT8" i="32"/>
  <c r="BS8" i="32"/>
  <c r="BR8" i="32"/>
  <c r="BQ8" i="32"/>
  <c r="BP8" i="32"/>
  <c r="BO8" i="32"/>
  <c r="BN8" i="32"/>
  <c r="BM8" i="32"/>
  <c r="BL8" i="32"/>
  <c r="BK8" i="32"/>
  <c r="BJ8" i="32"/>
  <c r="BI8" i="32"/>
  <c r="BH8" i="32"/>
  <c r="BG8" i="32"/>
  <c r="BF8" i="32"/>
  <c r="BE8" i="32"/>
  <c r="BD8" i="32"/>
  <c r="BC8" i="32"/>
  <c r="BB8" i="32"/>
  <c r="BA8" i="32"/>
  <c r="AZ8" i="32"/>
  <c r="AY8" i="32"/>
  <c r="AX8" i="32"/>
  <c r="AW8" i="32"/>
  <c r="AV8" i="32"/>
  <c r="AU8" i="32"/>
  <c r="AT8" i="32"/>
  <c r="AS8" i="32"/>
  <c r="AR8" i="32"/>
  <c r="AQ8"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C8" i="32"/>
  <c r="GJ7" i="32"/>
  <c r="GI7" i="32"/>
  <c r="GH7" i="32"/>
  <c r="GG7" i="32"/>
  <c r="GF7" i="32"/>
  <c r="GE7" i="32"/>
  <c r="GD7" i="32"/>
  <c r="GC7" i="32"/>
  <c r="GB7" i="32"/>
  <c r="GA7" i="32"/>
  <c r="FZ7" i="32"/>
  <c r="FY7" i="32"/>
  <c r="FX7" i="32"/>
  <c r="FW7" i="32"/>
  <c r="FV7" i="32"/>
  <c r="FU7" i="32"/>
  <c r="FT7" i="32"/>
  <c r="FS7" i="32"/>
  <c r="FR7" i="32"/>
  <c r="FQ7" i="32"/>
  <c r="FP7" i="32"/>
  <c r="FO7" i="32"/>
  <c r="FN7" i="32"/>
  <c r="FM7" i="32"/>
  <c r="FL7" i="32"/>
  <c r="FK7" i="32"/>
  <c r="FJ7" i="32"/>
  <c r="FI7" i="32"/>
  <c r="FH7" i="32"/>
  <c r="FG7" i="32"/>
  <c r="FF7" i="32"/>
  <c r="FE7" i="32"/>
  <c r="FD7" i="32"/>
  <c r="FC7" i="32"/>
  <c r="FB7" i="32"/>
  <c r="FA7" i="32"/>
  <c r="EZ7" i="32"/>
  <c r="EY7" i="32"/>
  <c r="EX7" i="32"/>
  <c r="EW7" i="32"/>
  <c r="EV7" i="32"/>
  <c r="EU7" i="32"/>
  <c r="ET7" i="32"/>
  <c r="ES7" i="32"/>
  <c r="ER7" i="32"/>
  <c r="EQ7" i="32"/>
  <c r="EP7" i="32"/>
  <c r="EO7" i="32"/>
  <c r="EN7" i="32"/>
  <c r="EM7" i="32"/>
  <c r="EL7" i="32"/>
  <c r="EK7" i="32"/>
  <c r="EJ7" i="32"/>
  <c r="EI7" i="32"/>
  <c r="EH7" i="32"/>
  <c r="EG7" i="32"/>
  <c r="EF7" i="32"/>
  <c r="EE7" i="32"/>
  <c r="ED7" i="32"/>
  <c r="EC7" i="32"/>
  <c r="EB7" i="32"/>
  <c r="EA7" i="32"/>
  <c r="DZ7" i="32"/>
  <c r="DY7" i="32"/>
  <c r="DX7" i="32"/>
  <c r="DW7" i="32"/>
  <c r="DV7" i="32"/>
  <c r="DU7" i="32"/>
  <c r="DT7" i="32"/>
  <c r="DS7" i="32"/>
  <c r="DR7" i="32"/>
  <c r="DQ7" i="32"/>
  <c r="DP7" i="32"/>
  <c r="DO7" i="32"/>
  <c r="DN7" i="32"/>
  <c r="DM7" i="32"/>
  <c r="DL7" i="32"/>
  <c r="DK7" i="32"/>
  <c r="DJ7" i="32"/>
  <c r="DI7" i="32"/>
  <c r="DH7" i="32"/>
  <c r="DG7" i="32"/>
  <c r="DF7" i="32"/>
  <c r="DE7" i="32"/>
  <c r="DD7" i="32"/>
  <c r="DC7" i="32"/>
  <c r="DB7" i="32"/>
  <c r="DA7" i="32"/>
  <c r="CZ7" i="32"/>
  <c r="CY7" i="32"/>
  <c r="CX7" i="32"/>
  <c r="CW7" i="32"/>
  <c r="CV7" i="32"/>
  <c r="CU7" i="32"/>
  <c r="CT7" i="32"/>
  <c r="CS7" i="32"/>
  <c r="CR7" i="32"/>
  <c r="CQ7" i="32"/>
  <c r="CP7" i="32"/>
  <c r="CO7" i="32"/>
  <c r="CN7" i="32"/>
  <c r="CM7" i="32"/>
  <c r="CL7" i="32"/>
  <c r="CK7" i="32"/>
  <c r="CJ7" i="32"/>
  <c r="CI7" i="32"/>
  <c r="CH7" i="32"/>
  <c r="CG7" i="32"/>
  <c r="CF7" i="32"/>
  <c r="CE7" i="32"/>
  <c r="CD7" i="32"/>
  <c r="CC7" i="32"/>
  <c r="CB7" i="32"/>
  <c r="CA7" i="32"/>
  <c r="BZ7" i="32"/>
  <c r="BY7" i="32"/>
  <c r="BX7" i="32"/>
  <c r="BW7" i="32"/>
  <c r="BV7" i="32"/>
  <c r="BU7" i="32"/>
  <c r="BT7" i="32"/>
  <c r="BS7" i="32"/>
  <c r="BR7" i="32"/>
  <c r="BQ7" i="32"/>
  <c r="BP7" i="32"/>
  <c r="BO7" i="32"/>
  <c r="BN7" i="32"/>
  <c r="BM7" i="32"/>
  <c r="BL7" i="32"/>
  <c r="BK7" i="32"/>
  <c r="BJ7" i="32"/>
  <c r="BI7" i="32"/>
  <c r="BH7" i="32"/>
  <c r="BG7" i="32"/>
  <c r="BF7" i="32"/>
  <c r="BE7" i="32"/>
  <c r="BD7" i="32"/>
  <c r="BC7" i="32"/>
  <c r="BB7" i="32"/>
  <c r="BA7" i="32"/>
  <c r="AZ7" i="32"/>
  <c r="AY7" i="32"/>
  <c r="AX7" i="32"/>
  <c r="AW7" i="32"/>
  <c r="AV7" i="32"/>
  <c r="AU7" i="32"/>
  <c r="AT7" i="32"/>
  <c r="AS7" i="32"/>
  <c r="AR7" i="32"/>
  <c r="AQ7"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C7" i="32"/>
  <c r="GJ6" i="32"/>
  <c r="GI6" i="32"/>
  <c r="GH6" i="32"/>
  <c r="GG6" i="32"/>
  <c r="GF6" i="32"/>
  <c r="GE6" i="32"/>
  <c r="GD6" i="32"/>
  <c r="GC6" i="32"/>
  <c r="GB6" i="32"/>
  <c r="GA6" i="32"/>
  <c r="FZ6" i="32"/>
  <c r="FY6" i="32"/>
  <c r="FX6" i="32"/>
  <c r="FW6" i="32"/>
  <c r="FV6" i="32"/>
  <c r="FU6" i="32"/>
  <c r="FT6" i="32"/>
  <c r="FS6" i="32"/>
  <c r="FR6" i="32"/>
  <c r="FQ6" i="32"/>
  <c r="FP6" i="32"/>
  <c r="FO6" i="32"/>
  <c r="FN6" i="32"/>
  <c r="FM6" i="32"/>
  <c r="FL6" i="32"/>
  <c r="FK6" i="32"/>
  <c r="FJ6" i="32"/>
  <c r="FI6" i="32"/>
  <c r="FH6" i="32"/>
  <c r="FG6" i="32"/>
  <c r="FF6" i="32"/>
  <c r="FE6" i="32"/>
  <c r="FD6" i="32"/>
  <c r="FC6" i="32"/>
  <c r="FB6" i="32"/>
  <c r="FA6" i="32"/>
  <c r="EZ6" i="32"/>
  <c r="EY6" i="32"/>
  <c r="EX6" i="32"/>
  <c r="EW6" i="32"/>
  <c r="EV6" i="32"/>
  <c r="EU6" i="32"/>
  <c r="ET6" i="32"/>
  <c r="ES6" i="32"/>
  <c r="ER6" i="32"/>
  <c r="EQ6" i="32"/>
  <c r="EP6" i="32"/>
  <c r="EO6" i="32"/>
  <c r="EN6" i="32"/>
  <c r="EM6" i="32"/>
  <c r="EL6" i="32"/>
  <c r="EK6" i="32"/>
  <c r="EJ6" i="32"/>
  <c r="EI6" i="32"/>
  <c r="EH6" i="32"/>
  <c r="EG6" i="32"/>
  <c r="EF6" i="32"/>
  <c r="EE6" i="32"/>
  <c r="ED6" i="32"/>
  <c r="EC6" i="32"/>
  <c r="EB6" i="32"/>
  <c r="EA6" i="32"/>
  <c r="DZ6" i="32"/>
  <c r="DY6" i="32"/>
  <c r="DX6" i="32"/>
  <c r="DW6" i="32"/>
  <c r="DV6" i="32"/>
  <c r="DU6" i="32"/>
  <c r="DT6" i="32"/>
  <c r="DS6" i="32"/>
  <c r="DR6" i="32"/>
  <c r="DQ6" i="32"/>
  <c r="DP6" i="32"/>
  <c r="DO6" i="32"/>
  <c r="DN6" i="32"/>
  <c r="DM6" i="32"/>
  <c r="DL6" i="32"/>
  <c r="DK6" i="32"/>
  <c r="DJ6" i="32"/>
  <c r="DI6" i="32"/>
  <c r="DH6" i="32"/>
  <c r="DG6" i="32"/>
  <c r="DF6" i="32"/>
  <c r="DE6" i="32"/>
  <c r="DD6" i="32"/>
  <c r="DC6" i="32"/>
  <c r="DB6" i="32"/>
  <c r="DA6" i="32"/>
  <c r="CZ6" i="32"/>
  <c r="CY6" i="32"/>
  <c r="CX6" i="32"/>
  <c r="CW6" i="32"/>
  <c r="CV6" i="32"/>
  <c r="CU6" i="32"/>
  <c r="CT6" i="32"/>
  <c r="CS6" i="32"/>
  <c r="CR6" i="32"/>
  <c r="CQ6" i="32"/>
  <c r="CP6" i="32"/>
  <c r="CO6" i="32"/>
  <c r="CN6" i="32"/>
  <c r="CM6" i="32"/>
  <c r="CL6" i="32"/>
  <c r="CK6" i="32"/>
  <c r="CJ6" i="32"/>
  <c r="CI6" i="32"/>
  <c r="CH6" i="32"/>
  <c r="CG6" i="32"/>
  <c r="CF6" i="32"/>
  <c r="CE6" i="32"/>
  <c r="CD6" i="32"/>
  <c r="CC6" i="32"/>
  <c r="CB6" i="32"/>
  <c r="CA6" i="32"/>
  <c r="BZ6" i="32"/>
  <c r="BY6" i="32"/>
  <c r="BX6" i="32"/>
  <c r="BW6" i="32"/>
  <c r="BV6" i="32"/>
  <c r="BU6" i="32"/>
  <c r="BT6" i="32"/>
  <c r="BS6" i="32"/>
  <c r="BR6" i="32"/>
  <c r="BQ6" i="32"/>
  <c r="BP6" i="32"/>
  <c r="BO6" i="32"/>
  <c r="BN6" i="32"/>
  <c r="BM6" i="32"/>
  <c r="BL6" i="32"/>
  <c r="BK6" i="32"/>
  <c r="BJ6" i="32"/>
  <c r="BI6" i="32"/>
  <c r="BH6" i="32"/>
  <c r="BG6" i="32"/>
  <c r="BF6" i="32"/>
  <c r="BE6" i="32"/>
  <c r="BD6" i="32"/>
  <c r="BC6" i="32"/>
  <c r="BB6" i="32"/>
  <c r="BA6" i="32"/>
  <c r="AZ6" i="32"/>
  <c r="AY6" i="32"/>
  <c r="AX6" i="32"/>
  <c r="AW6" i="32"/>
  <c r="AV6" i="32"/>
  <c r="AU6" i="32"/>
  <c r="AT6" i="32"/>
  <c r="AS6" i="32"/>
  <c r="AR6" i="32"/>
  <c r="AQ6"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C6" i="32"/>
  <c r="GJ5" i="32"/>
  <c r="GI5" i="32"/>
  <c r="GH5" i="32"/>
  <c r="GG5" i="32"/>
  <c r="GF5" i="32"/>
  <c r="GE5" i="32"/>
  <c r="GD5" i="32"/>
  <c r="GC5" i="32"/>
  <c r="GB5" i="32"/>
  <c r="GA5" i="32"/>
  <c r="FZ5" i="32"/>
  <c r="FY5" i="32"/>
  <c r="FX5" i="32"/>
  <c r="FW5" i="32"/>
  <c r="FV5" i="32"/>
  <c r="FU5" i="32"/>
  <c r="FT5" i="32"/>
  <c r="FS5" i="32"/>
  <c r="FR5" i="32"/>
  <c r="FQ5" i="32"/>
  <c r="FP5" i="32"/>
  <c r="FO5" i="32"/>
  <c r="FN5" i="32"/>
  <c r="FM5" i="32"/>
  <c r="FL5" i="32"/>
  <c r="FK5" i="32"/>
  <c r="FJ5" i="32"/>
  <c r="FI5" i="32"/>
  <c r="FH5" i="32"/>
  <c r="FG5" i="32"/>
  <c r="FF5" i="32"/>
  <c r="FE5" i="32"/>
  <c r="FD5" i="32"/>
  <c r="FC5" i="32"/>
  <c r="FB5" i="32"/>
  <c r="FA5" i="32"/>
  <c r="EZ5" i="32"/>
  <c r="EY5" i="32"/>
  <c r="EX5" i="32"/>
  <c r="EW5" i="32"/>
  <c r="EV5" i="32"/>
  <c r="EU5" i="32"/>
  <c r="ET5" i="32"/>
  <c r="ES5" i="32"/>
  <c r="ER5" i="32"/>
  <c r="EQ5" i="32"/>
  <c r="EP5" i="32"/>
  <c r="EO5" i="32"/>
  <c r="EN5" i="32"/>
  <c r="EM5" i="32"/>
  <c r="EL5" i="32"/>
  <c r="EK5" i="32"/>
  <c r="EJ5" i="32"/>
  <c r="EI5" i="32"/>
  <c r="EH5" i="32"/>
  <c r="EG5" i="32"/>
  <c r="EF5" i="32"/>
  <c r="EE5" i="32"/>
  <c r="ED5" i="32"/>
  <c r="EC5" i="32"/>
  <c r="EB5" i="32"/>
  <c r="EA5" i="32"/>
  <c r="DZ5" i="32"/>
  <c r="DY5" i="32"/>
  <c r="DX5" i="32"/>
  <c r="DW5" i="32"/>
  <c r="DV5" i="32"/>
  <c r="DU5" i="32"/>
  <c r="DT5" i="32"/>
  <c r="DS5" i="32"/>
  <c r="DR5" i="32"/>
  <c r="DQ5" i="32"/>
  <c r="DP5" i="32"/>
  <c r="DO5" i="32"/>
  <c r="DN5" i="32"/>
  <c r="DM5" i="32"/>
  <c r="DL5" i="32"/>
  <c r="DK5" i="32"/>
  <c r="DJ5" i="32"/>
  <c r="DI5" i="32"/>
  <c r="DH5" i="32"/>
  <c r="DG5" i="32"/>
  <c r="DF5" i="32"/>
  <c r="DE5" i="32"/>
  <c r="DD5" i="32"/>
  <c r="DC5" i="32"/>
  <c r="DB5" i="32"/>
  <c r="DA5" i="32"/>
  <c r="CZ5" i="32"/>
  <c r="CY5" i="32"/>
  <c r="CX5" i="32"/>
  <c r="CW5" i="32"/>
  <c r="CV5" i="32"/>
  <c r="CU5" i="32"/>
  <c r="CT5" i="32"/>
  <c r="CS5" i="32"/>
  <c r="CR5" i="32"/>
  <c r="CQ5" i="32"/>
  <c r="CP5" i="32"/>
  <c r="CO5" i="32"/>
  <c r="CN5" i="32"/>
  <c r="CM5" i="32"/>
  <c r="CL5" i="32"/>
  <c r="CK5" i="32"/>
  <c r="CJ5" i="32"/>
  <c r="CI5" i="32"/>
  <c r="CH5" i="32"/>
  <c r="CG5" i="32"/>
  <c r="CF5" i="32"/>
  <c r="CE5" i="32"/>
  <c r="CD5" i="32"/>
  <c r="CC5" i="32"/>
  <c r="CB5" i="32"/>
  <c r="CA5" i="32"/>
  <c r="BZ5" i="32"/>
  <c r="BY5" i="32"/>
  <c r="BX5" i="32"/>
  <c r="BW5" i="32"/>
  <c r="BV5" i="32"/>
  <c r="BU5" i="32"/>
  <c r="BT5" i="32"/>
  <c r="BS5" i="32"/>
  <c r="BR5" i="32"/>
  <c r="BQ5" i="32"/>
  <c r="BP5" i="32"/>
  <c r="BO5" i="32"/>
  <c r="BN5" i="32"/>
  <c r="BM5" i="32"/>
  <c r="BL5" i="32"/>
  <c r="BK5" i="32"/>
  <c r="BJ5" i="32"/>
  <c r="BI5" i="32"/>
  <c r="BH5" i="32"/>
  <c r="BG5" i="32"/>
  <c r="BF5" i="32"/>
  <c r="BE5" i="32"/>
  <c r="BD5" i="32"/>
  <c r="BC5" i="32"/>
  <c r="BB5" i="32"/>
  <c r="BA5" i="32"/>
  <c r="AZ5" i="32"/>
  <c r="AY5" i="32"/>
  <c r="AX5" i="32"/>
  <c r="AW5" i="32"/>
  <c r="AV5" i="32"/>
  <c r="AU5" i="32"/>
  <c r="AT5" i="32"/>
  <c r="AS5" i="32"/>
  <c r="AR5" i="32"/>
  <c r="AQ5"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C5" i="32"/>
  <c r="GK4" i="32"/>
  <c r="GJ4" i="32"/>
  <c r="GI4" i="32"/>
  <c r="GH4" i="32"/>
  <c r="GG4" i="32"/>
  <c r="GF4" i="32"/>
  <c r="GE4" i="32"/>
  <c r="GD4" i="32"/>
  <c r="GC4" i="32"/>
  <c r="GB4" i="32"/>
  <c r="GA4" i="32"/>
  <c r="FZ4" i="32"/>
  <c r="FY4" i="32"/>
  <c r="FX4" i="32"/>
  <c r="FW4" i="32"/>
  <c r="FV4" i="32"/>
  <c r="FU4" i="32"/>
  <c r="FT4" i="32"/>
  <c r="FS4" i="32"/>
  <c r="FR4" i="32"/>
  <c r="FQ4" i="32"/>
  <c r="FP4" i="32"/>
  <c r="FO4" i="32"/>
  <c r="FN4" i="32"/>
  <c r="FM4" i="32"/>
  <c r="FL4" i="32"/>
  <c r="FK4" i="32"/>
  <c r="FJ4" i="32"/>
  <c r="FI4" i="32"/>
  <c r="FH4" i="32"/>
  <c r="FG4" i="32"/>
  <c r="FF4" i="32"/>
  <c r="FE4" i="32"/>
  <c r="FD4" i="32"/>
  <c r="FC4" i="32"/>
  <c r="FB4" i="32"/>
  <c r="FA4" i="32"/>
  <c r="EZ4" i="32"/>
  <c r="EY4" i="32"/>
  <c r="EX4" i="32"/>
  <c r="EW4" i="32"/>
  <c r="EV4" i="32"/>
  <c r="EU4" i="32"/>
  <c r="ET4" i="32"/>
  <c r="ES4" i="32"/>
  <c r="ER4" i="32"/>
  <c r="EQ4" i="32"/>
  <c r="EP4" i="32"/>
  <c r="EO4" i="32"/>
  <c r="EN4" i="32"/>
  <c r="EM4" i="32"/>
  <c r="EL4" i="32"/>
  <c r="EK4" i="32"/>
  <c r="EJ4" i="32"/>
  <c r="EI4" i="32"/>
  <c r="EH4" i="32"/>
  <c r="EG4" i="32"/>
  <c r="EF4" i="32"/>
  <c r="EE4" i="32"/>
  <c r="ED4" i="32"/>
  <c r="EC4" i="32"/>
  <c r="EB4" i="32"/>
  <c r="EA4" i="32"/>
  <c r="DZ4" i="32"/>
  <c r="DY4" i="32"/>
  <c r="DX4" i="32"/>
  <c r="DW4" i="32"/>
  <c r="DV4" i="32"/>
  <c r="DU4" i="32"/>
  <c r="DT4" i="32"/>
  <c r="DS4" i="32"/>
  <c r="DR4" i="32"/>
  <c r="DQ4" i="32"/>
  <c r="DP4" i="32"/>
  <c r="DO4" i="32"/>
  <c r="DN4" i="32"/>
  <c r="DM4" i="32"/>
  <c r="DL4" i="32"/>
  <c r="DK4" i="32"/>
  <c r="DJ4" i="32"/>
  <c r="DI4" i="32"/>
  <c r="DH4" i="32"/>
  <c r="DG4" i="32"/>
  <c r="DF4" i="32"/>
  <c r="DE4" i="32"/>
  <c r="DD4" i="32"/>
  <c r="DC4" i="32"/>
  <c r="DB4" i="32"/>
  <c r="DA4" i="32"/>
  <c r="CZ4" i="32"/>
  <c r="CY4" i="32"/>
  <c r="CX4" i="32"/>
  <c r="CW4" i="32"/>
  <c r="CV4" i="32"/>
  <c r="CU4" i="32"/>
  <c r="CT4" i="32"/>
  <c r="CS4" i="32"/>
  <c r="CR4" i="32"/>
  <c r="CQ4" i="32"/>
  <c r="CP4" i="32"/>
  <c r="CO4" i="32"/>
  <c r="CN4" i="32"/>
  <c r="CM4" i="32"/>
  <c r="CL4" i="32"/>
  <c r="CK4" i="32"/>
  <c r="CJ4" i="32"/>
  <c r="CI4" i="32"/>
  <c r="CH4" i="32"/>
  <c r="CG4" i="32"/>
  <c r="CF4" i="32"/>
  <c r="CE4" i="32"/>
  <c r="CD4" i="32"/>
  <c r="CC4" i="32"/>
  <c r="CB4" i="32"/>
  <c r="CA4" i="32"/>
  <c r="BZ4" i="32"/>
  <c r="BY4" i="32"/>
  <c r="BX4" i="32"/>
  <c r="BW4" i="32"/>
  <c r="BV4" i="32"/>
  <c r="BU4" i="32"/>
  <c r="BT4" i="32"/>
  <c r="BS4" i="32"/>
  <c r="BR4" i="32"/>
  <c r="BQ4" i="32"/>
  <c r="BP4" i="32"/>
  <c r="BO4" i="32"/>
  <c r="BN4" i="32"/>
  <c r="BM4" i="32"/>
  <c r="BL4" i="32"/>
  <c r="BK4" i="32"/>
  <c r="BJ4" i="32"/>
  <c r="BI4" i="32"/>
  <c r="BH4" i="32"/>
  <c r="BG4" i="32"/>
  <c r="BF4" i="32"/>
  <c r="BE4" i="32"/>
  <c r="BD4" i="32"/>
  <c r="BC4" i="32"/>
  <c r="BB4" i="32"/>
  <c r="BA4" i="32"/>
  <c r="AZ4" i="32"/>
  <c r="AY4" i="32"/>
  <c r="AX4" i="32"/>
  <c r="AW4" i="32"/>
  <c r="AV4" i="32"/>
  <c r="AU4" i="32"/>
  <c r="AT4" i="32"/>
  <c r="AS4" i="32"/>
  <c r="AR4" i="32"/>
  <c r="AQ4" i="32"/>
  <c r="AP4" i="32"/>
  <c r="AO4" i="32"/>
  <c r="AN4" i="32"/>
  <c r="AM4" i="32"/>
  <c r="AL4" i="32"/>
  <c r="AK4" i="32"/>
  <c r="AJ4" i="32"/>
  <c r="AI4" i="32"/>
  <c r="AH4" i="32"/>
  <c r="AG4" i="32"/>
  <c r="AF4" i="32"/>
  <c r="AE4" i="32"/>
  <c r="AD4" i="32"/>
  <c r="AC4" i="32"/>
  <c r="AB4" i="32"/>
  <c r="AA4" i="32"/>
  <c r="Z4" i="32"/>
  <c r="Y4" i="32"/>
  <c r="X4" i="32"/>
  <c r="W4" i="32"/>
  <c r="V4" i="32"/>
  <c r="U4" i="32"/>
  <c r="T4" i="32"/>
  <c r="S4" i="32"/>
  <c r="R4" i="32"/>
  <c r="Q4" i="32"/>
  <c r="P4" i="32"/>
  <c r="O4" i="32"/>
  <c r="N4" i="32"/>
  <c r="M4" i="32"/>
  <c r="L4" i="32"/>
  <c r="K4" i="32"/>
  <c r="J4" i="32"/>
  <c r="I4" i="32"/>
  <c r="H4" i="32"/>
  <c r="G4" i="32"/>
  <c r="F4" i="32"/>
  <c r="E4" i="32"/>
  <c r="D4" i="32"/>
  <c r="C4" i="32"/>
  <c r="B5" i="32"/>
  <c r="B6" i="32"/>
  <c r="B7" i="32"/>
  <c r="B8" i="32"/>
  <c r="B9" i="32"/>
  <c r="B10" i="32"/>
  <c r="B12" i="32"/>
  <c r="B13" i="32"/>
  <c r="B14" i="32"/>
  <c r="B15" i="32"/>
  <c r="B17" i="32"/>
  <c r="B4" i="32"/>
  <c r="B29" i="27"/>
  <c r="B30" i="27"/>
  <c r="B31" i="27"/>
  <c r="B32" i="27"/>
  <c r="B33" i="27"/>
  <c r="B34" i="27"/>
  <c r="B35" i="27"/>
  <c r="B36" i="27"/>
  <c r="B37" i="27"/>
  <c r="B38" i="27"/>
  <c r="AX14" i="27"/>
  <c r="AX15" i="27" s="1"/>
  <c r="AX28" i="27" s="1"/>
  <c r="AW14" i="27"/>
  <c r="AW15" i="27" s="1"/>
  <c r="AW28" i="27" s="1"/>
  <c r="AV14" i="27"/>
  <c r="AV15" i="27" s="1"/>
  <c r="AV28" i="27" s="1"/>
  <c r="AU14" i="27"/>
  <c r="AU15" i="27" s="1"/>
  <c r="AU28" i="27" s="1"/>
  <c r="AT14" i="27"/>
  <c r="AT15" i="27" s="1"/>
  <c r="AT28" i="27" s="1"/>
  <c r="AS14" i="27"/>
  <c r="AS15" i="27" s="1"/>
  <c r="AS28" i="27" s="1"/>
  <c r="AR14" i="27"/>
  <c r="AR15" i="27" s="1"/>
  <c r="AR28" i="27" s="1"/>
  <c r="AQ14" i="27"/>
  <c r="AQ15" i="27" s="1"/>
  <c r="AQ28" i="27" s="1"/>
  <c r="AP14" i="27"/>
  <c r="AP15" i="27" s="1"/>
  <c r="AP28" i="27" s="1"/>
  <c r="AO14" i="27"/>
  <c r="AO15" i="27" s="1"/>
  <c r="AO28" i="27" s="1"/>
  <c r="AN14" i="27"/>
  <c r="AN15" i="27" s="1"/>
  <c r="AN28" i="27" s="1"/>
  <c r="AM14" i="27"/>
  <c r="AM15" i="27" s="1"/>
  <c r="AM28" i="27" s="1"/>
  <c r="AL14" i="27"/>
  <c r="AL15" i="27" s="1"/>
  <c r="AL28" i="27" s="1"/>
  <c r="AK14" i="27"/>
  <c r="AK15" i="27" s="1"/>
  <c r="AK28" i="27" s="1"/>
  <c r="AJ14" i="27"/>
  <c r="AJ15" i="27" s="1"/>
  <c r="AJ28" i="27" s="1"/>
  <c r="AI14" i="27"/>
  <c r="AI15" i="27" s="1"/>
  <c r="AI28" i="27" s="1"/>
  <c r="AH14" i="27"/>
  <c r="AH15" i="27" s="1"/>
  <c r="AH28" i="27" s="1"/>
  <c r="AG14" i="27"/>
  <c r="AG15" i="27" s="1"/>
  <c r="AG28" i="27" s="1"/>
  <c r="AF14" i="27"/>
  <c r="AF15" i="27" s="1"/>
  <c r="AF28" i="27" s="1"/>
  <c r="AE14" i="27"/>
  <c r="AE15" i="27" s="1"/>
  <c r="AE28" i="27" s="1"/>
  <c r="AD14" i="27"/>
  <c r="AD15" i="27" s="1"/>
  <c r="AD28" i="27" s="1"/>
  <c r="AC14" i="27"/>
  <c r="AC15" i="27" s="1"/>
  <c r="AC28" i="27" s="1"/>
  <c r="AB14" i="27"/>
  <c r="AB15" i="27" s="1"/>
  <c r="AB28" i="27" s="1"/>
  <c r="AA14" i="27"/>
  <c r="AA15" i="27" s="1"/>
  <c r="AA28" i="27" s="1"/>
  <c r="Z14" i="27"/>
  <c r="Z15" i="27" s="1"/>
  <c r="Z28" i="27" s="1"/>
  <c r="Y14" i="27"/>
  <c r="Y15" i="27" s="1"/>
  <c r="Y28" i="27" s="1"/>
  <c r="X14" i="27"/>
  <c r="X15" i="27" s="1"/>
  <c r="X28" i="27" s="1"/>
  <c r="W14" i="27"/>
  <c r="W15" i="27" s="1"/>
  <c r="W28" i="27" s="1"/>
  <c r="V14" i="27"/>
  <c r="V15" i="27" s="1"/>
  <c r="V28" i="27" s="1"/>
  <c r="U14" i="27"/>
  <c r="U15" i="27" s="1"/>
  <c r="U28" i="27" s="1"/>
  <c r="T14" i="27"/>
  <c r="T15" i="27" s="1"/>
  <c r="T28" i="27" s="1"/>
  <c r="S14" i="27"/>
  <c r="S15" i="27" s="1"/>
  <c r="S28" i="27" s="1"/>
  <c r="R14" i="27"/>
  <c r="R15" i="27" s="1"/>
  <c r="R28" i="27" s="1"/>
  <c r="Q14" i="27"/>
  <c r="Q15" i="27" s="1"/>
  <c r="Q28" i="27" s="1"/>
  <c r="P14" i="27"/>
  <c r="P15" i="27" s="1"/>
  <c r="P28" i="27" s="1"/>
  <c r="O14" i="27"/>
  <c r="O15" i="27" s="1"/>
  <c r="O28" i="27" s="1"/>
  <c r="N14" i="27"/>
  <c r="N15" i="27" s="1"/>
  <c r="N28" i="27" s="1"/>
  <c r="M14" i="27"/>
  <c r="M15" i="27" s="1"/>
  <c r="M28" i="27" s="1"/>
  <c r="L14" i="27"/>
  <c r="L15" i="27" s="1"/>
  <c r="L28" i="27" s="1"/>
  <c r="K14" i="27"/>
  <c r="K15" i="27" s="1"/>
  <c r="K28" i="27" s="1"/>
  <c r="J14" i="27"/>
  <c r="J15" i="27" s="1"/>
  <c r="J28" i="27" s="1"/>
  <c r="I14" i="27"/>
  <c r="I15" i="27" s="1"/>
  <c r="I28" i="27" s="1"/>
  <c r="H14" i="27"/>
  <c r="H15" i="27" s="1"/>
  <c r="H28" i="27" s="1"/>
  <c r="G14" i="27"/>
  <c r="G15" i="27" s="1"/>
  <c r="G28" i="27" s="1"/>
  <c r="F14" i="27"/>
  <c r="E14" i="27"/>
  <c r="E15" i="27" s="1"/>
  <c r="D14" i="27"/>
  <c r="D15" i="27" s="1"/>
  <c r="C14" i="27"/>
  <c r="BA30" i="30"/>
  <c r="AZ30" i="30"/>
  <c r="AY30" i="30"/>
  <c r="AX30" i="30"/>
  <c r="AW30" i="30"/>
  <c r="IC17" i="32" s="1"/>
  <c r="AV30" i="30"/>
  <c r="IB17" i="32" s="1"/>
  <c r="AU30" i="30"/>
  <c r="IA17" i="32" s="1"/>
  <c r="IA31" i="32" s="1"/>
  <c r="AT30" i="30"/>
  <c r="HZ17" i="32" s="1"/>
  <c r="AS30" i="30"/>
  <c r="HY17" i="32" s="1"/>
  <c r="AR30" i="30"/>
  <c r="HX17" i="32" s="1"/>
  <c r="AQ30" i="30"/>
  <c r="HW17" i="32" s="1"/>
  <c r="AP30" i="30"/>
  <c r="HV17" i="32" s="1"/>
  <c r="AO30" i="30"/>
  <c r="HU17" i="32" s="1"/>
  <c r="AN30" i="30"/>
  <c r="HT17" i="32" s="1"/>
  <c r="AM30" i="30"/>
  <c r="HS17" i="32" s="1"/>
  <c r="AL30" i="30"/>
  <c r="HR17" i="32" s="1"/>
  <c r="HR32" i="32" s="1"/>
  <c r="AK30" i="30"/>
  <c r="HQ17" i="32" s="1"/>
  <c r="AJ30" i="30"/>
  <c r="HP17" i="32" s="1"/>
  <c r="HP33" i="32" s="1"/>
  <c r="AI30" i="30"/>
  <c r="HO17" i="32" s="1"/>
  <c r="HO31" i="32" s="1"/>
  <c r="AH30" i="30"/>
  <c r="HN17" i="32" s="1"/>
  <c r="AG30" i="30"/>
  <c r="HM17" i="32" s="1"/>
  <c r="AF30" i="30"/>
  <c r="HL17" i="32" s="1"/>
  <c r="AE30" i="30"/>
  <c r="HK17" i="32" s="1"/>
  <c r="AD30" i="30"/>
  <c r="HJ17" i="32" s="1"/>
  <c r="AC30" i="30"/>
  <c r="HI17" i="32" s="1"/>
  <c r="AB30" i="30"/>
  <c r="HH17" i="32" s="1"/>
  <c r="AA30" i="30"/>
  <c r="HG17" i="32" s="1"/>
  <c r="Z30" i="30"/>
  <c r="HF17" i="32" s="1"/>
  <c r="Y30" i="30"/>
  <c r="HE17" i="32" s="1"/>
  <c r="X30" i="30"/>
  <c r="HD17" i="32" s="1"/>
  <c r="W30" i="30"/>
  <c r="HC17" i="32" s="1"/>
  <c r="V30" i="30"/>
  <c r="HB17" i="32" s="1"/>
  <c r="U30" i="30"/>
  <c r="HA17" i="32" s="1"/>
  <c r="T30" i="30"/>
  <c r="GZ17" i="32" s="1"/>
  <c r="S30" i="30"/>
  <c r="GY17" i="32" s="1"/>
  <c r="R30" i="30"/>
  <c r="GX17" i="32" s="1"/>
  <c r="Q30" i="30"/>
  <c r="GW17" i="32" s="1"/>
  <c r="P30" i="30"/>
  <c r="GV17" i="32" s="1"/>
  <c r="O30" i="30"/>
  <c r="GU17" i="32" s="1"/>
  <c r="N30" i="30"/>
  <c r="GT17" i="32" s="1"/>
  <c r="M30" i="30"/>
  <c r="GS17" i="32" s="1"/>
  <c r="L30" i="30"/>
  <c r="GR17" i="32" s="1"/>
  <c r="K30" i="30"/>
  <c r="GQ17" i="32" s="1"/>
  <c r="J30" i="30"/>
  <c r="GP17" i="32" s="1"/>
  <c r="I30" i="30"/>
  <c r="GO17" i="32" s="1"/>
  <c r="GO68" i="32" s="1"/>
  <c r="H30" i="30"/>
  <c r="GN17" i="32" s="1"/>
  <c r="G30" i="30"/>
  <c r="GM17" i="32" s="1"/>
  <c r="F30" i="30"/>
  <c r="GL17" i="32" s="1"/>
  <c r="BA29" i="30"/>
  <c r="AZ29" i="30"/>
  <c r="AY29" i="30"/>
  <c r="AX29" i="30"/>
  <c r="AW29" i="30"/>
  <c r="IC15" i="32" s="1"/>
  <c r="AV29" i="30"/>
  <c r="IB15" i="32" s="1"/>
  <c r="AU29" i="30"/>
  <c r="IA15" i="32" s="1"/>
  <c r="AT29" i="30"/>
  <c r="HZ15" i="32" s="1"/>
  <c r="AS29" i="30"/>
  <c r="HY15" i="32" s="1"/>
  <c r="AR29" i="30"/>
  <c r="HX15" i="32" s="1"/>
  <c r="AQ29" i="30"/>
  <c r="HW15" i="32" s="1"/>
  <c r="AP29" i="30"/>
  <c r="HV15" i="32" s="1"/>
  <c r="AO29" i="30"/>
  <c r="HU15" i="32" s="1"/>
  <c r="AN29" i="30"/>
  <c r="HT15" i="32" s="1"/>
  <c r="AM29" i="30"/>
  <c r="HS15" i="32" s="1"/>
  <c r="AL29" i="30"/>
  <c r="HR15" i="32" s="1"/>
  <c r="AK29" i="30"/>
  <c r="HQ15" i="32" s="1"/>
  <c r="AJ29" i="30"/>
  <c r="HP15" i="32" s="1"/>
  <c r="AI29" i="30"/>
  <c r="HO15" i="32" s="1"/>
  <c r="AH29" i="30"/>
  <c r="HN15" i="32" s="1"/>
  <c r="AG29" i="30"/>
  <c r="HM15" i="32" s="1"/>
  <c r="AF29" i="30"/>
  <c r="HL15" i="32" s="1"/>
  <c r="AE29" i="30"/>
  <c r="HK15" i="32" s="1"/>
  <c r="AD29" i="30"/>
  <c r="HJ15" i="32" s="1"/>
  <c r="AC29" i="30"/>
  <c r="HI15" i="32" s="1"/>
  <c r="AB29" i="30"/>
  <c r="HH15" i="32" s="1"/>
  <c r="AA29" i="30"/>
  <c r="HG15" i="32" s="1"/>
  <c r="Z29" i="30"/>
  <c r="HF15" i="32" s="1"/>
  <c r="Y29" i="30"/>
  <c r="HE15" i="32" s="1"/>
  <c r="X29" i="30"/>
  <c r="HD15" i="32" s="1"/>
  <c r="W29" i="30"/>
  <c r="HC15" i="32" s="1"/>
  <c r="V29" i="30"/>
  <c r="HB15" i="32" s="1"/>
  <c r="U29" i="30"/>
  <c r="HA15" i="32" s="1"/>
  <c r="T29" i="30"/>
  <c r="GZ15" i="32" s="1"/>
  <c r="S29" i="30"/>
  <c r="GY15" i="32" s="1"/>
  <c r="R29" i="30"/>
  <c r="GX15" i="32" s="1"/>
  <c r="Q29" i="30"/>
  <c r="GW15" i="32" s="1"/>
  <c r="P29" i="30"/>
  <c r="GV15" i="32" s="1"/>
  <c r="O29" i="30"/>
  <c r="GU15" i="32" s="1"/>
  <c r="N29" i="30"/>
  <c r="GT15" i="32" s="1"/>
  <c r="M29" i="30"/>
  <c r="GS15" i="32" s="1"/>
  <c r="L29" i="30"/>
  <c r="GR15" i="32" s="1"/>
  <c r="K29" i="30"/>
  <c r="GQ15" i="32" s="1"/>
  <c r="J29" i="30"/>
  <c r="GP15" i="32" s="1"/>
  <c r="I29" i="30"/>
  <c r="GO15" i="32" s="1"/>
  <c r="H29" i="30"/>
  <c r="GN15" i="32" s="1"/>
  <c r="G29" i="30"/>
  <c r="GM15" i="32" s="1"/>
  <c r="F29" i="30"/>
  <c r="GL15" i="32" s="1"/>
  <c r="BA27" i="30"/>
  <c r="AZ27" i="30"/>
  <c r="AY27" i="30"/>
  <c r="AX27" i="30"/>
  <c r="AW27" i="30"/>
  <c r="IC14" i="32" s="1"/>
  <c r="AV27" i="30"/>
  <c r="IB14" i="32" s="1"/>
  <c r="AU27" i="30"/>
  <c r="IA14" i="32" s="1"/>
  <c r="AT27" i="30"/>
  <c r="HZ14" i="32" s="1"/>
  <c r="AS27" i="30"/>
  <c r="HY14" i="32" s="1"/>
  <c r="AR27" i="30"/>
  <c r="HX14" i="32" s="1"/>
  <c r="AQ27" i="30"/>
  <c r="HW14" i="32" s="1"/>
  <c r="AP27" i="30"/>
  <c r="HV14" i="32" s="1"/>
  <c r="AO27" i="30"/>
  <c r="HU14" i="32" s="1"/>
  <c r="AN27" i="30"/>
  <c r="HT14" i="32" s="1"/>
  <c r="AM27" i="30"/>
  <c r="HS14" i="32" s="1"/>
  <c r="AL27" i="30"/>
  <c r="HR14" i="32" s="1"/>
  <c r="AK27" i="30"/>
  <c r="HQ14" i="32" s="1"/>
  <c r="AJ27" i="30"/>
  <c r="HP14" i="32" s="1"/>
  <c r="AI27" i="30"/>
  <c r="HO14" i="32" s="1"/>
  <c r="AH27" i="30"/>
  <c r="HN14" i="32" s="1"/>
  <c r="AG27" i="30"/>
  <c r="HM14" i="32" s="1"/>
  <c r="AF27" i="30"/>
  <c r="HL14" i="32" s="1"/>
  <c r="AE27" i="30"/>
  <c r="HK14" i="32" s="1"/>
  <c r="AD27" i="30"/>
  <c r="HJ14" i="32" s="1"/>
  <c r="AC27" i="30"/>
  <c r="HI14" i="32" s="1"/>
  <c r="AB27" i="30"/>
  <c r="HH14" i="32" s="1"/>
  <c r="AA27" i="30"/>
  <c r="HG14" i="32" s="1"/>
  <c r="Z27" i="30"/>
  <c r="HF14" i="32" s="1"/>
  <c r="Y27" i="30"/>
  <c r="HE14" i="32" s="1"/>
  <c r="X27" i="30"/>
  <c r="HD14" i="32" s="1"/>
  <c r="W27" i="30"/>
  <c r="HC14" i="32" s="1"/>
  <c r="V27" i="30"/>
  <c r="HB14" i="32" s="1"/>
  <c r="U27" i="30"/>
  <c r="HA14" i="32" s="1"/>
  <c r="T27" i="30"/>
  <c r="GZ14" i="32" s="1"/>
  <c r="S27" i="30"/>
  <c r="GY14" i="32" s="1"/>
  <c r="R27" i="30"/>
  <c r="GX14" i="32" s="1"/>
  <c r="Q27" i="30"/>
  <c r="GW14" i="32" s="1"/>
  <c r="P27" i="30"/>
  <c r="GV14" i="32" s="1"/>
  <c r="O27" i="30"/>
  <c r="GU14" i="32" s="1"/>
  <c r="N27" i="30"/>
  <c r="GT14" i="32" s="1"/>
  <c r="M27" i="30"/>
  <c r="GS14" i="32" s="1"/>
  <c r="L27" i="30"/>
  <c r="GR14" i="32" s="1"/>
  <c r="K27" i="30"/>
  <c r="GQ14" i="32" s="1"/>
  <c r="J27" i="30"/>
  <c r="GP14" i="32" s="1"/>
  <c r="I27" i="30"/>
  <c r="GO14" i="32" s="1"/>
  <c r="H27" i="30"/>
  <c r="GN14" i="32" s="1"/>
  <c r="G27" i="30"/>
  <c r="GM14" i="32" s="1"/>
  <c r="F27" i="30"/>
  <c r="GL14" i="32" s="1"/>
  <c r="BA26" i="30"/>
  <c r="AZ26" i="30"/>
  <c r="AY26" i="30"/>
  <c r="AX26" i="30"/>
  <c r="AW26" i="30"/>
  <c r="IC13" i="32" s="1"/>
  <c r="AV26" i="30"/>
  <c r="IB13" i="32" s="1"/>
  <c r="AU26" i="30"/>
  <c r="IA13" i="32" s="1"/>
  <c r="AT26" i="30"/>
  <c r="HZ13" i="32" s="1"/>
  <c r="AS26" i="30"/>
  <c r="HY13" i="32" s="1"/>
  <c r="AR26" i="30"/>
  <c r="HX13" i="32" s="1"/>
  <c r="AQ26" i="30"/>
  <c r="HW13" i="32" s="1"/>
  <c r="AP26" i="30"/>
  <c r="HV13" i="32" s="1"/>
  <c r="AO26" i="30"/>
  <c r="HU13" i="32" s="1"/>
  <c r="AN26" i="30"/>
  <c r="HT13" i="32" s="1"/>
  <c r="AM26" i="30"/>
  <c r="HS13" i="32" s="1"/>
  <c r="AL26" i="30"/>
  <c r="HR13" i="32" s="1"/>
  <c r="AK26" i="30"/>
  <c r="HQ13" i="32" s="1"/>
  <c r="AJ26" i="30"/>
  <c r="HP13" i="32" s="1"/>
  <c r="AI26" i="30"/>
  <c r="HO13" i="32" s="1"/>
  <c r="AH26" i="30"/>
  <c r="HN13" i="32" s="1"/>
  <c r="AG26" i="30"/>
  <c r="HM13" i="32" s="1"/>
  <c r="AF26" i="30"/>
  <c r="HL13" i="32" s="1"/>
  <c r="AE26" i="30"/>
  <c r="HK13" i="32" s="1"/>
  <c r="AD26" i="30"/>
  <c r="HJ13" i="32" s="1"/>
  <c r="AC26" i="30"/>
  <c r="HI13" i="32" s="1"/>
  <c r="AB26" i="30"/>
  <c r="HH13" i="32" s="1"/>
  <c r="AA26" i="30"/>
  <c r="HG13" i="32" s="1"/>
  <c r="Z26" i="30"/>
  <c r="HF13" i="32" s="1"/>
  <c r="Y26" i="30"/>
  <c r="HE13" i="32" s="1"/>
  <c r="X26" i="30"/>
  <c r="HD13" i="32" s="1"/>
  <c r="W26" i="30"/>
  <c r="HC13" i="32" s="1"/>
  <c r="V26" i="30"/>
  <c r="HB13" i="32" s="1"/>
  <c r="U26" i="30"/>
  <c r="HA13" i="32" s="1"/>
  <c r="T26" i="30"/>
  <c r="GZ13" i="32" s="1"/>
  <c r="S26" i="30"/>
  <c r="GY13" i="32" s="1"/>
  <c r="R26" i="30"/>
  <c r="GX13" i="32" s="1"/>
  <c r="Q26" i="30"/>
  <c r="GW13" i="32" s="1"/>
  <c r="P26" i="30"/>
  <c r="GV13" i="32" s="1"/>
  <c r="O26" i="30"/>
  <c r="GU13" i="32" s="1"/>
  <c r="N26" i="30"/>
  <c r="GT13" i="32" s="1"/>
  <c r="M26" i="30"/>
  <c r="GS13" i="32" s="1"/>
  <c r="L26" i="30"/>
  <c r="GR13" i="32" s="1"/>
  <c r="K26" i="30"/>
  <c r="GQ13" i="32" s="1"/>
  <c r="J26" i="30"/>
  <c r="GP13" i="32" s="1"/>
  <c r="I26" i="30"/>
  <c r="GO13" i="32" s="1"/>
  <c r="H26" i="30"/>
  <c r="GN13" i="32" s="1"/>
  <c r="G26" i="30"/>
  <c r="GM13" i="32" s="1"/>
  <c r="F26" i="30"/>
  <c r="GL13" i="32" s="1"/>
  <c r="BA24" i="30"/>
  <c r="AZ24" i="30"/>
  <c r="AY24" i="30"/>
  <c r="AX24" i="30"/>
  <c r="AW24" i="30"/>
  <c r="AV24" i="30"/>
  <c r="AU24" i="30"/>
  <c r="AT24" i="30"/>
  <c r="AS24" i="30"/>
  <c r="AR24" i="30"/>
  <c r="AQ24" i="30"/>
  <c r="AP24" i="30"/>
  <c r="AO24" i="30"/>
  <c r="AN24" i="30"/>
  <c r="AM24" i="30"/>
  <c r="AL24" i="30"/>
  <c r="AK24" i="30"/>
  <c r="AJ24" i="30"/>
  <c r="AI24" i="30"/>
  <c r="AH24" i="30"/>
  <c r="AG24" i="30"/>
  <c r="AF24" i="30"/>
  <c r="AE24" i="30"/>
  <c r="AD24" i="30"/>
  <c r="AC24" i="30"/>
  <c r="AB24" i="30"/>
  <c r="AA24" i="30"/>
  <c r="Z24" i="30"/>
  <c r="Y24" i="30"/>
  <c r="X24" i="30"/>
  <c r="W24" i="30"/>
  <c r="V24" i="30"/>
  <c r="U24" i="30"/>
  <c r="T24" i="30"/>
  <c r="S24" i="30"/>
  <c r="R24" i="30"/>
  <c r="Q24" i="30"/>
  <c r="P24" i="30"/>
  <c r="O24" i="30"/>
  <c r="N24" i="30"/>
  <c r="M24" i="30"/>
  <c r="L24" i="30"/>
  <c r="K24" i="30"/>
  <c r="J24" i="30"/>
  <c r="I24" i="30"/>
  <c r="H24" i="30"/>
  <c r="G24" i="30"/>
  <c r="F24" i="30"/>
  <c r="BA23" i="30"/>
  <c r="AZ23" i="30"/>
  <c r="AY23" i="30"/>
  <c r="AX23" i="30"/>
  <c r="AW23" i="30"/>
  <c r="IC10" i="32" s="1"/>
  <c r="AV23" i="30"/>
  <c r="IB10" i="32" s="1"/>
  <c r="AU23" i="30"/>
  <c r="IA10" i="32" s="1"/>
  <c r="AT23" i="30"/>
  <c r="HZ10" i="32" s="1"/>
  <c r="AS23" i="30"/>
  <c r="HY10" i="32" s="1"/>
  <c r="AR23" i="30"/>
  <c r="HX10" i="32" s="1"/>
  <c r="AQ23" i="30"/>
  <c r="HW10" i="32" s="1"/>
  <c r="AP23" i="30"/>
  <c r="HV10" i="32" s="1"/>
  <c r="AO23" i="30"/>
  <c r="HU10" i="32" s="1"/>
  <c r="AN23" i="30"/>
  <c r="HT10" i="32" s="1"/>
  <c r="AM23" i="30"/>
  <c r="HS10" i="32" s="1"/>
  <c r="AL23" i="30"/>
  <c r="HR10" i="32" s="1"/>
  <c r="AK23" i="30"/>
  <c r="HQ10" i="32" s="1"/>
  <c r="AJ23" i="30"/>
  <c r="HP10" i="32" s="1"/>
  <c r="AI23" i="30"/>
  <c r="HO10" i="32" s="1"/>
  <c r="AH23" i="30"/>
  <c r="HN10" i="32" s="1"/>
  <c r="AG23" i="30"/>
  <c r="HM10" i="32" s="1"/>
  <c r="AF23" i="30"/>
  <c r="HL10" i="32" s="1"/>
  <c r="AE23" i="30"/>
  <c r="HK10" i="32" s="1"/>
  <c r="AD23" i="30"/>
  <c r="HJ10" i="32" s="1"/>
  <c r="AC23" i="30"/>
  <c r="HI10" i="32" s="1"/>
  <c r="AB23" i="30"/>
  <c r="HH10" i="32" s="1"/>
  <c r="AA23" i="30"/>
  <c r="HG10" i="32" s="1"/>
  <c r="Z23" i="30"/>
  <c r="HF10" i="32" s="1"/>
  <c r="Y23" i="30"/>
  <c r="HE10" i="32" s="1"/>
  <c r="X23" i="30"/>
  <c r="HD10" i="32" s="1"/>
  <c r="W23" i="30"/>
  <c r="HC10" i="32" s="1"/>
  <c r="V23" i="30"/>
  <c r="HB10" i="32" s="1"/>
  <c r="U23" i="30"/>
  <c r="HA10" i="32" s="1"/>
  <c r="T23" i="30"/>
  <c r="GZ10" i="32" s="1"/>
  <c r="S23" i="30"/>
  <c r="GY10" i="32" s="1"/>
  <c r="R23" i="30"/>
  <c r="GX10" i="32" s="1"/>
  <c r="Q23" i="30"/>
  <c r="GW10" i="32" s="1"/>
  <c r="P23" i="30"/>
  <c r="GV10" i="32" s="1"/>
  <c r="O23" i="30"/>
  <c r="GU10" i="32" s="1"/>
  <c r="N23" i="30"/>
  <c r="GT10" i="32" s="1"/>
  <c r="M23" i="30"/>
  <c r="GS10" i="32" s="1"/>
  <c r="L23" i="30"/>
  <c r="GR10" i="32" s="1"/>
  <c r="K23" i="30"/>
  <c r="GQ10" i="32" s="1"/>
  <c r="J23" i="30"/>
  <c r="GP10" i="32" s="1"/>
  <c r="I23" i="30"/>
  <c r="GO10" i="32" s="1"/>
  <c r="H23" i="30"/>
  <c r="GN10" i="32" s="1"/>
  <c r="G23" i="30"/>
  <c r="GM10" i="32" s="1"/>
  <c r="F23" i="30"/>
  <c r="GL10" i="32" s="1"/>
  <c r="BA22" i="30"/>
  <c r="AZ22" i="30"/>
  <c r="AY22" i="30"/>
  <c r="AX22" i="30"/>
  <c r="AW22" i="30"/>
  <c r="IC9" i="32" s="1"/>
  <c r="AV22" i="30"/>
  <c r="IB9" i="32" s="1"/>
  <c r="AU22" i="30"/>
  <c r="IA9" i="32" s="1"/>
  <c r="AT22" i="30"/>
  <c r="HZ9" i="32" s="1"/>
  <c r="AS22" i="30"/>
  <c r="HY9" i="32" s="1"/>
  <c r="AR22" i="30"/>
  <c r="HX9" i="32" s="1"/>
  <c r="AQ22" i="30"/>
  <c r="HW9" i="32" s="1"/>
  <c r="AP22" i="30"/>
  <c r="HV9" i="32" s="1"/>
  <c r="AO22" i="30"/>
  <c r="HU9" i="32" s="1"/>
  <c r="AN22" i="30"/>
  <c r="HT9" i="32" s="1"/>
  <c r="AM22" i="30"/>
  <c r="HS9" i="32" s="1"/>
  <c r="AL22" i="30"/>
  <c r="HR9" i="32" s="1"/>
  <c r="AK22" i="30"/>
  <c r="HQ9" i="32" s="1"/>
  <c r="AJ22" i="30"/>
  <c r="HP9" i="32" s="1"/>
  <c r="AI22" i="30"/>
  <c r="HO9" i="32" s="1"/>
  <c r="AH22" i="30"/>
  <c r="HN9" i="32" s="1"/>
  <c r="AG22" i="30"/>
  <c r="HM9" i="32" s="1"/>
  <c r="AF22" i="30"/>
  <c r="HL9" i="32" s="1"/>
  <c r="AE22" i="30"/>
  <c r="HK9" i="32" s="1"/>
  <c r="AD22" i="30"/>
  <c r="HJ9" i="32" s="1"/>
  <c r="AC22" i="30"/>
  <c r="HI9" i="32" s="1"/>
  <c r="AB22" i="30"/>
  <c r="HH9" i="32" s="1"/>
  <c r="AA22" i="30"/>
  <c r="HG9" i="32" s="1"/>
  <c r="Z22" i="30"/>
  <c r="HF9" i="32" s="1"/>
  <c r="Y22" i="30"/>
  <c r="HE9" i="32" s="1"/>
  <c r="X22" i="30"/>
  <c r="HD9" i="32" s="1"/>
  <c r="W22" i="30"/>
  <c r="HC9" i="32" s="1"/>
  <c r="V22" i="30"/>
  <c r="HB9" i="32" s="1"/>
  <c r="U22" i="30"/>
  <c r="HA9" i="32" s="1"/>
  <c r="T22" i="30"/>
  <c r="GZ9" i="32" s="1"/>
  <c r="S22" i="30"/>
  <c r="GY9" i="32" s="1"/>
  <c r="R22" i="30"/>
  <c r="GX9" i="32" s="1"/>
  <c r="Q22" i="30"/>
  <c r="GW9" i="32" s="1"/>
  <c r="P22" i="30"/>
  <c r="GV9" i="32" s="1"/>
  <c r="O22" i="30"/>
  <c r="GU9" i="32" s="1"/>
  <c r="N22" i="30"/>
  <c r="GT9" i="32" s="1"/>
  <c r="M22" i="30"/>
  <c r="GS9" i="32" s="1"/>
  <c r="L22" i="30"/>
  <c r="GR9" i="32" s="1"/>
  <c r="K22" i="30"/>
  <c r="GQ9" i="32" s="1"/>
  <c r="J22" i="30"/>
  <c r="GP9" i="32" s="1"/>
  <c r="I22" i="30"/>
  <c r="GO9" i="32" s="1"/>
  <c r="H22" i="30"/>
  <c r="GN9" i="32" s="1"/>
  <c r="G22" i="30"/>
  <c r="GM9" i="32" s="1"/>
  <c r="F22" i="30"/>
  <c r="GL9" i="32" s="1"/>
  <c r="BA21" i="30"/>
  <c r="AZ21" i="30"/>
  <c r="AY21" i="30"/>
  <c r="AX21" i="30"/>
  <c r="AW21" i="30"/>
  <c r="IC8" i="32" s="1"/>
  <c r="AV21" i="30"/>
  <c r="IB8" i="32" s="1"/>
  <c r="AU21" i="30"/>
  <c r="IA8" i="32" s="1"/>
  <c r="AT21" i="30"/>
  <c r="HZ8" i="32" s="1"/>
  <c r="AS21" i="30"/>
  <c r="HY8" i="32" s="1"/>
  <c r="AR21" i="30"/>
  <c r="HX8" i="32" s="1"/>
  <c r="AQ21" i="30"/>
  <c r="HW8" i="32" s="1"/>
  <c r="AP21" i="30"/>
  <c r="HV8" i="32" s="1"/>
  <c r="AO21" i="30"/>
  <c r="HU8" i="32" s="1"/>
  <c r="AN21" i="30"/>
  <c r="HT8" i="32" s="1"/>
  <c r="AM21" i="30"/>
  <c r="HS8" i="32" s="1"/>
  <c r="AL21" i="30"/>
  <c r="HR8" i="32" s="1"/>
  <c r="AK21" i="30"/>
  <c r="HQ8" i="32" s="1"/>
  <c r="AJ21" i="30"/>
  <c r="HP8" i="32" s="1"/>
  <c r="AI21" i="30"/>
  <c r="HO8" i="32" s="1"/>
  <c r="AH21" i="30"/>
  <c r="HN8" i="32" s="1"/>
  <c r="AG21" i="30"/>
  <c r="HM8" i="32" s="1"/>
  <c r="AF21" i="30"/>
  <c r="HL8" i="32" s="1"/>
  <c r="AE21" i="30"/>
  <c r="HK8" i="32" s="1"/>
  <c r="AD21" i="30"/>
  <c r="HJ8" i="32" s="1"/>
  <c r="AC21" i="30"/>
  <c r="HI8" i="32" s="1"/>
  <c r="AB21" i="30"/>
  <c r="HH8" i="32" s="1"/>
  <c r="AA21" i="30"/>
  <c r="HG8" i="32" s="1"/>
  <c r="Z21" i="30"/>
  <c r="HF8" i="32" s="1"/>
  <c r="Y21" i="30"/>
  <c r="HE8" i="32" s="1"/>
  <c r="X21" i="30"/>
  <c r="HD8" i="32" s="1"/>
  <c r="W21" i="30"/>
  <c r="HC8" i="32" s="1"/>
  <c r="V21" i="30"/>
  <c r="HB8" i="32" s="1"/>
  <c r="U21" i="30"/>
  <c r="HA8" i="32" s="1"/>
  <c r="T21" i="30"/>
  <c r="GZ8" i="32" s="1"/>
  <c r="S21" i="30"/>
  <c r="GY8" i="32" s="1"/>
  <c r="R21" i="30"/>
  <c r="GX8" i="32" s="1"/>
  <c r="Q21" i="30"/>
  <c r="GW8" i="32" s="1"/>
  <c r="P21" i="30"/>
  <c r="GV8" i="32" s="1"/>
  <c r="O21" i="30"/>
  <c r="GU8" i="32" s="1"/>
  <c r="N21" i="30"/>
  <c r="GT8" i="32" s="1"/>
  <c r="M21" i="30"/>
  <c r="GS8" i="32" s="1"/>
  <c r="L21" i="30"/>
  <c r="GR8" i="32" s="1"/>
  <c r="K21" i="30"/>
  <c r="GQ8" i="32" s="1"/>
  <c r="J21" i="30"/>
  <c r="GP8" i="32" s="1"/>
  <c r="I21" i="30"/>
  <c r="GO8" i="32" s="1"/>
  <c r="H21" i="30"/>
  <c r="GN8" i="32" s="1"/>
  <c r="G21" i="30"/>
  <c r="GM8" i="32" s="1"/>
  <c r="F21" i="30"/>
  <c r="GL8" i="32" s="1"/>
  <c r="BA20" i="30"/>
  <c r="AZ20" i="30"/>
  <c r="AY20" i="30"/>
  <c r="AX20" i="30"/>
  <c r="AW20" i="30"/>
  <c r="IC7" i="32" s="1"/>
  <c r="AV20" i="30"/>
  <c r="IB7" i="32" s="1"/>
  <c r="AU20" i="30"/>
  <c r="IA7" i="32" s="1"/>
  <c r="AT20" i="30"/>
  <c r="HZ7" i="32" s="1"/>
  <c r="AS20" i="30"/>
  <c r="HY7" i="32" s="1"/>
  <c r="AR20" i="30"/>
  <c r="HX7" i="32" s="1"/>
  <c r="AQ20" i="30"/>
  <c r="HW7" i="32" s="1"/>
  <c r="AP20" i="30"/>
  <c r="HV7" i="32" s="1"/>
  <c r="AO20" i="30"/>
  <c r="HU7" i="32" s="1"/>
  <c r="AN20" i="30"/>
  <c r="HT7" i="32" s="1"/>
  <c r="AM20" i="30"/>
  <c r="HS7" i="32" s="1"/>
  <c r="AL20" i="30"/>
  <c r="HR7" i="32" s="1"/>
  <c r="AK20" i="30"/>
  <c r="HQ7" i="32" s="1"/>
  <c r="AJ20" i="30"/>
  <c r="HP7" i="32" s="1"/>
  <c r="AI20" i="30"/>
  <c r="HO7" i="32" s="1"/>
  <c r="AH20" i="30"/>
  <c r="HN7" i="32" s="1"/>
  <c r="AG20" i="30"/>
  <c r="HM7" i="32" s="1"/>
  <c r="AF20" i="30"/>
  <c r="HL7" i="32" s="1"/>
  <c r="AE20" i="30"/>
  <c r="HK7" i="32" s="1"/>
  <c r="AD20" i="30"/>
  <c r="HJ7" i="32" s="1"/>
  <c r="AC20" i="30"/>
  <c r="HI7" i="32" s="1"/>
  <c r="AB20" i="30"/>
  <c r="HH7" i="32" s="1"/>
  <c r="AA20" i="30"/>
  <c r="HG7" i="32" s="1"/>
  <c r="Z20" i="30"/>
  <c r="HF7" i="32" s="1"/>
  <c r="Y20" i="30"/>
  <c r="HE7" i="32" s="1"/>
  <c r="X20" i="30"/>
  <c r="HD7" i="32" s="1"/>
  <c r="W20" i="30"/>
  <c r="HC7" i="32" s="1"/>
  <c r="V20" i="30"/>
  <c r="HB7" i="32" s="1"/>
  <c r="U20" i="30"/>
  <c r="HA7" i="32" s="1"/>
  <c r="T20" i="30"/>
  <c r="GZ7" i="32" s="1"/>
  <c r="S20" i="30"/>
  <c r="GY7" i="32" s="1"/>
  <c r="R20" i="30"/>
  <c r="GX7" i="32" s="1"/>
  <c r="Q20" i="30"/>
  <c r="GW7" i="32" s="1"/>
  <c r="P20" i="30"/>
  <c r="GV7" i="32" s="1"/>
  <c r="O20" i="30"/>
  <c r="GU7" i="32" s="1"/>
  <c r="N20" i="30"/>
  <c r="GT7" i="32" s="1"/>
  <c r="M20" i="30"/>
  <c r="GS7" i="32" s="1"/>
  <c r="L20" i="30"/>
  <c r="GR7" i="32" s="1"/>
  <c r="K20" i="30"/>
  <c r="GQ7" i="32" s="1"/>
  <c r="J20" i="30"/>
  <c r="GP7" i="32" s="1"/>
  <c r="I20" i="30"/>
  <c r="GO7" i="32" s="1"/>
  <c r="GO60" i="32" s="1"/>
  <c r="H20" i="30"/>
  <c r="GN7" i="32" s="1"/>
  <c r="G20" i="30"/>
  <c r="GM7" i="32" s="1"/>
  <c r="F20" i="30"/>
  <c r="GL7" i="32" s="1"/>
  <c r="BA19" i="30"/>
  <c r="AZ19" i="30"/>
  <c r="AY19" i="30"/>
  <c r="AX19" i="30"/>
  <c r="AW19" i="30"/>
  <c r="IC6" i="32" s="1"/>
  <c r="AV19" i="30"/>
  <c r="IB6" i="32" s="1"/>
  <c r="AU19" i="30"/>
  <c r="IA6" i="32" s="1"/>
  <c r="AT19" i="30"/>
  <c r="HZ6" i="32" s="1"/>
  <c r="AS19" i="30"/>
  <c r="HY6" i="32" s="1"/>
  <c r="AR19" i="30"/>
  <c r="HX6" i="32" s="1"/>
  <c r="AQ19" i="30"/>
  <c r="HW6" i="32" s="1"/>
  <c r="AP19" i="30"/>
  <c r="HV6" i="32" s="1"/>
  <c r="AO19" i="30"/>
  <c r="HU6" i="32" s="1"/>
  <c r="AN19" i="30"/>
  <c r="HT6" i="32" s="1"/>
  <c r="AM19" i="30"/>
  <c r="HS6" i="32" s="1"/>
  <c r="AL19" i="30"/>
  <c r="HR6" i="32" s="1"/>
  <c r="AK19" i="30"/>
  <c r="HQ6" i="32" s="1"/>
  <c r="AJ19" i="30"/>
  <c r="HP6" i="32" s="1"/>
  <c r="AI19" i="30"/>
  <c r="HO6" i="32" s="1"/>
  <c r="AH19" i="30"/>
  <c r="HN6" i="32" s="1"/>
  <c r="AG19" i="30"/>
  <c r="HM6" i="32" s="1"/>
  <c r="AF19" i="30"/>
  <c r="HL6" i="32" s="1"/>
  <c r="AE19" i="30"/>
  <c r="HK6" i="32" s="1"/>
  <c r="AD19" i="30"/>
  <c r="HJ6" i="32" s="1"/>
  <c r="AC19" i="30"/>
  <c r="HI6" i="32" s="1"/>
  <c r="AB19" i="30"/>
  <c r="HH6" i="32" s="1"/>
  <c r="AA19" i="30"/>
  <c r="HG6" i="32" s="1"/>
  <c r="Z19" i="30"/>
  <c r="HF6" i="32" s="1"/>
  <c r="Y19" i="30"/>
  <c r="HE6" i="32" s="1"/>
  <c r="X19" i="30"/>
  <c r="HD6" i="32" s="1"/>
  <c r="W19" i="30"/>
  <c r="HC6" i="32" s="1"/>
  <c r="V19" i="30"/>
  <c r="HB6" i="32" s="1"/>
  <c r="U19" i="30"/>
  <c r="HA6" i="32" s="1"/>
  <c r="T19" i="30"/>
  <c r="GZ6" i="32" s="1"/>
  <c r="S19" i="30"/>
  <c r="GY6" i="32" s="1"/>
  <c r="R19" i="30"/>
  <c r="GX6" i="32" s="1"/>
  <c r="Q19" i="30"/>
  <c r="GW6" i="32" s="1"/>
  <c r="P19" i="30"/>
  <c r="GV6" i="32" s="1"/>
  <c r="O19" i="30"/>
  <c r="GU6" i="32" s="1"/>
  <c r="N19" i="30"/>
  <c r="GT6" i="32" s="1"/>
  <c r="M19" i="30"/>
  <c r="GS6" i="32" s="1"/>
  <c r="L19" i="30"/>
  <c r="GR6" i="32" s="1"/>
  <c r="K19" i="30"/>
  <c r="GQ6" i="32" s="1"/>
  <c r="J19" i="30"/>
  <c r="GP6" i="32" s="1"/>
  <c r="I19" i="30"/>
  <c r="GO6" i="32" s="1"/>
  <c r="H19" i="30"/>
  <c r="GN6" i="32" s="1"/>
  <c r="G19" i="30"/>
  <c r="GM6" i="32" s="1"/>
  <c r="F19" i="30"/>
  <c r="GL6" i="32" s="1"/>
  <c r="BA18" i="30"/>
  <c r="AZ18" i="30"/>
  <c r="AY18" i="30"/>
  <c r="AX18" i="30"/>
  <c r="AW18" i="30"/>
  <c r="IC5" i="32" s="1"/>
  <c r="AV18" i="30"/>
  <c r="IB5" i="32" s="1"/>
  <c r="AU18" i="30"/>
  <c r="IA5" i="32" s="1"/>
  <c r="AT18" i="30"/>
  <c r="HZ5" i="32" s="1"/>
  <c r="AS18" i="30"/>
  <c r="HY5" i="32" s="1"/>
  <c r="AR18" i="30"/>
  <c r="HX5" i="32" s="1"/>
  <c r="AQ18" i="30"/>
  <c r="HW5" i="32" s="1"/>
  <c r="AP18" i="30"/>
  <c r="HV5" i="32" s="1"/>
  <c r="AO18" i="30"/>
  <c r="HU5" i="32" s="1"/>
  <c r="AN18" i="30"/>
  <c r="HT5" i="32" s="1"/>
  <c r="AM18" i="30"/>
  <c r="HS5" i="32" s="1"/>
  <c r="AL18" i="30"/>
  <c r="HR5" i="32" s="1"/>
  <c r="AK18" i="30"/>
  <c r="HQ5" i="32" s="1"/>
  <c r="AJ18" i="30"/>
  <c r="HP5" i="32" s="1"/>
  <c r="AI18" i="30"/>
  <c r="HO5" i="32" s="1"/>
  <c r="AH18" i="30"/>
  <c r="HN5" i="32" s="1"/>
  <c r="AG18" i="30"/>
  <c r="HM5" i="32" s="1"/>
  <c r="AF18" i="30"/>
  <c r="HL5" i="32" s="1"/>
  <c r="AE18" i="30"/>
  <c r="HK5" i="32" s="1"/>
  <c r="AD18" i="30"/>
  <c r="HJ5" i="32" s="1"/>
  <c r="AC18" i="30"/>
  <c r="HI5" i="32" s="1"/>
  <c r="AB18" i="30"/>
  <c r="HH5" i="32" s="1"/>
  <c r="AA18" i="30"/>
  <c r="HG5" i="32" s="1"/>
  <c r="Z18" i="30"/>
  <c r="HF5" i="32" s="1"/>
  <c r="Y18" i="30"/>
  <c r="HE5" i="32" s="1"/>
  <c r="X18" i="30"/>
  <c r="HD5" i="32" s="1"/>
  <c r="W18" i="30"/>
  <c r="HC5" i="32" s="1"/>
  <c r="V18" i="30"/>
  <c r="HB5" i="32" s="1"/>
  <c r="U18" i="30"/>
  <c r="HA5" i="32" s="1"/>
  <c r="T18" i="30"/>
  <c r="GZ5" i="32" s="1"/>
  <c r="S18" i="30"/>
  <c r="GY5" i="32" s="1"/>
  <c r="R18" i="30"/>
  <c r="GX5" i="32" s="1"/>
  <c r="Q18" i="30"/>
  <c r="GW5" i="32" s="1"/>
  <c r="P18" i="30"/>
  <c r="GV5" i="32" s="1"/>
  <c r="O18" i="30"/>
  <c r="GU5" i="32" s="1"/>
  <c r="N18" i="30"/>
  <c r="GT5" i="32" s="1"/>
  <c r="M18" i="30"/>
  <c r="GS5" i="32" s="1"/>
  <c r="L18" i="30"/>
  <c r="GR5" i="32" s="1"/>
  <c r="K18" i="30"/>
  <c r="GQ5" i="32" s="1"/>
  <c r="J18" i="30"/>
  <c r="GP5" i="32" s="1"/>
  <c r="I18" i="30"/>
  <c r="GO5" i="32" s="1"/>
  <c r="H18" i="30"/>
  <c r="GN5" i="32" s="1"/>
  <c r="G18" i="30"/>
  <c r="GM5" i="32" s="1"/>
  <c r="F18" i="30"/>
  <c r="GL5" i="32" s="1"/>
  <c r="BA17" i="30"/>
  <c r="AZ17" i="30"/>
  <c r="AY17" i="30"/>
  <c r="AX17" i="30"/>
  <c r="AW17" i="30"/>
  <c r="IC4" i="32" s="1"/>
  <c r="AV17" i="30"/>
  <c r="IB4" i="32" s="1"/>
  <c r="AU17" i="30"/>
  <c r="IA4" i="32" s="1"/>
  <c r="AT17" i="30"/>
  <c r="HZ4" i="32" s="1"/>
  <c r="AS17" i="30"/>
  <c r="HY4" i="32" s="1"/>
  <c r="AR17" i="30"/>
  <c r="HX4" i="32" s="1"/>
  <c r="AQ17" i="30"/>
  <c r="HW4" i="32" s="1"/>
  <c r="AP17" i="30"/>
  <c r="HV4" i="32" s="1"/>
  <c r="AO17" i="30"/>
  <c r="HU4" i="32" s="1"/>
  <c r="AN17" i="30"/>
  <c r="HT4" i="32" s="1"/>
  <c r="AM17" i="30"/>
  <c r="HS4" i="32" s="1"/>
  <c r="AL17" i="30"/>
  <c r="HR4" i="32" s="1"/>
  <c r="AK17" i="30"/>
  <c r="HQ4" i="32" s="1"/>
  <c r="AJ17" i="30"/>
  <c r="HP4" i="32" s="1"/>
  <c r="AI17" i="30"/>
  <c r="HO4" i="32" s="1"/>
  <c r="AH17" i="30"/>
  <c r="HN4" i="32" s="1"/>
  <c r="AG17" i="30"/>
  <c r="HM4" i="32" s="1"/>
  <c r="AF17" i="30"/>
  <c r="HL4" i="32" s="1"/>
  <c r="AE17" i="30"/>
  <c r="HK4" i="32" s="1"/>
  <c r="AD17" i="30"/>
  <c r="HJ4" i="32" s="1"/>
  <c r="AC17" i="30"/>
  <c r="HI4" i="32" s="1"/>
  <c r="AB17" i="30"/>
  <c r="HH4" i="32" s="1"/>
  <c r="AA17" i="30"/>
  <c r="HG4" i="32" s="1"/>
  <c r="Z17" i="30"/>
  <c r="HF4" i="32" s="1"/>
  <c r="Y17" i="30"/>
  <c r="HE4" i="32" s="1"/>
  <c r="X17" i="30"/>
  <c r="HD4" i="32" s="1"/>
  <c r="W17" i="30"/>
  <c r="HC4" i="32" s="1"/>
  <c r="V17" i="30"/>
  <c r="HB4" i="32" s="1"/>
  <c r="U17" i="30"/>
  <c r="HA4" i="32" s="1"/>
  <c r="T17" i="30"/>
  <c r="GZ4" i="32" s="1"/>
  <c r="S17" i="30"/>
  <c r="GY4" i="32" s="1"/>
  <c r="R17" i="30"/>
  <c r="GX4" i="32" s="1"/>
  <c r="Q17" i="30"/>
  <c r="GW4" i="32" s="1"/>
  <c r="P17" i="30"/>
  <c r="GV4" i="32" s="1"/>
  <c r="O17" i="30"/>
  <c r="GU4" i="32" s="1"/>
  <c r="N17" i="30"/>
  <c r="GT4" i="32" s="1"/>
  <c r="M17" i="30"/>
  <c r="GS4" i="32" s="1"/>
  <c r="L17" i="30"/>
  <c r="GR4" i="32" s="1"/>
  <c r="K17" i="30"/>
  <c r="GQ4" i="32" s="1"/>
  <c r="J17" i="30"/>
  <c r="GP4" i="32" s="1"/>
  <c r="I17" i="30"/>
  <c r="GO4" i="32" s="1"/>
  <c r="H17" i="30"/>
  <c r="GN4" i="32" s="1"/>
  <c r="G17" i="30"/>
  <c r="GM4" i="32" s="1"/>
  <c r="F17" i="30"/>
  <c r="GL4" i="32" s="1"/>
  <c r="E18" i="30"/>
  <c r="GK5" i="32" s="1"/>
  <c r="E19" i="30"/>
  <c r="GK6" i="32" s="1"/>
  <c r="E20" i="30"/>
  <c r="GK7" i="32" s="1"/>
  <c r="E21" i="30"/>
  <c r="GK8" i="32" s="1"/>
  <c r="E22" i="30"/>
  <c r="GK9" i="32" s="1"/>
  <c r="E23" i="30"/>
  <c r="GK10" i="32" s="1"/>
  <c r="E24" i="30"/>
  <c r="E26" i="30"/>
  <c r="GK13" i="32" s="1"/>
  <c r="E27" i="30"/>
  <c r="GK14" i="32" s="1"/>
  <c r="GK15" i="32"/>
  <c r="E30" i="30"/>
  <c r="GK17" i="32" s="1"/>
  <c r="J73" i="32" l="1"/>
  <c r="R73" i="32"/>
  <c r="Z73" i="32"/>
  <c r="AH73" i="32"/>
  <c r="AP73" i="32"/>
  <c r="AX73" i="32"/>
  <c r="BF73" i="32"/>
  <c r="BN73" i="32"/>
  <c r="BV73" i="32"/>
  <c r="CD73" i="32"/>
  <c r="CL73" i="32"/>
  <c r="CT73" i="32"/>
  <c r="DB73" i="32"/>
  <c r="DJ73" i="32"/>
  <c r="DR73" i="32"/>
  <c r="DZ73" i="32"/>
  <c r="EH73" i="32"/>
  <c r="EP73" i="32"/>
  <c r="EX73" i="32"/>
  <c r="FF73" i="32"/>
  <c r="FN73" i="32"/>
  <c r="FV73" i="32"/>
  <c r="GD73" i="32"/>
  <c r="D76" i="32"/>
  <c r="L76" i="32"/>
  <c r="T76" i="32"/>
  <c r="AB76" i="32"/>
  <c r="AJ76" i="32"/>
  <c r="AR76" i="32"/>
  <c r="AZ76" i="32"/>
  <c r="BH76" i="32"/>
  <c r="BP76" i="32"/>
  <c r="BX76" i="32"/>
  <c r="CF76" i="32"/>
  <c r="CN76" i="32"/>
  <c r="CV76" i="32"/>
  <c r="DD76" i="32"/>
  <c r="DL76" i="32"/>
  <c r="DT76" i="32"/>
  <c r="EB76" i="32"/>
  <c r="EJ76" i="32"/>
  <c r="ER76" i="32"/>
  <c r="EZ76" i="32"/>
  <c r="FH76" i="32"/>
  <c r="FP76" i="32"/>
  <c r="FX76" i="32"/>
  <c r="GF76" i="32"/>
  <c r="GM73" i="32"/>
  <c r="C73" i="32"/>
  <c r="K73" i="32"/>
  <c r="S73" i="32"/>
  <c r="AA73" i="32"/>
  <c r="AI73" i="32"/>
  <c r="AQ73" i="32"/>
  <c r="AY73" i="32"/>
  <c r="BG73" i="32"/>
  <c r="BO73" i="32"/>
  <c r="BW73" i="32"/>
  <c r="CE73" i="32"/>
  <c r="CM73" i="32"/>
  <c r="CU73" i="32"/>
  <c r="DC73" i="32"/>
  <c r="DK73" i="32"/>
  <c r="DS73" i="32"/>
  <c r="EA73" i="32"/>
  <c r="EI73" i="32"/>
  <c r="EQ73" i="32"/>
  <c r="EY73" i="32"/>
  <c r="FG73" i="32"/>
  <c r="FO73" i="32"/>
  <c r="FW73" i="32"/>
  <c r="GE73" i="32"/>
  <c r="E72" i="32"/>
  <c r="M72" i="32"/>
  <c r="U72" i="32"/>
  <c r="AC72" i="32"/>
  <c r="AK72" i="32"/>
  <c r="AS72" i="32"/>
  <c r="BA72" i="32"/>
  <c r="BI72" i="32"/>
  <c r="BQ72" i="32"/>
  <c r="BY72" i="32"/>
  <c r="CG72" i="32"/>
  <c r="CO72" i="32"/>
  <c r="CW72" i="32"/>
  <c r="DE72" i="32"/>
  <c r="DM72" i="32"/>
  <c r="DU72" i="32"/>
  <c r="EC72" i="32"/>
  <c r="EK72" i="32"/>
  <c r="ES72" i="32"/>
  <c r="FA72" i="32"/>
  <c r="FI72" i="32"/>
  <c r="FQ72" i="32"/>
  <c r="FY72" i="32"/>
  <c r="E76" i="32"/>
  <c r="M76" i="32"/>
  <c r="U76" i="32"/>
  <c r="AC76" i="32"/>
  <c r="AK76" i="32"/>
  <c r="AS76" i="32"/>
  <c r="BA76" i="32"/>
  <c r="BI76" i="32"/>
  <c r="BQ76" i="32"/>
  <c r="BY76" i="32"/>
  <c r="CG76" i="32"/>
  <c r="CO76" i="32"/>
  <c r="CW76" i="32"/>
  <c r="DE76" i="32"/>
  <c r="DM76" i="32"/>
  <c r="DU76" i="32"/>
  <c r="EC76" i="32"/>
  <c r="EK76" i="32"/>
  <c r="ES76" i="32"/>
  <c r="FA76" i="32"/>
  <c r="FI76" i="32"/>
  <c r="FQ76" i="32"/>
  <c r="FY76" i="32"/>
  <c r="GG76" i="32"/>
  <c r="H73" i="32"/>
  <c r="P73" i="32"/>
  <c r="X73" i="32"/>
  <c r="AF73" i="32"/>
  <c r="AN73" i="32"/>
  <c r="AV73" i="32"/>
  <c r="BD73" i="32"/>
  <c r="BL73" i="32"/>
  <c r="BT73" i="32"/>
  <c r="CB73" i="32"/>
  <c r="CJ73" i="32"/>
  <c r="CR73" i="32"/>
  <c r="CZ73" i="32"/>
  <c r="DH73" i="32"/>
  <c r="DP73" i="32"/>
  <c r="DX73" i="32"/>
  <c r="EF73" i="32"/>
  <c r="EN73" i="32"/>
  <c r="EV73" i="32"/>
  <c r="FD73" i="32"/>
  <c r="FL73" i="32"/>
  <c r="FT73" i="32"/>
  <c r="GB73" i="32"/>
  <c r="GJ73" i="32"/>
  <c r="Z72" i="32"/>
  <c r="AX72" i="32"/>
  <c r="CL72" i="32"/>
  <c r="DB72" i="32"/>
  <c r="EX72" i="32"/>
  <c r="FV72" i="32"/>
  <c r="Z76" i="32"/>
  <c r="AX76" i="32"/>
  <c r="CD76" i="32"/>
  <c r="DB76" i="32"/>
  <c r="DZ76" i="32"/>
  <c r="EP76" i="32"/>
  <c r="GD76" i="32"/>
  <c r="R72" i="32"/>
  <c r="BF72" i="32"/>
  <c r="BV72" i="32"/>
  <c r="DR72" i="32"/>
  <c r="EP72" i="32"/>
  <c r="FN72" i="32"/>
  <c r="R76" i="32"/>
  <c r="AP76" i="32"/>
  <c r="BN76" i="32"/>
  <c r="CL76" i="32"/>
  <c r="DJ76" i="32"/>
  <c r="EH76" i="32"/>
  <c r="FF76" i="32"/>
  <c r="FV76" i="32"/>
  <c r="AH72" i="32"/>
  <c r="BN72" i="32"/>
  <c r="CT72" i="32"/>
  <c r="DZ72" i="32"/>
  <c r="FF72" i="32"/>
  <c r="B73" i="32"/>
  <c r="J72" i="32"/>
  <c r="AP72" i="32"/>
  <c r="CD72" i="32"/>
  <c r="DJ72" i="32"/>
  <c r="EH72" i="32"/>
  <c r="GD72" i="32"/>
  <c r="J76" i="32"/>
  <c r="AH76" i="32"/>
  <c r="BF76" i="32"/>
  <c r="BV76" i="32"/>
  <c r="CT76" i="32"/>
  <c r="DR76" i="32"/>
  <c r="EX76" i="32"/>
  <c r="FN76" i="32"/>
  <c r="GL76" i="32"/>
  <c r="BY73" i="32"/>
  <c r="CG73" i="32"/>
  <c r="CO73" i="32"/>
  <c r="CW73" i="32"/>
  <c r="DE73" i="32"/>
  <c r="DM73" i="32"/>
  <c r="DU73" i="32"/>
  <c r="EC73" i="32"/>
  <c r="EK73" i="32"/>
  <c r="ES73" i="32"/>
  <c r="FA73" i="32"/>
  <c r="FI73" i="32"/>
  <c r="FQ73" i="32"/>
  <c r="FY73" i="32"/>
  <c r="GG73" i="32"/>
  <c r="AX19" i="27"/>
  <c r="GL73" i="32"/>
  <c r="D72" i="32"/>
  <c r="L72" i="32"/>
  <c r="T72" i="32"/>
  <c r="AB72" i="32"/>
  <c r="AJ72" i="32"/>
  <c r="AR72" i="32"/>
  <c r="AZ72" i="32"/>
  <c r="BH72" i="32"/>
  <c r="BP72" i="32"/>
  <c r="BX72" i="32"/>
  <c r="CF72" i="32"/>
  <c r="CN72" i="32"/>
  <c r="CV72" i="32"/>
  <c r="DD72" i="32"/>
  <c r="DL72" i="32"/>
  <c r="DT72" i="32"/>
  <c r="EB72" i="32"/>
  <c r="EJ72" i="32"/>
  <c r="ER72" i="32"/>
  <c r="EZ72" i="32"/>
  <c r="FH72" i="32"/>
  <c r="FP72" i="32"/>
  <c r="FX72" i="32"/>
  <c r="E73" i="32"/>
  <c r="M73" i="32"/>
  <c r="U73" i="32"/>
  <c r="AC73" i="32"/>
  <c r="AK73" i="32"/>
  <c r="AS73" i="32"/>
  <c r="BA73" i="32"/>
  <c r="BI73" i="32"/>
  <c r="BQ73" i="32"/>
  <c r="GG21" i="32"/>
  <c r="GG24" i="32"/>
  <c r="GG27" i="32"/>
  <c r="GG26" i="32"/>
  <c r="GG25" i="32"/>
  <c r="GG22" i="32"/>
  <c r="F15" i="27"/>
  <c r="F28" i="27" s="1"/>
  <c r="AX18" i="27"/>
  <c r="AX20" i="27"/>
  <c r="AX21" i="27"/>
  <c r="AX22" i="27"/>
  <c r="AX23" i="27"/>
  <c r="C15" i="27"/>
  <c r="C19" i="27" s="1"/>
  <c r="C32" i="27" s="1"/>
  <c r="C16" i="27"/>
  <c r="D16" i="27" s="1"/>
  <c r="E16" i="27" s="1"/>
  <c r="AX16" i="27"/>
  <c r="AX24" i="27"/>
  <c r="GG23" i="32"/>
  <c r="C76" i="32"/>
  <c r="K76" i="32"/>
  <c r="S76" i="32"/>
  <c r="AA76" i="32"/>
  <c r="AI76" i="32"/>
  <c r="AQ76" i="32"/>
  <c r="AY76" i="32"/>
  <c r="BG76" i="32"/>
  <c r="BO76" i="32"/>
  <c r="BW76" i="32"/>
  <c r="CE76" i="32"/>
  <c r="CM76" i="32"/>
  <c r="CU76" i="32"/>
  <c r="DC76" i="32"/>
  <c r="DK76" i="32"/>
  <c r="DS76" i="32"/>
  <c r="EA76" i="32"/>
  <c r="EI76" i="32"/>
  <c r="EQ76" i="32"/>
  <c r="EY76" i="32"/>
  <c r="FG76" i="32"/>
  <c r="FO76" i="32"/>
  <c r="FW76" i="32"/>
  <c r="GE76" i="32"/>
  <c r="GM76" i="32"/>
  <c r="AX17" i="27"/>
  <c r="AX25" i="27"/>
  <c r="I73" i="32"/>
  <c r="Q73" i="32"/>
  <c r="Y73" i="32"/>
  <c r="AG73" i="32"/>
  <c r="AO73" i="32"/>
  <c r="AW73" i="32"/>
  <c r="BE73" i="32"/>
  <c r="BM73" i="32"/>
  <c r="BU73" i="32"/>
  <c r="CC73" i="32"/>
  <c r="CK73" i="32"/>
  <c r="CS73" i="32"/>
  <c r="DA73" i="32"/>
  <c r="DI73" i="32"/>
  <c r="DQ73" i="32"/>
  <c r="DY73" i="32"/>
  <c r="EG73" i="32"/>
  <c r="EO73" i="32"/>
  <c r="EW73" i="32"/>
  <c r="FE73" i="32"/>
  <c r="FM73" i="32"/>
  <c r="FU73" i="32"/>
  <c r="GC73" i="32"/>
  <c r="DK72" i="32"/>
  <c r="DS72" i="32"/>
  <c r="EA72" i="32"/>
  <c r="EI72" i="32"/>
  <c r="EQ72" i="32"/>
  <c r="EY72" i="32"/>
  <c r="FG72" i="32"/>
  <c r="FO72" i="32"/>
  <c r="FW72" i="32"/>
  <c r="F73" i="32"/>
  <c r="N73" i="32"/>
  <c r="V73" i="32"/>
  <c r="AD73" i="32"/>
  <c r="AL73" i="32"/>
  <c r="AT73" i="32"/>
  <c r="BB73" i="32"/>
  <c r="BJ73" i="32"/>
  <c r="BR73" i="32"/>
  <c r="BZ73" i="32"/>
  <c r="CH73" i="32"/>
  <c r="CP73" i="32"/>
  <c r="CX73" i="32"/>
  <c r="DF73" i="32"/>
  <c r="DN73" i="32"/>
  <c r="DV73" i="32"/>
  <c r="ED73" i="32"/>
  <c r="EL73" i="32"/>
  <c r="ET73" i="32"/>
  <c r="FB73" i="32"/>
  <c r="FJ73" i="32"/>
  <c r="FR73" i="32"/>
  <c r="FZ73" i="32"/>
  <c r="GH73" i="32"/>
  <c r="C72" i="32"/>
  <c r="K72" i="32"/>
  <c r="S72" i="32"/>
  <c r="AA72" i="32"/>
  <c r="AI72" i="32"/>
  <c r="AQ72" i="32"/>
  <c r="AY72" i="32"/>
  <c r="BG72" i="32"/>
  <c r="BO72" i="32"/>
  <c r="BW72" i="32"/>
  <c r="CE72" i="32"/>
  <c r="CM72" i="32"/>
  <c r="CU72" i="32"/>
  <c r="DC72" i="32"/>
  <c r="GD74" i="32"/>
  <c r="AT72" i="32"/>
  <c r="BR72" i="32"/>
  <c r="DF72" i="32"/>
  <c r="AT76" i="32"/>
  <c r="CP76" i="32"/>
  <c r="EL76" i="32"/>
  <c r="GH76" i="32"/>
  <c r="CS75" i="32"/>
  <c r="AD72" i="32"/>
  <c r="CP72" i="32"/>
  <c r="ED72" i="32"/>
  <c r="ET72" i="32"/>
  <c r="AD76" i="32"/>
  <c r="CH76" i="32"/>
  <c r="DV76" i="32"/>
  <c r="FR76" i="32"/>
  <c r="O72" i="32"/>
  <c r="AM72" i="32"/>
  <c r="CY72" i="32"/>
  <c r="F72" i="32"/>
  <c r="BB72" i="32"/>
  <c r="CX72" i="32"/>
  <c r="FB72" i="32"/>
  <c r="F76" i="32"/>
  <c r="BB76" i="32"/>
  <c r="DF76" i="32"/>
  <c r="FB76" i="32"/>
  <c r="BS72" i="32"/>
  <c r="I72" i="32"/>
  <c r="Q72" i="32"/>
  <c r="Y72" i="32"/>
  <c r="AG72" i="32"/>
  <c r="AO72" i="32"/>
  <c r="AW72" i="32"/>
  <c r="BE72" i="32"/>
  <c r="BM72" i="32"/>
  <c r="BU72" i="32"/>
  <c r="CC72" i="32"/>
  <c r="CK72" i="32"/>
  <c r="CS72" i="32"/>
  <c r="DA72" i="32"/>
  <c r="DI72" i="32"/>
  <c r="DQ72" i="32"/>
  <c r="DY72" i="32"/>
  <c r="EG72" i="32"/>
  <c r="EO72" i="32"/>
  <c r="EW72" i="32"/>
  <c r="FE72" i="32"/>
  <c r="FM72" i="32"/>
  <c r="GC72" i="32"/>
  <c r="AL72" i="32"/>
  <c r="BZ72" i="32"/>
  <c r="DN72" i="32"/>
  <c r="FZ72" i="32"/>
  <c r="AL76" i="32"/>
  <c r="BJ76" i="32"/>
  <c r="CX76" i="32"/>
  <c r="ET76" i="32"/>
  <c r="AE72" i="32"/>
  <c r="BK72" i="32"/>
  <c r="CI72" i="32"/>
  <c r="B72" i="32"/>
  <c r="N72" i="32"/>
  <c r="CH72" i="32"/>
  <c r="DV72" i="32"/>
  <c r="FJ72" i="32"/>
  <c r="V76" i="32"/>
  <c r="BZ76" i="32"/>
  <c r="ED76" i="32"/>
  <c r="FJ76" i="32"/>
  <c r="G72" i="32"/>
  <c r="AU72" i="32"/>
  <c r="CQ72" i="32"/>
  <c r="V72" i="32"/>
  <c r="BJ72" i="32"/>
  <c r="EL72" i="32"/>
  <c r="FR72" i="32"/>
  <c r="N76" i="32"/>
  <c r="BR76" i="32"/>
  <c r="DN76" i="32"/>
  <c r="FZ76" i="32"/>
  <c r="W72" i="32"/>
  <c r="BC72" i="32"/>
  <c r="CA72" i="32"/>
  <c r="D73" i="32"/>
  <c r="L73" i="32"/>
  <c r="T73" i="32"/>
  <c r="AB73" i="32"/>
  <c r="AJ73" i="32"/>
  <c r="AR73" i="32"/>
  <c r="AZ73" i="32"/>
  <c r="BH73" i="32"/>
  <c r="BP73" i="32"/>
  <c r="BX73" i="32"/>
  <c r="CF73" i="32"/>
  <c r="CN73" i="32"/>
  <c r="CV73" i="32"/>
  <c r="DD73" i="32"/>
  <c r="DL73" i="32"/>
  <c r="DT73" i="32"/>
  <c r="EB73" i="32"/>
  <c r="EJ73" i="32"/>
  <c r="DG72" i="32"/>
  <c r="DO72" i="32"/>
  <c r="DW72" i="32"/>
  <c r="EE72" i="32"/>
  <c r="EM72" i="32"/>
  <c r="EU72" i="32"/>
  <c r="FC72" i="32"/>
  <c r="FK72" i="32"/>
  <c r="FS72" i="32"/>
  <c r="GA72" i="32"/>
  <c r="G73" i="32"/>
  <c r="O73" i="32"/>
  <c r="W73" i="32"/>
  <c r="AE73" i="32"/>
  <c r="AM73" i="32"/>
  <c r="AU73" i="32"/>
  <c r="BC73" i="32"/>
  <c r="BK73" i="32"/>
  <c r="BS73" i="32"/>
  <c r="CA73" i="32"/>
  <c r="CI73" i="32"/>
  <c r="CQ73" i="32"/>
  <c r="CY73" i="32"/>
  <c r="DG73" i="32"/>
  <c r="DO73" i="32"/>
  <c r="DW73" i="32"/>
  <c r="EE73" i="32"/>
  <c r="EM73" i="32"/>
  <c r="EU73" i="32"/>
  <c r="FC73" i="32"/>
  <c r="FK73" i="32"/>
  <c r="FS73" i="32"/>
  <c r="GA73" i="32"/>
  <c r="GI73" i="32"/>
  <c r="G76" i="32"/>
  <c r="O76" i="32"/>
  <c r="W76" i="32"/>
  <c r="AE76" i="32"/>
  <c r="AM76" i="32"/>
  <c r="AU76" i="32"/>
  <c r="BC76" i="32"/>
  <c r="BK76" i="32"/>
  <c r="BS76" i="32"/>
  <c r="CA76" i="32"/>
  <c r="CI76" i="32"/>
  <c r="CQ76" i="32"/>
  <c r="CY76" i="32"/>
  <c r="DG76" i="32"/>
  <c r="DO76" i="32"/>
  <c r="DW76" i="32"/>
  <c r="EE76" i="32"/>
  <c r="EM76" i="32"/>
  <c r="EU76" i="32"/>
  <c r="FC76" i="32"/>
  <c r="FK76" i="32"/>
  <c r="FS76" i="32"/>
  <c r="GA76" i="32"/>
  <c r="GI76" i="32"/>
  <c r="AF72" i="32"/>
  <c r="T74" i="32"/>
  <c r="AB74" i="32"/>
  <c r="AJ74" i="32"/>
  <c r="AR74" i="32"/>
  <c r="AZ74" i="32"/>
  <c r="BH74" i="32"/>
  <c r="BP74" i="32"/>
  <c r="BX74" i="32"/>
  <c r="CF74" i="32"/>
  <c r="CN74" i="32"/>
  <c r="CV74" i="32"/>
  <c r="DD74" i="32"/>
  <c r="DL74" i="32"/>
  <c r="DT74" i="32"/>
  <c r="EB74" i="32"/>
  <c r="EJ74" i="32"/>
  <c r="ER74" i="32"/>
  <c r="EZ74" i="32"/>
  <c r="FH74" i="32"/>
  <c r="FP74" i="32"/>
  <c r="FX74" i="32"/>
  <c r="GF74" i="32"/>
  <c r="GN74" i="32"/>
  <c r="GE72" i="32"/>
  <c r="FU72" i="32"/>
  <c r="I76" i="32"/>
  <c r="Q76" i="32"/>
  <c r="Y76" i="32"/>
  <c r="AG76" i="32"/>
  <c r="AO76" i="32"/>
  <c r="AW76" i="32"/>
  <c r="BE76" i="32"/>
  <c r="BM76" i="32"/>
  <c r="BU76" i="32"/>
  <c r="CC76" i="32"/>
  <c r="CK76" i="32"/>
  <c r="CS76" i="32"/>
  <c r="DA76" i="32"/>
  <c r="DI76" i="32"/>
  <c r="DQ76" i="32"/>
  <c r="DY76" i="32"/>
  <c r="EG76" i="32"/>
  <c r="EO76" i="32"/>
  <c r="EW76" i="32"/>
  <c r="FE76" i="32"/>
  <c r="FM76" i="32"/>
  <c r="FU76" i="32"/>
  <c r="GC76" i="32"/>
  <c r="GK76" i="32"/>
  <c r="ET74" i="32"/>
  <c r="GN73" i="32"/>
  <c r="GH75" i="32"/>
  <c r="ER73" i="32"/>
  <c r="EZ73" i="32"/>
  <c r="FH73" i="32"/>
  <c r="FP73" i="32"/>
  <c r="FX73" i="32"/>
  <c r="GF73" i="32"/>
  <c r="AW74" i="32"/>
  <c r="BC75" i="32"/>
  <c r="B75" i="32"/>
  <c r="Z75" i="32"/>
  <c r="AH75" i="32"/>
  <c r="AP75" i="32"/>
  <c r="AX75" i="32"/>
  <c r="BF75" i="32"/>
  <c r="BN75" i="32"/>
  <c r="BV75" i="32"/>
  <c r="CD75" i="32"/>
  <c r="CL75" i="32"/>
  <c r="CT75" i="32"/>
  <c r="DB75" i="32"/>
  <c r="EH75" i="32"/>
  <c r="R75" i="32"/>
  <c r="P72" i="32"/>
  <c r="X72" i="32"/>
  <c r="CB72" i="32"/>
  <c r="CJ72" i="32"/>
  <c r="CR72" i="32"/>
  <c r="DX72" i="32"/>
  <c r="EN72" i="32"/>
  <c r="FD72" i="32"/>
  <c r="U74" i="32"/>
  <c r="DM74" i="32"/>
  <c r="L74" i="32"/>
  <c r="D74" i="32"/>
  <c r="J75" i="32"/>
  <c r="C74" i="32"/>
  <c r="K74" i="32"/>
  <c r="S74" i="32"/>
  <c r="AA74" i="32"/>
  <c r="AI74" i="32"/>
  <c r="AQ74" i="32"/>
  <c r="AY74" i="32"/>
  <c r="BG74" i="32"/>
  <c r="BO74" i="32"/>
  <c r="BW74" i="32"/>
  <c r="CE74" i="32"/>
  <c r="CM74" i="32"/>
  <c r="CU74" i="32"/>
  <c r="DC74" i="32"/>
  <c r="DK74" i="32"/>
  <c r="DS74" i="32"/>
  <c r="EA74" i="32"/>
  <c r="EI74" i="32"/>
  <c r="EQ74" i="32"/>
  <c r="EY74" i="32"/>
  <c r="FG74" i="32"/>
  <c r="FO74" i="32"/>
  <c r="FW74" i="32"/>
  <c r="GE74" i="32"/>
  <c r="GM74" i="32"/>
  <c r="I75" i="32"/>
  <c r="Q75" i="32"/>
  <c r="Y75" i="32"/>
  <c r="AG75" i="32"/>
  <c r="AO75" i="32"/>
  <c r="AW75" i="32"/>
  <c r="BE75" i="32"/>
  <c r="BM75" i="32"/>
  <c r="BU75" i="32"/>
  <c r="CC75" i="32"/>
  <c r="CK75" i="32"/>
  <c r="DA75" i="32"/>
  <c r="DI75" i="32"/>
  <c r="DQ75" i="32"/>
  <c r="DY75" i="32"/>
  <c r="EG75" i="32"/>
  <c r="EO75" i="32"/>
  <c r="EW75" i="32"/>
  <c r="FE75" i="32"/>
  <c r="FM75" i="32"/>
  <c r="FU75" i="32"/>
  <c r="GC75" i="32"/>
  <c r="GK75" i="32"/>
  <c r="EP75" i="32"/>
  <c r="GD75" i="32"/>
  <c r="H72" i="32"/>
  <c r="AN72" i="32"/>
  <c r="AV72" i="32"/>
  <c r="BD72" i="32"/>
  <c r="BL72" i="32"/>
  <c r="BT72" i="32"/>
  <c r="CZ72" i="32"/>
  <c r="DH72" i="32"/>
  <c r="DP72" i="32"/>
  <c r="EF72" i="32"/>
  <c r="EV72" i="32"/>
  <c r="FL72" i="32"/>
  <c r="FT72" i="32"/>
  <c r="GB72" i="32"/>
  <c r="H76" i="32"/>
  <c r="P76" i="32"/>
  <c r="X76" i="32"/>
  <c r="AF76" i="32"/>
  <c r="AN76" i="32"/>
  <c r="AV76" i="32"/>
  <c r="BD76" i="32"/>
  <c r="BL76" i="32"/>
  <c r="BT76" i="32"/>
  <c r="CB76" i="32"/>
  <c r="CJ76" i="32"/>
  <c r="CR76" i="32"/>
  <c r="CZ76" i="32"/>
  <c r="DH76" i="32"/>
  <c r="DP76" i="32"/>
  <c r="DX76" i="32"/>
  <c r="EF76" i="32"/>
  <c r="EN76" i="32"/>
  <c r="EV76" i="32"/>
  <c r="FD76" i="32"/>
  <c r="FL76" i="32"/>
  <c r="FT76" i="32"/>
  <c r="GB76" i="32"/>
  <c r="GJ76" i="32"/>
  <c r="B74" i="32"/>
  <c r="E74" i="32"/>
  <c r="M74" i="32"/>
  <c r="AC74" i="32"/>
  <c r="AK74" i="32"/>
  <c r="AS74" i="32"/>
  <c r="BA74" i="32"/>
  <c r="BI74" i="32"/>
  <c r="BQ74" i="32"/>
  <c r="BY74" i="32"/>
  <c r="CG74" i="32"/>
  <c r="CO74" i="32"/>
  <c r="CW74" i="32"/>
  <c r="DE74" i="32"/>
  <c r="DU74" i="32"/>
  <c r="EC74" i="32"/>
  <c r="EK74" i="32"/>
  <c r="ES74" i="32"/>
  <c r="FA74" i="32"/>
  <c r="FI74" i="32"/>
  <c r="FQ74" i="32"/>
  <c r="FY74" i="32"/>
  <c r="GG74" i="32"/>
  <c r="C75" i="32"/>
  <c r="K75" i="32"/>
  <c r="S75" i="32"/>
  <c r="AA75" i="32"/>
  <c r="AI75" i="32"/>
  <c r="AQ75" i="32"/>
  <c r="AY75" i="32"/>
  <c r="BG75" i="32"/>
  <c r="BO75" i="32"/>
  <c r="BW75" i="32"/>
  <c r="CE75" i="32"/>
  <c r="CM75" i="32"/>
  <c r="CU75" i="32"/>
  <c r="DC75" i="32"/>
  <c r="DK75" i="32"/>
  <c r="DS75" i="32"/>
  <c r="EA75" i="32"/>
  <c r="EI75" i="32"/>
  <c r="EQ75" i="32"/>
  <c r="EY75" i="32"/>
  <c r="FG75" i="32"/>
  <c r="FO75" i="32"/>
  <c r="FW75" i="32"/>
  <c r="GE75" i="32"/>
  <c r="GM75" i="32"/>
  <c r="GM72" i="32"/>
  <c r="DR75" i="32"/>
  <c r="FV75" i="32"/>
  <c r="F74" i="32"/>
  <c r="N74" i="32"/>
  <c r="V74" i="32"/>
  <c r="AD74" i="32"/>
  <c r="AL74" i="32"/>
  <c r="AT74" i="32"/>
  <c r="BB74" i="32"/>
  <c r="BJ74" i="32"/>
  <c r="BR74" i="32"/>
  <c r="BZ74" i="32"/>
  <c r="CH74" i="32"/>
  <c r="CP74" i="32"/>
  <c r="CX74" i="32"/>
  <c r="DF74" i="32"/>
  <c r="DN74" i="32"/>
  <c r="DV74" i="32"/>
  <c r="ED74" i="32"/>
  <c r="EL74" i="32"/>
  <c r="FB74" i="32"/>
  <c r="FJ74" i="32"/>
  <c r="FR74" i="32"/>
  <c r="FZ74" i="32"/>
  <c r="GH74" i="32"/>
  <c r="D75" i="32"/>
  <c r="L75" i="32"/>
  <c r="T75" i="32"/>
  <c r="AB75" i="32"/>
  <c r="AJ75" i="32"/>
  <c r="AR75" i="32"/>
  <c r="AZ75" i="32"/>
  <c r="BH75" i="32"/>
  <c r="BP75" i="32"/>
  <c r="BX75" i="32"/>
  <c r="CF75" i="32"/>
  <c r="CN75" i="32"/>
  <c r="CV75" i="32"/>
  <c r="DD75" i="32"/>
  <c r="DL75" i="32"/>
  <c r="DT75" i="32"/>
  <c r="EB75" i="32"/>
  <c r="EJ75" i="32"/>
  <c r="ER75" i="32"/>
  <c r="EZ75" i="32"/>
  <c r="FH75" i="32"/>
  <c r="FP75" i="32"/>
  <c r="FX75" i="32"/>
  <c r="GF75" i="32"/>
  <c r="GN75" i="32"/>
  <c r="GN72" i="32"/>
  <c r="DJ75" i="32"/>
  <c r="EX75" i="32"/>
  <c r="GL75" i="32"/>
  <c r="B76" i="32"/>
  <c r="G74" i="32"/>
  <c r="O74" i="32"/>
  <c r="W74" i="32"/>
  <c r="AE74" i="32"/>
  <c r="AM74" i="32"/>
  <c r="AU74" i="32"/>
  <c r="BC74" i="32"/>
  <c r="BK74" i="32"/>
  <c r="BS74" i="32"/>
  <c r="CA74" i="32"/>
  <c r="CI74" i="32"/>
  <c r="CQ74" i="32"/>
  <c r="CY74" i="32"/>
  <c r="DG74" i="32"/>
  <c r="DO74" i="32"/>
  <c r="DW74" i="32"/>
  <c r="EE74" i="32"/>
  <c r="EM74" i="32"/>
  <c r="EU74" i="32"/>
  <c r="FC74" i="32"/>
  <c r="FK74" i="32"/>
  <c r="FS74" i="32"/>
  <c r="GA74" i="32"/>
  <c r="GI74" i="32"/>
  <c r="E75" i="32"/>
  <c r="M75" i="32"/>
  <c r="U75" i="32"/>
  <c r="AC75" i="32"/>
  <c r="AK75" i="32"/>
  <c r="AS75" i="32"/>
  <c r="BA75" i="32"/>
  <c r="BI75" i="32"/>
  <c r="BQ75" i="32"/>
  <c r="BY75" i="32"/>
  <c r="CG75" i="32"/>
  <c r="CO75" i="32"/>
  <c r="CW75" i="32"/>
  <c r="DE75" i="32"/>
  <c r="DM75" i="32"/>
  <c r="DU75" i="32"/>
  <c r="EC75" i="32"/>
  <c r="EK75" i="32"/>
  <c r="ES75" i="32"/>
  <c r="FA75" i="32"/>
  <c r="FI75" i="32"/>
  <c r="FQ75" i="32"/>
  <c r="FY75" i="32"/>
  <c r="GG75" i="32"/>
  <c r="FF75" i="32"/>
  <c r="H74" i="32"/>
  <c r="P74" i="32"/>
  <c r="X74" i="32"/>
  <c r="AF74" i="32"/>
  <c r="AN74" i="32"/>
  <c r="AV74" i="32"/>
  <c r="BD74" i="32"/>
  <c r="BL74" i="32"/>
  <c r="BT74" i="32"/>
  <c r="CB74" i="32"/>
  <c r="CJ74" i="32"/>
  <c r="CR74" i="32"/>
  <c r="CZ74" i="32"/>
  <c r="DH74" i="32"/>
  <c r="DP74" i="32"/>
  <c r="DX74" i="32"/>
  <c r="EF74" i="32"/>
  <c r="EN74" i="32"/>
  <c r="EV74" i="32"/>
  <c r="FD74" i="32"/>
  <c r="FL74" i="32"/>
  <c r="FT74" i="32"/>
  <c r="GB74" i="32"/>
  <c r="GJ74" i="32"/>
  <c r="F75" i="32"/>
  <c r="N75" i="32"/>
  <c r="V75" i="32"/>
  <c r="AD75" i="32"/>
  <c r="AL75" i="32"/>
  <c r="AT75" i="32"/>
  <c r="BB75" i="32"/>
  <c r="BJ75" i="32"/>
  <c r="BR75" i="32"/>
  <c r="BZ75" i="32"/>
  <c r="CH75" i="32"/>
  <c r="CP75" i="32"/>
  <c r="CX75" i="32"/>
  <c r="DF75" i="32"/>
  <c r="DN75" i="32"/>
  <c r="DV75" i="32"/>
  <c r="ED75" i="32"/>
  <c r="EL75" i="32"/>
  <c r="ET75" i="32"/>
  <c r="FB75" i="32"/>
  <c r="FJ75" i="32"/>
  <c r="FR75" i="32"/>
  <c r="FZ75" i="32"/>
  <c r="GO45" i="32"/>
  <c r="GN76" i="32"/>
  <c r="I74" i="32"/>
  <c r="Q74" i="32"/>
  <c r="Y74" i="32"/>
  <c r="AG74" i="32"/>
  <c r="AO74" i="32"/>
  <c r="BE74" i="32"/>
  <c r="BM74" i="32"/>
  <c r="BU74" i="32"/>
  <c r="CC74" i="32"/>
  <c r="CK74" i="32"/>
  <c r="CS74" i="32"/>
  <c r="DA74" i="32"/>
  <c r="DI74" i="32"/>
  <c r="DQ74" i="32"/>
  <c r="DY74" i="32"/>
  <c r="EG74" i="32"/>
  <c r="EO74" i="32"/>
  <c r="EW74" i="32"/>
  <c r="FE74" i="32"/>
  <c r="FM74" i="32"/>
  <c r="FU74" i="32"/>
  <c r="GC74" i="32"/>
  <c r="GK74" i="32"/>
  <c r="G75" i="32"/>
  <c r="O75" i="32"/>
  <c r="W75" i="32"/>
  <c r="AE75" i="32"/>
  <c r="AM75" i="32"/>
  <c r="AU75" i="32"/>
  <c r="BK75" i="32"/>
  <c r="BS75" i="32"/>
  <c r="CA75" i="32"/>
  <c r="CI75" i="32"/>
  <c r="CQ75" i="32"/>
  <c r="CY75" i="32"/>
  <c r="DG75" i="32"/>
  <c r="DO75" i="32"/>
  <c r="DW75" i="32"/>
  <c r="EE75" i="32"/>
  <c r="EM75" i="32"/>
  <c r="EU75" i="32"/>
  <c r="FC75" i="32"/>
  <c r="FK75" i="32"/>
  <c r="FS75" i="32"/>
  <c r="GA75" i="32"/>
  <c r="GI75" i="32"/>
  <c r="GK73" i="32"/>
  <c r="DZ75" i="32"/>
  <c r="FN75" i="32"/>
  <c r="J74" i="32"/>
  <c r="R74" i="32"/>
  <c r="Z74" i="32"/>
  <c r="AH74" i="32"/>
  <c r="AP74" i="32"/>
  <c r="AX74" i="32"/>
  <c r="BF74" i="32"/>
  <c r="BN74" i="32"/>
  <c r="BV74" i="32"/>
  <c r="CD74" i="32"/>
  <c r="CL74" i="32"/>
  <c r="CT74" i="32"/>
  <c r="DB74" i="32"/>
  <c r="DJ74" i="32"/>
  <c r="DR74" i="32"/>
  <c r="DZ74" i="32"/>
  <c r="EH74" i="32"/>
  <c r="EP74" i="32"/>
  <c r="EX74" i="32"/>
  <c r="FF74" i="32"/>
  <c r="FN74" i="32"/>
  <c r="FV74" i="32"/>
  <c r="GL74" i="32"/>
  <c r="H75" i="32"/>
  <c r="P75" i="32"/>
  <c r="X75" i="32"/>
  <c r="AF75" i="32"/>
  <c r="AN75" i="32"/>
  <c r="AV75" i="32"/>
  <c r="BD75" i="32"/>
  <c r="BL75" i="32"/>
  <c r="BT75" i="32"/>
  <c r="CB75" i="32"/>
  <c r="CJ75" i="32"/>
  <c r="CR75" i="32"/>
  <c r="CZ75" i="32"/>
  <c r="DH75" i="32"/>
  <c r="DP75" i="32"/>
  <c r="DX75" i="32"/>
  <c r="EF75" i="32"/>
  <c r="EN75" i="32"/>
  <c r="EV75" i="32"/>
  <c r="FD75" i="32"/>
  <c r="FL75" i="32"/>
  <c r="FT75" i="32"/>
  <c r="GB75" i="32"/>
  <c r="GJ75" i="32"/>
  <c r="B84" i="32"/>
  <c r="GO63" i="32"/>
  <c r="GP63" i="32" s="1"/>
  <c r="GQ63" i="32" s="1"/>
  <c r="GR63" i="32" s="1"/>
  <c r="GS63" i="32" s="1"/>
  <c r="GT63" i="32" s="1"/>
  <c r="GU63" i="32" s="1"/>
  <c r="GV63" i="32" s="1"/>
  <c r="GW63" i="32" s="1"/>
  <c r="GX63" i="32" s="1"/>
  <c r="GY63" i="32" s="1"/>
  <c r="GZ63" i="32" s="1"/>
  <c r="HA63" i="32" s="1"/>
  <c r="HB63" i="32" s="1"/>
  <c r="HC63" i="32" s="1"/>
  <c r="HD63" i="32" s="1"/>
  <c r="HE63" i="32" s="1"/>
  <c r="HF63" i="32" s="1"/>
  <c r="HG63" i="32" s="1"/>
  <c r="HH63" i="32" s="1"/>
  <c r="HI63" i="32" s="1"/>
  <c r="HJ63" i="32" s="1"/>
  <c r="HK63" i="32" s="1"/>
  <c r="HL63" i="32" s="1"/>
  <c r="HM63" i="32" s="1"/>
  <c r="HN63" i="32" s="1"/>
  <c r="HO63" i="32" s="1"/>
  <c r="HP63" i="32" s="1"/>
  <c r="HQ63" i="32" s="1"/>
  <c r="HR63" i="32" s="1"/>
  <c r="HS63" i="32" s="1"/>
  <c r="HT63" i="32" s="1"/>
  <c r="HU63" i="32" s="1"/>
  <c r="HV63" i="32" s="1"/>
  <c r="HW63" i="32" s="1"/>
  <c r="HX63" i="32" s="1"/>
  <c r="HY63" i="32" s="1"/>
  <c r="HZ63" i="32" s="1"/>
  <c r="IA63" i="32" s="1"/>
  <c r="IB63" i="32" s="1"/>
  <c r="IC63" i="32" s="1"/>
  <c r="GO64" i="32"/>
  <c r="GP64" i="32" s="1"/>
  <c r="GQ64" i="32" s="1"/>
  <c r="GR64" i="32" s="1"/>
  <c r="GS64" i="32" s="1"/>
  <c r="GT64" i="32" s="1"/>
  <c r="GU64" i="32" s="1"/>
  <c r="GV64" i="32" s="1"/>
  <c r="GW64" i="32" s="1"/>
  <c r="GX64" i="32" s="1"/>
  <c r="GY64" i="32" s="1"/>
  <c r="GZ64" i="32" s="1"/>
  <c r="HA64" i="32" s="1"/>
  <c r="HB64" i="32" s="1"/>
  <c r="HC64" i="32" s="1"/>
  <c r="HD64" i="32" s="1"/>
  <c r="HE64" i="32" s="1"/>
  <c r="HF64" i="32" s="1"/>
  <c r="HG64" i="32" s="1"/>
  <c r="HH64" i="32" s="1"/>
  <c r="HI64" i="32" s="1"/>
  <c r="HJ64" i="32" s="1"/>
  <c r="HK64" i="32" s="1"/>
  <c r="HL64" i="32" s="1"/>
  <c r="HM64" i="32" s="1"/>
  <c r="HN64" i="32" s="1"/>
  <c r="HO64" i="32" s="1"/>
  <c r="HP64" i="32" s="1"/>
  <c r="HQ64" i="32" s="1"/>
  <c r="HR64" i="32" s="1"/>
  <c r="HS64" i="32" s="1"/>
  <c r="HT64" i="32" s="1"/>
  <c r="HU64" i="32" s="1"/>
  <c r="HV64" i="32" s="1"/>
  <c r="HW64" i="32" s="1"/>
  <c r="HX64" i="32" s="1"/>
  <c r="HY64" i="32" s="1"/>
  <c r="HZ64" i="32" s="1"/>
  <c r="IA64" i="32" s="1"/>
  <c r="IB64" i="32" s="1"/>
  <c r="IC64" i="32" s="1"/>
  <c r="GP60" i="32"/>
  <c r="GQ60" i="32" s="1"/>
  <c r="GR60" i="32" s="1"/>
  <c r="GS60" i="32" s="1"/>
  <c r="GT60" i="32" s="1"/>
  <c r="GU60" i="32" s="1"/>
  <c r="GV60" i="32" s="1"/>
  <c r="GW60" i="32" s="1"/>
  <c r="GX60" i="32" s="1"/>
  <c r="GY60" i="32" s="1"/>
  <c r="GZ60" i="32" s="1"/>
  <c r="HA60" i="32" s="1"/>
  <c r="HB60" i="32" s="1"/>
  <c r="HC60" i="32" s="1"/>
  <c r="HD60" i="32" s="1"/>
  <c r="HE60" i="32" s="1"/>
  <c r="HF60" i="32" s="1"/>
  <c r="HG60" i="32" s="1"/>
  <c r="HH60" i="32" s="1"/>
  <c r="HI60" i="32" s="1"/>
  <c r="HJ60" i="32" s="1"/>
  <c r="HK60" i="32" s="1"/>
  <c r="HL60" i="32" s="1"/>
  <c r="HM60" i="32" s="1"/>
  <c r="HN60" i="32" s="1"/>
  <c r="HO60" i="32" s="1"/>
  <c r="HP60" i="32" s="1"/>
  <c r="HQ60" i="32" s="1"/>
  <c r="HR60" i="32" s="1"/>
  <c r="HS60" i="32" s="1"/>
  <c r="HT60" i="32" s="1"/>
  <c r="HU60" i="32" s="1"/>
  <c r="HV60" i="32" s="1"/>
  <c r="HW60" i="32" s="1"/>
  <c r="HX60" i="32" s="1"/>
  <c r="HY60" i="32" s="1"/>
  <c r="HZ60" i="32" s="1"/>
  <c r="IA60" i="32" s="1"/>
  <c r="IB60" i="32" s="1"/>
  <c r="IC60" i="32" s="1"/>
  <c r="GP68" i="32"/>
  <c r="GQ68" i="32" s="1"/>
  <c r="GR68" i="32" s="1"/>
  <c r="GS68" i="32" s="1"/>
  <c r="GT68" i="32" s="1"/>
  <c r="GU68" i="32" s="1"/>
  <c r="GV68" i="32" s="1"/>
  <c r="GW68" i="32" s="1"/>
  <c r="GX68" i="32" s="1"/>
  <c r="GY68" i="32" s="1"/>
  <c r="GZ68" i="32" s="1"/>
  <c r="HA68" i="32" s="1"/>
  <c r="HB68" i="32" s="1"/>
  <c r="HC68" i="32" s="1"/>
  <c r="HD68" i="32" s="1"/>
  <c r="HE68" i="32" s="1"/>
  <c r="HF68" i="32" s="1"/>
  <c r="HG68" i="32" s="1"/>
  <c r="HH68" i="32" s="1"/>
  <c r="HI68" i="32" s="1"/>
  <c r="HJ68" i="32" s="1"/>
  <c r="HK68" i="32" s="1"/>
  <c r="HL68" i="32" s="1"/>
  <c r="HM68" i="32" s="1"/>
  <c r="HN68" i="32" s="1"/>
  <c r="HO68" i="32" s="1"/>
  <c r="HP68" i="32" s="1"/>
  <c r="HQ68" i="32" s="1"/>
  <c r="HR68" i="32" s="1"/>
  <c r="HS68" i="32" s="1"/>
  <c r="HT68" i="32" s="1"/>
  <c r="HU68" i="32" s="1"/>
  <c r="HV68" i="32" s="1"/>
  <c r="HW68" i="32" s="1"/>
  <c r="HX68" i="32" s="1"/>
  <c r="HY68" i="32" s="1"/>
  <c r="HZ68" i="32" s="1"/>
  <c r="IA68" i="32" s="1"/>
  <c r="IB68" i="32" s="1"/>
  <c r="IC68" i="32" s="1"/>
  <c r="GO57" i="32"/>
  <c r="GP57" i="32" s="1"/>
  <c r="GQ57" i="32" s="1"/>
  <c r="GR57" i="32" s="1"/>
  <c r="GS57" i="32" s="1"/>
  <c r="GT57" i="32" s="1"/>
  <c r="GU57" i="32" s="1"/>
  <c r="GV57" i="32" s="1"/>
  <c r="GW57" i="32" s="1"/>
  <c r="GX57" i="32" s="1"/>
  <c r="GY57" i="32" s="1"/>
  <c r="GZ57" i="32" s="1"/>
  <c r="HA57" i="32" s="1"/>
  <c r="HB57" i="32" s="1"/>
  <c r="HC57" i="32" s="1"/>
  <c r="HD57" i="32" s="1"/>
  <c r="HE57" i="32" s="1"/>
  <c r="HF57" i="32" s="1"/>
  <c r="HG57" i="32" s="1"/>
  <c r="HH57" i="32" s="1"/>
  <c r="HI57" i="32" s="1"/>
  <c r="HJ57" i="32" s="1"/>
  <c r="HK57" i="32" s="1"/>
  <c r="HL57" i="32" s="1"/>
  <c r="HM57" i="32" s="1"/>
  <c r="HN57" i="32" s="1"/>
  <c r="HO57" i="32" s="1"/>
  <c r="HP57" i="32" s="1"/>
  <c r="HQ57" i="32" s="1"/>
  <c r="HR57" i="32" s="1"/>
  <c r="HS57" i="32" s="1"/>
  <c r="HT57" i="32" s="1"/>
  <c r="HU57" i="32" s="1"/>
  <c r="HV57" i="32" s="1"/>
  <c r="HW57" i="32" s="1"/>
  <c r="HX57" i="32" s="1"/>
  <c r="HY57" i="32" s="1"/>
  <c r="HZ57" i="32" s="1"/>
  <c r="IA57" i="32" s="1"/>
  <c r="IB57" i="32" s="1"/>
  <c r="IC57" i="32" s="1"/>
  <c r="GO66" i="32"/>
  <c r="GO78" i="32" s="1"/>
  <c r="GO58" i="32"/>
  <c r="GP58" i="32" s="1"/>
  <c r="GQ58" i="32" s="1"/>
  <c r="GR58" i="32" s="1"/>
  <c r="GS58" i="32" s="1"/>
  <c r="GT58" i="32" s="1"/>
  <c r="GU58" i="32" s="1"/>
  <c r="GV58" i="32" s="1"/>
  <c r="GW58" i="32" s="1"/>
  <c r="GX58" i="32" s="1"/>
  <c r="GY58" i="32" s="1"/>
  <c r="GZ58" i="32" s="1"/>
  <c r="HA58" i="32" s="1"/>
  <c r="HB58" i="32" s="1"/>
  <c r="HC58" i="32" s="1"/>
  <c r="HD58" i="32" s="1"/>
  <c r="HE58" i="32" s="1"/>
  <c r="HF58" i="32" s="1"/>
  <c r="HG58" i="32" s="1"/>
  <c r="HH58" i="32" s="1"/>
  <c r="HI58" i="32" s="1"/>
  <c r="HJ58" i="32" s="1"/>
  <c r="HK58" i="32" s="1"/>
  <c r="HL58" i="32" s="1"/>
  <c r="HM58" i="32" s="1"/>
  <c r="HN58" i="32" s="1"/>
  <c r="HO58" i="32" s="1"/>
  <c r="HP58" i="32" s="1"/>
  <c r="HQ58" i="32" s="1"/>
  <c r="HR58" i="32" s="1"/>
  <c r="HS58" i="32" s="1"/>
  <c r="HT58" i="32" s="1"/>
  <c r="HU58" i="32" s="1"/>
  <c r="HV58" i="32" s="1"/>
  <c r="HW58" i="32" s="1"/>
  <c r="HX58" i="32" s="1"/>
  <c r="HY58" i="32" s="1"/>
  <c r="HZ58" i="32" s="1"/>
  <c r="IA58" i="32" s="1"/>
  <c r="IB58" i="32" s="1"/>
  <c r="IC58" i="32" s="1"/>
  <c r="GO61" i="32"/>
  <c r="GP61" i="32" s="1"/>
  <c r="GQ61" i="32" s="1"/>
  <c r="GR61" i="32" s="1"/>
  <c r="GS61" i="32" s="1"/>
  <c r="GT61" i="32" s="1"/>
  <c r="GU61" i="32" s="1"/>
  <c r="GV61" i="32" s="1"/>
  <c r="GW61" i="32" s="1"/>
  <c r="GX61" i="32" s="1"/>
  <c r="GY61" i="32" s="1"/>
  <c r="GZ61" i="32" s="1"/>
  <c r="HA61" i="32" s="1"/>
  <c r="HB61" i="32" s="1"/>
  <c r="HC61" i="32" s="1"/>
  <c r="HD61" i="32" s="1"/>
  <c r="HE61" i="32" s="1"/>
  <c r="HF61" i="32" s="1"/>
  <c r="HG61" i="32" s="1"/>
  <c r="HH61" i="32" s="1"/>
  <c r="HI61" i="32" s="1"/>
  <c r="HJ61" i="32" s="1"/>
  <c r="HK61" i="32" s="1"/>
  <c r="HL61" i="32" s="1"/>
  <c r="HM61" i="32" s="1"/>
  <c r="HN61" i="32" s="1"/>
  <c r="HO61" i="32" s="1"/>
  <c r="HP61" i="32" s="1"/>
  <c r="HQ61" i="32" s="1"/>
  <c r="HR61" i="32" s="1"/>
  <c r="HS61" i="32" s="1"/>
  <c r="HT61" i="32" s="1"/>
  <c r="HU61" i="32" s="1"/>
  <c r="HV61" i="32" s="1"/>
  <c r="HW61" i="32" s="1"/>
  <c r="HX61" i="32" s="1"/>
  <c r="HY61" i="32" s="1"/>
  <c r="HZ61" i="32" s="1"/>
  <c r="IA61" i="32" s="1"/>
  <c r="IB61" i="32" s="1"/>
  <c r="IC61" i="32" s="1"/>
  <c r="GO59" i="32"/>
  <c r="GP59" i="32" s="1"/>
  <c r="GQ59" i="32" s="1"/>
  <c r="GR59" i="32" s="1"/>
  <c r="GS59" i="32" s="1"/>
  <c r="GT59" i="32" s="1"/>
  <c r="GU59" i="32" s="1"/>
  <c r="GV59" i="32" s="1"/>
  <c r="GW59" i="32" s="1"/>
  <c r="GX59" i="32" s="1"/>
  <c r="GY59" i="32" s="1"/>
  <c r="GZ59" i="32" s="1"/>
  <c r="HA59" i="32" s="1"/>
  <c r="HB59" i="32" s="1"/>
  <c r="HC59" i="32" s="1"/>
  <c r="HD59" i="32" s="1"/>
  <c r="HE59" i="32" s="1"/>
  <c r="HF59" i="32" s="1"/>
  <c r="HG59" i="32" s="1"/>
  <c r="HH59" i="32" s="1"/>
  <c r="HI59" i="32" s="1"/>
  <c r="HJ59" i="32" s="1"/>
  <c r="HK59" i="32" s="1"/>
  <c r="HL59" i="32" s="1"/>
  <c r="HM59" i="32" s="1"/>
  <c r="HN59" i="32" s="1"/>
  <c r="HO59" i="32" s="1"/>
  <c r="HP59" i="32" s="1"/>
  <c r="HQ59" i="32" s="1"/>
  <c r="HR59" i="32" s="1"/>
  <c r="HS59" i="32" s="1"/>
  <c r="HT59" i="32" s="1"/>
  <c r="HU59" i="32" s="1"/>
  <c r="HV59" i="32" s="1"/>
  <c r="HW59" i="32" s="1"/>
  <c r="HX59" i="32" s="1"/>
  <c r="HY59" i="32" s="1"/>
  <c r="HZ59" i="32" s="1"/>
  <c r="IA59" i="32" s="1"/>
  <c r="IB59" i="32" s="1"/>
  <c r="IC59" i="32" s="1"/>
  <c r="GO62" i="32"/>
  <c r="GP62" i="32" s="1"/>
  <c r="GQ62" i="32" s="1"/>
  <c r="GR62" i="32" s="1"/>
  <c r="GS62" i="32" s="1"/>
  <c r="GT62" i="32" s="1"/>
  <c r="GU62" i="32" s="1"/>
  <c r="GV62" i="32" s="1"/>
  <c r="GW62" i="32" s="1"/>
  <c r="GX62" i="32" s="1"/>
  <c r="GY62" i="32" s="1"/>
  <c r="GZ62" i="32" s="1"/>
  <c r="HA62" i="32" s="1"/>
  <c r="HB62" i="32" s="1"/>
  <c r="HC62" i="32" s="1"/>
  <c r="HD62" i="32" s="1"/>
  <c r="HE62" i="32" s="1"/>
  <c r="HF62" i="32" s="1"/>
  <c r="HG62" i="32" s="1"/>
  <c r="HH62" i="32" s="1"/>
  <c r="HI62" i="32" s="1"/>
  <c r="HJ62" i="32" s="1"/>
  <c r="HK62" i="32" s="1"/>
  <c r="HL62" i="32" s="1"/>
  <c r="HM62" i="32" s="1"/>
  <c r="HN62" i="32" s="1"/>
  <c r="HO62" i="32" s="1"/>
  <c r="HP62" i="32" s="1"/>
  <c r="HQ62" i="32" s="1"/>
  <c r="HR62" i="32" s="1"/>
  <c r="HS62" i="32" s="1"/>
  <c r="HT62" i="32" s="1"/>
  <c r="HU62" i="32" s="1"/>
  <c r="HV62" i="32" s="1"/>
  <c r="HW62" i="32" s="1"/>
  <c r="HX62" i="32" s="1"/>
  <c r="HY62" i="32" s="1"/>
  <c r="HZ62" i="32" s="1"/>
  <c r="IA62" i="32" s="1"/>
  <c r="IB62" i="32" s="1"/>
  <c r="IC62" i="32" s="1"/>
  <c r="GO65" i="32"/>
  <c r="GP65" i="32" s="1"/>
  <c r="GQ65" i="32" s="1"/>
  <c r="GR65" i="32" s="1"/>
  <c r="GS65" i="32" s="1"/>
  <c r="GT65" i="32" s="1"/>
  <c r="GU65" i="32" s="1"/>
  <c r="GV65" i="32" s="1"/>
  <c r="GW65" i="32" s="1"/>
  <c r="GX65" i="32" s="1"/>
  <c r="GY65" i="32" s="1"/>
  <c r="GZ65" i="32" s="1"/>
  <c r="HA65" i="32" s="1"/>
  <c r="HB65" i="32" s="1"/>
  <c r="HC65" i="32" s="1"/>
  <c r="HD65" i="32" s="1"/>
  <c r="HE65" i="32" s="1"/>
  <c r="HF65" i="32" s="1"/>
  <c r="HG65" i="32" s="1"/>
  <c r="HH65" i="32" s="1"/>
  <c r="HI65" i="32" s="1"/>
  <c r="HJ65" i="32" s="1"/>
  <c r="HK65" i="32" s="1"/>
  <c r="HL65" i="32" s="1"/>
  <c r="HM65" i="32" s="1"/>
  <c r="HN65" i="32" s="1"/>
  <c r="HO65" i="32" s="1"/>
  <c r="HP65" i="32" s="1"/>
  <c r="HQ65" i="32" s="1"/>
  <c r="HR65" i="32" s="1"/>
  <c r="HS65" i="32" s="1"/>
  <c r="HT65" i="32" s="1"/>
  <c r="HU65" i="32" s="1"/>
  <c r="HV65" i="32" s="1"/>
  <c r="HW65" i="32" s="1"/>
  <c r="HX65" i="32" s="1"/>
  <c r="HY65" i="32" s="1"/>
  <c r="HZ65" i="32" s="1"/>
  <c r="IA65" i="32" s="1"/>
  <c r="IB65" i="32" s="1"/>
  <c r="IC65" i="32" s="1"/>
  <c r="H34" i="32"/>
  <c r="H35" i="32"/>
  <c r="H33" i="32"/>
  <c r="H32" i="32"/>
  <c r="H31" i="32"/>
  <c r="P35" i="32"/>
  <c r="P34" i="32"/>
  <c r="P33" i="32"/>
  <c r="P31" i="32"/>
  <c r="P32" i="32"/>
  <c r="X32" i="32"/>
  <c r="X35" i="32"/>
  <c r="X31" i="32"/>
  <c r="X33" i="32"/>
  <c r="X34" i="32"/>
  <c r="AF32" i="32"/>
  <c r="AF35" i="32"/>
  <c r="AF34" i="32"/>
  <c r="AF33" i="32"/>
  <c r="AF31" i="32"/>
  <c r="AN34" i="32"/>
  <c r="AN31" i="32"/>
  <c r="AN35" i="32"/>
  <c r="AN32" i="32"/>
  <c r="AN33" i="32"/>
  <c r="AV34" i="32"/>
  <c r="AV35" i="32"/>
  <c r="AV31" i="32"/>
  <c r="AV33" i="32"/>
  <c r="AV32" i="32"/>
  <c r="BD35" i="32"/>
  <c r="BD33" i="32"/>
  <c r="BD32" i="32"/>
  <c r="BD34" i="32"/>
  <c r="BD31" i="32"/>
  <c r="BL33" i="32"/>
  <c r="BL32" i="32"/>
  <c r="BL31" i="32"/>
  <c r="BL35" i="32"/>
  <c r="BL34" i="32"/>
  <c r="BT34" i="32"/>
  <c r="BT31" i="32"/>
  <c r="BT35" i="32"/>
  <c r="BT33" i="32"/>
  <c r="BT32" i="32"/>
  <c r="CB35" i="32"/>
  <c r="CB34" i="32"/>
  <c r="CB31" i="32"/>
  <c r="CB33" i="32"/>
  <c r="CB32" i="32"/>
  <c r="CJ33" i="32"/>
  <c r="CJ35" i="32"/>
  <c r="CJ34" i="32"/>
  <c r="CJ31" i="32"/>
  <c r="CJ32" i="32"/>
  <c r="CR34" i="32"/>
  <c r="CR33" i="32"/>
  <c r="CR32" i="32"/>
  <c r="CR31" i="32"/>
  <c r="CR35" i="32"/>
  <c r="CZ34" i="32"/>
  <c r="CZ31" i="32"/>
  <c r="CZ35" i="32"/>
  <c r="CZ33" i="32"/>
  <c r="CZ32" i="32"/>
  <c r="DH34" i="32"/>
  <c r="DH35" i="32"/>
  <c r="DH31" i="32"/>
  <c r="DH33" i="32"/>
  <c r="DH32" i="32"/>
  <c r="DP35" i="32"/>
  <c r="DP33" i="32"/>
  <c r="DP34" i="32"/>
  <c r="DP32" i="32"/>
  <c r="DP31" i="32"/>
  <c r="DX33" i="32"/>
  <c r="DX35" i="32"/>
  <c r="DX32" i="32"/>
  <c r="DX34" i="32"/>
  <c r="DX31" i="32"/>
  <c r="EF34" i="32"/>
  <c r="EF33" i="32"/>
  <c r="EF31" i="32"/>
  <c r="EF35" i="32"/>
  <c r="EF32" i="32"/>
  <c r="EN35" i="32"/>
  <c r="EN31" i="32"/>
  <c r="EN34" i="32"/>
  <c r="EN33" i="32"/>
  <c r="EN32" i="32"/>
  <c r="EV33" i="32"/>
  <c r="EV35" i="32"/>
  <c r="EV31" i="32"/>
  <c r="EV32" i="32"/>
  <c r="EV34" i="32"/>
  <c r="FD34" i="32"/>
  <c r="FD35" i="32"/>
  <c r="FD32" i="32"/>
  <c r="FD31" i="32"/>
  <c r="FD33" i="32"/>
  <c r="AM34" i="32"/>
  <c r="AM35" i="32"/>
  <c r="AM33" i="32"/>
  <c r="AM32" i="32"/>
  <c r="AM31" i="32"/>
  <c r="CI34" i="32"/>
  <c r="CI35" i="32"/>
  <c r="CI33" i="32"/>
  <c r="CI32" i="32"/>
  <c r="CI31" i="32"/>
  <c r="I34" i="32"/>
  <c r="I35" i="32"/>
  <c r="I32" i="32"/>
  <c r="I31" i="32"/>
  <c r="I33" i="32"/>
  <c r="Q35" i="32"/>
  <c r="Q34" i="32"/>
  <c r="Q33" i="32"/>
  <c r="Q31" i="32"/>
  <c r="Q32" i="32"/>
  <c r="Y35" i="32"/>
  <c r="Y33" i="32"/>
  <c r="Y34" i="32"/>
  <c r="Y32" i="32"/>
  <c r="Y31" i="32"/>
  <c r="AG33" i="32"/>
  <c r="AG34" i="32"/>
  <c r="AG35" i="32"/>
  <c r="AG32" i="32"/>
  <c r="AG31" i="32"/>
  <c r="AO33" i="32"/>
  <c r="AO35" i="32"/>
  <c r="AO32" i="32"/>
  <c r="AO31" i="32"/>
  <c r="AO34" i="32"/>
  <c r="AW33" i="32"/>
  <c r="AW35" i="32"/>
  <c r="AW34" i="32"/>
  <c r="AW32" i="32"/>
  <c r="AW31" i="32"/>
  <c r="BE33" i="32"/>
  <c r="BE34" i="32"/>
  <c r="BE35" i="32"/>
  <c r="BE32" i="32"/>
  <c r="BE31" i="32"/>
  <c r="BM33" i="32"/>
  <c r="BM34" i="32"/>
  <c r="BM32" i="32"/>
  <c r="BM35" i="32"/>
  <c r="BM31" i="32"/>
  <c r="BU33" i="32"/>
  <c r="BU34" i="32"/>
  <c r="BU35" i="32"/>
  <c r="BU32" i="32"/>
  <c r="BU31" i="32"/>
  <c r="CC33" i="32"/>
  <c r="CC35" i="32"/>
  <c r="CC34" i="32"/>
  <c r="CC32" i="32"/>
  <c r="CC31" i="32"/>
  <c r="CK33" i="32"/>
  <c r="CK35" i="32"/>
  <c r="CK31" i="32"/>
  <c r="CK32" i="32"/>
  <c r="CK34" i="32"/>
  <c r="CS33" i="32"/>
  <c r="CS34" i="32"/>
  <c r="CS35" i="32"/>
  <c r="CS32" i="32"/>
  <c r="CS31" i="32"/>
  <c r="DA33" i="32"/>
  <c r="DA35" i="32"/>
  <c r="DA32" i="32"/>
  <c r="DA31" i="32"/>
  <c r="DA34" i="32"/>
  <c r="DI33" i="32"/>
  <c r="DI34" i="32"/>
  <c r="DI32" i="32"/>
  <c r="DI31" i="32"/>
  <c r="DI35" i="32"/>
  <c r="DQ33" i="32"/>
  <c r="DQ32" i="32"/>
  <c r="DQ35" i="32"/>
  <c r="DQ34" i="32"/>
  <c r="DY33" i="32"/>
  <c r="DY34" i="32"/>
  <c r="DY35" i="32"/>
  <c r="DY32" i="32"/>
  <c r="DY31" i="32"/>
  <c r="W34" i="32"/>
  <c r="W35" i="32"/>
  <c r="W32" i="32"/>
  <c r="W33" i="32"/>
  <c r="BK34" i="32"/>
  <c r="BK35" i="32"/>
  <c r="BK33" i="32"/>
  <c r="BK31" i="32"/>
  <c r="BK32" i="32"/>
  <c r="B31" i="32"/>
  <c r="B33" i="32"/>
  <c r="B32" i="32"/>
  <c r="J34" i="32"/>
  <c r="J32" i="32"/>
  <c r="J35" i="32"/>
  <c r="J31" i="32"/>
  <c r="J33" i="32"/>
  <c r="R34" i="32"/>
  <c r="R33" i="32"/>
  <c r="R32" i="32"/>
  <c r="R31" i="32"/>
  <c r="Z34" i="32"/>
  <c r="Z33" i="32"/>
  <c r="Z35" i="32"/>
  <c r="Z31" i="32"/>
  <c r="Z32" i="32"/>
  <c r="AH33" i="32"/>
  <c r="AH34" i="32"/>
  <c r="AH35" i="32"/>
  <c r="AH32" i="32"/>
  <c r="AH31" i="32"/>
  <c r="AP33" i="32"/>
  <c r="AP34" i="32"/>
  <c r="AP35" i="32"/>
  <c r="AP32" i="32"/>
  <c r="AP31" i="32"/>
  <c r="AX33" i="32"/>
  <c r="AX34" i="32"/>
  <c r="AX32" i="32"/>
  <c r="AX31" i="32"/>
  <c r="AX35" i="32"/>
  <c r="BF33" i="32"/>
  <c r="BF34" i="32"/>
  <c r="BF35" i="32"/>
  <c r="BF31" i="32"/>
  <c r="BF32" i="32"/>
  <c r="BN33" i="32"/>
  <c r="BN34" i="32"/>
  <c r="BN35" i="32"/>
  <c r="BN31" i="32"/>
  <c r="BN32" i="32"/>
  <c r="BV33" i="32"/>
  <c r="BV34" i="32"/>
  <c r="BV32" i="32"/>
  <c r="BV35" i="32"/>
  <c r="BV31" i="32"/>
  <c r="CD33" i="32"/>
  <c r="CD34" i="32"/>
  <c r="CD32" i="32"/>
  <c r="CD31" i="32"/>
  <c r="CD35" i="32"/>
  <c r="CL33" i="32"/>
  <c r="CL34" i="32"/>
  <c r="CL31" i="32"/>
  <c r="CL35" i="32"/>
  <c r="CL32" i="32"/>
  <c r="CT33" i="32"/>
  <c r="CT34" i="32"/>
  <c r="CT35" i="32"/>
  <c r="CT32" i="32"/>
  <c r="CT31" i="32"/>
  <c r="DB33" i="32"/>
  <c r="DB34" i="32"/>
  <c r="DB35" i="32"/>
  <c r="DB32" i="32"/>
  <c r="DB31" i="32"/>
  <c r="DJ33" i="32"/>
  <c r="DJ34" i="32"/>
  <c r="DJ32" i="32"/>
  <c r="DJ31" i="32"/>
  <c r="DJ35" i="32"/>
  <c r="DR33" i="32"/>
  <c r="DR34" i="32"/>
  <c r="DR32" i="32"/>
  <c r="DR35" i="32"/>
  <c r="DR31" i="32"/>
  <c r="DZ33" i="32"/>
  <c r="DZ34" i="32"/>
  <c r="DZ35" i="32"/>
  <c r="DZ31" i="32"/>
  <c r="DZ32" i="32"/>
  <c r="EH33" i="32"/>
  <c r="EH34" i="32"/>
  <c r="EH32" i="32"/>
  <c r="EH35" i="32"/>
  <c r="EH31" i="32"/>
  <c r="EP33" i="32"/>
  <c r="EP34" i="32"/>
  <c r="EP32" i="32"/>
  <c r="EP35" i="32"/>
  <c r="EP31" i="32"/>
  <c r="EX33" i="32"/>
  <c r="EX34" i="32"/>
  <c r="EX32" i="32"/>
  <c r="EX31" i="32"/>
  <c r="EX35" i="32"/>
  <c r="FF33" i="32"/>
  <c r="FF34" i="32"/>
  <c r="FF35" i="32"/>
  <c r="FF31" i="32"/>
  <c r="FF32" i="32"/>
  <c r="FN33" i="32"/>
  <c r="FN34" i="32"/>
  <c r="FN35" i="32"/>
  <c r="FN32" i="32"/>
  <c r="FN31" i="32"/>
  <c r="G34" i="32"/>
  <c r="G35" i="32"/>
  <c r="G32" i="32"/>
  <c r="G31" i="32"/>
  <c r="G33" i="32"/>
  <c r="AU34" i="32"/>
  <c r="AU35" i="32"/>
  <c r="AU33" i="32"/>
  <c r="AU32" i="32"/>
  <c r="AU31" i="32"/>
  <c r="CA34" i="32"/>
  <c r="CA35" i="32"/>
  <c r="CA31" i="32"/>
  <c r="CA33" i="32"/>
  <c r="CA32" i="32"/>
  <c r="W31" i="32"/>
  <c r="C35" i="32"/>
  <c r="C33" i="32"/>
  <c r="C34" i="32"/>
  <c r="C32" i="32"/>
  <c r="C31" i="32"/>
  <c r="K35" i="32"/>
  <c r="K33" i="32"/>
  <c r="K32" i="32"/>
  <c r="K31" i="32"/>
  <c r="K34" i="32"/>
  <c r="S35" i="32"/>
  <c r="S33" i="32"/>
  <c r="S32" i="32"/>
  <c r="S31" i="32"/>
  <c r="S34" i="32"/>
  <c r="AA35" i="32"/>
  <c r="AA33" i="32"/>
  <c r="AA34" i="32"/>
  <c r="AA32" i="32"/>
  <c r="AA31" i="32"/>
  <c r="AI35" i="32"/>
  <c r="AI34" i="32"/>
  <c r="AI33" i="32"/>
  <c r="AI32" i="32"/>
  <c r="AI31" i="32"/>
  <c r="AQ35" i="32"/>
  <c r="AQ34" i="32"/>
  <c r="AQ33" i="32"/>
  <c r="AQ32" i="32"/>
  <c r="AQ31" i="32"/>
  <c r="AY35" i="32"/>
  <c r="AY33" i="32"/>
  <c r="AY31" i="32"/>
  <c r="AY32" i="32"/>
  <c r="AY34" i="32"/>
  <c r="BG35" i="32"/>
  <c r="BG34" i="32"/>
  <c r="BG32" i="32"/>
  <c r="BG31" i="32"/>
  <c r="BG33" i="32"/>
  <c r="BO35" i="32"/>
  <c r="BO33" i="32"/>
  <c r="BO34" i="32"/>
  <c r="BO32" i="32"/>
  <c r="BO31" i="32"/>
  <c r="BW35" i="32"/>
  <c r="BW33" i="32"/>
  <c r="BW34" i="32"/>
  <c r="BW31" i="32"/>
  <c r="BW32" i="32"/>
  <c r="CE35" i="32"/>
  <c r="CE33" i="32"/>
  <c r="CE32" i="32"/>
  <c r="CE31" i="32"/>
  <c r="CE34" i="32"/>
  <c r="CM35" i="32"/>
  <c r="CM33" i="32"/>
  <c r="CM34" i="32"/>
  <c r="CM32" i="32"/>
  <c r="CM31" i="32"/>
  <c r="CU35" i="32"/>
  <c r="CU34" i="32"/>
  <c r="CU31" i="32"/>
  <c r="CU33" i="32"/>
  <c r="CU32" i="32"/>
  <c r="DC35" i="32"/>
  <c r="DC33" i="32"/>
  <c r="DC34" i="32"/>
  <c r="DC32" i="32"/>
  <c r="DC31" i="32"/>
  <c r="DK35" i="32"/>
  <c r="DK33" i="32"/>
  <c r="DK31" i="32"/>
  <c r="DK34" i="32"/>
  <c r="DK32" i="32"/>
  <c r="DS35" i="32"/>
  <c r="DS34" i="32"/>
  <c r="DS32" i="32"/>
  <c r="DS31" i="32"/>
  <c r="DS33" i="32"/>
  <c r="EA35" i="32"/>
  <c r="EA33" i="32"/>
  <c r="EA34" i="32"/>
  <c r="EA31" i="32"/>
  <c r="EA32" i="32"/>
  <c r="EI35" i="32"/>
  <c r="EI34" i="32"/>
  <c r="EI32" i="32"/>
  <c r="EI31" i="32"/>
  <c r="EI33" i="32"/>
  <c r="AE34" i="32"/>
  <c r="AE35" i="32"/>
  <c r="AE33" i="32"/>
  <c r="AE32" i="32"/>
  <c r="AE31" i="32"/>
  <c r="BS34" i="32"/>
  <c r="BS35" i="32"/>
  <c r="BS33" i="32"/>
  <c r="BS31" i="32"/>
  <c r="BS32" i="32"/>
  <c r="D35" i="32"/>
  <c r="D33" i="32"/>
  <c r="D31" i="32"/>
  <c r="D34" i="32"/>
  <c r="D32" i="32"/>
  <c r="L35" i="32"/>
  <c r="L31" i="32"/>
  <c r="L34" i="32"/>
  <c r="L33" i="32"/>
  <c r="L32" i="32"/>
  <c r="T35" i="32"/>
  <c r="T34" i="32"/>
  <c r="T31" i="32"/>
  <c r="T33" i="32"/>
  <c r="T32" i="32"/>
  <c r="AB35" i="32"/>
  <c r="AB33" i="32"/>
  <c r="AB32" i="32"/>
  <c r="AB31" i="32"/>
  <c r="AB34" i="32"/>
  <c r="AJ35" i="32"/>
  <c r="AJ34" i="32"/>
  <c r="AJ32" i="32"/>
  <c r="AJ31" i="32"/>
  <c r="AJ33" i="32"/>
  <c r="AR35" i="32"/>
  <c r="AR33" i="32"/>
  <c r="AR31" i="32"/>
  <c r="AR34" i="32"/>
  <c r="AR32" i="32"/>
  <c r="AZ35" i="32"/>
  <c r="AZ33" i="32"/>
  <c r="AZ34" i="32"/>
  <c r="AZ31" i="32"/>
  <c r="AZ32" i="32"/>
  <c r="BH35" i="32"/>
  <c r="BH34" i="32"/>
  <c r="BH31" i="32"/>
  <c r="BH32" i="32"/>
  <c r="BH33" i="32"/>
  <c r="BP35" i="32"/>
  <c r="BP33" i="32"/>
  <c r="BP31" i="32"/>
  <c r="BP32" i="32"/>
  <c r="BP34" i="32"/>
  <c r="BX35" i="32"/>
  <c r="BX33" i="32"/>
  <c r="BX34" i="32"/>
  <c r="BX31" i="32"/>
  <c r="BX32" i="32"/>
  <c r="CF35" i="32"/>
  <c r="CF34" i="32"/>
  <c r="CF31" i="32"/>
  <c r="CF33" i="32"/>
  <c r="CF32" i="32"/>
  <c r="CN35" i="32"/>
  <c r="CN32" i="32"/>
  <c r="CN31" i="32"/>
  <c r="CN34" i="32"/>
  <c r="CN33" i="32"/>
  <c r="CV35" i="32"/>
  <c r="CV34" i="32"/>
  <c r="CV32" i="32"/>
  <c r="CV31" i="32"/>
  <c r="CV33" i="32"/>
  <c r="DD35" i="32"/>
  <c r="DD33" i="32"/>
  <c r="DD31" i="32"/>
  <c r="DD34" i="32"/>
  <c r="DD32" i="32"/>
  <c r="DL35" i="32"/>
  <c r="DL33" i="32"/>
  <c r="DL34" i="32"/>
  <c r="DL31" i="32"/>
  <c r="DL32" i="32"/>
  <c r="DT35" i="32"/>
  <c r="DT34" i="32"/>
  <c r="DT31" i="32"/>
  <c r="DT32" i="32"/>
  <c r="DT33" i="32"/>
  <c r="EB35" i="32"/>
  <c r="EB31" i="32"/>
  <c r="EB32" i="32"/>
  <c r="EB34" i="32"/>
  <c r="EB33" i="32"/>
  <c r="EJ35" i="32"/>
  <c r="EJ33" i="32"/>
  <c r="EJ34" i="32"/>
  <c r="EJ31" i="32"/>
  <c r="EJ32" i="32"/>
  <c r="ER35" i="32"/>
  <c r="ER34" i="32"/>
  <c r="ER33" i="32"/>
  <c r="ER31" i="32"/>
  <c r="ER32" i="32"/>
  <c r="EZ35" i="32"/>
  <c r="EZ32" i="32"/>
  <c r="EZ31" i="32"/>
  <c r="EZ34" i="32"/>
  <c r="EZ33" i="32"/>
  <c r="FH35" i="32"/>
  <c r="FH32" i="32"/>
  <c r="FH31" i="32"/>
  <c r="FH34" i="32"/>
  <c r="FH33" i="32"/>
  <c r="FP35" i="32"/>
  <c r="FP33" i="32"/>
  <c r="FP31" i="32"/>
  <c r="FP34" i="32"/>
  <c r="FP32" i="32"/>
  <c r="FX35" i="32"/>
  <c r="FX33" i="32"/>
  <c r="FX34" i="32"/>
  <c r="FX31" i="32"/>
  <c r="FX32" i="32"/>
  <c r="GF35" i="32"/>
  <c r="GF34" i="32"/>
  <c r="GF33" i="32"/>
  <c r="GF31" i="32"/>
  <c r="GF32" i="32"/>
  <c r="GN35" i="32"/>
  <c r="GN32" i="32"/>
  <c r="GN31" i="32"/>
  <c r="GN34" i="32"/>
  <c r="GN33" i="32"/>
  <c r="GV35" i="32"/>
  <c r="GV33" i="32"/>
  <c r="GV31" i="32"/>
  <c r="GV32" i="32"/>
  <c r="GV34" i="32"/>
  <c r="HD35" i="32"/>
  <c r="HD34" i="32"/>
  <c r="HD33" i="32"/>
  <c r="HD31" i="32"/>
  <c r="HD32" i="32"/>
  <c r="HL35" i="32"/>
  <c r="HL34" i="32"/>
  <c r="HL31" i="32"/>
  <c r="HL33" i="32"/>
  <c r="HL32" i="32"/>
  <c r="HT35" i="32"/>
  <c r="HT32" i="32"/>
  <c r="HT33" i="32"/>
  <c r="HT31" i="32"/>
  <c r="HT34" i="32"/>
  <c r="IB35" i="32"/>
  <c r="IB33" i="32"/>
  <c r="IB31" i="32"/>
  <c r="IB34" i="32"/>
  <c r="IB32" i="32"/>
  <c r="O34" i="32"/>
  <c r="O35" i="32"/>
  <c r="O33" i="32"/>
  <c r="O31" i="32"/>
  <c r="O32" i="32"/>
  <c r="BC34" i="32"/>
  <c r="BC35" i="32"/>
  <c r="BC32" i="32"/>
  <c r="BC33" i="32"/>
  <c r="BC31" i="32"/>
  <c r="CQ34" i="32"/>
  <c r="CQ35" i="32"/>
  <c r="CQ33" i="32"/>
  <c r="CQ32" i="32"/>
  <c r="CQ31" i="32"/>
  <c r="E35" i="32"/>
  <c r="E32" i="32"/>
  <c r="E33" i="32"/>
  <c r="E34" i="32"/>
  <c r="E31" i="32"/>
  <c r="M34" i="32"/>
  <c r="M33" i="32"/>
  <c r="M32" i="32"/>
  <c r="M35" i="32"/>
  <c r="M31" i="32"/>
  <c r="U34" i="32"/>
  <c r="U31" i="32"/>
  <c r="U33" i="32"/>
  <c r="U32" i="32"/>
  <c r="U35" i="32"/>
  <c r="AC33" i="32"/>
  <c r="AC35" i="32"/>
  <c r="AC31" i="32"/>
  <c r="AC34" i="32"/>
  <c r="AC32" i="32"/>
  <c r="AK33" i="32"/>
  <c r="AK34" i="32"/>
  <c r="AK32" i="32"/>
  <c r="AK31" i="32"/>
  <c r="AK35" i="32"/>
  <c r="AS33" i="32"/>
  <c r="AS34" i="32"/>
  <c r="AS31" i="32"/>
  <c r="AS32" i="32"/>
  <c r="AS35" i="32"/>
  <c r="BA33" i="32"/>
  <c r="BA31" i="32"/>
  <c r="BA32" i="32"/>
  <c r="BA35" i="32"/>
  <c r="BA34" i="32"/>
  <c r="BI33" i="32"/>
  <c r="BI35" i="32"/>
  <c r="BI31" i="32"/>
  <c r="BI32" i="32"/>
  <c r="BI34" i="32"/>
  <c r="BQ33" i="32"/>
  <c r="BQ35" i="32"/>
  <c r="BQ31" i="32"/>
  <c r="BQ32" i="32"/>
  <c r="BQ34" i="32"/>
  <c r="BY33" i="32"/>
  <c r="BY34" i="32"/>
  <c r="BY31" i="32"/>
  <c r="BY35" i="32"/>
  <c r="BY32" i="32"/>
  <c r="CG33" i="32"/>
  <c r="CG34" i="32"/>
  <c r="CG31" i="32"/>
  <c r="CG35" i="32"/>
  <c r="CG32" i="32"/>
  <c r="CO33" i="32"/>
  <c r="CO35" i="32"/>
  <c r="CO31" i="32"/>
  <c r="CO32" i="32"/>
  <c r="CO34" i="32"/>
  <c r="R35" i="32"/>
  <c r="F34" i="32"/>
  <c r="F33" i="32"/>
  <c r="F35" i="32"/>
  <c r="F32" i="32"/>
  <c r="F31" i="32"/>
  <c r="N34" i="32"/>
  <c r="N32" i="32"/>
  <c r="N33" i="32"/>
  <c r="N35" i="32"/>
  <c r="N31" i="32"/>
  <c r="V34" i="32"/>
  <c r="V32" i="32"/>
  <c r="V35" i="32"/>
  <c r="V33" i="32"/>
  <c r="V31" i="32"/>
  <c r="AD34" i="32"/>
  <c r="AD35" i="32"/>
  <c r="AD32" i="32"/>
  <c r="AD31" i="32"/>
  <c r="AD33" i="32"/>
  <c r="AL34" i="32"/>
  <c r="AL32" i="32"/>
  <c r="AL33" i="32"/>
  <c r="AL35" i="32"/>
  <c r="AL31" i="32"/>
  <c r="AT34" i="32"/>
  <c r="AT32" i="32"/>
  <c r="AT35" i="32"/>
  <c r="AT33" i="32"/>
  <c r="AT31" i="32"/>
  <c r="BB34" i="32"/>
  <c r="BB32" i="32"/>
  <c r="BB35" i="32"/>
  <c r="BB33" i="32"/>
  <c r="BB31" i="32"/>
  <c r="BJ34" i="32"/>
  <c r="BJ32" i="32"/>
  <c r="BJ35" i="32"/>
  <c r="BJ31" i="32"/>
  <c r="BJ33" i="32"/>
  <c r="BR34" i="32"/>
  <c r="BR32" i="32"/>
  <c r="BR33" i="32"/>
  <c r="BR35" i="32"/>
  <c r="BR31" i="32"/>
  <c r="BZ34" i="32"/>
  <c r="BZ33" i="32"/>
  <c r="BZ32" i="32"/>
  <c r="BZ31" i="32"/>
  <c r="BZ35" i="32"/>
  <c r="CH34" i="32"/>
  <c r="CH32" i="32"/>
  <c r="CH35" i="32"/>
  <c r="CH33" i="32"/>
  <c r="CH31" i="32"/>
  <c r="CW33" i="32"/>
  <c r="CW32" i="32"/>
  <c r="CW31" i="32"/>
  <c r="CW35" i="32"/>
  <c r="CW34" i="32"/>
  <c r="DE33" i="32"/>
  <c r="DE34" i="32"/>
  <c r="DE31" i="32"/>
  <c r="DE35" i="32"/>
  <c r="DE32" i="32"/>
  <c r="DM33" i="32"/>
  <c r="DM31" i="32"/>
  <c r="DM34" i="32"/>
  <c r="DM35" i="32"/>
  <c r="DM32" i="32"/>
  <c r="DU33" i="32"/>
  <c r="DU35" i="32"/>
  <c r="DU31" i="32"/>
  <c r="DU32" i="32"/>
  <c r="DU34" i="32"/>
  <c r="EC33" i="32"/>
  <c r="EC35" i="32"/>
  <c r="EC31" i="32"/>
  <c r="EC34" i="32"/>
  <c r="EC32" i="32"/>
  <c r="EK33" i="32"/>
  <c r="EK34" i="32"/>
  <c r="EK31" i="32"/>
  <c r="EK32" i="32"/>
  <c r="EK35" i="32"/>
  <c r="ES33" i="32"/>
  <c r="ES34" i="32"/>
  <c r="ES31" i="32"/>
  <c r="ES35" i="32"/>
  <c r="ES32" i="32"/>
  <c r="FA33" i="32"/>
  <c r="FA35" i="32"/>
  <c r="FA31" i="32"/>
  <c r="FA34" i="32"/>
  <c r="FA32" i="32"/>
  <c r="FI33" i="32"/>
  <c r="FI32" i="32"/>
  <c r="FI31" i="32"/>
  <c r="FI35" i="32"/>
  <c r="FI34" i="32"/>
  <c r="FQ33" i="32"/>
  <c r="FQ34" i="32"/>
  <c r="FQ35" i="32"/>
  <c r="FQ31" i="32"/>
  <c r="FQ32" i="32"/>
  <c r="FY33" i="32"/>
  <c r="FY34" i="32"/>
  <c r="FY31" i="32"/>
  <c r="FY32" i="32"/>
  <c r="GG33" i="32"/>
  <c r="GG35" i="32"/>
  <c r="GG31" i="32"/>
  <c r="GG34" i="32"/>
  <c r="GG32" i="32"/>
  <c r="GO33" i="32"/>
  <c r="GO51" i="32" s="1"/>
  <c r="GO35" i="32"/>
  <c r="GO53" i="32" s="1"/>
  <c r="GO31" i="32"/>
  <c r="GO49" i="32" s="1"/>
  <c r="GO34" i="32"/>
  <c r="GO52" i="32" s="1"/>
  <c r="GO32" i="32"/>
  <c r="GO50" i="32" s="1"/>
  <c r="GW33" i="32"/>
  <c r="GW34" i="32"/>
  <c r="GW31" i="32"/>
  <c r="GW32" i="32"/>
  <c r="GW35" i="32"/>
  <c r="HE33" i="32"/>
  <c r="HE34" i="32"/>
  <c r="HE35" i="32"/>
  <c r="HE31" i="32"/>
  <c r="HE32" i="32"/>
  <c r="HM33" i="32"/>
  <c r="HM35" i="32"/>
  <c r="HM34" i="32"/>
  <c r="HM31" i="32"/>
  <c r="HM32" i="32"/>
  <c r="HU33" i="32"/>
  <c r="HU31" i="32"/>
  <c r="HU34" i="32"/>
  <c r="HU35" i="32"/>
  <c r="HU32" i="32"/>
  <c r="IC33" i="32"/>
  <c r="IC34" i="32"/>
  <c r="IC31" i="32"/>
  <c r="IC32" i="32"/>
  <c r="IC35" i="32"/>
  <c r="CP34" i="32"/>
  <c r="CP35" i="32"/>
  <c r="CP32" i="32"/>
  <c r="CP31" i="32"/>
  <c r="CX34" i="32"/>
  <c r="CX32" i="32"/>
  <c r="CX33" i="32"/>
  <c r="CX35" i="32"/>
  <c r="CX31" i="32"/>
  <c r="DF34" i="32"/>
  <c r="DF32" i="32"/>
  <c r="DF35" i="32"/>
  <c r="DF33" i="32"/>
  <c r="DF31" i="32"/>
  <c r="DN34" i="32"/>
  <c r="DN32" i="32"/>
  <c r="DN35" i="32"/>
  <c r="DN33" i="32"/>
  <c r="DN31" i="32"/>
  <c r="DV34" i="32"/>
  <c r="DV32" i="32"/>
  <c r="DV33" i="32"/>
  <c r="DV35" i="32"/>
  <c r="DV31" i="32"/>
  <c r="ED34" i="32"/>
  <c r="ED32" i="32"/>
  <c r="ED33" i="32"/>
  <c r="ED35" i="32"/>
  <c r="EL34" i="32"/>
  <c r="EL33" i="32"/>
  <c r="EL32" i="32"/>
  <c r="EL31" i="32"/>
  <c r="EL35" i="32"/>
  <c r="ET34" i="32"/>
  <c r="ET32" i="32"/>
  <c r="ET35" i="32"/>
  <c r="ET33" i="32"/>
  <c r="ET31" i="32"/>
  <c r="FB34" i="32"/>
  <c r="FB35" i="32"/>
  <c r="FB32" i="32"/>
  <c r="FB33" i="32"/>
  <c r="FB31" i="32"/>
  <c r="FJ34" i="32"/>
  <c r="FJ32" i="32"/>
  <c r="FJ33" i="32"/>
  <c r="FJ35" i="32"/>
  <c r="FJ31" i="32"/>
  <c r="FR34" i="32"/>
  <c r="FR32" i="32"/>
  <c r="FR35" i="32"/>
  <c r="FR33" i="32"/>
  <c r="FR31" i="32"/>
  <c r="FZ34" i="32"/>
  <c r="FZ32" i="32"/>
  <c r="FZ35" i="32"/>
  <c r="FZ31" i="32"/>
  <c r="FZ33" i="32"/>
  <c r="GH34" i="32"/>
  <c r="GH32" i="32"/>
  <c r="GH33" i="32"/>
  <c r="GH35" i="32"/>
  <c r="GH31" i="32"/>
  <c r="GP34" i="32"/>
  <c r="GP32" i="32"/>
  <c r="GP33" i="32"/>
  <c r="GP35" i="32"/>
  <c r="GX34" i="32"/>
  <c r="GX33" i="32"/>
  <c r="GX32" i="32"/>
  <c r="GX31" i="32"/>
  <c r="GX35" i="32"/>
  <c r="HF34" i="32"/>
  <c r="HF32" i="32"/>
  <c r="HF35" i="32"/>
  <c r="HF33" i="32"/>
  <c r="HF31" i="32"/>
  <c r="HN34" i="32"/>
  <c r="HN35" i="32"/>
  <c r="HN32" i="32"/>
  <c r="HN33" i="32"/>
  <c r="HN31" i="32"/>
  <c r="HV34" i="32"/>
  <c r="HV32" i="32"/>
  <c r="HV33" i="32"/>
  <c r="HV35" i="32"/>
  <c r="HV31" i="32"/>
  <c r="CY34" i="32"/>
  <c r="CY35" i="32"/>
  <c r="CY33" i="32"/>
  <c r="CY31" i="32"/>
  <c r="DG34" i="32"/>
  <c r="DG35" i="32"/>
  <c r="DG32" i="32"/>
  <c r="DG33" i="32"/>
  <c r="DG31" i="32"/>
  <c r="DO34" i="32"/>
  <c r="DO35" i="32"/>
  <c r="DO32" i="32"/>
  <c r="DO33" i="32"/>
  <c r="DO31" i="32"/>
  <c r="DW34" i="32"/>
  <c r="DW35" i="32"/>
  <c r="DW33" i="32"/>
  <c r="DW32" i="32"/>
  <c r="DW31" i="32"/>
  <c r="EE34" i="32"/>
  <c r="EE35" i="32"/>
  <c r="EE33" i="32"/>
  <c r="EE32" i="32"/>
  <c r="EE31" i="32"/>
  <c r="EM34" i="32"/>
  <c r="EM35" i="32"/>
  <c r="EM32" i="32"/>
  <c r="EM31" i="32"/>
  <c r="EM33" i="32"/>
  <c r="EU34" i="32"/>
  <c r="EU35" i="32"/>
  <c r="EU32" i="32"/>
  <c r="EU33" i="32"/>
  <c r="EU31" i="32"/>
  <c r="FC34" i="32"/>
  <c r="FC35" i="32"/>
  <c r="FC33" i="32"/>
  <c r="FC32" i="32"/>
  <c r="FK34" i="32"/>
  <c r="FK35" i="32"/>
  <c r="FK33" i="32"/>
  <c r="FK31" i="32"/>
  <c r="FK32" i="32"/>
  <c r="FS34" i="32"/>
  <c r="FS35" i="32"/>
  <c r="FS32" i="32"/>
  <c r="FS33" i="32"/>
  <c r="FS31" i="32"/>
  <c r="GA34" i="32"/>
  <c r="GA35" i="32"/>
  <c r="GA33" i="32"/>
  <c r="GA32" i="32"/>
  <c r="GA31" i="32"/>
  <c r="GI34" i="32"/>
  <c r="GI35" i="32"/>
  <c r="GI33" i="32"/>
  <c r="GI31" i="32"/>
  <c r="GI32" i="32"/>
  <c r="GQ34" i="32"/>
  <c r="GQ35" i="32"/>
  <c r="GQ33" i="32"/>
  <c r="GQ32" i="32"/>
  <c r="GQ31" i="32"/>
  <c r="GY34" i="32"/>
  <c r="GY35" i="32"/>
  <c r="GY32" i="32"/>
  <c r="GY31" i="32"/>
  <c r="GY33" i="32"/>
  <c r="HG34" i="32"/>
  <c r="HG35" i="32"/>
  <c r="HG33" i="32"/>
  <c r="HG32" i="32"/>
  <c r="HG31" i="32"/>
  <c r="HO34" i="32"/>
  <c r="HO35" i="32"/>
  <c r="HO33" i="32"/>
  <c r="HO32" i="32"/>
  <c r="HW34" i="32"/>
  <c r="HW35" i="32"/>
  <c r="HW33" i="32"/>
  <c r="HW31" i="32"/>
  <c r="HW32" i="32"/>
  <c r="FC31" i="32"/>
  <c r="FL34" i="32"/>
  <c r="FL35" i="32"/>
  <c r="FL33" i="32"/>
  <c r="FL31" i="32"/>
  <c r="FL32" i="32"/>
  <c r="FT34" i="32"/>
  <c r="FT35" i="32"/>
  <c r="FT33" i="32"/>
  <c r="FT31" i="32"/>
  <c r="GB35" i="32"/>
  <c r="GB33" i="32"/>
  <c r="GB32" i="32"/>
  <c r="GB31" i="32"/>
  <c r="GB34" i="32"/>
  <c r="GJ33" i="32"/>
  <c r="GJ35" i="32"/>
  <c r="GJ31" i="32"/>
  <c r="GJ34" i="32"/>
  <c r="GR34" i="32"/>
  <c r="GR35" i="32"/>
  <c r="GR32" i="32"/>
  <c r="GR31" i="32"/>
  <c r="GR33" i="32"/>
  <c r="GZ35" i="32"/>
  <c r="GZ33" i="32"/>
  <c r="GZ31" i="32"/>
  <c r="GZ34" i="32"/>
  <c r="GZ32" i="32"/>
  <c r="HH33" i="32"/>
  <c r="HH32" i="32"/>
  <c r="HH31" i="32"/>
  <c r="HH34" i="32"/>
  <c r="HP31" i="32"/>
  <c r="HP35" i="32"/>
  <c r="HP34" i="32"/>
  <c r="HP32" i="32"/>
  <c r="HX34" i="32"/>
  <c r="HX35" i="32"/>
  <c r="HX33" i="32"/>
  <c r="HX32" i="32"/>
  <c r="HX31" i="32"/>
  <c r="CP33" i="32"/>
  <c r="EG33" i="32"/>
  <c r="EG34" i="32"/>
  <c r="EG35" i="32"/>
  <c r="EG32" i="32"/>
  <c r="EG31" i="32"/>
  <c r="EO33" i="32"/>
  <c r="EO35" i="32"/>
  <c r="EO34" i="32"/>
  <c r="EO31" i="32"/>
  <c r="EW33" i="32"/>
  <c r="EW32" i="32"/>
  <c r="EW31" i="32"/>
  <c r="EW35" i="32"/>
  <c r="FE33" i="32"/>
  <c r="FE34" i="32"/>
  <c r="FE35" i="32"/>
  <c r="FE31" i="32"/>
  <c r="FM33" i="32"/>
  <c r="FM35" i="32"/>
  <c r="FM34" i="32"/>
  <c r="FM32" i="32"/>
  <c r="FM31" i="32"/>
  <c r="FU33" i="32"/>
  <c r="FU32" i="32"/>
  <c r="FU34" i="32"/>
  <c r="FU31" i="32"/>
  <c r="FU35" i="32"/>
  <c r="GC33" i="32"/>
  <c r="GC32" i="32"/>
  <c r="GC35" i="32"/>
  <c r="GK33" i="32"/>
  <c r="GK34" i="32"/>
  <c r="GK32" i="32"/>
  <c r="GK31" i="32"/>
  <c r="GK35" i="32"/>
  <c r="GS33" i="32"/>
  <c r="GS34" i="32"/>
  <c r="GS35" i="32"/>
  <c r="GS32" i="32"/>
  <c r="GS31" i="32"/>
  <c r="HA33" i="32"/>
  <c r="HA35" i="32"/>
  <c r="HA32" i="32"/>
  <c r="HA34" i="32"/>
  <c r="HA31" i="32"/>
  <c r="HI33" i="32"/>
  <c r="HI32" i="32"/>
  <c r="HI31" i="32"/>
  <c r="HI35" i="32"/>
  <c r="HQ33" i="32"/>
  <c r="HQ34" i="32"/>
  <c r="HQ32" i="32"/>
  <c r="HQ35" i="32"/>
  <c r="HQ31" i="32"/>
  <c r="HY33" i="32"/>
  <c r="HY35" i="32"/>
  <c r="HY32" i="32"/>
  <c r="HY31" i="32"/>
  <c r="HY34" i="32"/>
  <c r="GC31" i="32"/>
  <c r="FT32" i="32"/>
  <c r="EW34" i="32"/>
  <c r="FY35" i="32"/>
  <c r="FV33" i="32"/>
  <c r="FV34" i="32"/>
  <c r="FV35" i="32"/>
  <c r="FV31" i="32"/>
  <c r="FV32" i="32"/>
  <c r="GD33" i="32"/>
  <c r="GD34" i="32"/>
  <c r="GD32" i="32"/>
  <c r="GD35" i="32"/>
  <c r="GD31" i="32"/>
  <c r="GL33" i="32"/>
  <c r="GL34" i="32"/>
  <c r="GL35" i="32"/>
  <c r="GL31" i="32"/>
  <c r="GL32" i="32"/>
  <c r="GT33" i="32"/>
  <c r="GT34" i="32"/>
  <c r="GT35" i="32"/>
  <c r="GT32" i="32"/>
  <c r="GT31" i="32"/>
  <c r="HB33" i="32"/>
  <c r="HB34" i="32"/>
  <c r="HB35" i="32"/>
  <c r="HJ33" i="32"/>
  <c r="HJ34" i="32"/>
  <c r="HJ32" i="32"/>
  <c r="HJ35" i="32"/>
  <c r="HJ31" i="32"/>
  <c r="HR33" i="32"/>
  <c r="HR34" i="32"/>
  <c r="HR35" i="32"/>
  <c r="HR31" i="32"/>
  <c r="HZ33" i="32"/>
  <c r="HZ34" i="32"/>
  <c r="HZ35" i="32"/>
  <c r="HZ32" i="32"/>
  <c r="HZ31" i="32"/>
  <c r="GP31" i="32"/>
  <c r="GJ32" i="32"/>
  <c r="GC34" i="32"/>
  <c r="HH35" i="32"/>
  <c r="EQ35" i="32"/>
  <c r="EQ33" i="32"/>
  <c r="EQ32" i="32"/>
  <c r="EQ34" i="32"/>
  <c r="EQ31" i="32"/>
  <c r="EY35" i="32"/>
  <c r="EY33" i="32"/>
  <c r="EY34" i="32"/>
  <c r="EY32" i="32"/>
  <c r="EY31" i="32"/>
  <c r="FG35" i="32"/>
  <c r="FG34" i="32"/>
  <c r="FG31" i="32"/>
  <c r="FG32" i="32"/>
  <c r="FG33" i="32"/>
  <c r="FO35" i="32"/>
  <c r="FO33" i="32"/>
  <c r="FO32" i="32"/>
  <c r="FO34" i="32"/>
  <c r="FW35" i="32"/>
  <c r="FW33" i="32"/>
  <c r="FW34" i="32"/>
  <c r="FW32" i="32"/>
  <c r="FW31" i="32"/>
  <c r="GE35" i="32"/>
  <c r="GE34" i="32"/>
  <c r="GE32" i="32"/>
  <c r="GE31" i="32"/>
  <c r="GE33" i="32"/>
  <c r="GM35" i="32"/>
  <c r="GM32" i="32"/>
  <c r="GM34" i="32"/>
  <c r="GM31" i="32"/>
  <c r="GU35" i="32"/>
  <c r="GU34" i="32"/>
  <c r="GU32" i="32"/>
  <c r="GU31" i="32"/>
  <c r="GU33" i="32"/>
  <c r="HC35" i="32"/>
  <c r="HC33" i="32"/>
  <c r="HC32" i="32"/>
  <c r="HC34" i="32"/>
  <c r="HC31" i="32"/>
  <c r="HK35" i="32"/>
  <c r="HK33" i="32"/>
  <c r="HK34" i="32"/>
  <c r="HK31" i="32"/>
  <c r="HK32" i="32"/>
  <c r="HS35" i="32"/>
  <c r="HS34" i="32"/>
  <c r="HS32" i="32"/>
  <c r="HS31" i="32"/>
  <c r="HS33" i="32"/>
  <c r="IA35" i="32"/>
  <c r="IA34" i="32"/>
  <c r="IA32" i="32"/>
  <c r="IA33" i="32"/>
  <c r="HB31" i="32"/>
  <c r="HB32" i="32"/>
  <c r="GM33" i="32"/>
  <c r="HI34" i="32"/>
  <c r="D19" i="27"/>
  <c r="D32" i="27" s="1"/>
  <c r="D28" i="27"/>
  <c r="C21" i="27"/>
  <c r="C34" i="27" s="1"/>
  <c r="C22" i="27"/>
  <c r="C35" i="27" s="1"/>
  <c r="C23" i="27"/>
  <c r="C36" i="27" s="1"/>
  <c r="C24" i="27"/>
  <c r="C37" i="27" s="1"/>
  <c r="C29" i="27"/>
  <c r="C17" i="27"/>
  <c r="C30" i="27" s="1"/>
  <c r="C25" i="27"/>
  <c r="C38" i="27" s="1"/>
  <c r="C18" i="27"/>
  <c r="C31" i="27" s="1"/>
  <c r="C20" i="27"/>
  <c r="C33" i="27" s="1"/>
  <c r="E28" i="27"/>
  <c r="C28" i="27" l="1"/>
  <c r="FB25" i="32" s="1"/>
  <c r="GP66" i="32"/>
  <c r="GP78" i="32" s="1"/>
  <c r="CN25" i="32"/>
  <c r="GH23" i="32"/>
  <c r="CU26" i="32"/>
  <c r="CG27" i="32"/>
  <c r="CH27" i="32"/>
  <c r="AH27" i="32"/>
  <c r="GF24" i="32"/>
  <c r="CC22" i="32"/>
  <c r="GI26" i="32"/>
  <c r="FI24" i="32"/>
  <c r="DW27" i="32"/>
  <c r="K22" i="32"/>
  <c r="FA24" i="32"/>
  <c r="BX25" i="32"/>
  <c r="CM26" i="32"/>
  <c r="J27" i="32"/>
  <c r="BY26" i="32"/>
  <c r="DD27" i="32"/>
  <c r="GA26" i="32"/>
  <c r="AU27" i="32"/>
  <c r="FP26" i="32"/>
  <c r="D25" i="32"/>
  <c r="K26" i="32"/>
  <c r="DC26" i="32"/>
  <c r="FJ25" i="32"/>
  <c r="DE26" i="32"/>
  <c r="FA27" i="32"/>
  <c r="FR27" i="32"/>
  <c r="CT23" i="32"/>
  <c r="FZ27" i="32"/>
  <c r="DD25" i="32"/>
  <c r="AA26" i="32"/>
  <c r="AX27" i="32"/>
  <c r="FW27" i="32"/>
  <c r="AT25" i="32"/>
  <c r="FR25" i="32"/>
  <c r="AE25" i="32"/>
  <c r="EO24" i="32"/>
  <c r="AP25" i="32"/>
  <c r="R26" i="32"/>
  <c r="AG23" i="32"/>
  <c r="AB25" i="32"/>
  <c r="BV27" i="32"/>
  <c r="BR25" i="32"/>
  <c r="CQ25" i="32"/>
  <c r="AF25" i="32"/>
  <c r="BU25" i="32"/>
  <c r="DR25" i="32"/>
  <c r="DZ26" i="32"/>
  <c r="W22" i="32"/>
  <c r="CG26" i="32"/>
  <c r="EL25" i="32"/>
  <c r="N25" i="32"/>
  <c r="EP27" i="32"/>
  <c r="R27" i="32"/>
  <c r="G25" i="32"/>
  <c r="DX24" i="32"/>
  <c r="ER27" i="32"/>
  <c r="CF27" i="32"/>
  <c r="T27" i="32"/>
  <c r="EK26" i="32"/>
  <c r="AC27" i="32"/>
  <c r="FS25" i="32"/>
  <c r="AU25" i="32"/>
  <c r="CZ24" i="32"/>
  <c r="CW27" i="32"/>
  <c r="EL26" i="32"/>
  <c r="BR26" i="32"/>
  <c r="DG25" i="32"/>
  <c r="FL24" i="32"/>
  <c r="DT27" i="32"/>
  <c r="FY27" i="32"/>
  <c r="DL27" i="32"/>
  <c r="AZ27" i="32"/>
  <c r="FQ26" i="32"/>
  <c r="ES26" i="32"/>
  <c r="U26" i="32"/>
  <c r="BZ25" i="32"/>
  <c r="EE24" i="32"/>
  <c r="CD27" i="32"/>
  <c r="GC27" i="32"/>
  <c r="EB25" i="32"/>
  <c r="EI26" i="32"/>
  <c r="DW24" i="32"/>
  <c r="FI26" i="32"/>
  <c r="DU24" i="32"/>
  <c r="AJ25" i="32"/>
  <c r="EJ25" i="32"/>
  <c r="AQ26" i="32"/>
  <c r="EY26" i="32"/>
  <c r="CT27" i="32"/>
  <c r="EU24" i="32"/>
  <c r="CP25" i="32"/>
  <c r="AK26" i="32"/>
  <c r="FY26" i="32"/>
  <c r="FC25" i="32"/>
  <c r="DH25" i="32"/>
  <c r="FE25" i="32"/>
  <c r="AW26" i="32"/>
  <c r="BU27" i="32"/>
  <c r="S24" i="32"/>
  <c r="EC24" i="32"/>
  <c r="BO26" i="32"/>
  <c r="FC24" i="32"/>
  <c r="AS26" i="32"/>
  <c r="AR27" i="32"/>
  <c r="AT26" i="32"/>
  <c r="O26" i="32"/>
  <c r="BD26" i="32"/>
  <c r="EO26" i="32"/>
  <c r="CV22" i="32"/>
  <c r="AR25" i="32"/>
  <c r="FG26" i="32"/>
  <c r="CX25" i="32"/>
  <c r="ES24" i="32"/>
  <c r="BP25" i="32"/>
  <c r="FH25" i="32"/>
  <c r="BW26" i="32"/>
  <c r="FO26" i="32"/>
  <c r="DJ27" i="32"/>
  <c r="FK24" i="32"/>
  <c r="DF25" i="32"/>
  <c r="BA26" i="32"/>
  <c r="BH27" i="32"/>
  <c r="DN26" i="32"/>
  <c r="CY26" i="32"/>
  <c r="EN26" i="32"/>
  <c r="BL27" i="32"/>
  <c r="FT21" i="32"/>
  <c r="AK21" i="32"/>
  <c r="CN27" i="32"/>
  <c r="EF24" i="32"/>
  <c r="CA25" i="32"/>
  <c r="EM25" i="32"/>
  <c r="CX26" i="32"/>
  <c r="EK27" i="32"/>
  <c r="DO23" i="32"/>
  <c r="N23" i="32"/>
  <c r="CB23" i="32"/>
  <c r="FK21" i="32"/>
  <c r="DG21" i="32"/>
  <c r="EM22" i="32"/>
  <c r="BQ25" i="32"/>
  <c r="BO24" i="32"/>
  <c r="T26" i="32"/>
  <c r="BV24" i="32"/>
  <c r="EJ26" i="32"/>
  <c r="CS24" i="32"/>
  <c r="AG24" i="32"/>
  <c r="EX23" i="32"/>
  <c r="CL23" i="32"/>
  <c r="D26" i="32"/>
  <c r="CB24" i="32"/>
  <c r="P24" i="32"/>
  <c r="EG23" i="32"/>
  <c r="FG27" i="32"/>
  <c r="AK25" i="32"/>
  <c r="BC24" i="32"/>
  <c r="FT23" i="32"/>
  <c r="CO25" i="32"/>
  <c r="BJ24" i="32"/>
  <c r="AJ26" i="32"/>
  <c r="CF24" i="32"/>
  <c r="T24" i="32"/>
  <c r="EK23" i="32"/>
  <c r="BY23" i="32"/>
  <c r="EA23" i="32"/>
  <c r="AS23" i="32"/>
  <c r="FJ22" i="32"/>
  <c r="CX22" i="32"/>
  <c r="AL22" i="32"/>
  <c r="FB21" i="32"/>
  <c r="CP21" i="32"/>
  <c r="AD21" i="32"/>
  <c r="DV24" i="32"/>
  <c r="DX23" i="32"/>
  <c r="AR23" i="32"/>
  <c r="FI22" i="32"/>
  <c r="CW22" i="32"/>
  <c r="AK22" i="32"/>
  <c r="FA21" i="32"/>
  <c r="CO21" i="32"/>
  <c r="AC21" i="32"/>
  <c r="CW24" i="32"/>
  <c r="DW23" i="32"/>
  <c r="AQ23" i="32"/>
  <c r="FP22" i="32"/>
  <c r="DD22" i="32"/>
  <c r="AR22" i="32"/>
  <c r="FP21" i="32"/>
  <c r="DD21" i="32"/>
  <c r="AR21" i="32"/>
  <c r="U25" i="32"/>
  <c r="EI23" i="32"/>
  <c r="AX23" i="32"/>
  <c r="FO22" i="32"/>
  <c r="DC22" i="32"/>
  <c r="AQ22" i="32"/>
  <c r="FO21" i="32"/>
  <c r="DC21" i="32"/>
  <c r="AQ21" i="32"/>
  <c r="R24" i="32"/>
  <c r="CH23" i="32"/>
  <c r="Q23" i="32"/>
  <c r="EH22" i="32"/>
  <c r="BV22" i="32"/>
  <c r="J22" i="32"/>
  <c r="DZ21" i="32"/>
  <c r="BN21" i="32"/>
  <c r="B27" i="32"/>
  <c r="DS23" i="32"/>
  <c r="AN23" i="32"/>
  <c r="FE22" i="32"/>
  <c r="CS22" i="32"/>
  <c r="AG22" i="32"/>
  <c r="EW21" i="32"/>
  <c r="CK21" i="32"/>
  <c r="Y21" i="32"/>
  <c r="FP23" i="32"/>
  <c r="BS23" i="32"/>
  <c r="FC21" i="32"/>
  <c r="V23" i="32"/>
  <c r="EE22" i="32"/>
  <c r="DO21" i="32"/>
  <c r="CN26" i="32"/>
  <c r="CE24" i="32"/>
  <c r="CF26" i="32"/>
  <c r="BN24" i="32"/>
  <c r="L26" i="32"/>
  <c r="BU24" i="32"/>
  <c r="GD23" i="32"/>
  <c r="DJ23" i="32"/>
  <c r="EB26" i="32"/>
  <c r="CJ24" i="32"/>
  <c r="H24" i="32"/>
  <c r="DQ23" i="32"/>
  <c r="GF26" i="32"/>
  <c r="CI24" i="32"/>
  <c r="O24" i="32"/>
  <c r="AZ26" i="32"/>
  <c r="BR24" i="32"/>
  <c r="EK25" i="32"/>
  <c r="BP24" i="32"/>
  <c r="FY23" i="32"/>
  <c r="DE23" i="32"/>
  <c r="FL23" i="32"/>
  <c r="BI23" i="32"/>
  <c r="FR22" i="32"/>
  <c r="CP22" i="32"/>
  <c r="V22" i="32"/>
  <c r="ED21" i="32"/>
  <c r="BJ21" i="32"/>
  <c r="EA27" i="32"/>
  <c r="EY23" i="32"/>
  <c r="AZ23" i="32"/>
  <c r="FA22" i="32"/>
  <c r="CG22" i="32"/>
  <c r="M22" i="32"/>
  <c r="DU21" i="32"/>
  <c r="BA21" i="32"/>
  <c r="DD26" i="32"/>
  <c r="EJ23" i="32"/>
  <c r="AI23" i="32"/>
  <c r="EZ22" i="32"/>
  <c r="CF22" i="32"/>
  <c r="L22" i="32"/>
  <c r="EB21" i="32"/>
  <c r="BH21" i="32"/>
  <c r="AR26" i="32"/>
  <c r="DV23" i="32"/>
  <c r="AH23" i="32"/>
  <c r="EQ22" i="32"/>
  <c r="BW22" i="32"/>
  <c r="C22" i="32"/>
  <c r="DS21" i="32"/>
  <c r="AY21" i="32"/>
  <c r="FS23" i="32"/>
  <c r="BM23" i="32"/>
  <c r="FV22" i="32"/>
  <c r="DB22" i="32"/>
  <c r="AH22" i="32"/>
  <c r="EP21" i="32"/>
  <c r="BV21" i="32"/>
  <c r="BY24" i="32"/>
  <c r="CR23" i="32"/>
  <c r="P23" i="32"/>
  <c r="DY22" i="32"/>
  <c r="BE22" i="32"/>
  <c r="FM21" i="32"/>
  <c r="CS21" i="32"/>
  <c r="Q21" i="32"/>
  <c r="EQ23" i="32"/>
  <c r="AU23" i="32"/>
  <c r="FL22" i="32"/>
  <c r="CZ22" i="32"/>
  <c r="AN22" i="32"/>
  <c r="FD21" i="32"/>
  <c r="CR21" i="32"/>
  <c r="AF21" i="32"/>
  <c r="BK21" i="32"/>
  <c r="BS21" i="32"/>
  <c r="BJ23" i="32"/>
  <c r="F23" i="32"/>
  <c r="EQ27" i="32"/>
  <c r="DY27" i="32"/>
  <c r="AA24" i="32"/>
  <c r="CP23" i="32"/>
  <c r="AD23" i="32"/>
  <c r="GA21" i="32"/>
  <c r="AB26" i="32"/>
  <c r="BW24" i="32"/>
  <c r="DU25" i="32"/>
  <c r="BF24" i="32"/>
  <c r="FY25" i="32"/>
  <c r="BM24" i="32"/>
  <c r="FV23" i="32"/>
  <c r="DB23" i="32"/>
  <c r="BP26" i="32"/>
  <c r="BT24" i="32"/>
  <c r="GC23" i="32"/>
  <c r="DI23" i="32"/>
  <c r="DT26" i="32"/>
  <c r="CA24" i="32"/>
  <c r="G24" i="32"/>
  <c r="FA25" i="32"/>
  <c r="BB24" i="32"/>
  <c r="BY25" i="32"/>
  <c r="BH24" i="32"/>
  <c r="FQ23" i="32"/>
  <c r="CW23" i="32"/>
  <c r="EZ23" i="32"/>
  <c r="BA23" i="32"/>
  <c r="FB22" i="32"/>
  <c r="CH22" i="32"/>
  <c r="N22" i="32"/>
  <c r="AE21" i="32"/>
  <c r="BK22" i="32"/>
  <c r="DC23" i="32"/>
  <c r="AL23" i="32"/>
  <c r="CU24" i="32"/>
  <c r="BI25" i="32"/>
  <c r="FX27" i="32"/>
  <c r="CK24" i="32"/>
  <c r="FN23" i="32"/>
  <c r="BV23" i="32"/>
  <c r="DC24" i="32"/>
  <c r="FU23" i="32"/>
  <c r="CK23" i="32"/>
  <c r="CY24" i="32"/>
  <c r="GB23" i="32"/>
  <c r="CX24" i="32"/>
  <c r="FH26" i="32"/>
  <c r="AZ24" i="32"/>
  <c r="ES23" i="32"/>
  <c r="J24" i="32"/>
  <c r="AK23" i="32"/>
  <c r="ED22" i="32"/>
  <c r="AT22" i="32"/>
  <c r="DV21" i="32"/>
  <c r="AT21" i="32"/>
  <c r="AS24" i="32"/>
  <c r="CM23" i="32"/>
  <c r="D23" i="32"/>
  <c r="DE22" i="32"/>
  <c r="U22" i="32"/>
  <c r="BC22" i="32"/>
  <c r="DW22" i="32"/>
  <c r="DC27" i="32"/>
  <c r="CM24" i="32"/>
  <c r="FJ24" i="32"/>
  <c r="CM27" i="32"/>
  <c r="CC24" i="32"/>
  <c r="FF23" i="32"/>
  <c r="FO27" i="32"/>
  <c r="CR24" i="32"/>
  <c r="FM23" i="32"/>
  <c r="CC23" i="32"/>
  <c r="CQ24" i="32"/>
  <c r="EI27" i="32"/>
  <c r="CP24" i="32"/>
  <c r="CV26" i="32"/>
  <c r="AR24" i="32"/>
  <c r="EC23" i="32"/>
  <c r="GA23" i="32"/>
  <c r="AC23" i="32"/>
  <c r="DV22" i="32"/>
  <c r="AD22" i="32"/>
  <c r="DN21" i="32"/>
  <c r="AL21" i="32"/>
  <c r="V24" i="32"/>
  <c r="BZ23" i="32"/>
  <c r="FY22" i="32"/>
  <c r="CO22" i="32"/>
  <c r="E22" i="32"/>
  <c r="DE21" i="32"/>
  <c r="U21" i="32"/>
  <c r="E24" i="32"/>
  <c r="BO23" i="32"/>
  <c r="FX22" i="32"/>
  <c r="CN22" i="32"/>
  <c r="D22" i="32"/>
  <c r="DL21" i="32"/>
  <c r="AB21" i="32"/>
  <c r="C24" i="32"/>
  <c r="BN23" i="32"/>
  <c r="FG22" i="32"/>
  <c r="CE22" i="32"/>
  <c r="GE21" i="32"/>
  <c r="CU21" i="32"/>
  <c r="S21" i="32"/>
  <c r="DT23" i="32"/>
  <c r="Y23" i="32"/>
  <c r="DR22" i="32"/>
  <c r="AP22" i="32"/>
  <c r="EH21" i="32"/>
  <c r="AX21" i="32"/>
  <c r="FR23" i="32"/>
  <c r="BD23" i="32"/>
  <c r="EW22" i="32"/>
  <c r="BU22" i="32"/>
  <c r="FU21" i="32"/>
  <c r="CC21" i="32"/>
  <c r="B26" i="32"/>
  <c r="DD23" i="32"/>
  <c r="O23" i="32"/>
  <c r="DX22" i="32"/>
  <c r="BD22" i="32"/>
  <c r="FL21" i="32"/>
  <c r="CJ21" i="32"/>
  <c r="P21" i="32"/>
  <c r="CI22" i="32"/>
  <c r="FC22" i="32"/>
  <c r="EM21" i="32"/>
  <c r="BI24" i="32"/>
  <c r="AQ27" i="32"/>
  <c r="BG24" i="32"/>
  <c r="DE24" i="32"/>
  <c r="AA27" i="32"/>
  <c r="BE24" i="32"/>
  <c r="EP23" i="32"/>
  <c r="CE27" i="32"/>
  <c r="BL24" i="32"/>
  <c r="FE23" i="32"/>
  <c r="BW27" i="32"/>
  <c r="BS24" i="32"/>
  <c r="BO27" i="32"/>
  <c r="CH24" i="32"/>
  <c r="M25" i="32"/>
  <c r="AJ24" i="32"/>
  <c r="DU23" i="32"/>
  <c r="EM23" i="32"/>
  <c r="U23" i="32"/>
  <c r="DN22" i="32"/>
  <c r="F22" i="32"/>
  <c r="DF21" i="32"/>
  <c r="V21" i="32"/>
  <c r="F24" i="32"/>
  <c r="BP23" i="32"/>
  <c r="FQ22" i="32"/>
  <c r="BY22" i="32"/>
  <c r="FY21" i="32"/>
  <c r="CW21" i="32"/>
  <c r="M21" i="32"/>
  <c r="FX23" i="32"/>
  <c r="BG23" i="32"/>
  <c r="FH22" i="32"/>
  <c r="BX22" i="32"/>
  <c r="GF21" i="32"/>
  <c r="CV21" i="32"/>
  <c r="T21" i="32"/>
  <c r="FW23" i="32"/>
  <c r="BF23" i="32"/>
  <c r="EY22" i="32"/>
  <c r="BO22" i="32"/>
  <c r="FW21" i="32"/>
  <c r="CM21" i="32"/>
  <c r="K21" i="32"/>
  <c r="DG23" i="32"/>
  <c r="I23" i="32"/>
  <c r="DJ22" i="32"/>
  <c r="Z22" i="32"/>
  <c r="DR21" i="32"/>
  <c r="AP21" i="32"/>
  <c r="FD23" i="32"/>
  <c r="AV23" i="32"/>
  <c r="EO22" i="32"/>
  <c r="BM22" i="32"/>
  <c r="FE21" i="32"/>
  <c r="BU21" i="32"/>
  <c r="BQ24" i="32"/>
  <c r="CQ23" i="32"/>
  <c r="G23" i="32"/>
  <c r="DP22" i="32"/>
  <c r="AV22" i="32"/>
  <c r="EV21" i="32"/>
  <c r="CB21" i="32"/>
  <c r="H21" i="32"/>
  <c r="EZ26" i="32"/>
  <c r="AY24" i="32"/>
  <c r="CT24" i="32"/>
  <c r="BX26" i="32"/>
  <c r="AW24" i="32"/>
  <c r="EH23" i="32"/>
  <c r="S27" i="32"/>
  <c r="BD24" i="32"/>
  <c r="EW23" i="32"/>
  <c r="K27" i="32"/>
  <c r="BK24" i="32"/>
  <c r="C27" i="32"/>
  <c r="BZ24" i="32"/>
  <c r="FZ24" i="32"/>
  <c r="AB24" i="32"/>
  <c r="DM23" i="32"/>
  <c r="DN23" i="32"/>
  <c r="M23" i="32"/>
  <c r="DF22" i="32"/>
  <c r="FZ21" i="32"/>
  <c r="CX21" i="32"/>
  <c r="N21" i="32"/>
  <c r="FZ23" i="32"/>
  <c r="BH23" i="32"/>
  <c r="ES22" i="32"/>
  <c r="BQ22" i="32"/>
  <c r="FQ21" i="32"/>
  <c r="CG21" i="32"/>
  <c r="E21" i="32"/>
  <c r="FJ23" i="32"/>
  <c r="AY23" i="32"/>
  <c r="ER22" i="32"/>
  <c r="BP22" i="32"/>
  <c r="FX21" i="32"/>
  <c r="CN21" i="32"/>
  <c r="L21" i="32"/>
  <c r="FH23" i="32"/>
  <c r="AP23" i="32"/>
  <c r="EI22" i="32"/>
  <c r="BG22" i="32"/>
  <c r="FG21" i="32"/>
  <c r="CE21" i="32"/>
  <c r="C21" i="32"/>
  <c r="CU23" i="32"/>
  <c r="GD22" i="32"/>
  <c r="CT22" i="32"/>
  <c r="R22" i="32"/>
  <c r="DJ21" i="32"/>
  <c r="AH21" i="32"/>
  <c r="ER23" i="32"/>
  <c r="AF23" i="32"/>
  <c r="EG22" i="32"/>
  <c r="AW22" i="32"/>
  <c r="EO21" i="32"/>
  <c r="BM21" i="32"/>
  <c r="AC24" i="32"/>
  <c r="CE23" i="32"/>
  <c r="GB22" i="32"/>
  <c r="DH22" i="32"/>
  <c r="AF22" i="32"/>
  <c r="EN21" i="32"/>
  <c r="BT21" i="32"/>
  <c r="B25" i="32"/>
  <c r="AT23" i="32"/>
  <c r="EN23" i="32"/>
  <c r="CY22" i="32"/>
  <c r="FS22" i="32"/>
  <c r="GF27" i="32"/>
  <c r="DI27" i="32"/>
  <c r="AW27" i="32"/>
  <c r="FN26" i="32"/>
  <c r="DB26" i="32"/>
  <c r="DO22" i="32"/>
  <c r="AU21" i="32"/>
  <c r="EC25" i="32"/>
  <c r="AQ24" i="32"/>
  <c r="CL24" i="32"/>
  <c r="DM25" i="32"/>
  <c r="AO24" i="32"/>
  <c r="DZ23" i="32"/>
  <c r="FQ25" i="32"/>
  <c r="AV24" i="32"/>
  <c r="EO23" i="32"/>
  <c r="BH26" i="32"/>
  <c r="AU24" i="32"/>
  <c r="FX26" i="32"/>
  <c r="AT24" i="32"/>
  <c r="DN24" i="32"/>
  <c r="L24" i="32"/>
  <c r="CO23" i="32"/>
  <c r="CZ23" i="32"/>
  <c r="E23" i="32"/>
  <c r="BZ22" i="32"/>
  <c r="FR21" i="32"/>
  <c r="CH21" i="32"/>
  <c r="F21" i="32"/>
  <c r="FK23" i="32"/>
  <c r="AJ23" i="32"/>
  <c r="EK22" i="32"/>
  <c r="BI22" i="32"/>
  <c r="FI21" i="32"/>
  <c r="BY21" i="32"/>
  <c r="B22" i="32"/>
  <c r="EV23" i="32"/>
  <c r="AA23" i="32"/>
  <c r="EJ22" i="32"/>
  <c r="BH22" i="32"/>
  <c r="FH21" i="32"/>
  <c r="CF21" i="32"/>
  <c r="D21" i="32"/>
  <c r="EU23" i="32"/>
  <c r="Z23" i="32"/>
  <c r="EA22" i="32"/>
  <c r="AY22" i="32"/>
  <c r="EY21" i="32"/>
  <c r="BW21" i="32"/>
  <c r="CG24" i="32"/>
  <c r="BU23" i="32"/>
  <c r="FN22" i="32"/>
  <c r="CL22" i="32"/>
  <c r="GD21" i="32"/>
  <c r="DB21" i="32"/>
  <c r="Z21" i="32"/>
  <c r="EE23" i="32"/>
  <c r="X23" i="32"/>
  <c r="DQ22" i="32"/>
  <c r="AO22" i="32"/>
  <c r="EG21" i="32"/>
  <c r="BE21" i="32"/>
  <c r="M24" i="32"/>
  <c r="BK23" i="32"/>
  <c r="FT22" i="32"/>
  <c r="CR22" i="32"/>
  <c r="X22" i="32"/>
  <c r="EF21" i="32"/>
  <c r="BL21" i="32"/>
  <c r="EB23" i="32"/>
  <c r="FK22" i="32"/>
  <c r="BR23" i="32"/>
  <c r="FV27" i="32"/>
  <c r="DA27" i="32"/>
  <c r="AO27" i="32"/>
  <c r="FF26" i="32"/>
  <c r="CT26" i="32"/>
  <c r="AH26" i="32"/>
  <c r="EY25" i="32"/>
  <c r="CM25" i="32"/>
  <c r="AA25" i="32"/>
  <c r="EZ24" i="32"/>
  <c r="FL27" i="32"/>
  <c r="CZ27" i="32"/>
  <c r="AN27" i="32"/>
  <c r="FE26" i="32"/>
  <c r="CS26" i="32"/>
  <c r="AG26" i="32"/>
  <c r="EX25" i="32"/>
  <c r="CL25" i="32"/>
  <c r="Z25" i="32"/>
  <c r="EQ24" i="32"/>
  <c r="FC27" i="32"/>
  <c r="CQ27" i="32"/>
  <c r="AE27" i="32"/>
  <c r="EV26" i="32"/>
  <c r="CJ26" i="32"/>
  <c r="X26" i="32"/>
  <c r="EO25" i="32"/>
  <c r="CC25" i="32"/>
  <c r="Q25" i="32"/>
  <c r="EH24" i="32"/>
  <c r="FB27" i="32"/>
  <c r="CP27" i="32"/>
  <c r="AD27" i="32"/>
  <c r="EU26" i="32"/>
  <c r="CI26" i="32"/>
  <c r="W26" i="32"/>
  <c r="EN25" i="32"/>
  <c r="CB25" i="32"/>
  <c r="GA22" i="32"/>
  <c r="FS21" i="32"/>
  <c r="BC21" i="32"/>
  <c r="E25" i="32"/>
  <c r="CU27" i="32"/>
  <c r="CD24" i="32"/>
  <c r="BA25" i="32"/>
  <c r="Y24" i="32"/>
  <c r="DR23" i="32"/>
  <c r="DE25" i="32"/>
  <c r="AN24" i="32"/>
  <c r="DY23" i="32"/>
  <c r="FI25" i="32"/>
  <c r="AM24" i="32"/>
  <c r="DL26" i="32"/>
  <c r="AL24" i="32"/>
  <c r="CV24" i="32"/>
  <c r="D24" i="32"/>
  <c r="CG23" i="32"/>
  <c r="CN23" i="32"/>
  <c r="FZ22" i="32"/>
  <c r="BR22" i="32"/>
  <c r="FJ21" i="32"/>
  <c r="BZ21" i="32"/>
  <c r="B23" i="32"/>
  <c r="EL23" i="32"/>
  <c r="AB23" i="32"/>
  <c r="EC22" i="32"/>
  <c r="BA22" i="32"/>
  <c r="ES21" i="32"/>
  <c r="BQ21" i="32"/>
  <c r="BG27" i="32"/>
  <c r="DK23" i="32"/>
  <c r="S23" i="32"/>
  <c r="EB22" i="32"/>
  <c r="AZ22" i="32"/>
  <c r="EZ21" i="32"/>
  <c r="BX21" i="32"/>
  <c r="B21" i="32"/>
  <c r="DH23" i="32"/>
  <c r="R23" i="32"/>
  <c r="DS22" i="32"/>
  <c r="AI22" i="32"/>
  <c r="EQ21" i="32"/>
  <c r="BO21" i="32"/>
  <c r="AH24" i="32"/>
  <c r="BE23" i="32"/>
  <c r="FF22" i="32"/>
  <c r="CD22" i="32"/>
  <c r="FV21" i="32"/>
  <c r="CT21" i="32"/>
  <c r="R21" i="32"/>
  <c r="DF23" i="32"/>
  <c r="H23" i="32"/>
  <c r="DI22" i="32"/>
  <c r="Y22" i="32"/>
  <c r="DY21" i="32"/>
  <c r="AW21" i="32"/>
  <c r="GF23" i="32"/>
  <c r="BC23" i="32"/>
  <c r="FD22" i="32"/>
  <c r="CJ22" i="32"/>
  <c r="P22" i="32"/>
  <c r="DX21" i="32"/>
  <c r="BD21" i="32"/>
  <c r="G21" i="32"/>
  <c r="FB23" i="32"/>
  <c r="FO23" i="32"/>
  <c r="FM27" i="32"/>
  <c r="CS27" i="32"/>
  <c r="AG27" i="32"/>
  <c r="EX26" i="32"/>
  <c r="CL26" i="32"/>
  <c r="Z26" i="32"/>
  <c r="EQ25" i="32"/>
  <c r="CE25" i="32"/>
  <c r="S25" i="32"/>
  <c r="ER24" i="32"/>
  <c r="FD27" i="32"/>
  <c r="CR27" i="32"/>
  <c r="AF27" i="32"/>
  <c r="EW26" i="32"/>
  <c r="CK26" i="32"/>
  <c r="Y26" i="32"/>
  <c r="EP25" i="32"/>
  <c r="GE23" i="32"/>
  <c r="CY21" i="32"/>
  <c r="BS22" i="32"/>
  <c r="CA22" i="32"/>
  <c r="DF24" i="32"/>
  <c r="ER26" i="32"/>
  <c r="AP24" i="32"/>
  <c r="DD24" i="32"/>
  <c r="I24" i="32"/>
  <c r="CD23" i="32"/>
  <c r="ET24" i="32"/>
  <c r="X24" i="32"/>
  <c r="CS23" i="32"/>
  <c r="EL24" i="32"/>
  <c r="W24" i="32"/>
  <c r="ED24" i="32"/>
  <c r="AY27" i="32"/>
  <c r="BX24" i="32"/>
  <c r="FA23" i="32"/>
  <c r="Z24" i="32"/>
  <c r="BQ23" i="32"/>
  <c r="EL22" i="32"/>
  <c r="BB22" i="32"/>
  <c r="EL21" i="32"/>
  <c r="BB21" i="32"/>
  <c r="ES25" i="32"/>
  <c r="CY23" i="32"/>
  <c r="L23" i="32"/>
  <c r="DM22" i="32"/>
  <c r="AC22" i="32"/>
  <c r="EC21" i="32"/>
  <c r="AS21" i="32"/>
  <c r="AK24" i="32"/>
  <c r="CJ23" i="32"/>
  <c r="C23" i="32"/>
  <c r="DL22" i="32"/>
  <c r="AB22" i="32"/>
  <c r="EJ21" i="32"/>
  <c r="AZ21" i="32"/>
  <c r="AI24" i="32"/>
  <c r="CI23" i="32"/>
  <c r="GE22" i="32"/>
  <c r="CU22" i="32"/>
  <c r="S22" i="32"/>
  <c r="EA21" i="32"/>
  <c r="AI21" i="32"/>
  <c r="ET23" i="32"/>
  <c r="AO23" i="32"/>
  <c r="EP22" i="32"/>
  <c r="BF22" i="32"/>
  <c r="FF21" i="32"/>
  <c r="CD21" i="32"/>
  <c r="AD24" i="32"/>
  <c r="BT23" i="32"/>
  <c r="FU22" i="32"/>
  <c r="CK22" i="32"/>
  <c r="I22" i="32"/>
  <c r="DI21" i="32"/>
  <c r="AG21" i="32"/>
  <c r="ED23" i="32"/>
  <c r="AE23" i="32"/>
  <c r="EN22" i="32"/>
  <c r="BT22" i="32"/>
  <c r="GB21" i="32"/>
  <c r="DH21" i="32"/>
  <c r="AN21" i="32"/>
  <c r="DW21" i="32"/>
  <c r="AE22" i="32"/>
  <c r="O21" i="32"/>
  <c r="CI21" i="32"/>
  <c r="EW27" i="32"/>
  <c r="CC27" i="32"/>
  <c r="Q27" i="32"/>
  <c r="EH26" i="32"/>
  <c r="BV26" i="32"/>
  <c r="J26" i="32"/>
  <c r="EA25" i="32"/>
  <c r="BO25" i="32"/>
  <c r="C25" i="32"/>
  <c r="EB24" i="32"/>
  <c r="EN27" i="32"/>
  <c r="CB27" i="32"/>
  <c r="P27" i="32"/>
  <c r="EG26" i="32"/>
  <c r="BU26" i="32"/>
  <c r="I26" i="32"/>
  <c r="DZ25" i="32"/>
  <c r="BN25" i="32"/>
  <c r="GE24" i="32"/>
  <c r="DS24" i="32"/>
  <c r="EE27" i="32"/>
  <c r="BS27" i="32"/>
  <c r="G27" i="32"/>
  <c r="DX26" i="32"/>
  <c r="BL26" i="32"/>
  <c r="GC25" i="32"/>
  <c r="DQ25" i="32"/>
  <c r="BE25" i="32"/>
  <c r="FV24" i="32"/>
  <c r="DJ24" i="32"/>
  <c r="ED27" i="32"/>
  <c r="BR27" i="32"/>
  <c r="F27" i="32"/>
  <c r="DW26" i="32"/>
  <c r="BK26" i="32"/>
  <c r="GB25" i="32"/>
  <c r="DP25" i="32"/>
  <c r="BD25" i="32"/>
  <c r="FU24" i="32"/>
  <c r="DI24" i="32"/>
  <c r="EC27" i="32"/>
  <c r="BQ27" i="32"/>
  <c r="E27" i="32"/>
  <c r="DV26" i="32"/>
  <c r="BJ26" i="32"/>
  <c r="GA25" i="32"/>
  <c r="EK24" i="32"/>
  <c r="T25" i="32"/>
  <c r="CF25" i="32"/>
  <c r="ER25" i="32"/>
  <c r="S26" i="32"/>
  <c r="CE26" i="32"/>
  <c r="EQ26" i="32"/>
  <c r="Z27" i="32"/>
  <c r="CL27" i="32"/>
  <c r="EX27" i="32"/>
  <c r="EM24" i="32"/>
  <c r="V25" i="32"/>
  <c r="CH25" i="32"/>
  <c r="ET25" i="32"/>
  <c r="AC26" i="32"/>
  <c r="CO26" i="32"/>
  <c r="FA26" i="32"/>
  <c r="AJ27" i="32"/>
  <c r="CV27" i="32"/>
  <c r="FH27" i="32"/>
  <c r="EN24" i="32"/>
  <c r="W25" i="32"/>
  <c r="CI25" i="32"/>
  <c r="EU25" i="32"/>
  <c r="AL26" i="32"/>
  <c r="DF26" i="32"/>
  <c r="FZ26" i="32"/>
  <c r="BY27" i="32"/>
  <c r="ES27" i="32"/>
  <c r="EG24" i="32"/>
  <c r="X25" i="32"/>
  <c r="CZ25" i="32"/>
  <c r="G26" i="32"/>
  <c r="CQ26" i="32"/>
  <c r="FS26" i="32"/>
  <c r="BZ27" i="32"/>
  <c r="FJ27" i="32"/>
  <c r="FF24" i="32"/>
  <c r="BM25" i="32"/>
  <c r="EW25" i="32"/>
  <c r="AV26" i="32"/>
  <c r="EF26" i="32"/>
  <c r="AM27" i="32"/>
  <c r="DO27" i="32"/>
  <c r="EA24" i="32"/>
  <c r="AH25" i="32"/>
  <c r="DJ25" i="32"/>
  <c r="AO26" i="32"/>
  <c r="DY26" i="32"/>
  <c r="BD27" i="32"/>
  <c r="EV27" i="32"/>
  <c r="FX24" i="32"/>
  <c r="CU25" i="32"/>
  <c r="GE25" i="32"/>
  <c r="DR26" i="32"/>
  <c r="BM27" i="32"/>
  <c r="EY27" i="32"/>
  <c r="AM22" i="32"/>
  <c r="EU22" i="32"/>
  <c r="DP21" i="32"/>
  <c r="AM23" i="32"/>
  <c r="Q22" i="32"/>
  <c r="J21" i="32"/>
  <c r="EX22" i="32"/>
  <c r="EI21" i="32"/>
  <c r="CV23" i="32"/>
  <c r="AJ22" i="32"/>
  <c r="CG25" i="32"/>
  <c r="DL23" i="32"/>
  <c r="FI23" i="32"/>
  <c r="AS25" i="32"/>
  <c r="FD24" i="32"/>
  <c r="AM25" i="32"/>
  <c r="CY25" i="32"/>
  <c r="FK25" i="32"/>
  <c r="BB26" i="32"/>
  <c r="ED26" i="32"/>
  <c r="U27" i="32"/>
  <c r="CO27" i="32"/>
  <c r="FI27" i="32"/>
  <c r="EW24" i="32"/>
  <c r="AN25" i="32"/>
  <c r="DX25" i="32"/>
  <c r="AE26" i="32"/>
  <c r="DG26" i="32"/>
  <c r="N27" i="32"/>
  <c r="CX27" i="32"/>
  <c r="GB27" i="32"/>
  <c r="GD24" i="32"/>
  <c r="CK25" i="32"/>
  <c r="FM25" i="32"/>
  <c r="BT26" i="32"/>
  <c r="FD26" i="32"/>
  <c r="BC27" i="32"/>
  <c r="EM27" i="32"/>
  <c r="EY24" i="32"/>
  <c r="AX25" i="32"/>
  <c r="EH25" i="32"/>
  <c r="BE26" i="32"/>
  <c r="FM26" i="32"/>
  <c r="BT27" i="32"/>
  <c r="GE27" i="32"/>
  <c r="K25" i="32"/>
  <c r="DK25" i="32"/>
  <c r="AP26" i="32"/>
  <c r="EP26" i="32"/>
  <c r="CK27" i="32"/>
  <c r="B24" i="32"/>
  <c r="H22" i="32"/>
  <c r="FC23" i="32"/>
  <c r="DA22" i="32"/>
  <c r="CL21" i="32"/>
  <c r="AW23" i="32"/>
  <c r="AA22" i="32"/>
  <c r="CO24" i="32"/>
  <c r="DT22" i="32"/>
  <c r="BI21" i="32"/>
  <c r="BR21" i="32"/>
  <c r="DK27" i="32"/>
  <c r="Q24" i="32"/>
  <c r="FQ27" i="32"/>
  <c r="FE24" i="32"/>
  <c r="AV25" i="32"/>
  <c r="EF25" i="32"/>
  <c r="AM26" i="32"/>
  <c r="DO26" i="32"/>
  <c r="V27" i="32"/>
  <c r="DF27" i="32"/>
  <c r="DB24" i="32"/>
  <c r="I25" i="32"/>
  <c r="CS25" i="32"/>
  <c r="FU25" i="32"/>
  <c r="CB26" i="32"/>
  <c r="FL26" i="32"/>
  <c r="BK27" i="32"/>
  <c r="EU27" i="32"/>
  <c r="FG24" i="32"/>
  <c r="BF25" i="32"/>
  <c r="FF25" i="32"/>
  <c r="BM26" i="32"/>
  <c r="FU26" i="32"/>
  <c r="CJ27" i="32"/>
  <c r="DL24" i="32"/>
  <c r="AI25" i="32"/>
  <c r="DS25" i="32"/>
  <c r="AX26" i="32"/>
  <c r="FV26" i="32"/>
  <c r="DQ27" i="32"/>
  <c r="K24" i="32"/>
  <c r="BL22" i="32"/>
  <c r="I21" i="32"/>
  <c r="FM22" i="32"/>
  <c r="EX21" i="32"/>
  <c r="EF23" i="32"/>
  <c r="CM22" i="32"/>
  <c r="AJ21" i="32"/>
  <c r="GF22" i="32"/>
  <c r="DM21" i="32"/>
  <c r="ET21" i="32"/>
  <c r="AC25" i="32"/>
  <c r="FB24" i="32"/>
  <c r="CQ21" i="32"/>
  <c r="FQ24" i="32"/>
  <c r="DL25" i="32"/>
  <c r="FX25" i="32"/>
  <c r="DK26" i="32"/>
  <c r="BF27" i="32"/>
  <c r="DG24" i="32"/>
  <c r="BB25" i="32"/>
  <c r="FZ25" i="32"/>
  <c r="BI26" i="32"/>
  <c r="D27" i="32"/>
  <c r="BP27" i="32"/>
  <c r="EB27" i="32"/>
  <c r="DH24" i="32"/>
  <c r="FT24" i="32"/>
  <c r="BC25" i="32"/>
  <c r="DO25" i="32"/>
  <c r="F26" i="32"/>
  <c r="BZ26" i="32"/>
  <c r="ET26" i="32"/>
  <c r="AK27" i="32"/>
  <c r="DE27" i="32"/>
  <c r="GA27" i="32"/>
  <c r="FM24" i="32"/>
  <c r="BL25" i="32"/>
  <c r="EV25" i="32"/>
  <c r="AU26" i="32"/>
  <c r="EE26" i="32"/>
  <c r="AL27" i="32"/>
  <c r="DN27" i="32"/>
  <c r="DR24" i="32"/>
  <c r="Y25" i="32"/>
  <c r="DA25" i="32"/>
  <c r="H26" i="32"/>
  <c r="CR26" i="32"/>
  <c r="FT26" i="32"/>
  <c r="CA27" i="32"/>
  <c r="FK27" i="32"/>
  <c r="FO24" i="32"/>
  <c r="BV25" i="32"/>
  <c r="FN25" i="32"/>
  <c r="CC26" i="32"/>
  <c r="GC26" i="32"/>
  <c r="DH27" i="32"/>
  <c r="DT24" i="32"/>
  <c r="AQ25" i="32"/>
  <c r="EI25" i="32"/>
  <c r="BF26" i="32"/>
  <c r="GD26" i="32"/>
  <c r="EG27" i="32"/>
  <c r="DG22" i="32"/>
  <c r="CB22" i="32"/>
  <c r="AO21" i="32"/>
  <c r="GC22" i="32"/>
  <c r="FN21" i="32"/>
  <c r="FG23" i="32"/>
  <c r="DK22" i="32"/>
  <c r="BP21" i="32"/>
  <c r="K23" i="32"/>
  <c r="EK21" i="32"/>
  <c r="BJ22" i="32"/>
  <c r="AE24" i="32"/>
  <c r="AX24" i="32"/>
  <c r="G22" i="32"/>
  <c r="FU27" i="32"/>
  <c r="AZ25" i="32"/>
  <c r="AY26" i="32"/>
  <c r="FW26" i="32"/>
  <c r="DR27" i="32"/>
  <c r="FS24" i="32"/>
  <c r="DN25" i="32"/>
  <c r="DU26" i="32"/>
  <c r="DM24" i="32"/>
  <c r="FY24" i="32"/>
  <c r="BH25" i="32"/>
  <c r="DT25" i="32"/>
  <c r="GF25" i="32"/>
  <c r="BG26" i="32"/>
  <c r="DS26" i="32"/>
  <c r="GE26" i="32"/>
  <c r="BN27" i="32"/>
  <c r="DZ27" i="32"/>
  <c r="DO24" i="32"/>
  <c r="GA24" i="32"/>
  <c r="BJ25" i="32"/>
  <c r="DV25" i="32"/>
  <c r="E26" i="32"/>
  <c r="BQ26" i="32"/>
  <c r="EC26" i="32"/>
  <c r="L27" i="32"/>
  <c r="BX27" i="32"/>
  <c r="EJ27" i="32"/>
  <c r="DP24" i="32"/>
  <c r="GB24" i="32"/>
  <c r="BK25" i="32"/>
  <c r="DW25" i="32"/>
  <c r="N26" i="32"/>
  <c r="CH26" i="32"/>
  <c r="FB26" i="32"/>
  <c r="AS27" i="32"/>
  <c r="DM27" i="32"/>
  <c r="DA24" i="32"/>
  <c r="GC24" i="32"/>
  <c r="BT25" i="32"/>
  <c r="FD25" i="32"/>
  <c r="BC26" i="32"/>
  <c r="EM26" i="32"/>
  <c r="AT27" i="32"/>
  <c r="DV27" i="32"/>
  <c r="DZ24" i="32"/>
  <c r="AG25" i="32"/>
  <c r="DI25" i="32"/>
  <c r="P26" i="32"/>
  <c r="CZ26" i="32"/>
  <c r="GB26" i="32"/>
  <c r="CI27" i="32"/>
  <c r="FS27" i="32"/>
  <c r="FW24" i="32"/>
  <c r="CD25" i="32"/>
  <c r="FV25" i="32"/>
  <c r="DA26" i="32"/>
  <c r="H27" i="32"/>
  <c r="DP27" i="32"/>
  <c r="EJ24" i="32"/>
  <c r="AY25" i="32"/>
  <c r="FG25" i="32"/>
  <c r="BN26" i="32"/>
  <c r="I27" i="32"/>
  <c r="EO27" i="32"/>
  <c r="AU22" i="32"/>
  <c r="BB23" i="32"/>
  <c r="X21" i="32"/>
  <c r="EF22" i="32"/>
  <c r="DA21" i="32"/>
  <c r="BL23" i="32"/>
  <c r="AX22" i="32"/>
  <c r="AA21" i="32"/>
  <c r="FW22" i="32"/>
  <c r="DT21" i="32"/>
  <c r="BX23" i="32"/>
  <c r="AS22" i="32"/>
  <c r="ET22" i="32"/>
  <c r="CW25" i="32"/>
  <c r="AI27" i="32"/>
  <c r="BS25" i="32"/>
  <c r="EE25" i="32"/>
  <c r="V26" i="32"/>
  <c r="CP26" i="32"/>
  <c r="FJ26" i="32"/>
  <c r="BA27" i="32"/>
  <c r="DU27" i="32"/>
  <c r="DQ24" i="32"/>
  <c r="H25" i="32"/>
  <c r="CJ25" i="32"/>
  <c r="FL25" i="32"/>
  <c r="BS26" i="32"/>
  <c r="FC26" i="32"/>
  <c r="BB27" i="32"/>
  <c r="EL27" i="32"/>
  <c r="EP24" i="32"/>
  <c r="AO25" i="32"/>
  <c r="DY25" i="32"/>
  <c r="AF26" i="32"/>
  <c r="DH26" i="32"/>
  <c r="O27" i="32"/>
  <c r="CY27" i="32"/>
  <c r="GD27" i="32"/>
  <c r="J25" i="32"/>
  <c r="CT25" i="32"/>
  <c r="GD25" i="32"/>
  <c r="DI26" i="32"/>
  <c r="X27" i="32"/>
  <c r="DX27" i="32"/>
  <c r="FH24" i="32"/>
  <c r="BG25" i="32"/>
  <c r="FO25" i="32"/>
  <c r="CD26" i="32"/>
  <c r="Y27" i="32"/>
  <c r="FE27" i="32"/>
  <c r="EU21" i="32"/>
  <c r="CQ22" i="32"/>
  <c r="AV21" i="32"/>
  <c r="EV22" i="32"/>
  <c r="DQ21" i="32"/>
  <c r="CF23" i="32"/>
  <c r="BN22" i="32"/>
  <c r="BG21" i="32"/>
  <c r="J23" i="32"/>
  <c r="ER21" i="32"/>
  <c r="CX23" i="32"/>
  <c r="DU22" i="32"/>
  <c r="CA23" i="32"/>
  <c r="DA23" i="32"/>
  <c r="FR24" i="32"/>
  <c r="AM21" i="32"/>
  <c r="AB27" i="32"/>
  <c r="EZ27" i="32"/>
  <c r="O25" i="32"/>
  <c r="AD26" i="32"/>
  <c r="FR26" i="32"/>
  <c r="BI27" i="32"/>
  <c r="P25" i="32"/>
  <c r="CR25" i="32"/>
  <c r="FT25" i="32"/>
  <c r="CA26" i="32"/>
  <c r="FK26" i="32"/>
  <c r="BJ27" i="32"/>
  <c r="ET27" i="32"/>
  <c r="EX24" i="32"/>
  <c r="AW25" i="32"/>
  <c r="EG25" i="32"/>
  <c r="AN26" i="32"/>
  <c r="DP26" i="32"/>
  <c r="W27" i="32"/>
  <c r="DG27" i="32"/>
  <c r="DK24" i="32"/>
  <c r="R25" i="32"/>
  <c r="DB25" i="32"/>
  <c r="Q26" i="32"/>
  <c r="DQ26" i="32"/>
  <c r="AV27" i="32"/>
  <c r="EF27" i="32"/>
  <c r="FP24" i="32"/>
  <c r="BW25" i="32"/>
  <c r="FW25" i="32"/>
  <c r="DJ26" i="32"/>
  <c r="BE27" i="32"/>
  <c r="DS27" i="32"/>
  <c r="W21" i="32"/>
  <c r="EE21" i="32"/>
  <c r="CZ21" i="32"/>
  <c r="W23" i="32"/>
  <c r="GC21" i="32"/>
  <c r="N24" i="32"/>
  <c r="DZ22" i="32"/>
  <c r="DK21" i="32"/>
  <c r="BW23" i="32"/>
  <c r="T22" i="32"/>
  <c r="U24" i="32"/>
  <c r="T23" i="32"/>
  <c r="BA24" i="32"/>
  <c r="AF24" i="32"/>
  <c r="O22" i="32"/>
  <c r="F16" i="27"/>
  <c r="G16" i="27" s="1"/>
  <c r="H16" i="27" s="1"/>
  <c r="I16" i="27" s="1"/>
  <c r="J16" i="27" s="1"/>
  <c r="K16" i="27" s="1"/>
  <c r="L16" i="27" s="1"/>
  <c r="M16" i="27" s="1"/>
  <c r="N16" i="27" s="1"/>
  <c r="O16" i="27" s="1"/>
  <c r="P16" i="27" s="1"/>
  <c r="Q16" i="27" s="1"/>
  <c r="R16" i="27" s="1"/>
  <c r="S16" i="27" s="1"/>
  <c r="T16" i="27" s="1"/>
  <c r="U16" i="27" s="1"/>
  <c r="V16" i="27" s="1"/>
  <c r="W16" i="27" s="1"/>
  <c r="X16" i="27" s="1"/>
  <c r="Y16" i="27" s="1"/>
  <c r="Z16" i="27" s="1"/>
  <c r="AA16" i="27" s="1"/>
  <c r="AB16" i="27" s="1"/>
  <c r="AC16" i="27" s="1"/>
  <c r="AD16" i="27" s="1"/>
  <c r="AE16" i="27" s="1"/>
  <c r="AF16" i="27" s="1"/>
  <c r="AG16" i="27" s="1"/>
  <c r="AH16" i="27" s="1"/>
  <c r="AI16" i="27" s="1"/>
  <c r="AJ16" i="27" s="1"/>
  <c r="AK16" i="27" s="1"/>
  <c r="AL16" i="27" s="1"/>
  <c r="AM16" i="27" s="1"/>
  <c r="AN16" i="27" s="1"/>
  <c r="AO16" i="27" s="1"/>
  <c r="AP16" i="27" s="1"/>
  <c r="AQ16" i="27" s="1"/>
  <c r="AR16" i="27" s="1"/>
  <c r="AS16" i="27" s="1"/>
  <c r="AT16" i="27" s="1"/>
  <c r="AU16" i="27" s="1"/>
  <c r="AV16" i="27" s="1"/>
  <c r="AW16" i="27" s="1"/>
  <c r="GH26" i="32"/>
  <c r="E19" i="27"/>
  <c r="GP45" i="32"/>
  <c r="GO76" i="32"/>
  <c r="GP50" i="32"/>
  <c r="GP52" i="32"/>
  <c r="GP51" i="32"/>
  <c r="GP49" i="32"/>
  <c r="GQ49" i="32" s="1"/>
  <c r="GR49" i="32" s="1"/>
  <c r="GS49" i="32" s="1"/>
  <c r="GT49" i="32" s="1"/>
  <c r="GU49" i="32" s="1"/>
  <c r="GV49" i="32" s="1"/>
  <c r="GW49" i="32" s="1"/>
  <c r="GX49" i="32" s="1"/>
  <c r="GY49" i="32" s="1"/>
  <c r="GZ49" i="32" s="1"/>
  <c r="HA49" i="32" s="1"/>
  <c r="HB49" i="32" s="1"/>
  <c r="HC49" i="32" s="1"/>
  <c r="HD49" i="32" s="1"/>
  <c r="HE49" i="32" s="1"/>
  <c r="HF49" i="32" s="1"/>
  <c r="HG49" i="32" s="1"/>
  <c r="HH49" i="32" s="1"/>
  <c r="HI49" i="32" s="1"/>
  <c r="HJ49" i="32" s="1"/>
  <c r="HK49" i="32" s="1"/>
  <c r="HL49" i="32" s="1"/>
  <c r="HM49" i="32" s="1"/>
  <c r="HN49" i="32" s="1"/>
  <c r="HO49" i="32" s="1"/>
  <c r="HP49" i="32" s="1"/>
  <c r="HQ49" i="32" s="1"/>
  <c r="HR49" i="32" s="1"/>
  <c r="HS49" i="32" s="1"/>
  <c r="HT49" i="32" s="1"/>
  <c r="HU49" i="32" s="1"/>
  <c r="HV49" i="32" s="1"/>
  <c r="HW49" i="32" s="1"/>
  <c r="HX49" i="32" s="1"/>
  <c r="HY49" i="32" s="1"/>
  <c r="HZ49" i="32" s="1"/>
  <c r="IA49" i="32" s="1"/>
  <c r="IB49" i="32" s="1"/>
  <c r="IC49" i="32" s="1"/>
  <c r="GP53" i="32"/>
  <c r="D24" i="27"/>
  <c r="D37" i="27" s="1"/>
  <c r="GI21" i="32" s="1"/>
  <c r="D21" i="27"/>
  <c r="D34" i="27" s="1"/>
  <c r="D25" i="27"/>
  <c r="D18" i="27"/>
  <c r="D23" i="27"/>
  <c r="D20" i="27"/>
  <c r="D22" i="27"/>
  <c r="D17" i="27"/>
  <c r="GQ66" i="32" l="1"/>
  <c r="GR66" i="32" s="1"/>
  <c r="AI26" i="32"/>
  <c r="DM26" i="32"/>
  <c r="L25" i="32"/>
  <c r="EV24" i="32"/>
  <c r="CV25" i="32"/>
  <c r="M27" i="32"/>
  <c r="FP25" i="32"/>
  <c r="CW26" i="32"/>
  <c r="FF27" i="32"/>
  <c r="C26" i="32"/>
  <c r="BF21" i="32"/>
  <c r="AL25" i="32"/>
  <c r="DP23" i="32"/>
  <c r="ED25" i="32"/>
  <c r="DB27" i="32"/>
  <c r="GH22" i="32"/>
  <c r="GH27" i="32"/>
  <c r="GH24" i="32"/>
  <c r="DC25" i="32"/>
  <c r="FN27" i="32"/>
  <c r="CA21" i="32"/>
  <c r="F25" i="32"/>
  <c r="EZ25" i="32"/>
  <c r="CN24" i="32"/>
  <c r="FP27" i="32"/>
  <c r="M26" i="32"/>
  <c r="FN24" i="32"/>
  <c r="EA26" i="32"/>
  <c r="EI24" i="32"/>
  <c r="AP27" i="32"/>
  <c r="FT27" i="32"/>
  <c r="EH27" i="32"/>
  <c r="DY24" i="32"/>
  <c r="AD25" i="32"/>
  <c r="GH21" i="32"/>
  <c r="GH25" i="32"/>
  <c r="E32" i="27"/>
  <c r="GJ26" i="32" s="1"/>
  <c r="F19" i="27"/>
  <c r="G19" i="27" s="1"/>
  <c r="H19" i="27" s="1"/>
  <c r="I19" i="27" s="1"/>
  <c r="J19" i="27" s="1"/>
  <c r="K19" i="27" s="1"/>
  <c r="L19" i="27" s="1"/>
  <c r="M19" i="27" s="1"/>
  <c r="N19" i="27" s="1"/>
  <c r="O19" i="27" s="1"/>
  <c r="P19" i="27" s="1"/>
  <c r="Q19" i="27" s="1"/>
  <c r="R19" i="27" s="1"/>
  <c r="S19" i="27" s="1"/>
  <c r="T19" i="27" s="1"/>
  <c r="U19" i="27" s="1"/>
  <c r="V19" i="27" s="1"/>
  <c r="W19" i="27" s="1"/>
  <c r="X19" i="27" s="1"/>
  <c r="Y19" i="27" s="1"/>
  <c r="Z19" i="27" s="1"/>
  <c r="AA19" i="27" s="1"/>
  <c r="AB19" i="27" s="1"/>
  <c r="AC19" i="27" s="1"/>
  <c r="AD19" i="27" s="1"/>
  <c r="AE19" i="27" s="1"/>
  <c r="AF19" i="27" s="1"/>
  <c r="AG19" i="27" s="1"/>
  <c r="AH19" i="27" s="1"/>
  <c r="AI19" i="27" s="1"/>
  <c r="AJ19" i="27" s="1"/>
  <c r="AK19" i="27" s="1"/>
  <c r="AL19" i="27" s="1"/>
  <c r="AM19" i="27" s="1"/>
  <c r="AN19" i="27" s="1"/>
  <c r="AO19" i="27" s="1"/>
  <c r="AP19" i="27" s="1"/>
  <c r="AQ19" i="27" s="1"/>
  <c r="AR19" i="27" s="1"/>
  <c r="AS19" i="27" s="1"/>
  <c r="AT19" i="27" s="1"/>
  <c r="AU19" i="27" s="1"/>
  <c r="AV19" i="27" s="1"/>
  <c r="AW19" i="27" s="1"/>
  <c r="GQ45" i="32"/>
  <c r="GP76" i="32"/>
  <c r="GQ52" i="32"/>
  <c r="GQ53" i="32"/>
  <c r="GQ50" i="32"/>
  <c r="GQ51" i="32"/>
  <c r="GQ78" i="32"/>
  <c r="E21" i="27"/>
  <c r="E24" i="27"/>
  <c r="F24" i="27" s="1"/>
  <c r="G24" i="27" s="1"/>
  <c r="H24" i="27" s="1"/>
  <c r="I24" i="27" s="1"/>
  <c r="J24" i="27" s="1"/>
  <c r="K24" i="27" s="1"/>
  <c r="L24" i="27" s="1"/>
  <c r="M24" i="27" s="1"/>
  <c r="N24" i="27" s="1"/>
  <c r="O24" i="27" s="1"/>
  <c r="P24" i="27" s="1"/>
  <c r="Q24" i="27" s="1"/>
  <c r="R24" i="27" s="1"/>
  <c r="S24" i="27" s="1"/>
  <c r="T24" i="27" s="1"/>
  <c r="U24" i="27" s="1"/>
  <c r="V24" i="27" s="1"/>
  <c r="W24" i="27" s="1"/>
  <c r="X24" i="27" s="1"/>
  <c r="Y24" i="27" s="1"/>
  <c r="Z24" i="27" s="1"/>
  <c r="AA24" i="27" s="1"/>
  <c r="AB24" i="27" s="1"/>
  <c r="AC24" i="27" s="1"/>
  <c r="AD24" i="27" s="1"/>
  <c r="AE24" i="27" s="1"/>
  <c r="AF24" i="27" s="1"/>
  <c r="AG24" i="27" s="1"/>
  <c r="AH24" i="27" s="1"/>
  <c r="AI24" i="27" s="1"/>
  <c r="AJ24" i="27" s="1"/>
  <c r="AK24" i="27" s="1"/>
  <c r="AL24" i="27" s="1"/>
  <c r="AM24" i="27" s="1"/>
  <c r="AN24" i="27" s="1"/>
  <c r="AO24" i="27" s="1"/>
  <c r="AP24" i="27" s="1"/>
  <c r="AQ24" i="27" s="1"/>
  <c r="AR24" i="27" s="1"/>
  <c r="AS24" i="27" s="1"/>
  <c r="AT24" i="27" s="1"/>
  <c r="AU24" i="27" s="1"/>
  <c r="AV24" i="27" s="1"/>
  <c r="AW24" i="27" s="1"/>
  <c r="D29" i="27"/>
  <c r="GI23" i="32" s="1"/>
  <c r="D36" i="27"/>
  <c r="E23" i="27"/>
  <c r="F23" i="27" s="1"/>
  <c r="G23" i="27" s="1"/>
  <c r="H23" i="27" s="1"/>
  <c r="I23" i="27" s="1"/>
  <c r="J23" i="27" s="1"/>
  <c r="K23" i="27" s="1"/>
  <c r="L23" i="27" s="1"/>
  <c r="M23" i="27" s="1"/>
  <c r="N23" i="27" s="1"/>
  <c r="O23" i="27" s="1"/>
  <c r="P23" i="27" s="1"/>
  <c r="Q23" i="27" s="1"/>
  <c r="R23" i="27" s="1"/>
  <c r="S23" i="27" s="1"/>
  <c r="T23" i="27" s="1"/>
  <c r="U23" i="27" s="1"/>
  <c r="V23" i="27" s="1"/>
  <c r="W23" i="27" s="1"/>
  <c r="X23" i="27" s="1"/>
  <c r="Y23" i="27" s="1"/>
  <c r="Z23" i="27" s="1"/>
  <c r="AA23" i="27" s="1"/>
  <c r="AB23" i="27" s="1"/>
  <c r="AC23" i="27" s="1"/>
  <c r="AD23" i="27" s="1"/>
  <c r="AE23" i="27" s="1"/>
  <c r="AF23" i="27" s="1"/>
  <c r="AG23" i="27" s="1"/>
  <c r="AH23" i="27" s="1"/>
  <c r="AI23" i="27" s="1"/>
  <c r="AJ23" i="27" s="1"/>
  <c r="AK23" i="27" s="1"/>
  <c r="AL23" i="27" s="1"/>
  <c r="AM23" i="27" s="1"/>
  <c r="AN23" i="27" s="1"/>
  <c r="AO23" i="27" s="1"/>
  <c r="AP23" i="27" s="1"/>
  <c r="AQ23" i="27" s="1"/>
  <c r="AR23" i="27" s="1"/>
  <c r="AS23" i="27" s="1"/>
  <c r="AT23" i="27" s="1"/>
  <c r="AU23" i="27" s="1"/>
  <c r="AV23" i="27" s="1"/>
  <c r="AW23" i="27" s="1"/>
  <c r="D33" i="27"/>
  <c r="GI27" i="32" s="1"/>
  <c r="E20" i="27"/>
  <c r="F20" i="27" s="1"/>
  <c r="G20" i="27" s="1"/>
  <c r="H20" i="27" s="1"/>
  <c r="I20" i="27" s="1"/>
  <c r="J20" i="27" s="1"/>
  <c r="K20" i="27" s="1"/>
  <c r="L20" i="27" s="1"/>
  <c r="M20" i="27" s="1"/>
  <c r="N20" i="27" s="1"/>
  <c r="O20" i="27" s="1"/>
  <c r="P20" i="27" s="1"/>
  <c r="Q20" i="27" s="1"/>
  <c r="R20" i="27" s="1"/>
  <c r="S20" i="27" s="1"/>
  <c r="T20" i="27" s="1"/>
  <c r="U20" i="27" s="1"/>
  <c r="V20" i="27" s="1"/>
  <c r="W20" i="27" s="1"/>
  <c r="X20" i="27" s="1"/>
  <c r="Y20" i="27" s="1"/>
  <c r="Z20" i="27" s="1"/>
  <c r="AA20" i="27" s="1"/>
  <c r="AB20" i="27" s="1"/>
  <c r="AC20" i="27" s="1"/>
  <c r="AD20" i="27" s="1"/>
  <c r="AE20" i="27" s="1"/>
  <c r="AF20" i="27" s="1"/>
  <c r="AG20" i="27" s="1"/>
  <c r="AH20" i="27" s="1"/>
  <c r="AI20" i="27" s="1"/>
  <c r="AJ20" i="27" s="1"/>
  <c r="AK20" i="27" s="1"/>
  <c r="AL20" i="27" s="1"/>
  <c r="AM20" i="27" s="1"/>
  <c r="AN20" i="27" s="1"/>
  <c r="AO20" i="27" s="1"/>
  <c r="AP20" i="27" s="1"/>
  <c r="AQ20" i="27" s="1"/>
  <c r="AR20" i="27" s="1"/>
  <c r="AS20" i="27" s="1"/>
  <c r="AT20" i="27" s="1"/>
  <c r="AU20" i="27" s="1"/>
  <c r="AV20" i="27" s="1"/>
  <c r="AW20" i="27" s="1"/>
  <c r="D35" i="27"/>
  <c r="E22" i="27"/>
  <c r="F22" i="27" s="1"/>
  <c r="G22" i="27" s="1"/>
  <c r="H22" i="27" s="1"/>
  <c r="I22" i="27" s="1"/>
  <c r="J22" i="27" s="1"/>
  <c r="K22" i="27" s="1"/>
  <c r="L22" i="27" s="1"/>
  <c r="M22" i="27" s="1"/>
  <c r="N22" i="27" s="1"/>
  <c r="O22" i="27" s="1"/>
  <c r="P22" i="27" s="1"/>
  <c r="Q22" i="27" s="1"/>
  <c r="R22" i="27" s="1"/>
  <c r="S22" i="27" s="1"/>
  <c r="T22" i="27" s="1"/>
  <c r="U22" i="27" s="1"/>
  <c r="V22" i="27" s="1"/>
  <c r="W22" i="27" s="1"/>
  <c r="X22" i="27" s="1"/>
  <c r="Y22" i="27" s="1"/>
  <c r="Z22" i="27" s="1"/>
  <c r="AA22" i="27" s="1"/>
  <c r="AB22" i="27" s="1"/>
  <c r="AC22" i="27" s="1"/>
  <c r="AD22" i="27" s="1"/>
  <c r="AE22" i="27" s="1"/>
  <c r="AF22" i="27" s="1"/>
  <c r="AG22" i="27" s="1"/>
  <c r="AH22" i="27" s="1"/>
  <c r="AI22" i="27" s="1"/>
  <c r="AJ22" i="27" s="1"/>
  <c r="AK22" i="27" s="1"/>
  <c r="AL22" i="27" s="1"/>
  <c r="AM22" i="27" s="1"/>
  <c r="AN22" i="27" s="1"/>
  <c r="AO22" i="27" s="1"/>
  <c r="AP22" i="27" s="1"/>
  <c r="AQ22" i="27" s="1"/>
  <c r="AR22" i="27" s="1"/>
  <c r="AS22" i="27" s="1"/>
  <c r="AT22" i="27" s="1"/>
  <c r="AU22" i="27" s="1"/>
  <c r="AV22" i="27" s="1"/>
  <c r="AW22" i="27" s="1"/>
  <c r="D31" i="27"/>
  <c r="GI25" i="32" s="1"/>
  <c r="E18" i="27"/>
  <c r="F18" i="27" s="1"/>
  <c r="G18" i="27" s="1"/>
  <c r="H18" i="27" s="1"/>
  <c r="I18" i="27" s="1"/>
  <c r="J18" i="27" s="1"/>
  <c r="K18" i="27" s="1"/>
  <c r="L18" i="27" s="1"/>
  <c r="M18" i="27" s="1"/>
  <c r="N18" i="27" s="1"/>
  <c r="O18" i="27" s="1"/>
  <c r="P18" i="27" s="1"/>
  <c r="Q18" i="27" s="1"/>
  <c r="R18" i="27" s="1"/>
  <c r="S18" i="27" s="1"/>
  <c r="T18" i="27" s="1"/>
  <c r="U18" i="27" s="1"/>
  <c r="V18" i="27" s="1"/>
  <c r="W18" i="27" s="1"/>
  <c r="X18" i="27" s="1"/>
  <c r="Y18" i="27" s="1"/>
  <c r="Z18" i="27" s="1"/>
  <c r="AA18" i="27" s="1"/>
  <c r="AB18" i="27" s="1"/>
  <c r="AC18" i="27" s="1"/>
  <c r="AD18" i="27" s="1"/>
  <c r="AE18" i="27" s="1"/>
  <c r="AF18" i="27" s="1"/>
  <c r="AG18" i="27" s="1"/>
  <c r="AH18" i="27" s="1"/>
  <c r="AI18" i="27" s="1"/>
  <c r="AJ18" i="27" s="1"/>
  <c r="AK18" i="27" s="1"/>
  <c r="AL18" i="27" s="1"/>
  <c r="AM18" i="27" s="1"/>
  <c r="AN18" i="27" s="1"/>
  <c r="AO18" i="27" s="1"/>
  <c r="AP18" i="27" s="1"/>
  <c r="AQ18" i="27" s="1"/>
  <c r="AR18" i="27" s="1"/>
  <c r="AS18" i="27" s="1"/>
  <c r="AT18" i="27" s="1"/>
  <c r="AU18" i="27" s="1"/>
  <c r="AV18" i="27" s="1"/>
  <c r="AW18" i="27" s="1"/>
  <c r="D30" i="27"/>
  <c r="GI24" i="32" s="1"/>
  <c r="E17" i="27"/>
  <c r="F17" i="27" s="1"/>
  <c r="G17" i="27" s="1"/>
  <c r="H17" i="27" s="1"/>
  <c r="I17" i="27" s="1"/>
  <c r="J17" i="27" s="1"/>
  <c r="K17" i="27" s="1"/>
  <c r="L17" i="27" s="1"/>
  <c r="M17" i="27" s="1"/>
  <c r="N17" i="27" s="1"/>
  <c r="O17" i="27" s="1"/>
  <c r="P17" i="27" s="1"/>
  <c r="Q17" i="27" s="1"/>
  <c r="R17" i="27" s="1"/>
  <c r="S17" i="27" s="1"/>
  <c r="T17" i="27" s="1"/>
  <c r="U17" i="27" s="1"/>
  <c r="V17" i="27" s="1"/>
  <c r="W17" i="27" s="1"/>
  <c r="X17" i="27" s="1"/>
  <c r="Y17" i="27" s="1"/>
  <c r="Z17" i="27" s="1"/>
  <c r="AA17" i="27" s="1"/>
  <c r="AB17" i="27" s="1"/>
  <c r="AC17" i="27" s="1"/>
  <c r="AD17" i="27" s="1"/>
  <c r="AE17" i="27" s="1"/>
  <c r="AF17" i="27" s="1"/>
  <c r="AG17" i="27" s="1"/>
  <c r="AH17" i="27" s="1"/>
  <c r="AI17" i="27" s="1"/>
  <c r="AJ17" i="27" s="1"/>
  <c r="AK17" i="27" s="1"/>
  <c r="AL17" i="27" s="1"/>
  <c r="AM17" i="27" s="1"/>
  <c r="AN17" i="27" s="1"/>
  <c r="AO17" i="27" s="1"/>
  <c r="AP17" i="27" s="1"/>
  <c r="AQ17" i="27" s="1"/>
  <c r="AR17" i="27" s="1"/>
  <c r="AS17" i="27" s="1"/>
  <c r="AT17" i="27" s="1"/>
  <c r="AU17" i="27" s="1"/>
  <c r="AV17" i="27" s="1"/>
  <c r="AW17" i="27" s="1"/>
  <c r="D38" i="27"/>
  <c r="GI22" i="32" s="1"/>
  <c r="E25" i="27"/>
  <c r="F25" i="27" s="1"/>
  <c r="G25" i="27" s="1"/>
  <c r="H25" i="27" s="1"/>
  <c r="I25" i="27" s="1"/>
  <c r="J25" i="27" s="1"/>
  <c r="K25" i="27" s="1"/>
  <c r="L25" i="27" s="1"/>
  <c r="M25" i="27" s="1"/>
  <c r="N25" i="27" s="1"/>
  <c r="O25" i="27" s="1"/>
  <c r="P25" i="27" s="1"/>
  <c r="Q25" i="27" s="1"/>
  <c r="R25" i="27" s="1"/>
  <c r="S25" i="27" s="1"/>
  <c r="T25" i="27" s="1"/>
  <c r="U25" i="27" s="1"/>
  <c r="V25" i="27" s="1"/>
  <c r="W25" i="27" s="1"/>
  <c r="X25" i="27" s="1"/>
  <c r="Y25" i="27" s="1"/>
  <c r="Z25" i="27" s="1"/>
  <c r="AA25" i="27" s="1"/>
  <c r="AB25" i="27" s="1"/>
  <c r="AC25" i="27" s="1"/>
  <c r="AD25" i="27" s="1"/>
  <c r="AE25" i="27" s="1"/>
  <c r="AF25" i="27" s="1"/>
  <c r="AG25" i="27" s="1"/>
  <c r="AH25" i="27" s="1"/>
  <c r="AI25" i="27" s="1"/>
  <c r="AJ25" i="27" s="1"/>
  <c r="AK25" i="27" s="1"/>
  <c r="AL25" i="27" s="1"/>
  <c r="AM25" i="27" s="1"/>
  <c r="AN25" i="27" s="1"/>
  <c r="AO25" i="27" s="1"/>
  <c r="AP25" i="27" s="1"/>
  <c r="AQ25" i="27" s="1"/>
  <c r="AR25" i="27" s="1"/>
  <c r="AS25" i="27" s="1"/>
  <c r="AT25" i="27" s="1"/>
  <c r="AU25" i="27" s="1"/>
  <c r="AV25" i="27" s="1"/>
  <c r="AW25" i="27" s="1"/>
  <c r="F32" i="27" l="1"/>
  <c r="GK26" i="32" s="1"/>
  <c r="E34" i="27"/>
  <c r="F21" i="27"/>
  <c r="G21" i="27" s="1"/>
  <c r="H21" i="27" s="1"/>
  <c r="I21" i="27" s="1"/>
  <c r="J21" i="27" s="1"/>
  <c r="K21" i="27" s="1"/>
  <c r="L21" i="27" s="1"/>
  <c r="M21" i="27" s="1"/>
  <c r="N21" i="27" s="1"/>
  <c r="O21" i="27" s="1"/>
  <c r="P21" i="27" s="1"/>
  <c r="Q21" i="27" s="1"/>
  <c r="R21" i="27" s="1"/>
  <c r="S21" i="27" s="1"/>
  <c r="T21" i="27" s="1"/>
  <c r="U21" i="27" s="1"/>
  <c r="V21" i="27" s="1"/>
  <c r="W21" i="27" s="1"/>
  <c r="X21" i="27" s="1"/>
  <c r="Y21" i="27" s="1"/>
  <c r="Z21" i="27" s="1"/>
  <c r="AA21" i="27" s="1"/>
  <c r="AB21" i="27" s="1"/>
  <c r="AC21" i="27" s="1"/>
  <c r="AD21" i="27" s="1"/>
  <c r="AE21" i="27" s="1"/>
  <c r="AF21" i="27" s="1"/>
  <c r="AG21" i="27" s="1"/>
  <c r="AH21" i="27" s="1"/>
  <c r="AI21" i="27" s="1"/>
  <c r="AJ21" i="27" s="1"/>
  <c r="AK21" i="27" s="1"/>
  <c r="AL21" i="27" s="1"/>
  <c r="AM21" i="27" s="1"/>
  <c r="AN21" i="27" s="1"/>
  <c r="AO21" i="27" s="1"/>
  <c r="AP21" i="27" s="1"/>
  <c r="AQ21" i="27" s="1"/>
  <c r="AR21" i="27" s="1"/>
  <c r="AS21" i="27" s="1"/>
  <c r="AT21" i="27" s="1"/>
  <c r="AU21" i="27" s="1"/>
  <c r="AV21" i="27" s="1"/>
  <c r="AW21" i="27" s="1"/>
  <c r="G32" i="27"/>
  <c r="GL26" i="32" s="1"/>
  <c r="GR45" i="32"/>
  <c r="GQ76" i="32"/>
  <c r="GR52" i="32"/>
  <c r="GR51" i="32"/>
  <c r="GR50" i="32"/>
  <c r="GR53" i="32"/>
  <c r="GR78" i="32"/>
  <c r="GS66" i="32"/>
  <c r="E37" i="27"/>
  <c r="GJ21" i="32" s="1"/>
  <c r="E29" i="27"/>
  <c r="GJ23" i="32" s="1"/>
  <c r="E38" i="27"/>
  <c r="GJ22" i="32" s="1"/>
  <c r="E36" i="27"/>
  <c r="E30" i="27"/>
  <c r="GJ24" i="32" s="1"/>
  <c r="E31" i="27"/>
  <c r="GJ25" i="32" s="1"/>
  <c r="E35" i="27"/>
  <c r="E33" i="27"/>
  <c r="GJ27" i="32" s="1"/>
  <c r="F34" i="27" l="1"/>
  <c r="G34" i="27"/>
  <c r="H32" i="27"/>
  <c r="GM26" i="32" s="1"/>
  <c r="GS45" i="32"/>
  <c r="GR76" i="32"/>
  <c r="GS52" i="32"/>
  <c r="GS53" i="32"/>
  <c r="GS50" i="32"/>
  <c r="GS51" i="32"/>
  <c r="GS78" i="32"/>
  <c r="GT66" i="32"/>
  <c r="F37" i="27"/>
  <c r="GK21" i="32" s="1"/>
  <c r="F29" i="27"/>
  <c r="GK23" i="32" s="1"/>
  <c r="F35" i="27"/>
  <c r="F36" i="27"/>
  <c r="H34" i="27"/>
  <c r="F30" i="27"/>
  <c r="GK24" i="32" s="1"/>
  <c r="F33" i="27"/>
  <c r="GK27" i="32" s="1"/>
  <c r="F31" i="27"/>
  <c r="GK25" i="32" s="1"/>
  <c r="F38" i="27"/>
  <c r="GK22" i="32" s="1"/>
  <c r="I32" i="27"/>
  <c r="GN26" i="32" s="1"/>
  <c r="H2" i="20"/>
  <c r="GT45" i="32" l="1"/>
  <c r="GS76" i="32"/>
  <c r="GT52" i="32"/>
  <c r="GT51" i="32"/>
  <c r="GT50" i="32"/>
  <c r="GT53" i="32"/>
  <c r="GT78" i="32"/>
  <c r="GU66" i="32"/>
  <c r="I34" i="27"/>
  <c r="G37" i="27"/>
  <c r="GL21" i="32" s="1"/>
  <c r="G29" i="27"/>
  <c r="GL23" i="32" s="1"/>
  <c r="G31" i="27"/>
  <c r="GL25" i="32" s="1"/>
  <c r="G33" i="27"/>
  <c r="GL27" i="32" s="1"/>
  <c r="G30" i="27"/>
  <c r="GL24" i="32" s="1"/>
  <c r="G36" i="27"/>
  <c r="G38" i="27"/>
  <c r="GL22" i="32" s="1"/>
  <c r="G35" i="27"/>
  <c r="J32" i="27"/>
  <c r="GO26" i="32" s="1"/>
  <c r="GO43" i="32" s="1"/>
  <c r="GO74" i="32" s="1"/>
  <c r="GU45" i="32" l="1"/>
  <c r="GT76" i="32"/>
  <c r="GU52" i="32"/>
  <c r="GU50" i="32"/>
  <c r="GU51" i="32"/>
  <c r="GU53" i="32"/>
  <c r="GU78" i="32"/>
  <c r="GV66" i="32"/>
  <c r="J34" i="27"/>
  <c r="H37" i="27"/>
  <c r="GM21" i="32" s="1"/>
  <c r="H29" i="27"/>
  <c r="GM23" i="32" s="1"/>
  <c r="H38" i="27"/>
  <c r="GM22" i="32" s="1"/>
  <c r="H35" i="27"/>
  <c r="H36" i="27"/>
  <c r="H31" i="27"/>
  <c r="GM25" i="32" s="1"/>
  <c r="H33" i="27"/>
  <c r="GM27" i="32" s="1"/>
  <c r="H30" i="27"/>
  <c r="GM24" i="32" s="1"/>
  <c r="K32" i="27"/>
  <c r="GP26" i="32" s="1"/>
  <c r="GP43" i="32" s="1"/>
  <c r="GP74" i="32" s="1"/>
  <c r="AB8" i="34"/>
  <c r="AB9" i="34"/>
  <c r="AB10" i="34"/>
  <c r="AB11" i="34"/>
  <c r="AB12" i="34"/>
  <c r="AB13" i="34"/>
  <c r="AB14" i="34"/>
  <c r="AB15" i="34"/>
  <c r="AB16" i="34"/>
  <c r="AB17" i="34"/>
  <c r="AB18" i="34"/>
  <c r="AB19" i="34"/>
  <c r="AB20" i="34"/>
  <c r="AB21" i="34"/>
  <c r="AB22" i="34"/>
  <c r="AB23" i="34"/>
  <c r="AB24" i="34"/>
  <c r="AB25" i="34"/>
  <c r="AB26" i="34"/>
  <c r="AB27" i="34"/>
  <c r="AB28" i="34"/>
  <c r="AB29" i="34"/>
  <c r="AB30" i="34"/>
  <c r="AB31" i="34"/>
  <c r="AB32" i="34"/>
  <c r="AB33" i="34"/>
  <c r="AB34" i="34"/>
  <c r="AB35" i="34"/>
  <c r="AB36" i="34"/>
  <c r="AB37" i="34"/>
  <c r="AB38" i="34"/>
  <c r="AB39" i="34"/>
  <c r="AB40" i="34"/>
  <c r="AB41" i="34"/>
  <c r="AB42" i="34"/>
  <c r="AB43" i="34"/>
  <c r="AB44" i="34"/>
  <c r="AB45" i="34"/>
  <c r="AB46" i="34"/>
  <c r="AB47" i="34"/>
  <c r="AB48" i="34"/>
  <c r="AB49" i="34"/>
  <c r="AB50" i="34"/>
  <c r="AB51" i="34"/>
  <c r="AB52" i="34"/>
  <c r="AB53" i="34"/>
  <c r="AB54" i="34"/>
  <c r="AB55" i="34"/>
  <c r="AB56" i="34"/>
  <c r="AB57" i="34"/>
  <c r="AB58" i="34"/>
  <c r="AB59" i="34"/>
  <c r="AB60" i="34"/>
  <c r="AB61" i="34"/>
  <c r="AB62" i="34"/>
  <c r="AB63" i="34"/>
  <c r="AB64" i="34"/>
  <c r="AB65" i="34"/>
  <c r="AB66" i="34"/>
  <c r="AB67" i="34"/>
  <c r="AB68" i="34"/>
  <c r="AB69" i="34"/>
  <c r="AB70" i="34"/>
  <c r="AB71" i="34"/>
  <c r="AB72" i="34"/>
  <c r="AB73" i="34"/>
  <c r="AB74" i="34"/>
  <c r="AB75" i="34"/>
  <c r="AB76" i="34"/>
  <c r="AB77" i="34"/>
  <c r="AB78" i="34"/>
  <c r="AB79" i="34"/>
  <c r="AB80" i="34"/>
  <c r="AB81" i="34"/>
  <c r="AB82" i="34"/>
  <c r="AB83" i="34"/>
  <c r="AB84" i="34"/>
  <c r="AB85" i="34"/>
  <c r="AB86" i="34"/>
  <c r="AB87" i="34"/>
  <c r="AB88" i="34"/>
  <c r="AB89" i="34"/>
  <c r="AB90" i="34"/>
  <c r="AB91" i="34"/>
  <c r="AB92" i="34"/>
  <c r="AB93" i="34"/>
  <c r="AB94" i="34"/>
  <c r="AB95" i="34"/>
  <c r="AB96" i="34"/>
  <c r="AB97" i="34"/>
  <c r="AB98" i="34"/>
  <c r="AB99" i="34"/>
  <c r="AB100" i="34"/>
  <c r="AB101" i="34"/>
  <c r="AB102" i="34"/>
  <c r="AB103" i="34"/>
  <c r="AB104" i="34"/>
  <c r="AB105" i="34"/>
  <c r="AB106" i="34"/>
  <c r="AB107" i="34"/>
  <c r="AB108" i="34"/>
  <c r="AB109" i="34"/>
  <c r="AB110" i="34"/>
  <c r="AB111" i="34"/>
  <c r="AB112" i="34"/>
  <c r="AB113" i="34"/>
  <c r="AB114" i="34"/>
  <c r="AB115" i="34"/>
  <c r="AB116" i="34"/>
  <c r="AB117" i="34"/>
  <c r="AB118" i="34"/>
  <c r="AB119" i="34"/>
  <c r="AB120" i="34"/>
  <c r="AB121" i="34"/>
  <c r="AB122" i="34"/>
  <c r="AB123" i="34"/>
  <c r="AB124" i="34"/>
  <c r="AB125" i="34"/>
  <c r="AB126" i="34"/>
  <c r="AB127" i="34"/>
  <c r="AB128" i="34"/>
  <c r="AB129" i="34"/>
  <c r="AB130" i="34"/>
  <c r="AB131" i="34"/>
  <c r="AB132" i="34"/>
  <c r="AB133" i="34"/>
  <c r="AB134" i="34"/>
  <c r="AB135" i="34"/>
  <c r="AB136" i="34"/>
  <c r="AB137" i="34"/>
  <c r="AB138" i="34"/>
  <c r="AB139" i="34"/>
  <c r="AB140" i="34"/>
  <c r="AB141" i="34"/>
  <c r="AB142" i="34"/>
  <c r="AB143" i="34"/>
  <c r="AB144" i="34"/>
  <c r="AB145" i="34"/>
  <c r="AB146" i="34"/>
  <c r="AB147" i="34"/>
  <c r="AB148" i="34"/>
  <c r="AB149" i="34"/>
  <c r="AB150" i="34"/>
  <c r="AB151" i="34"/>
  <c r="AB152" i="34"/>
  <c r="AB153" i="34"/>
  <c r="AB154" i="34"/>
  <c r="AB155" i="34"/>
  <c r="AB156" i="34"/>
  <c r="AB157" i="34"/>
  <c r="AB158" i="34"/>
  <c r="AB159" i="34"/>
  <c r="AB160" i="34"/>
  <c r="AB161" i="34"/>
  <c r="AB162" i="34"/>
  <c r="AB163" i="34"/>
  <c r="AB164" i="34"/>
  <c r="AB165" i="34"/>
  <c r="AB166" i="34"/>
  <c r="AB167" i="34"/>
  <c r="AB168" i="34"/>
  <c r="AB169" i="34"/>
  <c r="AB170" i="34"/>
  <c r="AB171" i="34"/>
  <c r="AB172" i="34"/>
  <c r="AB173" i="34"/>
  <c r="AB174" i="34"/>
  <c r="AB175" i="34"/>
  <c r="AB176" i="34"/>
  <c r="AB177" i="34"/>
  <c r="AB178" i="34"/>
  <c r="AB179" i="34"/>
  <c r="AB180" i="34"/>
  <c r="AB181" i="34"/>
  <c r="AB182" i="34"/>
  <c r="AB183" i="34"/>
  <c r="AB184" i="34"/>
  <c r="AB185" i="34"/>
  <c r="AB186" i="34"/>
  <c r="AB187" i="34"/>
  <c r="AB188" i="34"/>
  <c r="AB189" i="34"/>
  <c r="AB190" i="34"/>
  <c r="AB191" i="34"/>
  <c r="AB192" i="34"/>
  <c r="AB193" i="34"/>
  <c r="AB194" i="34"/>
  <c r="AB195" i="34"/>
  <c r="AB196" i="34"/>
  <c r="AB197" i="34"/>
  <c r="AB198" i="34"/>
  <c r="AB199" i="34"/>
  <c r="AB200" i="34"/>
  <c r="AB201" i="34"/>
  <c r="AB7" i="34"/>
  <c r="GV45" i="32" l="1"/>
  <c r="GU76" i="32"/>
  <c r="GV51" i="32"/>
  <c r="GV53" i="32"/>
  <c r="GV50" i="32"/>
  <c r="GV52" i="32"/>
  <c r="GV78" i="32"/>
  <c r="GW66" i="32"/>
  <c r="K34" i="27"/>
  <c r="I37" i="27"/>
  <c r="GN21" i="32" s="1"/>
  <c r="J37" i="27"/>
  <c r="GO21" i="32" s="1"/>
  <c r="I29" i="27"/>
  <c r="GN23" i="32" s="1"/>
  <c r="I30" i="27"/>
  <c r="GN24" i="32" s="1"/>
  <c r="I31" i="27"/>
  <c r="GN25" i="32" s="1"/>
  <c r="I33" i="27"/>
  <c r="GN27" i="32" s="1"/>
  <c r="I36" i="27"/>
  <c r="I35" i="27"/>
  <c r="I38" i="27"/>
  <c r="GN22" i="32" s="1"/>
  <c r="L32" i="27"/>
  <c r="GQ26" i="32" s="1"/>
  <c r="GQ43" i="32" s="1"/>
  <c r="GQ74" i="32" s="1"/>
  <c r="H86" i="20"/>
  <c r="H85" i="20"/>
  <c r="H84" i="20"/>
  <c r="H83" i="20"/>
  <c r="H82" i="20"/>
  <c r="H81" i="20"/>
  <c r="H80" i="20"/>
  <c r="H79" i="20"/>
  <c r="H78" i="20"/>
  <c r="H77" i="20"/>
  <c r="H76" i="20"/>
  <c r="H75" i="20"/>
  <c r="H74" i="20"/>
  <c r="H73" i="20"/>
  <c r="H72" i="20"/>
  <c r="H71" i="20"/>
  <c r="H70" i="20"/>
  <c r="H69" i="20"/>
  <c r="H68" i="20"/>
  <c r="H67" i="20"/>
  <c r="H66" i="20"/>
  <c r="H65" i="20"/>
  <c r="H64" i="20"/>
  <c r="H63" i="20"/>
  <c r="H62" i="20"/>
  <c r="H61" i="20"/>
  <c r="H60" i="20"/>
  <c r="H59" i="20"/>
  <c r="H58" i="20"/>
  <c r="H57" i="20"/>
  <c r="H56" i="20"/>
  <c r="H55" i="20"/>
  <c r="H54" i="20"/>
  <c r="H53" i="20"/>
  <c r="H52" i="20"/>
  <c r="H51" i="20"/>
  <c r="H50" i="20"/>
  <c r="H49" i="20"/>
  <c r="H48" i="20"/>
  <c r="H47" i="20"/>
  <c r="H46" i="20"/>
  <c r="H45" i="20"/>
  <c r="H44" i="20"/>
  <c r="H43" i="20"/>
  <c r="H42" i="20"/>
  <c r="H41" i="20"/>
  <c r="H40" i="20"/>
  <c r="H39" i="20"/>
  <c r="H38" i="20"/>
  <c r="H37" i="20"/>
  <c r="H36" i="20"/>
  <c r="H35" i="20"/>
  <c r="H34" i="20"/>
  <c r="H33" i="20"/>
  <c r="H32" i="20"/>
  <c r="H31" i="20"/>
  <c r="H30" i="20"/>
  <c r="H29" i="20"/>
  <c r="H28" i="20"/>
  <c r="H27" i="20"/>
  <c r="H26" i="20"/>
  <c r="H25" i="20"/>
  <c r="H24" i="20"/>
  <c r="H23" i="20"/>
  <c r="H22" i="20"/>
  <c r="H21" i="20"/>
  <c r="H20" i="20"/>
  <c r="H19" i="20"/>
  <c r="H18" i="20"/>
  <c r="H17" i="20"/>
  <c r="H16" i="20"/>
  <c r="H15" i="20"/>
  <c r="H14" i="20"/>
  <c r="H13" i="20"/>
  <c r="H12" i="20"/>
  <c r="H11" i="20"/>
  <c r="H10" i="20"/>
  <c r="H9" i="20"/>
  <c r="H8" i="20"/>
  <c r="H7" i="20"/>
  <c r="H6" i="20"/>
  <c r="H5" i="20"/>
  <c r="H4" i="20"/>
  <c r="H3" i="20"/>
  <c r="HC9" i="5"/>
  <c r="HB9" i="5"/>
  <c r="HA9" i="5"/>
  <c r="GZ9" i="5"/>
  <c r="GY9" i="5"/>
  <c r="GX9" i="5"/>
  <c r="GW9" i="5"/>
  <c r="GV9" i="5"/>
  <c r="GU9" i="5"/>
  <c r="GT9" i="5"/>
  <c r="GS9" i="5"/>
  <c r="GR9" i="5"/>
  <c r="GQ9" i="5"/>
  <c r="GP9" i="5"/>
  <c r="GP11" i="5" s="1"/>
  <c r="GO9" i="5"/>
  <c r="GN9" i="5"/>
  <c r="GM9" i="5"/>
  <c r="GM27" i="5" s="1"/>
  <c r="GL9" i="5"/>
  <c r="GK9" i="5"/>
  <c r="GJ9" i="5"/>
  <c r="GI9" i="5"/>
  <c r="GH9" i="5"/>
  <c r="GG9" i="5"/>
  <c r="GF9" i="5"/>
  <c r="GE9" i="5"/>
  <c r="GD9" i="5"/>
  <c r="GC9" i="5"/>
  <c r="GB9" i="5"/>
  <c r="GA9" i="5"/>
  <c r="FZ9" i="5"/>
  <c r="FY9" i="5"/>
  <c r="FX9" i="5"/>
  <c r="FW9" i="5"/>
  <c r="FV9" i="5"/>
  <c r="FU9" i="5"/>
  <c r="FT9" i="5"/>
  <c r="FS9" i="5"/>
  <c r="FR9" i="5"/>
  <c r="FQ9" i="5"/>
  <c r="FP9" i="5"/>
  <c r="FO9" i="5"/>
  <c r="FN9" i="5"/>
  <c r="FM9" i="5"/>
  <c r="FL9" i="5"/>
  <c r="FK9" i="5"/>
  <c r="FJ9" i="5"/>
  <c r="FI9" i="5"/>
  <c r="FH9" i="5"/>
  <c r="FG9" i="5"/>
  <c r="FF9" i="5"/>
  <c r="FE9" i="5"/>
  <c r="FD9" i="5"/>
  <c r="FC9" i="5"/>
  <c r="FB9" i="5"/>
  <c r="FA9" i="5"/>
  <c r="EZ9" i="5"/>
  <c r="EY9" i="5"/>
  <c r="EX9" i="5"/>
  <c r="EW9" i="5"/>
  <c r="EV9" i="5"/>
  <c r="EU9" i="5"/>
  <c r="ET9" i="5"/>
  <c r="ES9" i="5"/>
  <c r="ER9" i="5"/>
  <c r="EQ9" i="5"/>
  <c r="EP9" i="5"/>
  <c r="EO9" i="5"/>
  <c r="EN9" i="5"/>
  <c r="EM9" i="5"/>
  <c r="EL9" i="5"/>
  <c r="EK9" i="5"/>
  <c r="EJ9" i="5"/>
  <c r="EI9" i="5"/>
  <c r="EH9" i="5"/>
  <c r="EG9" i="5"/>
  <c r="EF9" i="5"/>
  <c r="EE9" i="5"/>
  <c r="ED9" i="5"/>
  <c r="EC9" i="5"/>
  <c r="EB9" i="5"/>
  <c r="EA9" i="5"/>
  <c r="DZ9" i="5"/>
  <c r="DY9" i="5"/>
  <c r="DX9" i="5"/>
  <c r="DW9" i="5"/>
  <c r="DV9" i="5"/>
  <c r="DU9" i="5"/>
  <c r="DT9" i="5"/>
  <c r="DS9" i="5"/>
  <c r="DR9" i="5"/>
  <c r="DQ9" i="5"/>
  <c r="DP9" i="5"/>
  <c r="DO9" i="5"/>
  <c r="DN9" i="5"/>
  <c r="DM9" i="5"/>
  <c r="DL9" i="5"/>
  <c r="DK9" i="5"/>
  <c r="DJ9" i="5"/>
  <c r="DI9" i="5"/>
  <c r="DH9" i="5"/>
  <c r="DG9" i="5"/>
  <c r="DF9" i="5"/>
  <c r="DE9" i="5"/>
  <c r="DD9" i="5"/>
  <c r="DC9" i="5"/>
  <c r="DB9" i="5"/>
  <c r="DA9" i="5"/>
  <c r="CZ9" i="5"/>
  <c r="CY9" i="5"/>
  <c r="CX9" i="5"/>
  <c r="CW9" i="5"/>
  <c r="CV9" i="5"/>
  <c r="CU9" i="5"/>
  <c r="CT9" i="5"/>
  <c r="CS9" i="5"/>
  <c r="CR9" i="5"/>
  <c r="CQ9" i="5"/>
  <c r="CP9" i="5"/>
  <c r="CO9" i="5"/>
  <c r="CN9" i="5"/>
  <c r="CM9" i="5"/>
  <c r="CL9" i="5"/>
  <c r="CK9" i="5"/>
  <c r="CJ9" i="5"/>
  <c r="CI9" i="5"/>
  <c r="CH9" i="5"/>
  <c r="CG9" i="5"/>
  <c r="CF9" i="5"/>
  <c r="CE9" i="5"/>
  <c r="CD9" i="5"/>
  <c r="CC9" i="5"/>
  <c r="CB9" i="5"/>
  <c r="CA9" i="5"/>
  <c r="BZ9" i="5"/>
  <c r="BY9" i="5"/>
  <c r="BX9" i="5"/>
  <c r="BW9" i="5"/>
  <c r="BV9" i="5"/>
  <c r="BU9" i="5"/>
  <c r="BT9" i="5"/>
  <c r="BS9" i="5"/>
  <c r="BR9" i="5"/>
  <c r="BQ9" i="5"/>
  <c r="BP9" i="5"/>
  <c r="BO9" i="5"/>
  <c r="BN9" i="5"/>
  <c r="BM9" i="5"/>
  <c r="BL9" i="5"/>
  <c r="BK9" i="5"/>
  <c r="BJ9" i="5"/>
  <c r="BI9" i="5"/>
  <c r="BH9" i="5"/>
  <c r="BG9" i="5"/>
  <c r="BF9" i="5"/>
  <c r="BE9" i="5"/>
  <c r="BD9" i="5"/>
  <c r="BC9" i="5"/>
  <c r="BB9" i="5"/>
  <c r="BA9" i="5"/>
  <c r="AZ9" i="5"/>
  <c r="AY9" i="5"/>
  <c r="AX9" i="5"/>
  <c r="AW9" i="5"/>
  <c r="AV9" i="5"/>
  <c r="AU9" i="5"/>
  <c r="AT9" i="5"/>
  <c r="AS9" i="5"/>
  <c r="AR9" i="5"/>
  <c r="AQ9" i="5"/>
  <c r="AP9" i="5"/>
  <c r="AO9" i="5"/>
  <c r="AN9" i="5"/>
  <c r="AM9" i="5"/>
  <c r="AL9" i="5"/>
  <c r="AK9" i="5"/>
  <c r="AJ9" i="5"/>
  <c r="AI9" i="5"/>
  <c r="AH9" i="5"/>
  <c r="AG9" i="5"/>
  <c r="AF9" i="5"/>
  <c r="AE9" i="5"/>
  <c r="AD9" i="5"/>
  <c r="AC9" i="5"/>
  <c r="AB9" i="5"/>
  <c r="AA9" i="5"/>
  <c r="Z9" i="5"/>
  <c r="Y9" i="5"/>
  <c r="X9" i="5"/>
  <c r="W9" i="5"/>
  <c r="V9" i="5"/>
  <c r="U9" i="5"/>
  <c r="T9" i="5"/>
  <c r="S9" i="5"/>
  <c r="R9" i="5"/>
  <c r="Q9" i="5"/>
  <c r="P9" i="5"/>
  <c r="O9" i="5"/>
  <c r="N9" i="5"/>
  <c r="M9" i="5"/>
  <c r="L9" i="5"/>
  <c r="K9" i="5"/>
  <c r="J9" i="5"/>
  <c r="I9" i="5"/>
  <c r="H9" i="5"/>
  <c r="G9" i="5"/>
  <c r="F9" i="5"/>
  <c r="E9" i="5"/>
  <c r="D9" i="5"/>
  <c r="HY1" i="32"/>
  <c r="HV1" i="32"/>
  <c r="HU1" i="32"/>
  <c r="HC108" i="5"/>
  <c r="HB108" i="5"/>
  <c r="HA108" i="5"/>
  <c r="GZ108" i="5"/>
  <c r="GY108" i="5"/>
  <c r="GX108" i="5"/>
  <c r="GW108" i="5"/>
  <c r="GV108" i="5"/>
  <c r="GU108" i="5"/>
  <c r="GT108" i="5"/>
  <c r="GS108" i="5"/>
  <c r="GR108" i="5"/>
  <c r="GQ108" i="5"/>
  <c r="GP108" i="5"/>
  <c r="GO108" i="5"/>
  <c r="GN108" i="5"/>
  <c r="GM108" i="5"/>
  <c r="GL108" i="5"/>
  <c r="GK108" i="5"/>
  <c r="GJ108" i="5"/>
  <c r="GI108" i="5"/>
  <c r="GH108" i="5"/>
  <c r="GG108" i="5"/>
  <c r="GF108" i="5"/>
  <c r="GE108" i="5"/>
  <c r="GD108" i="5"/>
  <c r="GC108" i="5"/>
  <c r="GB108" i="5"/>
  <c r="GA108" i="5"/>
  <c r="FZ108" i="5"/>
  <c r="FY108" i="5"/>
  <c r="FX108" i="5"/>
  <c r="FW108" i="5"/>
  <c r="FV108" i="5"/>
  <c r="FU108" i="5"/>
  <c r="FT108" i="5"/>
  <c r="FS108" i="5"/>
  <c r="FR108" i="5"/>
  <c r="FQ108" i="5"/>
  <c r="FP108" i="5"/>
  <c r="FO108" i="5"/>
  <c r="FN108" i="5"/>
  <c r="FM108" i="5"/>
  <c r="FL108" i="5"/>
  <c r="FK108" i="5"/>
  <c r="FJ108" i="5"/>
  <c r="FI108" i="5"/>
  <c r="FH108" i="5"/>
  <c r="FG108" i="5"/>
  <c r="FF108" i="5"/>
  <c r="FE108" i="5"/>
  <c r="FD108" i="5"/>
  <c r="FC108" i="5"/>
  <c r="FB108" i="5"/>
  <c r="FA108" i="5"/>
  <c r="EZ108" i="5"/>
  <c r="EY108" i="5"/>
  <c r="EX108" i="5"/>
  <c r="EW108" i="5"/>
  <c r="EV108" i="5"/>
  <c r="EU108" i="5"/>
  <c r="ET108" i="5"/>
  <c r="ES108" i="5"/>
  <c r="ER108" i="5"/>
  <c r="EQ108" i="5"/>
  <c r="EP108" i="5"/>
  <c r="EO108" i="5"/>
  <c r="EN108" i="5"/>
  <c r="EM108" i="5"/>
  <c r="EL108" i="5"/>
  <c r="EK108" i="5"/>
  <c r="EJ108" i="5"/>
  <c r="EI108" i="5"/>
  <c r="EH108" i="5"/>
  <c r="EG108" i="5"/>
  <c r="EF108" i="5"/>
  <c r="EE108" i="5"/>
  <c r="ED108" i="5"/>
  <c r="EC108" i="5"/>
  <c r="EB108" i="5"/>
  <c r="EA108" i="5"/>
  <c r="DZ108" i="5"/>
  <c r="DY108" i="5"/>
  <c r="DX108" i="5"/>
  <c r="DW108" i="5"/>
  <c r="DV108" i="5"/>
  <c r="DU108" i="5"/>
  <c r="DT108" i="5"/>
  <c r="DS108" i="5"/>
  <c r="DR108" i="5"/>
  <c r="DQ108" i="5"/>
  <c r="DP108" i="5"/>
  <c r="DO108" i="5"/>
  <c r="DN108" i="5"/>
  <c r="DM108" i="5"/>
  <c r="DL108" i="5"/>
  <c r="DK108" i="5"/>
  <c r="DJ108" i="5"/>
  <c r="DI108" i="5"/>
  <c r="DH108" i="5"/>
  <c r="DG108" i="5"/>
  <c r="DF108" i="5"/>
  <c r="DE108" i="5"/>
  <c r="DD108" i="5"/>
  <c r="DC108" i="5"/>
  <c r="DB108" i="5"/>
  <c r="DA108" i="5"/>
  <c r="CZ108" i="5"/>
  <c r="CY108" i="5"/>
  <c r="CX108" i="5"/>
  <c r="CW108" i="5"/>
  <c r="CV108" i="5"/>
  <c r="CU108" i="5"/>
  <c r="CT108" i="5"/>
  <c r="CS108" i="5"/>
  <c r="CR108" i="5"/>
  <c r="CQ108" i="5"/>
  <c r="CP108" i="5"/>
  <c r="CO108" i="5"/>
  <c r="CN108" i="5"/>
  <c r="CM108" i="5"/>
  <c r="CL108" i="5"/>
  <c r="CK108" i="5"/>
  <c r="CJ108" i="5"/>
  <c r="CI108" i="5"/>
  <c r="CH108" i="5"/>
  <c r="CG108" i="5"/>
  <c r="CF108" i="5"/>
  <c r="CE108" i="5"/>
  <c r="CD108" i="5"/>
  <c r="CC108" i="5"/>
  <c r="CB108" i="5"/>
  <c r="CA108" i="5"/>
  <c r="BZ108" i="5"/>
  <c r="BY108" i="5"/>
  <c r="BX108" i="5"/>
  <c r="BW108" i="5"/>
  <c r="BV108" i="5"/>
  <c r="BU108" i="5"/>
  <c r="BT108" i="5"/>
  <c r="BS108" i="5"/>
  <c r="BR108" i="5"/>
  <c r="BQ108" i="5"/>
  <c r="BP108" i="5"/>
  <c r="BO108" i="5"/>
  <c r="BN108" i="5"/>
  <c r="BM108" i="5"/>
  <c r="BL108" i="5"/>
  <c r="BK108" i="5"/>
  <c r="BJ108" i="5"/>
  <c r="BI108" i="5"/>
  <c r="BH108" i="5"/>
  <c r="BG108" i="5"/>
  <c r="BF108" i="5"/>
  <c r="BE108" i="5"/>
  <c r="BD108" i="5"/>
  <c r="BC108" i="5"/>
  <c r="BB108" i="5"/>
  <c r="BA108" i="5"/>
  <c r="AZ108" i="5"/>
  <c r="AY108" i="5"/>
  <c r="AX108" i="5"/>
  <c r="AW108" i="5"/>
  <c r="AV108" i="5"/>
  <c r="AU108" i="5"/>
  <c r="AT108" i="5"/>
  <c r="AS108" i="5"/>
  <c r="AR108" i="5"/>
  <c r="AQ108" i="5"/>
  <c r="AP108" i="5"/>
  <c r="AO108" i="5"/>
  <c r="AN108" i="5"/>
  <c r="AM108" i="5"/>
  <c r="AL108" i="5"/>
  <c r="AK108" i="5"/>
  <c r="AJ108" i="5"/>
  <c r="AI108" i="5"/>
  <c r="AH108" i="5"/>
  <c r="AG108" i="5"/>
  <c r="AF108" i="5"/>
  <c r="AE108" i="5"/>
  <c r="AD108" i="5"/>
  <c r="AC108" i="5"/>
  <c r="AB108" i="5"/>
  <c r="AA108" i="5"/>
  <c r="Z108" i="5"/>
  <c r="Y108" i="5"/>
  <c r="X108" i="5"/>
  <c r="W108" i="5"/>
  <c r="V108" i="5"/>
  <c r="U108" i="5"/>
  <c r="T108" i="5"/>
  <c r="S108" i="5"/>
  <c r="R108" i="5"/>
  <c r="Q108" i="5"/>
  <c r="P108" i="5"/>
  <c r="O108" i="5"/>
  <c r="N108" i="5"/>
  <c r="M108" i="5"/>
  <c r="L108" i="5"/>
  <c r="K108" i="5"/>
  <c r="J108" i="5"/>
  <c r="I108" i="5"/>
  <c r="H108" i="5"/>
  <c r="AR1" i="32"/>
  <c r="AQ1" i="32"/>
  <c r="AO1" i="32"/>
  <c r="AN1" i="32"/>
  <c r="AL1" i="32"/>
  <c r="AJ1" i="32"/>
  <c r="AG1" i="32"/>
  <c r="Y1" i="32"/>
  <c r="T1" i="32"/>
  <c r="Q1" i="32"/>
  <c r="L1" i="32"/>
  <c r="K1" i="32"/>
  <c r="I1" i="32"/>
  <c r="H1" i="32"/>
  <c r="D1" i="32"/>
  <c r="CB1" i="32"/>
  <c r="CA1" i="32"/>
  <c r="BL1" i="32"/>
  <c r="CH1" i="32"/>
  <c r="CG1" i="32"/>
  <c r="CD1" i="32"/>
  <c r="BZ1" i="32"/>
  <c r="BV1" i="32"/>
  <c r="BQ1" i="32"/>
  <c r="BN1" i="32"/>
  <c r="BI1" i="32"/>
  <c r="AX1" i="32"/>
  <c r="CT1" i="32"/>
  <c r="EA1" i="32"/>
  <c r="DS1" i="32"/>
  <c r="CV1" i="32"/>
  <c r="CU1" i="32"/>
  <c r="CM1" i="32"/>
  <c r="EM1" i="32"/>
  <c r="ES1" i="32"/>
  <c r="L41" i="5"/>
  <c r="J41" i="5"/>
  <c r="I41" i="5"/>
  <c r="M41" i="5"/>
  <c r="K41" i="5"/>
  <c r="I40" i="5"/>
  <c r="H41" i="5"/>
  <c r="H40" i="5"/>
  <c r="L34" i="27" l="1"/>
  <c r="GW45" i="32"/>
  <c r="GV76" i="32"/>
  <c r="GW52" i="32"/>
  <c r="GW50" i="32"/>
  <c r="GW53" i="32"/>
  <c r="GW51" i="32"/>
  <c r="GW78" i="32"/>
  <c r="GX66" i="32"/>
  <c r="J29" i="27"/>
  <c r="GO23" i="32" s="1"/>
  <c r="GO41" i="32" s="1"/>
  <c r="GO72" i="32" s="1"/>
  <c r="J35" i="27"/>
  <c r="J33" i="27"/>
  <c r="GO27" i="32" s="1"/>
  <c r="GO44" i="32" s="1"/>
  <c r="GO75" i="32" s="1"/>
  <c r="J31" i="27"/>
  <c r="GO25" i="32" s="1"/>
  <c r="J38" i="27"/>
  <c r="GO22" i="32" s="1"/>
  <c r="GO40" i="32" s="1"/>
  <c r="GO71" i="32" s="1"/>
  <c r="J36" i="27"/>
  <c r="J30" i="27"/>
  <c r="GO24" i="32" s="1"/>
  <c r="GO42" i="32" s="1"/>
  <c r="GO73" i="32" s="1"/>
  <c r="M34" i="27"/>
  <c r="M32" i="27"/>
  <c r="GR26" i="32" s="1"/>
  <c r="GR43" i="32" s="1"/>
  <c r="GR74" i="32" s="1"/>
  <c r="EQ27" i="5"/>
  <c r="EQ28" i="5" s="1"/>
  <c r="GE27" i="5"/>
  <c r="GE28" i="5" s="1"/>
  <c r="BI27" i="5"/>
  <c r="BI28" i="5" s="1"/>
  <c r="GG27" i="5"/>
  <c r="GG28" i="5" s="1"/>
  <c r="ET27" i="5"/>
  <c r="ET29" i="5" s="1"/>
  <c r="GH27" i="5"/>
  <c r="GH28" i="5" s="1"/>
  <c r="AR27" i="5"/>
  <c r="AR28" i="5" s="1"/>
  <c r="CV27" i="5"/>
  <c r="CV28" i="5" s="1"/>
  <c r="EJ27" i="5"/>
  <c r="EJ29" i="5" s="1"/>
  <c r="GF27" i="5"/>
  <c r="GF28" i="5" s="1"/>
  <c r="DU27" i="5"/>
  <c r="DU28" i="5" s="1"/>
  <c r="BO27" i="5"/>
  <c r="BO29" i="5" s="1"/>
  <c r="BW27" i="5"/>
  <c r="BW29" i="5" s="1"/>
  <c r="CE27" i="5"/>
  <c r="CE29" i="5" s="1"/>
  <c r="U27" i="5"/>
  <c r="U28" i="5" s="1"/>
  <c r="EK27" i="5"/>
  <c r="EK29" i="5" s="1"/>
  <c r="ES27" i="5"/>
  <c r="ES29" i="5" s="1"/>
  <c r="J27" i="5"/>
  <c r="J28" i="5" s="1"/>
  <c r="R27" i="5"/>
  <c r="R29" i="5" s="1"/>
  <c r="GO27" i="5"/>
  <c r="GO28" i="5" s="1"/>
  <c r="IC1" i="32"/>
  <c r="IB1" i="32"/>
  <c r="IA1" i="32"/>
  <c r="HZ1" i="32"/>
  <c r="HX1" i="32"/>
  <c r="HW1" i="32"/>
  <c r="CY27" i="5"/>
  <c r="CK27" i="5"/>
  <c r="EF27" i="5"/>
  <c r="EV27" i="5"/>
  <c r="DE27" i="5"/>
  <c r="AD1" i="32"/>
  <c r="EW27" i="5"/>
  <c r="CP27" i="5"/>
  <c r="CX27" i="5"/>
  <c r="DE1" i="32"/>
  <c r="DF27" i="5"/>
  <c r="DN27" i="5"/>
  <c r="DV27" i="5"/>
  <c r="ED27" i="5"/>
  <c r="ED29" i="5" s="1"/>
  <c r="BA1" i="32"/>
  <c r="BJ27" i="5"/>
  <c r="BJ28" i="5" s="1"/>
  <c r="BY1" i="32"/>
  <c r="CH27" i="5"/>
  <c r="CH29" i="5" s="1"/>
  <c r="S1" i="32"/>
  <c r="BC27" i="5"/>
  <c r="CQ27" i="5"/>
  <c r="DM27" i="5"/>
  <c r="EI27" i="5"/>
  <c r="EP27" i="5"/>
  <c r="ER27" i="5"/>
  <c r="ER29" i="5" s="1"/>
  <c r="O27" i="5"/>
  <c r="N84" i="32"/>
  <c r="N1" i="32"/>
  <c r="N87" i="32"/>
  <c r="O1" i="32"/>
  <c r="P27" i="5"/>
  <c r="X27" i="5"/>
  <c r="AE1" i="32"/>
  <c r="EL27" i="5"/>
  <c r="EL29" i="5" s="1"/>
  <c r="CU27" i="5"/>
  <c r="CU28" i="5" s="1"/>
  <c r="DS27" i="5"/>
  <c r="BF1" i="32"/>
  <c r="V1" i="32"/>
  <c r="I27" i="5"/>
  <c r="AF1" i="32"/>
  <c r="L27" i="5"/>
  <c r="L29" i="5" s="1"/>
  <c r="AB27" i="5"/>
  <c r="EA27" i="5"/>
  <c r="EU27" i="5"/>
  <c r="DG27" i="5"/>
  <c r="AW27" i="5"/>
  <c r="CC27" i="5"/>
  <c r="EI1" i="32"/>
  <c r="CT27" i="5"/>
  <c r="CT28" i="5" s="1"/>
  <c r="DZ27" i="5"/>
  <c r="H27" i="5"/>
  <c r="DX27" i="5"/>
  <c r="BB1" i="32"/>
  <c r="F1" i="32"/>
  <c r="Q27" i="5"/>
  <c r="BQ27" i="5"/>
  <c r="CN27" i="5"/>
  <c r="AX27" i="5"/>
  <c r="BF27" i="5"/>
  <c r="BN27" i="5"/>
  <c r="BV27" i="5"/>
  <c r="CC1" i="32"/>
  <c r="AJ86" i="32"/>
  <c r="AK27" i="5"/>
  <c r="M27" i="5"/>
  <c r="M29" i="5" s="1"/>
  <c r="K27" i="5"/>
  <c r="K28" i="5" s="1"/>
  <c r="Z85" i="32"/>
  <c r="AV27" i="5"/>
  <c r="BL27" i="5"/>
  <c r="CJ27" i="5"/>
  <c r="CZ27" i="5"/>
  <c r="GB27" i="5"/>
  <c r="GJ27" i="5"/>
  <c r="AE27" i="5"/>
  <c r="AM27" i="5"/>
  <c r="AU27" i="5"/>
  <c r="CA27" i="5"/>
  <c r="CI27" i="5"/>
  <c r="EM27" i="5"/>
  <c r="GA27" i="5"/>
  <c r="GI27" i="5"/>
  <c r="AN27" i="5"/>
  <c r="BT27" i="5"/>
  <c r="CR27" i="5"/>
  <c r="EN27" i="5"/>
  <c r="BM27" i="5"/>
  <c r="CS27" i="5"/>
  <c r="DA27" i="5"/>
  <c r="DQ27" i="5"/>
  <c r="EG27" i="5"/>
  <c r="EO27" i="5"/>
  <c r="GK27" i="5"/>
  <c r="DJ27" i="5"/>
  <c r="GM28" i="5"/>
  <c r="GM29" i="5"/>
  <c r="AF27" i="5"/>
  <c r="BD27" i="5"/>
  <c r="CB27" i="5"/>
  <c r="AO27" i="5"/>
  <c r="DY27" i="5"/>
  <c r="GC27" i="5"/>
  <c r="CD27" i="5"/>
  <c r="DB27" i="5"/>
  <c r="GL27" i="5"/>
  <c r="GD27" i="5"/>
  <c r="AA27" i="5"/>
  <c r="AL27" i="5"/>
  <c r="CM27" i="5"/>
  <c r="FX27" i="5"/>
  <c r="FW27" i="5"/>
  <c r="BA27" i="5"/>
  <c r="FY27" i="5"/>
  <c r="DK27" i="5"/>
  <c r="AC27" i="5"/>
  <c r="AQ27" i="5"/>
  <c r="BP27" i="5"/>
  <c r="DC27" i="5"/>
  <c r="FZ27" i="5"/>
  <c r="GN27" i="5"/>
  <c r="Y27" i="5"/>
  <c r="Z27" i="5"/>
  <c r="AU1" i="32"/>
  <c r="BC1" i="32"/>
  <c r="BK1" i="32"/>
  <c r="BS1" i="32"/>
  <c r="CI1" i="32"/>
  <c r="W1" i="32"/>
  <c r="CX1" i="32"/>
  <c r="BD1" i="32"/>
  <c r="BT1" i="32"/>
  <c r="C1" i="32"/>
  <c r="X1" i="32"/>
  <c r="AI1" i="32"/>
  <c r="J1" i="32"/>
  <c r="R1" i="32"/>
  <c r="Z92" i="32"/>
  <c r="Z89" i="32"/>
  <c r="Z84" i="32"/>
  <c r="Z83" i="32"/>
  <c r="Z1" i="32"/>
  <c r="AH1" i="32"/>
  <c r="AP1" i="32"/>
  <c r="EE1" i="32"/>
  <c r="D86" i="32"/>
  <c r="DC1" i="32"/>
  <c r="DK1" i="32"/>
  <c r="CJ1" i="32"/>
  <c r="P1" i="32"/>
  <c r="AA1" i="32"/>
  <c r="AR87" i="32"/>
  <c r="AR89" i="32"/>
  <c r="AR84" i="32"/>
  <c r="AR90" i="32"/>
  <c r="EO1" i="32"/>
  <c r="DR1" i="32"/>
  <c r="AV1" i="32"/>
  <c r="G1" i="32"/>
  <c r="AB1" i="32"/>
  <c r="AM1" i="32"/>
  <c r="E1" i="32"/>
  <c r="M1" i="32"/>
  <c r="U1" i="32"/>
  <c r="AC1" i="32"/>
  <c r="AK1" i="32"/>
  <c r="AS1" i="32"/>
  <c r="R86" i="32"/>
  <c r="N92" i="32"/>
  <c r="N85" i="32"/>
  <c r="N91" i="32"/>
  <c r="N90" i="32"/>
  <c r="N83" i="32"/>
  <c r="N86" i="32"/>
  <c r="N89" i="32"/>
  <c r="Q83" i="32"/>
  <c r="AO86" i="32"/>
  <c r="N88" i="32"/>
  <c r="AT87" i="32"/>
  <c r="CO1" i="32"/>
  <c r="DV1" i="32"/>
  <c r="AT1" i="32"/>
  <c r="BR1" i="32"/>
  <c r="CN1" i="32"/>
  <c r="BP1" i="32"/>
  <c r="DT1" i="32"/>
  <c r="DM1" i="32"/>
  <c r="EC1" i="32"/>
  <c r="EQ1" i="32"/>
  <c r="DD1" i="32"/>
  <c r="ED1" i="32"/>
  <c r="CP1" i="32"/>
  <c r="DF1" i="32"/>
  <c r="EH1" i="32"/>
  <c r="BX1" i="32"/>
  <c r="CW1" i="32"/>
  <c r="EB1" i="32"/>
  <c r="AZ1" i="32"/>
  <c r="BH85" i="32"/>
  <c r="BH1" i="32"/>
  <c r="CF1" i="32"/>
  <c r="DU1" i="32"/>
  <c r="BE1" i="32"/>
  <c r="BM1" i="32"/>
  <c r="CK1" i="32"/>
  <c r="BM83" i="32"/>
  <c r="DL1" i="32"/>
  <c r="AW1" i="32"/>
  <c r="BJ1" i="32"/>
  <c r="BU1" i="32"/>
  <c r="AY1" i="32"/>
  <c r="BG92" i="32"/>
  <c r="BG1" i="32"/>
  <c r="BO1" i="32"/>
  <c r="BW1" i="32"/>
  <c r="CE1" i="32"/>
  <c r="DA1" i="32"/>
  <c r="DI1" i="32"/>
  <c r="DJ1" i="32"/>
  <c r="EK1" i="32"/>
  <c r="CL1" i="32"/>
  <c r="DZ1" i="32"/>
  <c r="DB1" i="32"/>
  <c r="CS1" i="32"/>
  <c r="DQ1" i="32"/>
  <c r="DY1" i="32"/>
  <c r="ET1" i="32"/>
  <c r="CQ1" i="32"/>
  <c r="CY1" i="32"/>
  <c r="DG1" i="32"/>
  <c r="DO1" i="32"/>
  <c r="DW1" i="32"/>
  <c r="EP1" i="32"/>
  <c r="DN1" i="32"/>
  <c r="CR1" i="32"/>
  <c r="CZ1" i="32"/>
  <c r="DH1" i="32"/>
  <c r="DP1" i="32"/>
  <c r="DX1" i="32"/>
  <c r="EF1" i="32"/>
  <c r="EV1" i="32"/>
  <c r="EN1" i="32"/>
  <c r="EG1" i="32"/>
  <c r="EJ1" i="32"/>
  <c r="ER1" i="32"/>
  <c r="EL1" i="32"/>
  <c r="EU1" i="32"/>
  <c r="GX45" i="32" l="1"/>
  <c r="GW76" i="32"/>
  <c r="GX51" i="32"/>
  <c r="GX53" i="32"/>
  <c r="GX50" i="32"/>
  <c r="ET28" i="5"/>
  <c r="GX52" i="32"/>
  <c r="GX78" i="32"/>
  <c r="GY66" i="32"/>
  <c r="EQ29" i="5"/>
  <c r="BI29" i="5"/>
  <c r="J29" i="5"/>
  <c r="CV29" i="5"/>
  <c r="ES28" i="5"/>
  <c r="GH29" i="5"/>
  <c r="EK28" i="5"/>
  <c r="BO28" i="5"/>
  <c r="GF29" i="5"/>
  <c r="CE28" i="5"/>
  <c r="K37" i="27"/>
  <c r="GP21" i="32" s="1"/>
  <c r="GP39" i="32" s="1"/>
  <c r="GP70" i="32" s="1"/>
  <c r="K29" i="27"/>
  <c r="GP23" i="32" s="1"/>
  <c r="GP41" i="32" s="1"/>
  <c r="GP72" i="32" s="1"/>
  <c r="K31" i="27"/>
  <c r="GP25" i="32" s="1"/>
  <c r="K36" i="27"/>
  <c r="K38" i="27"/>
  <c r="GP22" i="32" s="1"/>
  <c r="GP40" i="32" s="1"/>
  <c r="GP71" i="32" s="1"/>
  <c r="K33" i="27"/>
  <c r="GP27" i="32" s="1"/>
  <c r="GP44" i="32" s="1"/>
  <c r="GP75" i="32" s="1"/>
  <c r="K30" i="27"/>
  <c r="GP24" i="32" s="1"/>
  <c r="GP42" i="32" s="1"/>
  <c r="GP73" i="32" s="1"/>
  <c r="K35" i="27"/>
  <c r="N34" i="27"/>
  <c r="N32" i="27"/>
  <c r="GS26" i="32" s="1"/>
  <c r="GS43" i="32" s="1"/>
  <c r="GS74" i="32" s="1"/>
  <c r="U29" i="5"/>
  <c r="EJ28" i="5"/>
  <c r="GE29" i="5"/>
  <c r="GG29" i="5"/>
  <c r="BW28" i="5"/>
  <c r="AR29" i="5"/>
  <c r="R28" i="5"/>
  <c r="DU29" i="5"/>
  <c r="GO29" i="5"/>
  <c r="CU29" i="5"/>
  <c r="BD92" i="32"/>
  <c r="BA83" i="32"/>
  <c r="K29" i="5"/>
  <c r="D83" i="32"/>
  <c r="D92" i="32"/>
  <c r="D90" i="32"/>
  <c r="D85" i="32"/>
  <c r="D88" i="32"/>
  <c r="D84" i="32"/>
  <c r="D89" i="32"/>
  <c r="D87" i="32"/>
  <c r="D91" i="32"/>
  <c r="ER28" i="5"/>
  <c r="AP27" i="5"/>
  <c r="AP29" i="5" s="1"/>
  <c r="DS29" i="5"/>
  <c r="DS28" i="5"/>
  <c r="CO27" i="5"/>
  <c r="CO29" i="5" s="1"/>
  <c r="L28" i="5"/>
  <c r="V89" i="32"/>
  <c r="AS27" i="5"/>
  <c r="BV29" i="5"/>
  <c r="BV28" i="5"/>
  <c r="EB27" i="5"/>
  <c r="EB29" i="5" s="1"/>
  <c r="CH28" i="5"/>
  <c r="M28" i="5"/>
  <c r="DP27" i="5"/>
  <c r="DP29" i="5" s="1"/>
  <c r="E84" i="32"/>
  <c r="DH92" i="32"/>
  <c r="P84" i="32"/>
  <c r="DH86" i="32"/>
  <c r="DH88" i="32"/>
  <c r="DH87" i="32"/>
  <c r="DE89" i="32"/>
  <c r="F85" i="32"/>
  <c r="F89" i="32"/>
  <c r="CV84" i="32"/>
  <c r="C92" i="32"/>
  <c r="C89" i="32"/>
  <c r="CV87" i="32"/>
  <c r="L92" i="32"/>
  <c r="L89" i="32"/>
  <c r="DG84" i="32"/>
  <c r="CC90" i="32"/>
  <c r="CC83" i="32"/>
  <c r="S88" i="32"/>
  <c r="S85" i="32"/>
  <c r="CV91" i="32"/>
  <c r="AK87" i="32"/>
  <c r="CV86" i="32"/>
  <c r="C90" i="32"/>
  <c r="E83" i="32"/>
  <c r="C91" i="32"/>
  <c r="DK86" i="32"/>
  <c r="V91" i="32"/>
  <c r="E89" i="32"/>
  <c r="AJ91" i="32"/>
  <c r="AS87" i="32"/>
  <c r="F91" i="32"/>
  <c r="BF29" i="5"/>
  <c r="BF28" i="5"/>
  <c r="N27" i="5"/>
  <c r="BK27" i="5"/>
  <c r="BK29" i="5" s="1"/>
  <c r="DT27" i="5"/>
  <c r="S27" i="5"/>
  <c r="BS27" i="5"/>
  <c r="BS29" i="5" s="1"/>
  <c r="AZ27" i="5"/>
  <c r="AZ28" i="5" s="1"/>
  <c r="EE27" i="5"/>
  <c r="EE28" i="5" s="1"/>
  <c r="Z87" i="32"/>
  <c r="CP28" i="5"/>
  <c r="CP29" i="5"/>
  <c r="EC27" i="5"/>
  <c r="CV85" i="32"/>
  <c r="AI27" i="5"/>
  <c r="AI29" i="5" s="1"/>
  <c r="C83" i="32"/>
  <c r="BR27" i="5"/>
  <c r="BR28" i="5" s="1"/>
  <c r="BB27" i="5"/>
  <c r="BB28" i="5" s="1"/>
  <c r="BJ29" i="5"/>
  <c r="EA28" i="5"/>
  <c r="EA29" i="5"/>
  <c r="DW27" i="5"/>
  <c r="DW28" i="5" s="1"/>
  <c r="W27" i="5"/>
  <c r="W29" i="5" s="1"/>
  <c r="ED28" i="5"/>
  <c r="DD27" i="5"/>
  <c r="AT27" i="5"/>
  <c r="CC89" i="32"/>
  <c r="C88" i="32"/>
  <c r="AD85" i="32"/>
  <c r="CC85" i="32"/>
  <c r="C84" i="32"/>
  <c r="CC87" i="32"/>
  <c r="AK86" i="32"/>
  <c r="C85" i="32"/>
  <c r="C87" i="32"/>
  <c r="Y89" i="32"/>
  <c r="V92" i="32"/>
  <c r="V86" i="32"/>
  <c r="K90" i="32"/>
  <c r="H91" i="32"/>
  <c r="AD84" i="32"/>
  <c r="V87" i="32"/>
  <c r="AC88" i="32"/>
  <c r="E92" i="32"/>
  <c r="AG90" i="32"/>
  <c r="AH83" i="32"/>
  <c r="AS91" i="32"/>
  <c r="I89" i="32"/>
  <c r="AJ85" i="32"/>
  <c r="G87" i="32"/>
  <c r="T83" i="32"/>
  <c r="C86" i="32"/>
  <c r="DK87" i="32"/>
  <c r="AJ87" i="32"/>
  <c r="DS85" i="32"/>
  <c r="O84" i="32"/>
  <c r="DS87" i="32"/>
  <c r="K91" i="32"/>
  <c r="E91" i="32"/>
  <c r="E86" i="32"/>
  <c r="AG27" i="5"/>
  <c r="AG29" i="5" s="1"/>
  <c r="V27" i="5"/>
  <c r="BZ27" i="5"/>
  <c r="DE28" i="5"/>
  <c r="DE29" i="5"/>
  <c r="AD27" i="5"/>
  <c r="AY27" i="5"/>
  <c r="AY29" i="5" s="1"/>
  <c r="DR27" i="5"/>
  <c r="DR29" i="5" s="1"/>
  <c r="T27" i="5"/>
  <c r="BY27" i="5"/>
  <c r="BU27" i="5"/>
  <c r="BU28" i="5" s="1"/>
  <c r="BY91" i="32"/>
  <c r="BY87" i="32"/>
  <c r="BY92" i="32"/>
  <c r="DO27" i="5"/>
  <c r="DO28" i="5" s="1"/>
  <c r="F86" i="32"/>
  <c r="AD92" i="32"/>
  <c r="DH27" i="5"/>
  <c r="DH29" i="5" s="1"/>
  <c r="CF27" i="5"/>
  <c r="DI27" i="5"/>
  <c r="DI29" i="5" s="1"/>
  <c r="O28" i="5"/>
  <c r="O29" i="5"/>
  <c r="CG27" i="5"/>
  <c r="CW27" i="5"/>
  <c r="DV28" i="5"/>
  <c r="DV29" i="5"/>
  <c r="BY85" i="32"/>
  <c r="BG27" i="5"/>
  <c r="DL27" i="5"/>
  <c r="EL28" i="5"/>
  <c r="AH27" i="5"/>
  <c r="AH29" i="5" s="1"/>
  <c r="AJ88" i="32"/>
  <c r="AJ27" i="5"/>
  <c r="EH27" i="5"/>
  <c r="EH29" i="5" s="1"/>
  <c r="AD89" i="32"/>
  <c r="F84" i="32"/>
  <c r="L84" i="32"/>
  <c r="S90" i="32"/>
  <c r="K88" i="32"/>
  <c r="K85" i="32"/>
  <c r="BH27" i="5"/>
  <c r="AK84" i="32"/>
  <c r="V88" i="32"/>
  <c r="F90" i="32"/>
  <c r="BE27" i="5"/>
  <c r="BE28" i="5" s="1"/>
  <c r="F83" i="32"/>
  <c r="E87" i="32"/>
  <c r="L83" i="32"/>
  <c r="L86" i="32"/>
  <c r="BQ29" i="5"/>
  <c r="BQ28" i="5"/>
  <c r="BX27" i="5"/>
  <c r="EI28" i="5"/>
  <c r="EI29" i="5"/>
  <c r="S83" i="32"/>
  <c r="DF28" i="5"/>
  <c r="DF29" i="5"/>
  <c r="AD91" i="32"/>
  <c r="F88" i="32"/>
  <c r="K89" i="32"/>
  <c r="CT29" i="5"/>
  <c r="CL27" i="5"/>
  <c r="CL29" i="5" s="1"/>
  <c r="F87" i="32"/>
  <c r="M92" i="32"/>
  <c r="L90" i="32"/>
  <c r="L91" i="32"/>
  <c r="K92" i="32"/>
  <c r="K87" i="32"/>
  <c r="V83" i="32"/>
  <c r="AK85" i="32"/>
  <c r="AC91" i="32"/>
  <c r="E85" i="32"/>
  <c r="E90" i="32"/>
  <c r="L85" i="32"/>
  <c r="K83" i="32"/>
  <c r="K84" i="32"/>
  <c r="Q29" i="5"/>
  <c r="Q28" i="5"/>
  <c r="P28" i="5"/>
  <c r="P29" i="5"/>
  <c r="V90" i="32"/>
  <c r="F92" i="32"/>
  <c r="AC87" i="32"/>
  <c r="E88" i="32"/>
  <c r="L88" i="32"/>
  <c r="L87" i="32"/>
  <c r="K86" i="32"/>
  <c r="AK28" i="5"/>
  <c r="AK29" i="5"/>
  <c r="AK91" i="32"/>
  <c r="AS83" i="32"/>
  <c r="AC83" i="32"/>
  <c r="AF90" i="32"/>
  <c r="DH91" i="32"/>
  <c r="EO85" i="32"/>
  <c r="CV83" i="32"/>
  <c r="DH83" i="32"/>
  <c r="AS84" i="32"/>
  <c r="AJ89" i="32"/>
  <c r="DS91" i="32"/>
  <c r="BY83" i="32"/>
  <c r="BF85" i="32"/>
  <c r="AX86" i="32"/>
  <c r="CC86" i="32"/>
  <c r="Z86" i="32"/>
  <c r="CU84" i="32"/>
  <c r="Z88" i="32"/>
  <c r="DK84" i="32"/>
  <c r="DS90" i="32"/>
  <c r="AK92" i="32"/>
  <c r="CC84" i="32"/>
  <c r="AR91" i="32"/>
  <c r="AR83" i="32"/>
  <c r="DH89" i="32"/>
  <c r="BY88" i="32"/>
  <c r="BY84" i="32"/>
  <c r="CM90" i="32"/>
  <c r="BN89" i="32"/>
  <c r="CC92" i="32"/>
  <c r="BX89" i="32"/>
  <c r="AS89" i="32"/>
  <c r="AK83" i="32"/>
  <c r="AK89" i="32"/>
  <c r="AR88" i="32"/>
  <c r="AR85" i="32"/>
  <c r="AJ84" i="32"/>
  <c r="DH85" i="32"/>
  <c r="GA28" i="5"/>
  <c r="GA29" i="5"/>
  <c r="CV92" i="32"/>
  <c r="CN92" i="32"/>
  <c r="DK91" i="32"/>
  <c r="AC28" i="5"/>
  <c r="AC29" i="5"/>
  <c r="DZ28" i="5"/>
  <c r="DZ29" i="5"/>
  <c r="DH90" i="32"/>
  <c r="DJ29" i="5"/>
  <c r="DJ28" i="5"/>
  <c r="CK28" i="5"/>
  <c r="CK29" i="5"/>
  <c r="CW89" i="32"/>
  <c r="DF89" i="32"/>
  <c r="BY90" i="32"/>
  <c r="BW84" i="32"/>
  <c r="CC88" i="32"/>
  <c r="AD83" i="32"/>
  <c r="AS85" i="32"/>
  <c r="AK88" i="32"/>
  <c r="AC89" i="32"/>
  <c r="AJ92" i="32"/>
  <c r="CN28" i="5"/>
  <c r="CN29" i="5"/>
  <c r="EF29" i="5"/>
  <c r="EF28" i="5"/>
  <c r="AX29" i="5"/>
  <c r="AX28" i="5"/>
  <c r="DS89" i="32"/>
  <c r="DH84" i="32"/>
  <c r="CS92" i="32"/>
  <c r="CC91" i="32"/>
  <c r="CD28" i="5"/>
  <c r="CD29" i="5"/>
  <c r="CV89" i="32"/>
  <c r="BS90" i="32"/>
  <c r="AY86" i="32"/>
  <c r="DS83" i="32"/>
  <c r="CF83" i="32"/>
  <c r="AL86" i="32"/>
  <c r="AD87" i="32"/>
  <c r="AC92" i="32"/>
  <c r="AS86" i="32"/>
  <c r="AS92" i="32"/>
  <c r="AC85" i="32"/>
  <c r="BO86" i="32"/>
  <c r="AJ83" i="32"/>
  <c r="AI86" i="32"/>
  <c r="AP83" i="32"/>
  <c r="Z90" i="32"/>
  <c r="FZ28" i="5"/>
  <c r="FZ29" i="5"/>
  <c r="AB28" i="5"/>
  <c r="AB29" i="5"/>
  <c r="FX28" i="5"/>
  <c r="FX29" i="5"/>
  <c r="AA29" i="5"/>
  <c r="AA28" i="5"/>
  <c r="BN28" i="5"/>
  <c r="BN29" i="5"/>
  <c r="EM28" i="5"/>
  <c r="EM29" i="5"/>
  <c r="GD29" i="5"/>
  <c r="GD28" i="5"/>
  <c r="AO29" i="5"/>
  <c r="AO28" i="5"/>
  <c r="GK28" i="5"/>
  <c r="GK29" i="5"/>
  <c r="DX29" i="5"/>
  <c r="DX28" i="5"/>
  <c r="DS88" i="32"/>
  <c r="EK88" i="32"/>
  <c r="DS86" i="32"/>
  <c r="AD86" i="32"/>
  <c r="AC90" i="32"/>
  <c r="AR86" i="32"/>
  <c r="Z91" i="32"/>
  <c r="AQ28" i="5"/>
  <c r="AQ29" i="5"/>
  <c r="BA28" i="5"/>
  <c r="BA29" i="5"/>
  <c r="AL28" i="5"/>
  <c r="AL29" i="5"/>
  <c r="GL29" i="5"/>
  <c r="GL28" i="5"/>
  <c r="GC28" i="5"/>
  <c r="GC29" i="5"/>
  <c r="EO29" i="5"/>
  <c r="EO28" i="5"/>
  <c r="AW29" i="5"/>
  <c r="AW28" i="5"/>
  <c r="BT29" i="5"/>
  <c r="BT28" i="5"/>
  <c r="EU29" i="5"/>
  <c r="EU28" i="5"/>
  <c r="AE29" i="5"/>
  <c r="AE28" i="5"/>
  <c r="CJ29" i="5"/>
  <c r="CJ28" i="5"/>
  <c r="AD88" i="32"/>
  <c r="AS90" i="32"/>
  <c r="AJ90" i="32"/>
  <c r="EP29" i="5"/>
  <c r="EP28" i="5"/>
  <c r="CV90" i="32"/>
  <c r="BY89" i="32"/>
  <c r="AC86" i="32"/>
  <c r="DC28" i="5"/>
  <c r="DC29" i="5"/>
  <c r="FY28" i="5"/>
  <c r="FY29" i="5"/>
  <c r="AK90" i="32"/>
  <c r="AQ84" i="32"/>
  <c r="DN28" i="5"/>
  <c r="DN29" i="5"/>
  <c r="FW28" i="5"/>
  <c r="FW29" i="5"/>
  <c r="CB29" i="5"/>
  <c r="CB28" i="5"/>
  <c r="AF29" i="5"/>
  <c r="AF28" i="5"/>
  <c r="EG29" i="5"/>
  <c r="EG28" i="5"/>
  <c r="DQ29" i="5"/>
  <c r="DQ28" i="5"/>
  <c r="EN29" i="5"/>
  <c r="EN28" i="5"/>
  <c r="AN29" i="5"/>
  <c r="AN28" i="5"/>
  <c r="DS92" i="32"/>
  <c r="DN92" i="32"/>
  <c r="CD85" i="32"/>
  <c r="CV88" i="32"/>
  <c r="AD90" i="32"/>
  <c r="AS88" i="32"/>
  <c r="AR92" i="32"/>
  <c r="CX28" i="5"/>
  <c r="CX29" i="5"/>
  <c r="EW28" i="5"/>
  <c r="EW29" i="5"/>
  <c r="BD29" i="5"/>
  <c r="BD28" i="5"/>
  <c r="CC28" i="5"/>
  <c r="CC29" i="5"/>
  <c r="CQ29" i="5"/>
  <c r="CQ28" i="5"/>
  <c r="BY86" i="32"/>
  <c r="DK29" i="5"/>
  <c r="DK28" i="5"/>
  <c r="CS29" i="5"/>
  <c r="CS28" i="5"/>
  <c r="CY29" i="5"/>
  <c r="CY28" i="5"/>
  <c r="DK88" i="32"/>
  <c r="GN29" i="5"/>
  <c r="GN28" i="5"/>
  <c r="BP29" i="5"/>
  <c r="BP28" i="5"/>
  <c r="DM28" i="5"/>
  <c r="DM29" i="5"/>
  <c r="CM29" i="5"/>
  <c r="CM28" i="5"/>
  <c r="DB29" i="5"/>
  <c r="DB28" i="5"/>
  <c r="DY28" i="5"/>
  <c r="DY29" i="5"/>
  <c r="DA29" i="5"/>
  <c r="DA28" i="5"/>
  <c r="BM28" i="5"/>
  <c r="BM29" i="5"/>
  <c r="CR29" i="5"/>
  <c r="CR28" i="5"/>
  <c r="GI29" i="5"/>
  <c r="GI28" i="5"/>
  <c r="CI29" i="5"/>
  <c r="CI28" i="5"/>
  <c r="AM29" i="5"/>
  <c r="AM28" i="5"/>
  <c r="DG29" i="5"/>
  <c r="DG28" i="5"/>
  <c r="BC29" i="5"/>
  <c r="BC28" i="5"/>
  <c r="GJ29" i="5"/>
  <c r="GJ28" i="5"/>
  <c r="GB29" i="5"/>
  <c r="GB28" i="5"/>
  <c r="CZ29" i="5"/>
  <c r="CZ28" i="5"/>
  <c r="BL29" i="5"/>
  <c r="BL28" i="5"/>
  <c r="CA29" i="5"/>
  <c r="CA28" i="5"/>
  <c r="AU29" i="5"/>
  <c r="AU28" i="5"/>
  <c r="EV29" i="5"/>
  <c r="EV28" i="5"/>
  <c r="AV29" i="5"/>
  <c r="AV28" i="5"/>
  <c r="Y28" i="5"/>
  <c r="Y29" i="5"/>
  <c r="Z28" i="5"/>
  <c r="Z29" i="5"/>
  <c r="T90" i="32"/>
  <c r="T85" i="32"/>
  <c r="U88" i="32"/>
  <c r="X28" i="5"/>
  <c r="X29" i="5"/>
  <c r="T89" i="32"/>
  <c r="V85" i="32"/>
  <c r="T84" i="32"/>
  <c r="T88" i="32"/>
  <c r="T87" i="32"/>
  <c r="T92" i="32"/>
  <c r="T91" i="32"/>
  <c r="T86" i="32"/>
  <c r="CY84" i="32"/>
  <c r="CX85" i="32"/>
  <c r="S86" i="32"/>
  <c r="S92" i="32"/>
  <c r="S84" i="32"/>
  <c r="S91" i="32"/>
  <c r="S87" i="32"/>
  <c r="S89" i="32"/>
  <c r="ET85" i="32"/>
  <c r="AC84" i="32"/>
  <c r="V84" i="32"/>
  <c r="BX85" i="32"/>
  <c r="CK91" i="32"/>
  <c r="ES89" i="32"/>
  <c r="DW85" i="32"/>
  <c r="EG91" i="32"/>
  <c r="DK92" i="32"/>
  <c r="BA91" i="32"/>
  <c r="DK83" i="32"/>
  <c r="DK85" i="32"/>
  <c r="DN88" i="32"/>
  <c r="BA87" i="32"/>
  <c r="DK90" i="32"/>
  <c r="DS84" i="32"/>
  <c r="DY85" i="32"/>
  <c r="EL87" i="32"/>
  <c r="EF86" i="32"/>
  <c r="EA83" i="32"/>
  <c r="DK89" i="32"/>
  <c r="CI91" i="32"/>
  <c r="CB89" i="32"/>
  <c r="CI83" i="32"/>
  <c r="BK85" i="32"/>
  <c r="BK88" i="32"/>
  <c r="BK89" i="32"/>
  <c r="AB90" i="32"/>
  <c r="DO87" i="32"/>
  <c r="ET92" i="32"/>
  <c r="AB84" i="32"/>
  <c r="AB92" i="32"/>
  <c r="AB91" i="32"/>
  <c r="CE89" i="32"/>
  <c r="BR88" i="32"/>
  <c r="CE91" i="32"/>
  <c r="CE87" i="32"/>
  <c r="BV87" i="32"/>
  <c r="BA89" i="32"/>
  <c r="AQ91" i="32"/>
  <c r="AQ90" i="32"/>
  <c r="BA92" i="32"/>
  <c r="DT88" i="32"/>
  <c r="BA85" i="32"/>
  <c r="DT90" i="32"/>
  <c r="I29" i="5"/>
  <c r="I28" i="5"/>
  <c r="CP92" i="32"/>
  <c r="BA84" i="32"/>
  <c r="CK85" i="32"/>
  <c r="DT91" i="32"/>
  <c r="BA90" i="32"/>
  <c r="BA88" i="32"/>
  <c r="BQ85" i="32"/>
  <c r="BA86" i="32"/>
  <c r="BZ87" i="32"/>
  <c r="BJ86" i="32"/>
  <c r="M85" i="32"/>
  <c r="H28" i="5"/>
  <c r="H29" i="5"/>
  <c r="ES84" i="32"/>
  <c r="DX87" i="32"/>
  <c r="DB92" i="32"/>
  <c r="G91" i="32"/>
  <c r="G92" i="32"/>
  <c r="AP86" i="32"/>
  <c r="ES83" i="32"/>
  <c r="AB83" i="32"/>
  <c r="AB85" i="32"/>
  <c r="BJ87" i="32"/>
  <c r="ES86" i="32"/>
  <c r="CO85" i="32"/>
  <c r="ES87" i="32"/>
  <c r="ES88" i="32"/>
  <c r="EJ92" i="32"/>
  <c r="AB86" i="32"/>
  <c r="AB87" i="32"/>
  <c r="AB88" i="32"/>
  <c r="AB89" i="32"/>
  <c r="X84" i="32"/>
  <c r="EJ91" i="32"/>
  <c r="BC89" i="32"/>
  <c r="X91" i="32"/>
  <c r="AE86" i="32"/>
  <c r="J83" i="32"/>
  <c r="J86" i="32"/>
  <c r="X90" i="32"/>
  <c r="EJ89" i="32"/>
  <c r="EJ86" i="32"/>
  <c r="EJ90" i="32"/>
  <c r="BE92" i="32"/>
  <c r="AE85" i="32"/>
  <c r="X87" i="32"/>
  <c r="X83" i="32"/>
  <c r="J89" i="32"/>
  <c r="EK92" i="32"/>
  <c r="BC83" i="32"/>
  <c r="BC88" i="32"/>
  <c r="EJ83" i="32"/>
  <c r="EJ88" i="32"/>
  <c r="BC86" i="32"/>
  <c r="EJ85" i="32"/>
  <c r="BL84" i="32"/>
  <c r="EM89" i="32"/>
  <c r="DF90" i="32"/>
  <c r="CM88" i="32"/>
  <c r="CM87" i="32"/>
  <c r="BB88" i="32"/>
  <c r="BS92" i="32"/>
  <c r="BJ89" i="32"/>
  <c r="Y91" i="32"/>
  <c r="I86" i="32"/>
  <c r="H87" i="32"/>
  <c r="AF91" i="32"/>
  <c r="CA87" i="32"/>
  <c r="CJ91" i="32"/>
  <c r="BD89" i="32"/>
  <c r="AV90" i="32"/>
  <c r="CA90" i="32"/>
  <c r="CA86" i="32"/>
  <c r="AU84" i="32"/>
  <c r="BI91" i="32"/>
  <c r="DX91" i="32"/>
  <c r="DX85" i="32"/>
  <c r="CB86" i="32"/>
  <c r="AV88" i="32"/>
  <c r="BC84" i="32"/>
  <c r="AU90" i="32"/>
  <c r="AU86" i="32"/>
  <c r="ES91" i="32"/>
  <c r="BD88" i="32"/>
  <c r="DX86" i="32"/>
  <c r="EJ87" i="32"/>
  <c r="DX83" i="32"/>
  <c r="DX88" i="32"/>
  <c r="BL85" i="32"/>
  <c r="BD90" i="32"/>
  <c r="BD87" i="32"/>
  <c r="AV87" i="32"/>
  <c r="BC91" i="32"/>
  <c r="CI84" i="32"/>
  <c r="BS89" i="32"/>
  <c r="BS91" i="32"/>
  <c r="BK84" i="32"/>
  <c r="BS87" i="32"/>
  <c r="CG92" i="32"/>
  <c r="BQ84" i="32"/>
  <c r="BI86" i="32"/>
  <c r="CM84" i="32"/>
  <c r="BW91" i="32"/>
  <c r="BW85" i="32"/>
  <c r="AX83" i="32"/>
  <c r="AX88" i="32"/>
  <c r="AW92" i="32"/>
  <c r="AW90" i="32"/>
  <c r="DX84" i="32"/>
  <c r="DX92" i="32"/>
  <c r="EJ84" i="32"/>
  <c r="DM91" i="32"/>
  <c r="DX89" i="32"/>
  <c r="DX90" i="32"/>
  <c r="CA92" i="32"/>
  <c r="CJ89" i="32"/>
  <c r="CB92" i="32"/>
  <c r="BL87" i="32"/>
  <c r="AV84" i="32"/>
  <c r="CI92" i="32"/>
  <c r="CI86" i="32"/>
  <c r="CA85" i="32"/>
  <c r="CA84" i="32"/>
  <c r="BK90" i="32"/>
  <c r="BK86" i="32"/>
  <c r="BC87" i="32"/>
  <c r="CB84" i="32"/>
  <c r="CG85" i="32"/>
  <c r="BQ86" i="32"/>
  <c r="BI89" i="32"/>
  <c r="AY89" i="32"/>
  <c r="AW83" i="32"/>
  <c r="CZ88" i="32"/>
  <c r="DT84" i="32"/>
  <c r="CM89" i="32"/>
  <c r="CZ90" i="32"/>
  <c r="DA85" i="32"/>
  <c r="CA89" i="32"/>
  <c r="BD86" i="32"/>
  <c r="BI88" i="32"/>
  <c r="AW89" i="32"/>
  <c r="AY84" i="32"/>
  <c r="CZ83" i="32"/>
  <c r="AA83" i="32"/>
  <c r="AA85" i="32"/>
  <c r="AN87" i="32"/>
  <c r="AN91" i="32"/>
  <c r="AF83" i="32"/>
  <c r="X85" i="32"/>
  <c r="H83" i="32"/>
  <c r="H85" i="32"/>
  <c r="AP92" i="32"/>
  <c r="J91" i="32"/>
  <c r="BO90" i="32"/>
  <c r="CZ86" i="32"/>
  <c r="BF88" i="32"/>
  <c r="AN88" i="32"/>
  <c r="DC86" i="32"/>
  <c r="CM91" i="32"/>
  <c r="DE90" i="32"/>
  <c r="BC92" i="32"/>
  <c r="AU85" i="32"/>
  <c r="CK86" i="32"/>
  <c r="AW85" i="32"/>
  <c r="AZ87" i="32"/>
  <c r="AZ91" i="32"/>
  <c r="AZ89" i="32"/>
  <c r="AA88" i="32"/>
  <c r="AA87" i="32"/>
  <c r="AE92" i="32"/>
  <c r="AE91" i="32"/>
  <c r="J87" i="32"/>
  <c r="DL89" i="32"/>
  <c r="AX87" i="32"/>
  <c r="AW86" i="32"/>
  <c r="EL90" i="32"/>
  <c r="CM92" i="32"/>
  <c r="BC90" i="32"/>
  <c r="AW91" i="32"/>
  <c r="AW87" i="32"/>
  <c r="AO92" i="32"/>
  <c r="Y83" i="32"/>
  <c r="Y90" i="32"/>
  <c r="I91" i="32"/>
  <c r="BC85" i="32"/>
  <c r="AU88" i="32"/>
  <c r="AN84" i="32"/>
  <c r="DV89" i="32"/>
  <c r="BL88" i="32"/>
  <c r="AN90" i="32"/>
  <c r="R88" i="32"/>
  <c r="EE89" i="32"/>
  <c r="EE87" i="32"/>
  <c r="DE83" i="32"/>
  <c r="DA83" i="32"/>
  <c r="DP92" i="32"/>
  <c r="CR91" i="32"/>
  <c r="AX84" i="32"/>
  <c r="AX91" i="32"/>
  <c r="DO84" i="32"/>
  <c r="AW84" i="32"/>
  <c r="AW88" i="32"/>
  <c r="AI83" i="32"/>
  <c r="AH84" i="32"/>
  <c r="R91" i="32"/>
  <c r="DR88" i="32"/>
  <c r="M90" i="32"/>
  <c r="G84" i="32"/>
  <c r="G83" i="32"/>
  <c r="AH87" i="32"/>
  <c r="AH85" i="32"/>
  <c r="R90" i="32"/>
  <c r="BL90" i="32"/>
  <c r="DP91" i="32"/>
  <c r="DR87" i="32"/>
  <c r="DA91" i="32"/>
  <c r="BD91" i="32"/>
  <c r="CI87" i="32"/>
  <c r="CG84" i="32"/>
  <c r="BQ89" i="32"/>
  <c r="BI90" i="32"/>
  <c r="BI92" i="32"/>
  <c r="BO92" i="32"/>
  <c r="BO83" i="32"/>
  <c r="BB90" i="32"/>
  <c r="BU91" i="32"/>
  <c r="BV91" i="32"/>
  <c r="CF85" i="32"/>
  <c r="BH83" i="32"/>
  <c r="BH89" i="32"/>
  <c r="U86" i="32"/>
  <c r="Y86" i="32"/>
  <c r="CJ87" i="32"/>
  <c r="G90" i="32"/>
  <c r="AA89" i="32"/>
  <c r="AN92" i="32"/>
  <c r="AF84" i="32"/>
  <c r="AF86" i="32"/>
  <c r="CZ91" i="32"/>
  <c r="O83" i="32"/>
  <c r="EC83" i="32"/>
  <c r="BO85" i="32"/>
  <c r="CF92" i="32"/>
  <c r="M89" i="32"/>
  <c r="AF89" i="32"/>
  <c r="EI89" i="32"/>
  <c r="CW91" i="32"/>
  <c r="CU87" i="32"/>
  <c r="DO85" i="32"/>
  <c r="DO86" i="32"/>
  <c r="DZ90" i="32"/>
  <c r="DZ92" i="32"/>
  <c r="DR85" i="32"/>
  <c r="CE90" i="32"/>
  <c r="BO89" i="32"/>
  <c r="BO87" i="32"/>
  <c r="BB91" i="32"/>
  <c r="CF91" i="32"/>
  <c r="CF84" i="32"/>
  <c r="BO84" i="32"/>
  <c r="BB89" i="32"/>
  <c r="BZ83" i="32"/>
  <c r="AO89" i="32"/>
  <c r="Y88" i="32"/>
  <c r="I92" i="32"/>
  <c r="AL90" i="32"/>
  <c r="M88" i="32"/>
  <c r="AL84" i="32"/>
  <c r="W90" i="32"/>
  <c r="O86" i="32"/>
  <c r="M87" i="32"/>
  <c r="AI84" i="32"/>
  <c r="AM92" i="32"/>
  <c r="AE84" i="32"/>
  <c r="AE87" i="32"/>
  <c r="W84" i="32"/>
  <c r="W92" i="32"/>
  <c r="G85" i="32"/>
  <c r="G88" i="32"/>
  <c r="P85" i="32"/>
  <c r="BO91" i="32"/>
  <c r="BB86" i="32"/>
  <c r="O91" i="32"/>
  <c r="EI88" i="32"/>
  <c r="CN88" i="32"/>
  <c r="DM84" i="32"/>
  <c r="CU83" i="32"/>
  <c r="DD92" i="32"/>
  <c r="CN87" i="32"/>
  <c r="CU89" i="32"/>
  <c r="DO92" i="32"/>
  <c r="DY83" i="32"/>
  <c r="CE84" i="32"/>
  <c r="CE92" i="32"/>
  <c r="BO88" i="32"/>
  <c r="CI85" i="32"/>
  <c r="CD84" i="32"/>
  <c r="CD91" i="32"/>
  <c r="BF83" i="32"/>
  <c r="AX89" i="32"/>
  <c r="CF86" i="32"/>
  <c r="BB83" i="32"/>
  <c r="BZ92" i="32"/>
  <c r="O87" i="32"/>
  <c r="BI83" i="32"/>
  <c r="M84" i="32"/>
  <c r="O88" i="32"/>
  <c r="AI90" i="32"/>
  <c r="AI85" i="32"/>
  <c r="AM90" i="32"/>
  <c r="AE89" i="32"/>
  <c r="Y84" i="32"/>
  <c r="R89" i="32"/>
  <c r="BB87" i="32"/>
  <c r="AL89" i="32"/>
  <c r="M86" i="32"/>
  <c r="DE85" i="32"/>
  <c r="DD86" i="32"/>
  <c r="CN89" i="32"/>
  <c r="CU91" i="32"/>
  <c r="DY87" i="32"/>
  <c r="DY92" i="32"/>
  <c r="EE91" i="32"/>
  <c r="DR92" i="32"/>
  <c r="CG91" i="32"/>
  <c r="BQ90" i="32"/>
  <c r="BI85" i="32"/>
  <c r="BI84" i="32"/>
  <c r="CM85" i="32"/>
  <c r="BW86" i="32"/>
  <c r="BW83" i="32"/>
  <c r="AY92" i="32"/>
  <c r="AY90" i="32"/>
  <c r="BF87" i="32"/>
  <c r="BF84" i="32"/>
  <c r="AX90" i="32"/>
  <c r="CF87" i="32"/>
  <c r="BB84" i="32"/>
  <c r="CD83" i="32"/>
  <c r="AL92" i="32"/>
  <c r="M83" i="32"/>
  <c r="O92" i="32"/>
  <c r="AN85" i="32"/>
  <c r="AN86" i="32"/>
  <c r="H92" i="32"/>
  <c r="W91" i="32"/>
  <c r="AM83" i="32"/>
  <c r="AM91" i="32"/>
  <c r="AE90" i="32"/>
  <c r="AP84" i="32"/>
  <c r="AP85" i="32"/>
  <c r="R85" i="32"/>
  <c r="R87" i="32"/>
  <c r="J85" i="32"/>
  <c r="R83" i="32"/>
  <c r="P91" i="32"/>
  <c r="P83" i="32"/>
  <c r="CA83" i="32"/>
  <c r="CA91" i="32"/>
  <c r="CG90" i="32"/>
  <c r="BS83" i="32"/>
  <c r="CD92" i="32"/>
  <c r="CK84" i="32"/>
  <c r="AZ92" i="32"/>
  <c r="BQ88" i="32"/>
  <c r="BR91" i="32"/>
  <c r="BJ90" i="32"/>
  <c r="AT83" i="32"/>
  <c r="AG86" i="32"/>
  <c r="Y92" i="32"/>
  <c r="U85" i="32"/>
  <c r="U90" i="32"/>
  <c r="AA90" i="32"/>
  <c r="AG87" i="32"/>
  <c r="AM84" i="32"/>
  <c r="W83" i="32"/>
  <c r="AP89" i="32"/>
  <c r="W89" i="32"/>
  <c r="P88" i="32"/>
  <c r="AT89" i="32"/>
  <c r="U87" i="32"/>
  <c r="AQ85" i="32"/>
  <c r="DJ89" i="32"/>
  <c r="BN84" i="32"/>
  <c r="CH90" i="32"/>
  <c r="BR83" i="32"/>
  <c r="AO91" i="32"/>
  <c r="U91" i="32"/>
  <c r="P86" i="32"/>
  <c r="AO85" i="32"/>
  <c r="BL89" i="32"/>
  <c r="DD88" i="32"/>
  <c r="DL90" i="32"/>
  <c r="BR87" i="32"/>
  <c r="BR89" i="32"/>
  <c r="AT86" i="32"/>
  <c r="AO83" i="32"/>
  <c r="Q90" i="32"/>
  <c r="AA92" i="32"/>
  <c r="O85" i="32"/>
  <c r="AN89" i="32"/>
  <c r="AF87" i="32"/>
  <c r="X89" i="32"/>
  <c r="X92" i="32"/>
  <c r="H90" i="32"/>
  <c r="H89" i="32"/>
  <c r="AM85" i="32"/>
  <c r="AM86" i="32"/>
  <c r="AE88" i="32"/>
  <c r="W85" i="32"/>
  <c r="AP90" i="32"/>
  <c r="AH90" i="32"/>
  <c r="AH86" i="32"/>
  <c r="J88" i="32"/>
  <c r="AG88" i="32"/>
  <c r="P92" i="32"/>
  <c r="AQ83" i="32"/>
  <c r="Q86" i="32"/>
  <c r="Q85" i="32"/>
  <c r="DJ85" i="32"/>
  <c r="BV92" i="32"/>
  <c r="U84" i="32"/>
  <c r="Q88" i="32"/>
  <c r="CU92" i="32"/>
  <c r="CU85" i="32"/>
  <c r="DF83" i="32"/>
  <c r="BV86" i="32"/>
  <c r="BN83" i="32"/>
  <c r="BN87" i="32"/>
  <c r="BN92" i="32"/>
  <c r="ES85" i="32"/>
  <c r="ED85" i="32"/>
  <c r="CU88" i="32"/>
  <c r="DO83" i="32"/>
  <c r="DG92" i="32"/>
  <c r="CY85" i="32"/>
  <c r="DB83" i="32"/>
  <c r="DB88" i="32"/>
  <c r="CT88" i="32"/>
  <c r="CL88" i="32"/>
  <c r="CL86" i="32"/>
  <c r="BL92" i="32"/>
  <c r="BI87" i="32"/>
  <c r="BV85" i="32"/>
  <c r="BN90" i="32"/>
  <c r="CK92" i="32"/>
  <c r="BU89" i="32"/>
  <c r="BE87" i="32"/>
  <c r="DE84" i="32"/>
  <c r="AZ85" i="32"/>
  <c r="BR90" i="32"/>
  <c r="AT92" i="32"/>
  <c r="I85" i="32"/>
  <c r="AO90" i="32"/>
  <c r="AG89" i="32"/>
  <c r="AG91" i="32"/>
  <c r="Q84" i="32"/>
  <c r="I87" i="32"/>
  <c r="AL85" i="32"/>
  <c r="AL83" i="32"/>
  <c r="AO84" i="32"/>
  <c r="AM89" i="32"/>
  <c r="AQ92" i="32"/>
  <c r="X86" i="32"/>
  <c r="H86" i="32"/>
  <c r="AM88" i="32"/>
  <c r="W86" i="32"/>
  <c r="AP87" i="32"/>
  <c r="AH89" i="32"/>
  <c r="R92" i="32"/>
  <c r="J92" i="32"/>
  <c r="AM87" i="32"/>
  <c r="P90" i="32"/>
  <c r="Y87" i="32"/>
  <c r="AI91" i="32"/>
  <c r="DG83" i="32"/>
  <c r="Q92" i="32"/>
  <c r="AZ83" i="32"/>
  <c r="AG85" i="32"/>
  <c r="AQ87" i="32"/>
  <c r="CZ85" i="32"/>
  <c r="DJ91" i="32"/>
  <c r="CT90" i="32"/>
  <c r="BL86" i="32"/>
  <c r="DB87" i="32"/>
  <c r="BL91" i="32"/>
  <c r="CU86" i="32"/>
  <c r="CS90" i="32"/>
  <c r="CZ89" i="32"/>
  <c r="CR87" i="32"/>
  <c r="DO91" i="32"/>
  <c r="DG87" i="32"/>
  <c r="DG88" i="32"/>
  <c r="DB86" i="32"/>
  <c r="DJ87" i="32"/>
  <c r="DJ84" i="32"/>
  <c r="DF84" i="32"/>
  <c r="DR84" i="32"/>
  <c r="DR89" i="32"/>
  <c r="DB89" i="32"/>
  <c r="CT83" i="32"/>
  <c r="BD83" i="32"/>
  <c r="CG87" i="32"/>
  <c r="BQ92" i="32"/>
  <c r="CE83" i="32"/>
  <c r="BV83" i="32"/>
  <c r="BV88" i="32"/>
  <c r="BN85" i="32"/>
  <c r="BF90" i="32"/>
  <c r="AX85" i="32"/>
  <c r="CK89" i="32"/>
  <c r="BU85" i="32"/>
  <c r="BE88" i="32"/>
  <c r="CF89" i="32"/>
  <c r="AZ84" i="32"/>
  <c r="AU87" i="32"/>
  <c r="BX91" i="32"/>
  <c r="BX92" i="32"/>
  <c r="BR92" i="32"/>
  <c r="AU89" i="32"/>
  <c r="BR85" i="32"/>
  <c r="AT90" i="32"/>
  <c r="AT84" i="32"/>
  <c r="I84" i="32"/>
  <c r="AO87" i="32"/>
  <c r="AG92" i="32"/>
  <c r="Y85" i="32"/>
  <c r="Q89" i="32"/>
  <c r="I88" i="32"/>
  <c r="AL88" i="32"/>
  <c r="U89" i="32"/>
  <c r="M91" i="32"/>
  <c r="AQ86" i="32"/>
  <c r="AI92" i="32"/>
  <c r="AI87" i="32"/>
  <c r="AA86" i="32"/>
  <c r="AA84" i="32"/>
  <c r="AF88" i="32"/>
  <c r="X88" i="32"/>
  <c r="H88" i="32"/>
  <c r="W87" i="32"/>
  <c r="W88" i="32"/>
  <c r="G89" i="32"/>
  <c r="AP88" i="32"/>
  <c r="AH88" i="32"/>
  <c r="AH92" i="32"/>
  <c r="J90" i="32"/>
  <c r="P89" i="32"/>
  <c r="Q91" i="32"/>
  <c r="AT88" i="32"/>
  <c r="AG84" i="32"/>
  <c r="U83" i="32"/>
  <c r="DJ88" i="32"/>
  <c r="CZ87" i="32"/>
  <c r="DB85" i="32"/>
  <c r="CZ92" i="32"/>
  <c r="CJ84" i="32"/>
  <c r="BD84" i="32"/>
  <c r="ES90" i="32"/>
  <c r="ES92" i="32"/>
  <c r="CW83" i="32"/>
  <c r="DM83" i="32"/>
  <c r="DE86" i="32"/>
  <c r="CO92" i="32"/>
  <c r="DM88" i="32"/>
  <c r="EA85" i="32"/>
  <c r="EA91" i="32"/>
  <c r="CU90" i="32"/>
  <c r="CM86" i="32"/>
  <c r="CY89" i="32"/>
  <c r="DP83" i="32"/>
  <c r="CZ84" i="32"/>
  <c r="DO89" i="32"/>
  <c r="CT84" i="32"/>
  <c r="EK89" i="32"/>
  <c r="DF92" i="32"/>
  <c r="CX87" i="32"/>
  <c r="DB91" i="32"/>
  <c r="CJ86" i="32"/>
  <c r="CB90" i="32"/>
  <c r="BT84" i="32"/>
  <c r="BT83" i="32"/>
  <c r="BT92" i="32"/>
  <c r="BL83" i="32"/>
  <c r="BD85" i="32"/>
  <c r="AV86" i="32"/>
  <c r="AV85" i="32"/>
  <c r="AV92" i="32"/>
  <c r="BS86" i="32"/>
  <c r="BS88" i="32"/>
  <c r="CG89" i="32"/>
  <c r="BQ87" i="32"/>
  <c r="CE86" i="32"/>
  <c r="CE88" i="32"/>
  <c r="CE85" i="32"/>
  <c r="BV90" i="32"/>
  <c r="BV89" i="32"/>
  <c r="BF89" i="32"/>
  <c r="CK87" i="32"/>
  <c r="BU87" i="32"/>
  <c r="BE90" i="32"/>
  <c r="AZ88" i="32"/>
  <c r="AZ86" i="32"/>
  <c r="CW88" i="32"/>
  <c r="CY91" i="32"/>
  <c r="BR86" i="32"/>
  <c r="AT85" i="32"/>
  <c r="AG83" i="32"/>
  <c r="AO88" i="32"/>
  <c r="Q87" i="32"/>
  <c r="I90" i="32"/>
  <c r="AL87" i="32"/>
  <c r="AL91" i="32"/>
  <c r="U92" i="32"/>
  <c r="I83" i="32"/>
  <c r="O89" i="32"/>
  <c r="O90" i="32"/>
  <c r="AQ88" i="32"/>
  <c r="AQ89" i="32"/>
  <c r="AI89" i="32"/>
  <c r="AA91" i="32"/>
  <c r="AN83" i="32"/>
  <c r="AF85" i="32"/>
  <c r="AF92" i="32"/>
  <c r="H84" i="32"/>
  <c r="AE83" i="32"/>
  <c r="G86" i="32"/>
  <c r="AI88" i="32"/>
  <c r="AP91" i="32"/>
  <c r="AH91" i="32"/>
  <c r="R84" i="32"/>
  <c r="J84" i="32"/>
  <c r="P87" i="32"/>
  <c r="BM88" i="32"/>
  <c r="DL84" i="32"/>
  <c r="DY88" i="32"/>
  <c r="DN91" i="32"/>
  <c r="DA92" i="32"/>
  <c r="BM91" i="32"/>
  <c r="BX90" i="32"/>
  <c r="EE84" i="32"/>
  <c r="DL86" i="32"/>
  <c r="DT83" i="32"/>
  <c r="DL88" i="32"/>
  <c r="DZ85" i="32"/>
  <c r="DP89" i="32"/>
  <c r="DP84" i="32"/>
  <c r="CW85" i="32"/>
  <c r="CS88" i="32"/>
  <c r="DF91" i="32"/>
  <c r="CB91" i="32"/>
  <c r="BT90" i="32"/>
  <c r="BG91" i="32"/>
  <c r="BG89" i="32"/>
  <c r="BG87" i="32"/>
  <c r="AY88" i="32"/>
  <c r="BJ91" i="32"/>
  <c r="CD87" i="32"/>
  <c r="CD86" i="32"/>
  <c r="BU86" i="32"/>
  <c r="BU90" i="32"/>
  <c r="BE84" i="32"/>
  <c r="BX83" i="32"/>
  <c r="CD90" i="32"/>
  <c r="CH89" i="32"/>
  <c r="BZ85" i="32"/>
  <c r="BJ84" i="32"/>
  <c r="BM86" i="32"/>
  <c r="BP92" i="32"/>
  <c r="BM90" i="32"/>
  <c r="BP83" i="32"/>
  <c r="ET87" i="32"/>
  <c r="EB88" i="32"/>
  <c r="BW92" i="32"/>
  <c r="BG83" i="32"/>
  <c r="BW88" i="32"/>
  <c r="BP87" i="32"/>
  <c r="CO87" i="32"/>
  <c r="CO89" i="32"/>
  <c r="DT92" i="32"/>
  <c r="CW84" i="32"/>
  <c r="CX89" i="32"/>
  <c r="BG85" i="32"/>
  <c r="BJ83" i="32"/>
  <c r="BM89" i="32"/>
  <c r="CH88" i="32"/>
  <c r="DM92" i="32"/>
  <c r="DM86" i="32"/>
  <c r="CW86" i="32"/>
  <c r="DT85" i="32"/>
  <c r="DL83" i="32"/>
  <c r="CN90" i="32"/>
  <c r="EA92" i="32"/>
  <c r="DY86" i="32"/>
  <c r="CS83" i="32"/>
  <c r="DR86" i="32"/>
  <c r="DM89" i="32"/>
  <c r="DW92" i="32"/>
  <c r="CB83" i="32"/>
  <c r="BK92" i="32"/>
  <c r="AU91" i="32"/>
  <c r="AU92" i="32"/>
  <c r="CG88" i="32"/>
  <c r="CJ92" i="32"/>
  <c r="BG90" i="32"/>
  <c r="AY91" i="32"/>
  <c r="AY83" i="32"/>
  <c r="CD88" i="32"/>
  <c r="BN88" i="32"/>
  <c r="BF91" i="32"/>
  <c r="CK88" i="32"/>
  <c r="BM92" i="32"/>
  <c r="BH87" i="32"/>
  <c r="BX87" i="32"/>
  <c r="BK91" i="32"/>
  <c r="BZ86" i="32"/>
  <c r="CM83" i="32"/>
  <c r="BB85" i="32"/>
  <c r="BP84" i="32"/>
  <c r="BK83" i="32"/>
  <c r="BK87" i="32"/>
  <c r="BJ88" i="32"/>
  <c r="BT85" i="32"/>
  <c r="EC92" i="32"/>
  <c r="CO88" i="32"/>
  <c r="DL92" i="32"/>
  <c r="CO86" i="32"/>
  <c r="DW91" i="32"/>
  <c r="DZ88" i="32"/>
  <c r="DV91" i="32"/>
  <c r="BT87" i="32"/>
  <c r="BH88" i="32"/>
  <c r="EE83" i="32"/>
  <c r="EC90" i="32"/>
  <c r="DZ83" i="32"/>
  <c r="BW90" i="32"/>
  <c r="BG84" i="32"/>
  <c r="BU88" i="32"/>
  <c r="BE83" i="32"/>
  <c r="BP89" i="32"/>
  <c r="EE90" i="32"/>
  <c r="DD84" i="32"/>
  <c r="DM87" i="32"/>
  <c r="CW90" i="32"/>
  <c r="CO84" i="32"/>
  <c r="EA90" i="32"/>
  <c r="DT87" i="32"/>
  <c r="DL85" i="32"/>
  <c r="DD85" i="32"/>
  <c r="EA87" i="32"/>
  <c r="CW92" i="32"/>
  <c r="DP88" i="32"/>
  <c r="CR83" i="32"/>
  <c r="CR86" i="32"/>
  <c r="DW83" i="32"/>
  <c r="DW86" i="32"/>
  <c r="DO90" i="32"/>
  <c r="CY86" i="32"/>
  <c r="DY89" i="32"/>
  <c r="CL85" i="32"/>
  <c r="DV85" i="32"/>
  <c r="DN84" i="32"/>
  <c r="DF86" i="32"/>
  <c r="CX86" i="32"/>
  <c r="CP87" i="32"/>
  <c r="CP91" i="32"/>
  <c r="DY91" i="32"/>
  <c r="DR83" i="32"/>
  <c r="EA84" i="32"/>
  <c r="CJ83" i="32"/>
  <c r="CB85" i="32"/>
  <c r="BT86" i="32"/>
  <c r="BT89" i="32"/>
  <c r="AV89" i="32"/>
  <c r="CI89" i="32"/>
  <c r="CA88" i="32"/>
  <c r="CI88" i="32"/>
  <c r="BG86" i="32"/>
  <c r="AY85" i="32"/>
  <c r="CH87" i="32"/>
  <c r="BN91" i="32"/>
  <c r="BU92" i="32"/>
  <c r="BZ84" i="32"/>
  <c r="CK83" i="32"/>
  <c r="CK90" i="32"/>
  <c r="BM85" i="32"/>
  <c r="BE91" i="32"/>
  <c r="CF88" i="32"/>
  <c r="BH84" i="32"/>
  <c r="BX84" i="32"/>
  <c r="BS85" i="32"/>
  <c r="BP85" i="32"/>
  <c r="BP86" i="32"/>
  <c r="CH86" i="32"/>
  <c r="BZ90" i="32"/>
  <c r="BR84" i="32"/>
  <c r="BJ92" i="32"/>
  <c r="BM84" i="32"/>
  <c r="DL91" i="32"/>
  <c r="BH91" i="32"/>
  <c r="BX88" i="32"/>
  <c r="BP90" i="32"/>
  <c r="CH84" i="32"/>
  <c r="DU91" i="32"/>
  <c r="CO90" i="32"/>
  <c r="DN87" i="32"/>
  <c r="BW87" i="32"/>
  <c r="BH90" i="32"/>
  <c r="BW89" i="32"/>
  <c r="CH91" i="32"/>
  <c r="BZ88" i="32"/>
  <c r="EC87" i="32"/>
  <c r="BT88" i="32"/>
  <c r="BG88" i="32"/>
  <c r="BU83" i="32"/>
  <c r="BE86" i="32"/>
  <c r="CH85" i="32"/>
  <c r="BJ85" i="32"/>
  <c r="EE85" i="32"/>
  <c r="DM85" i="32"/>
  <c r="CW87" i="32"/>
  <c r="CO91" i="32"/>
  <c r="DT89" i="32"/>
  <c r="DL87" i="32"/>
  <c r="EA89" i="32"/>
  <c r="DP85" i="32"/>
  <c r="DP90" i="32"/>
  <c r="CR85" i="32"/>
  <c r="CR88" i="32"/>
  <c r="DW84" i="32"/>
  <c r="DW88" i="32"/>
  <c r="DG86" i="32"/>
  <c r="CY83" i="32"/>
  <c r="DA86" i="32"/>
  <c r="DY84" i="32"/>
  <c r="CS89" i="32"/>
  <c r="CT86" i="32"/>
  <c r="DJ83" i="32"/>
  <c r="DV88" i="32"/>
  <c r="DN85" i="32"/>
  <c r="DF87" i="32"/>
  <c r="DF85" i="32"/>
  <c r="CX84" i="32"/>
  <c r="CX90" i="32"/>
  <c r="DY90" i="32"/>
  <c r="DI90" i="32"/>
  <c r="DB90" i="32"/>
  <c r="CT92" i="32"/>
  <c r="CL84" i="32"/>
  <c r="CX92" i="32"/>
  <c r="DA88" i="32"/>
  <c r="CJ85" i="32"/>
  <c r="CB88" i="32"/>
  <c r="CB87" i="32"/>
  <c r="BT91" i="32"/>
  <c r="AV83" i="32"/>
  <c r="AV91" i="32"/>
  <c r="BS84" i="32"/>
  <c r="AU83" i="32"/>
  <c r="CJ90" i="32"/>
  <c r="CI90" i="32"/>
  <c r="CG83" i="32"/>
  <c r="CG86" i="32"/>
  <c r="BQ83" i="32"/>
  <c r="BQ91" i="32"/>
  <c r="AY87" i="32"/>
  <c r="CD89" i="32"/>
  <c r="BN86" i="32"/>
  <c r="BF86" i="32"/>
  <c r="BF92" i="32"/>
  <c r="AX92" i="32"/>
  <c r="CH83" i="32"/>
  <c r="BU84" i="32"/>
  <c r="BM87" i="32"/>
  <c r="BE89" i="32"/>
  <c r="BE85" i="32"/>
  <c r="DT86" i="32"/>
  <c r="CF90" i="32"/>
  <c r="BH86" i="32"/>
  <c r="AZ90" i="32"/>
  <c r="CJ88" i="32"/>
  <c r="BX86" i="32"/>
  <c r="BB92" i="32"/>
  <c r="BP88" i="32"/>
  <c r="BP91" i="32"/>
  <c r="BH92" i="32"/>
  <c r="BV84" i="32"/>
  <c r="CH92" i="32"/>
  <c r="BZ89" i="32"/>
  <c r="BZ91" i="32"/>
  <c r="AT91" i="32"/>
  <c r="DC84" i="32"/>
  <c r="CQ85" i="32"/>
  <c r="DU90" i="32"/>
  <c r="EB83" i="32"/>
  <c r="DC88" i="32"/>
  <c r="CQ89" i="32"/>
  <c r="EB86" i="32"/>
  <c r="DQ89" i="32"/>
  <c r="DQ85" i="32"/>
  <c r="DQ92" i="32"/>
  <c r="DU83" i="32"/>
  <c r="DQ91" i="32"/>
  <c r="EK90" i="32"/>
  <c r="EL92" i="32"/>
  <c r="EL86" i="32"/>
  <c r="ER85" i="32"/>
  <c r="EK83" i="32"/>
  <c r="EC85" i="32"/>
  <c r="DU92" i="32"/>
  <c r="DE88" i="32"/>
  <c r="EB85" i="32"/>
  <c r="CN91" i="32"/>
  <c r="EA86" i="32"/>
  <c r="DC85" i="32"/>
  <c r="DP87" i="32"/>
  <c r="CR89" i="32"/>
  <c r="CR90" i="32"/>
  <c r="DW89" i="32"/>
  <c r="DW90" i="32"/>
  <c r="DG85" i="32"/>
  <c r="CY88" i="32"/>
  <c r="CQ88" i="32"/>
  <c r="DV84" i="32"/>
  <c r="CS86" i="32"/>
  <c r="DQ90" i="32"/>
  <c r="CS84" i="32"/>
  <c r="CX88" i="32"/>
  <c r="DJ86" i="32"/>
  <c r="DJ92" i="32"/>
  <c r="CS91" i="32"/>
  <c r="CX83" i="32"/>
  <c r="DV92" i="32"/>
  <c r="DN89" i="32"/>
  <c r="DF88" i="32"/>
  <c r="CP88" i="32"/>
  <c r="EA88" i="32"/>
  <c r="DI92" i="32"/>
  <c r="DR90" i="32"/>
  <c r="CT87" i="32"/>
  <c r="CL90" i="32"/>
  <c r="DQ87" i="32"/>
  <c r="DA90" i="32"/>
  <c r="DA89" i="32"/>
  <c r="EK86" i="32"/>
  <c r="DU84" i="32"/>
  <c r="DU86" i="32"/>
  <c r="EB87" i="32"/>
  <c r="DD83" i="32"/>
  <c r="DC87" i="32"/>
  <c r="CY90" i="32"/>
  <c r="CQ90" i="32"/>
  <c r="DE87" i="32"/>
  <c r="DV90" i="32"/>
  <c r="DN86" i="32"/>
  <c r="CP89" i="32"/>
  <c r="DZ87" i="32"/>
  <c r="DI86" i="32"/>
  <c r="DZ84" i="32"/>
  <c r="CQ91" i="32"/>
  <c r="EB90" i="32"/>
  <c r="DU87" i="32"/>
  <c r="EB89" i="32"/>
  <c r="EE88" i="32"/>
  <c r="DD90" i="32"/>
  <c r="EC91" i="32"/>
  <c r="DE92" i="32"/>
  <c r="DC90" i="32"/>
  <c r="EB91" i="32"/>
  <c r="DD87" i="32"/>
  <c r="CN86" i="32"/>
  <c r="DC91" i="32"/>
  <c r="CR92" i="32"/>
  <c r="DG89" i="32"/>
  <c r="DG90" i="32"/>
  <c r="CQ84" i="32"/>
  <c r="CS85" i="32"/>
  <c r="DV83" i="32"/>
  <c r="DQ86" i="32"/>
  <c r="DN90" i="32"/>
  <c r="CP85" i="32"/>
  <c r="CP84" i="32"/>
  <c r="DI83" i="32"/>
  <c r="DI88" i="32"/>
  <c r="DZ86" i="32"/>
  <c r="DR91" i="32"/>
  <c r="CT85" i="32"/>
  <c r="CL87" i="32"/>
  <c r="CL91" i="32"/>
  <c r="DC89" i="32"/>
  <c r="CQ83" i="32"/>
  <c r="CP90" i="32"/>
  <c r="EG86" i="32"/>
  <c r="DU89" i="32"/>
  <c r="EC84" i="32"/>
  <c r="DU85" i="32"/>
  <c r="EB84" i="32"/>
  <c r="DD89" i="32"/>
  <c r="CN83" i="32"/>
  <c r="EC88" i="32"/>
  <c r="DC83" i="32"/>
  <c r="DC92" i="32"/>
  <c r="CX91" i="32"/>
  <c r="DI84" i="32"/>
  <c r="DW87" i="32"/>
  <c r="CQ87" i="32"/>
  <c r="DI85" i="32"/>
  <c r="CO83" i="32"/>
  <c r="DJ90" i="32"/>
  <c r="CN84" i="32"/>
  <c r="DV86" i="32"/>
  <c r="DI91" i="32"/>
  <c r="DI89" i="32"/>
  <c r="DZ89" i="32"/>
  <c r="CT89" i="32"/>
  <c r="CL89" i="32"/>
  <c r="CL92" i="32"/>
  <c r="DA84" i="32"/>
  <c r="EK84" i="32"/>
  <c r="DI87" i="32"/>
  <c r="EK91" i="32"/>
  <c r="EE92" i="32"/>
  <c r="EE86" i="32"/>
  <c r="EK87" i="32"/>
  <c r="EK85" i="32"/>
  <c r="EG89" i="32"/>
  <c r="EC89" i="32"/>
  <c r="DU88" i="32"/>
  <c r="DM90" i="32"/>
  <c r="DE91" i="32"/>
  <c r="EB92" i="32"/>
  <c r="DD91" i="32"/>
  <c r="CN85" i="32"/>
  <c r="EC86" i="32"/>
  <c r="DP86" i="32"/>
  <c r="CR84" i="32"/>
  <c r="DO88" i="32"/>
  <c r="DG91" i="32"/>
  <c r="CY92" i="32"/>
  <c r="CQ86" i="32"/>
  <c r="CQ92" i="32"/>
  <c r="CY87" i="32"/>
  <c r="CL83" i="32"/>
  <c r="DQ88" i="32"/>
  <c r="DQ84" i="32"/>
  <c r="DQ83" i="32"/>
  <c r="CS87" i="32"/>
  <c r="DV87" i="32"/>
  <c r="DN83" i="32"/>
  <c r="CP86" i="32"/>
  <c r="CP83" i="32"/>
  <c r="DZ91" i="32"/>
  <c r="DB84" i="32"/>
  <c r="CT91" i="32"/>
  <c r="DA87" i="32"/>
  <c r="EQ90" i="32"/>
  <c r="EP91" i="32"/>
  <c r="EP86" i="32"/>
  <c r="EU90" i="32"/>
  <c r="EL85" i="32"/>
  <c r="EL91" i="32"/>
  <c r="EI85" i="32"/>
  <c r="EQ85" i="32"/>
  <c r="EU91" i="32"/>
  <c r="EU89" i="32"/>
  <c r="EQ83" i="32"/>
  <c r="EI91" i="32"/>
  <c r="EU85" i="32"/>
  <c r="ED89" i="32"/>
  <c r="ER87" i="32"/>
  <c r="EN86" i="32"/>
  <c r="EH87" i="32"/>
  <c r="EP87" i="32"/>
  <c r="EF84" i="32"/>
  <c r="EP90" i="32"/>
  <c r="EP89" i="32"/>
  <c r="EU87" i="32"/>
  <c r="EL83" i="32"/>
  <c r="EG85" i="32"/>
  <c r="EG88" i="32"/>
  <c r="EF92" i="32"/>
  <c r="EH88" i="32"/>
  <c r="EH85" i="32"/>
  <c r="EM84" i="32"/>
  <c r="EM88" i="32"/>
  <c r="EO91" i="32"/>
  <c r="EQ86" i="32"/>
  <c r="EQ92" i="32"/>
  <c r="EH89" i="32"/>
  <c r="EU92" i="32"/>
  <c r="EG90" i="32"/>
  <c r="EF90" i="32"/>
  <c r="EQ89" i="32"/>
  <c r="EQ84" i="32"/>
  <c r="EU88" i="32"/>
  <c r="EU86" i="32"/>
  <c r="EM91" i="32"/>
  <c r="EM83" i="32"/>
  <c r="EL88" i="32"/>
  <c r="EG84" i="32"/>
  <c r="ED88" i="32"/>
  <c r="EP83" i="32"/>
  <c r="EH83" i="32"/>
  <c r="EM90" i="32"/>
  <c r="EH90" i="32"/>
  <c r="EQ91" i="32"/>
  <c r="EH91" i="32"/>
  <c r="EH92" i="32"/>
  <c r="EU83" i="32"/>
  <c r="EG83" i="32"/>
  <c r="EU84" i="32"/>
  <c r="EP88" i="32"/>
  <c r="EQ87" i="32"/>
  <c r="EQ88" i="32"/>
  <c r="EP84" i="32"/>
  <c r="EP85" i="32"/>
  <c r="EM85" i="32"/>
  <c r="EL84" i="32"/>
  <c r="EL89" i="32"/>
  <c r="EG87" i="32"/>
  <c r="EG92" i="32"/>
  <c r="EN88" i="32"/>
  <c r="EN83" i="32"/>
  <c r="EF85" i="32"/>
  <c r="EO92" i="32"/>
  <c r="ER91" i="32"/>
  <c r="EV90" i="32"/>
  <c r="EO83" i="32"/>
  <c r="ED84" i="32"/>
  <c r="ER83" i="32"/>
  <c r="ER88" i="32"/>
  <c r="ER89" i="32"/>
  <c r="EN87" i="32"/>
  <c r="EN92" i="32"/>
  <c r="EN84" i="32"/>
  <c r="EV86" i="32"/>
  <c r="EO86" i="32"/>
  <c r="EI84" i="32"/>
  <c r="EI87" i="32"/>
  <c r="EP92" i="32"/>
  <c r="EM92" i="32"/>
  <c r="EM86" i="32"/>
  <c r="ET83" i="32"/>
  <c r="ED83" i="32"/>
  <c r="ED92" i="32"/>
  <c r="ED90" i="32"/>
  <c r="EV89" i="32"/>
  <c r="EV83" i="32"/>
  <c r="EF89" i="32"/>
  <c r="EF88" i="32"/>
  <c r="EN85" i="32"/>
  <c r="EO90" i="32"/>
  <c r="EO84" i="32"/>
  <c r="EO89" i="32"/>
  <c r="EN91" i="32"/>
  <c r="ET91" i="32"/>
  <c r="EV88" i="32"/>
  <c r="EH86" i="32"/>
  <c r="EI90" i="32"/>
  <c r="ET86" i="32"/>
  <c r="ED86" i="32"/>
  <c r="ER90" i="32"/>
  <c r="EF87" i="32"/>
  <c r="EV91" i="32"/>
  <c r="ET88" i="32"/>
  <c r="EN89" i="32"/>
  <c r="EO88" i="32"/>
  <c r="ET84" i="32"/>
  <c r="ET90" i="32"/>
  <c r="EH84" i="32"/>
  <c r="ER86" i="32"/>
  <c r="ER84" i="32"/>
  <c r="EV92" i="32"/>
  <c r="EV85" i="32"/>
  <c r="EF83" i="32"/>
  <c r="EI92" i="32"/>
  <c r="EI86" i="32"/>
  <c r="EI83" i="32"/>
  <c r="EM87" i="32"/>
  <c r="ET89" i="32"/>
  <c r="ED87" i="32"/>
  <c r="ER92" i="32"/>
  <c r="ED91" i="32"/>
  <c r="EN90" i="32"/>
  <c r="EV87" i="32"/>
  <c r="EV84" i="32"/>
  <c r="EF91" i="32"/>
  <c r="EO87" i="32"/>
  <c r="GY45" i="32" l="1"/>
  <c r="GX76" i="32"/>
  <c r="GY52" i="32"/>
  <c r="GY50" i="32"/>
  <c r="GY53" i="32"/>
  <c r="GY51" i="32"/>
  <c r="GY78" i="32"/>
  <c r="GZ66" i="32"/>
  <c r="AZ29" i="5"/>
  <c r="BR29" i="5"/>
  <c r="L37" i="27"/>
  <c r="GQ21" i="32" s="1"/>
  <c r="GQ39" i="32" s="1"/>
  <c r="GQ70" i="32" s="1"/>
  <c r="L29" i="27"/>
  <c r="GQ23" i="32" s="1"/>
  <c r="GQ41" i="32" s="1"/>
  <c r="GQ72" i="32" s="1"/>
  <c r="L36" i="27"/>
  <c r="L38" i="27"/>
  <c r="GQ22" i="32" s="1"/>
  <c r="GQ40" i="32" s="1"/>
  <c r="GQ71" i="32" s="1"/>
  <c r="L30" i="27"/>
  <c r="GQ24" i="32" s="1"/>
  <c r="GQ42" i="32" s="1"/>
  <c r="GQ73" i="32" s="1"/>
  <c r="L31" i="27"/>
  <c r="GQ25" i="32" s="1"/>
  <c r="L35" i="27"/>
  <c r="L33" i="27"/>
  <c r="GQ27" i="32" s="1"/>
  <c r="GQ44" i="32" s="1"/>
  <c r="GQ75" i="32" s="1"/>
  <c r="O32" i="27"/>
  <c r="GT26" i="32" s="1"/>
  <c r="GT43" i="32" s="1"/>
  <c r="GT74" i="32" s="1"/>
  <c r="O34" i="27"/>
  <c r="DI28" i="5"/>
  <c r="DW29" i="5"/>
  <c r="W28" i="5"/>
  <c r="BU29" i="5"/>
  <c r="AY28" i="5"/>
  <c r="EE29" i="5"/>
  <c r="DP28" i="5"/>
  <c r="BS28" i="5"/>
  <c r="BE29" i="5"/>
  <c r="AP28" i="5"/>
  <c r="CO28" i="5"/>
  <c r="EB28" i="5"/>
  <c r="BK28" i="5"/>
  <c r="CL28" i="5"/>
  <c r="AH28" i="5"/>
  <c r="AS29" i="5"/>
  <c r="AS28" i="5"/>
  <c r="AT28" i="5"/>
  <c r="AT29" i="5"/>
  <c r="AG28" i="5"/>
  <c r="DL28" i="5"/>
  <c r="DL29" i="5"/>
  <c r="N28" i="5"/>
  <c r="N29" i="5"/>
  <c r="EH28" i="5"/>
  <c r="DD28" i="5"/>
  <c r="DD29" i="5"/>
  <c r="AI28" i="5"/>
  <c r="EC29" i="5"/>
  <c r="EC28" i="5"/>
  <c r="S29" i="5"/>
  <c r="S28" i="5"/>
  <c r="BB29" i="5"/>
  <c r="DT28" i="5"/>
  <c r="DT29" i="5"/>
  <c r="BG29" i="5"/>
  <c r="BG28" i="5"/>
  <c r="BY29" i="5"/>
  <c r="BY28" i="5"/>
  <c r="BX29" i="5"/>
  <c r="BX28" i="5"/>
  <c r="BH29" i="5"/>
  <c r="BH28" i="5"/>
  <c r="AJ28" i="5"/>
  <c r="AJ29" i="5"/>
  <c r="T29" i="5"/>
  <c r="T28" i="5"/>
  <c r="BZ28" i="5"/>
  <c r="BZ29" i="5"/>
  <c r="DR28" i="5"/>
  <c r="DO29" i="5"/>
  <c r="DH28" i="5"/>
  <c r="CG28" i="5"/>
  <c r="CG29" i="5"/>
  <c r="V29" i="5"/>
  <c r="V28" i="5"/>
  <c r="CW28" i="5"/>
  <c r="CW29" i="5"/>
  <c r="CF29" i="5"/>
  <c r="CF28" i="5"/>
  <c r="AD28" i="5"/>
  <c r="AD29" i="5"/>
  <c r="GZ45" i="32" l="1"/>
  <c r="GY76" i="32"/>
  <c r="GZ51" i="32"/>
  <c r="GZ53" i="32"/>
  <c r="GZ50" i="32"/>
  <c r="GZ52" i="32"/>
  <c r="GZ78" i="32"/>
  <c r="HA66" i="32"/>
  <c r="M37" i="27"/>
  <c r="GR21" i="32" s="1"/>
  <c r="GR39" i="32" s="1"/>
  <c r="GR70" i="32" s="1"/>
  <c r="M29" i="27"/>
  <c r="GR23" i="32" s="1"/>
  <c r="GR41" i="32" s="1"/>
  <c r="GR72" i="32" s="1"/>
  <c r="M33" i="27"/>
  <c r="GR27" i="32" s="1"/>
  <c r="GR44" i="32" s="1"/>
  <c r="GR75" i="32" s="1"/>
  <c r="M30" i="27"/>
  <c r="GR24" i="32" s="1"/>
  <c r="GR42" i="32" s="1"/>
  <c r="GR73" i="32" s="1"/>
  <c r="M36" i="27"/>
  <c r="M35" i="27"/>
  <c r="M31" i="27"/>
  <c r="GR25" i="32" s="1"/>
  <c r="M38" i="27"/>
  <c r="GR22" i="32" s="1"/>
  <c r="GR40" i="32" s="1"/>
  <c r="GR71" i="32" s="1"/>
  <c r="P32" i="27"/>
  <c r="GU26" i="32" s="1"/>
  <c r="GU43" i="32" s="1"/>
  <c r="GU74" i="32" s="1"/>
  <c r="P34" i="27"/>
  <c r="GL1" i="32"/>
  <c r="GK1" i="32"/>
  <c r="GJ1" i="32"/>
  <c r="GI1" i="32"/>
  <c r="GH1" i="32"/>
  <c r="GG1" i="32"/>
  <c r="GF1" i="32"/>
  <c r="GE1" i="32"/>
  <c r="GD1" i="32"/>
  <c r="GC1" i="32"/>
  <c r="GB1" i="32"/>
  <c r="GA1" i="32"/>
  <c r="FZ1" i="32"/>
  <c r="FY1" i="32"/>
  <c r="FX1" i="32"/>
  <c r="FW1" i="32"/>
  <c r="FV1" i="32"/>
  <c r="EY27" i="5"/>
  <c r="EZ27" i="5"/>
  <c r="FA27" i="5"/>
  <c r="FB27" i="5"/>
  <c r="FC27" i="5"/>
  <c r="FD27" i="5"/>
  <c r="FE27" i="5"/>
  <c r="FF27" i="5"/>
  <c r="FG27" i="5"/>
  <c r="FH27" i="5"/>
  <c r="FI27" i="5"/>
  <c r="FJ27" i="5"/>
  <c r="FK27" i="5"/>
  <c r="FL27" i="5"/>
  <c r="FM27" i="5"/>
  <c r="FN27" i="5"/>
  <c r="FO27" i="5"/>
  <c r="FP27" i="5"/>
  <c r="FQ27" i="5"/>
  <c r="FR27" i="5"/>
  <c r="FS27" i="5"/>
  <c r="FT27" i="5"/>
  <c r="FU27" i="5"/>
  <c r="FV27" i="5"/>
  <c r="HA45" i="32" l="1"/>
  <c r="GZ76" i="32"/>
  <c r="HA51" i="32"/>
  <c r="HA52" i="32"/>
  <c r="HA50" i="32"/>
  <c r="HA53" i="32"/>
  <c r="HA78" i="32"/>
  <c r="HB66" i="32"/>
  <c r="N37" i="27"/>
  <c r="GS21" i="32" s="1"/>
  <c r="GS39" i="32" s="1"/>
  <c r="GS70" i="32" s="1"/>
  <c r="N29" i="27"/>
  <c r="GS23" i="32" s="1"/>
  <c r="GS41" i="32" s="1"/>
  <c r="GS72" i="32" s="1"/>
  <c r="N38" i="27"/>
  <c r="GS22" i="32" s="1"/>
  <c r="GS40" i="32" s="1"/>
  <c r="GS71" i="32" s="1"/>
  <c r="N36" i="27"/>
  <c r="N31" i="27"/>
  <c r="GS25" i="32" s="1"/>
  <c r="N30" i="27"/>
  <c r="GS24" i="32" s="1"/>
  <c r="GS42" i="32" s="1"/>
  <c r="GS73" i="32" s="1"/>
  <c r="N35" i="27"/>
  <c r="N33" i="27"/>
  <c r="GS27" i="32" s="1"/>
  <c r="GS44" i="32" s="1"/>
  <c r="GS75" i="32" s="1"/>
  <c r="Q34" i="27"/>
  <c r="Q32" i="27"/>
  <c r="GV26" i="32" s="1"/>
  <c r="GV43" i="32" s="1"/>
  <c r="GV74" i="32" s="1"/>
  <c r="FD29" i="5"/>
  <c r="FD28" i="5"/>
  <c r="FO28" i="5"/>
  <c r="FO29" i="5"/>
  <c r="FG28" i="5"/>
  <c r="FG29" i="5"/>
  <c r="EY28" i="5"/>
  <c r="EY29" i="5"/>
  <c r="FV29" i="5"/>
  <c r="FV28" i="5"/>
  <c r="FN28" i="5"/>
  <c r="FN29" i="5"/>
  <c r="FF28" i="5"/>
  <c r="FF29" i="5"/>
  <c r="FU29" i="5"/>
  <c r="FU28" i="5"/>
  <c r="FM29" i="5"/>
  <c r="FM28" i="5"/>
  <c r="FE28" i="5"/>
  <c r="FE29" i="5"/>
  <c r="FL29" i="5"/>
  <c r="FL28" i="5"/>
  <c r="FK28" i="5"/>
  <c r="FK29" i="5"/>
  <c r="FJ29" i="5"/>
  <c r="FJ28" i="5"/>
  <c r="FB28" i="5"/>
  <c r="FB29" i="5"/>
  <c r="FQ29" i="5"/>
  <c r="FQ28" i="5"/>
  <c r="FI29" i="5"/>
  <c r="FI28" i="5"/>
  <c r="FA28" i="5"/>
  <c r="FA29" i="5"/>
  <c r="FT29" i="5"/>
  <c r="FT28" i="5"/>
  <c r="FS29" i="5"/>
  <c r="FS28" i="5"/>
  <c r="FC28" i="5"/>
  <c r="FC29" i="5"/>
  <c r="FR29" i="5"/>
  <c r="FR28" i="5"/>
  <c r="FP28" i="5"/>
  <c r="FP29" i="5"/>
  <c r="FH29" i="5"/>
  <c r="FH28" i="5"/>
  <c r="EZ29" i="5"/>
  <c r="EZ28" i="5"/>
  <c r="FO1" i="32"/>
  <c r="FQ1" i="32"/>
  <c r="FP1" i="32"/>
  <c r="FN1" i="32"/>
  <c r="FU1" i="32"/>
  <c r="FT1" i="32"/>
  <c r="FS1" i="32"/>
  <c r="FK1" i="32"/>
  <c r="FC1" i="32"/>
  <c r="FR1" i="32"/>
  <c r="FJ1" i="32"/>
  <c r="FB1" i="32"/>
  <c r="FG1" i="32"/>
  <c r="FL1" i="32"/>
  <c r="FD1" i="32"/>
  <c r="EZ1" i="32"/>
  <c r="FF1" i="32"/>
  <c r="EW1" i="32"/>
  <c r="EX1" i="32"/>
  <c r="FH1" i="32"/>
  <c r="FM1" i="32"/>
  <c r="FE1" i="32"/>
  <c r="EY1" i="32"/>
  <c r="FI1" i="32"/>
  <c r="FA1" i="32"/>
  <c r="HB45" i="32" l="1"/>
  <c r="HA76" i="32"/>
  <c r="HB50" i="32"/>
  <c r="HB52" i="32"/>
  <c r="HB53" i="32"/>
  <c r="HB51" i="32"/>
  <c r="HB78" i="32"/>
  <c r="HC66" i="32"/>
  <c r="O37" i="27"/>
  <c r="GT21" i="32" s="1"/>
  <c r="GT39" i="32" s="1"/>
  <c r="GT70" i="32" s="1"/>
  <c r="O29" i="27"/>
  <c r="GT23" i="32" s="1"/>
  <c r="GT41" i="32" s="1"/>
  <c r="GT72" i="32" s="1"/>
  <c r="O35" i="27"/>
  <c r="O31" i="27"/>
  <c r="GT25" i="32" s="1"/>
  <c r="O36" i="27"/>
  <c r="O30" i="27"/>
  <c r="GT24" i="32" s="1"/>
  <c r="GT42" i="32" s="1"/>
  <c r="GT73" i="32" s="1"/>
  <c r="O33" i="27"/>
  <c r="GT27" i="32" s="1"/>
  <c r="GT44" i="32" s="1"/>
  <c r="GT75" i="32" s="1"/>
  <c r="O38" i="27"/>
  <c r="GT22" i="32" s="1"/>
  <c r="GT40" i="32" s="1"/>
  <c r="GT71" i="32" s="1"/>
  <c r="R32" i="27"/>
  <c r="GW26" i="32" s="1"/>
  <c r="GW43" i="32" s="1"/>
  <c r="GW74" i="32" s="1"/>
  <c r="R34" i="27"/>
  <c r="EX27" i="5"/>
  <c r="EW83" i="32"/>
  <c r="EW87" i="32"/>
  <c r="FD89" i="32"/>
  <c r="FM92" i="32"/>
  <c r="FB90" i="32"/>
  <c r="FJ91" i="32"/>
  <c r="FJ88" i="32"/>
  <c r="EY88" i="32"/>
  <c r="EZ88" i="32"/>
  <c r="FJ87" i="32"/>
  <c r="FJ90" i="32"/>
  <c r="FB88" i="32"/>
  <c r="FJ84" i="32"/>
  <c r="FJ92" i="32"/>
  <c r="FJ83" i="32"/>
  <c r="FJ89" i="32"/>
  <c r="FJ85" i="32"/>
  <c r="FJ86" i="32"/>
  <c r="FC88" i="32"/>
  <c r="FL92" i="32"/>
  <c r="FD87" i="32"/>
  <c r="FD86" i="32"/>
  <c r="FB84" i="32"/>
  <c r="FB86" i="32"/>
  <c r="FB87" i="32"/>
  <c r="FK88" i="32"/>
  <c r="FE87" i="32"/>
  <c r="FE86" i="32"/>
  <c r="FH86" i="32"/>
  <c r="FH87" i="32"/>
  <c r="FL87" i="32"/>
  <c r="FL86" i="32"/>
  <c r="FE88" i="32"/>
  <c r="FC86" i="32"/>
  <c r="FC87" i="32"/>
  <c r="EY87" i="32"/>
  <c r="EY86" i="32"/>
  <c r="FF92" i="32"/>
  <c r="FF87" i="32"/>
  <c r="FF86" i="32"/>
  <c r="EX87" i="32"/>
  <c r="EX86" i="32"/>
  <c r="FK86" i="32"/>
  <c r="FK87" i="32"/>
  <c r="FA86" i="32"/>
  <c r="FA87" i="32"/>
  <c r="FH88" i="32"/>
  <c r="FA88" i="32"/>
  <c r="FI88" i="32"/>
  <c r="FM88" i="32"/>
  <c r="EW88" i="32"/>
  <c r="FD88" i="32"/>
  <c r="FF88" i="32"/>
  <c r="EX88" i="32"/>
  <c r="FI86" i="32"/>
  <c r="FI87" i="32"/>
  <c r="FM87" i="32"/>
  <c r="FM86" i="32"/>
  <c r="FG87" i="32"/>
  <c r="FG86" i="32"/>
  <c r="FM90" i="32"/>
  <c r="EZ86" i="32"/>
  <c r="EZ87" i="32"/>
  <c r="FL88" i="32"/>
  <c r="FG88" i="32"/>
  <c r="FE91" i="32"/>
  <c r="FM89" i="32"/>
  <c r="FH89" i="32"/>
  <c r="FL89" i="32"/>
  <c r="FG92" i="32"/>
  <c r="FG91" i="32"/>
  <c r="EW86" i="32"/>
  <c r="FA90" i="32"/>
  <c r="FI90" i="32"/>
  <c r="FE90" i="32"/>
  <c r="FM91" i="32"/>
  <c r="EY89" i="32"/>
  <c r="EW92" i="32"/>
  <c r="FB89" i="32"/>
  <c r="FA91" i="32"/>
  <c r="EW89" i="32"/>
  <c r="EZ90" i="32"/>
  <c r="FK90" i="32"/>
  <c r="EZ92" i="32"/>
  <c r="EW91" i="32"/>
  <c r="FH90" i="32"/>
  <c r="FD90" i="32"/>
  <c r="FL90" i="32"/>
  <c r="FG90" i="32"/>
  <c r="EW90" i="32"/>
  <c r="FF89" i="32"/>
  <c r="EX91" i="32"/>
  <c r="FA89" i="32"/>
  <c r="FI89" i="32"/>
  <c r="FF91" i="32"/>
  <c r="FE92" i="32"/>
  <c r="FD91" i="32"/>
  <c r="EX92" i="32"/>
  <c r="EX89" i="32"/>
  <c r="EZ91" i="32"/>
  <c r="FI91" i="32"/>
  <c r="EY90" i="32"/>
  <c r="FG89" i="32"/>
  <c r="FF90" i="32"/>
  <c r="FH92" i="32"/>
  <c r="FK89" i="32"/>
  <c r="EY91" i="32"/>
  <c r="FB91" i="32"/>
  <c r="FC90" i="32"/>
  <c r="EX90" i="32"/>
  <c r="FC92" i="32"/>
  <c r="FK91" i="32"/>
  <c r="EY92" i="32"/>
  <c r="FC91" i="32"/>
  <c r="FB92" i="32"/>
  <c r="FC89" i="32"/>
  <c r="FA92" i="32"/>
  <c r="FI92" i="32"/>
  <c r="EZ89" i="32"/>
  <c r="FE89" i="32"/>
  <c r="FD92" i="32"/>
  <c r="FL91" i="32"/>
  <c r="FK92" i="32"/>
  <c r="FH91" i="32"/>
  <c r="FK85" i="32"/>
  <c r="FD83" i="32"/>
  <c r="FG83" i="32"/>
  <c r="FH84" i="32"/>
  <c r="FL84" i="32"/>
  <c r="FL83" i="32"/>
  <c r="FH83" i="32"/>
  <c r="FA83" i="32"/>
  <c r="FG85" i="32"/>
  <c r="EX83" i="32"/>
  <c r="FF85" i="32"/>
  <c r="FD85" i="32"/>
  <c r="FG84" i="32"/>
  <c r="FH85" i="32"/>
  <c r="FE84" i="32"/>
  <c r="FE83" i="32"/>
  <c r="EY85" i="32"/>
  <c r="EZ85" i="32"/>
  <c r="EY84" i="32"/>
  <c r="EZ84" i="32"/>
  <c r="EY83" i="32"/>
  <c r="EZ83" i="32"/>
  <c r="FM83" i="32"/>
  <c r="FK84" i="32"/>
  <c r="FI85" i="32"/>
  <c r="EW85" i="32"/>
  <c r="EW84" i="32"/>
  <c r="FK83" i="32"/>
  <c r="FC85" i="32"/>
  <c r="FA85" i="32"/>
  <c r="FI84" i="32"/>
  <c r="FF83" i="32"/>
  <c r="FM85" i="32"/>
  <c r="FF84" i="32"/>
  <c r="FM84" i="32"/>
  <c r="FB85" i="32"/>
  <c r="FC84" i="32"/>
  <c r="FB83" i="32"/>
  <c r="FA84" i="32"/>
  <c r="FI83" i="32"/>
  <c r="FC83" i="32"/>
  <c r="EX85" i="32"/>
  <c r="FE85" i="32"/>
  <c r="EX84" i="32"/>
  <c r="FD84" i="32"/>
  <c r="FL85" i="32"/>
  <c r="HC45" i="32" l="1"/>
  <c r="HB76" i="32"/>
  <c r="HC51" i="32"/>
  <c r="HC53" i="32"/>
  <c r="HC52" i="32"/>
  <c r="HC50" i="32"/>
  <c r="HC78" i="32"/>
  <c r="HD66" i="32"/>
  <c r="P37" i="27"/>
  <c r="GU21" i="32" s="1"/>
  <c r="GU39" i="32" s="1"/>
  <c r="GU70" i="32" s="1"/>
  <c r="P29" i="27"/>
  <c r="GU23" i="32" s="1"/>
  <c r="GU41" i="32" s="1"/>
  <c r="GU72" i="32" s="1"/>
  <c r="P30" i="27"/>
  <c r="GU24" i="32" s="1"/>
  <c r="GU42" i="32" s="1"/>
  <c r="GU73" i="32" s="1"/>
  <c r="P33" i="27"/>
  <c r="GU27" i="32" s="1"/>
  <c r="GU44" i="32" s="1"/>
  <c r="GU75" i="32" s="1"/>
  <c r="P31" i="27"/>
  <c r="GU25" i="32" s="1"/>
  <c r="P36" i="27"/>
  <c r="P35" i="27"/>
  <c r="P38" i="27"/>
  <c r="GU22" i="32" s="1"/>
  <c r="GU40" i="32" s="1"/>
  <c r="GU71" i="32" s="1"/>
  <c r="S34" i="27"/>
  <c r="S32" i="27"/>
  <c r="GX26" i="32" s="1"/>
  <c r="GX43" i="32" s="1"/>
  <c r="GX74" i="32" s="1"/>
  <c r="EX28" i="5"/>
  <c r="EX29" i="5"/>
  <c r="FP88" i="32"/>
  <c r="FX88" i="32"/>
  <c r="FY88" i="32"/>
  <c r="FQ88" i="32"/>
  <c r="FR88" i="32"/>
  <c r="FZ88" i="32"/>
  <c r="GA88" i="32"/>
  <c r="FS88" i="32"/>
  <c r="GB87" i="32"/>
  <c r="GB86" i="32"/>
  <c r="GC87" i="32"/>
  <c r="GC86" i="32"/>
  <c r="FN87" i="32"/>
  <c r="FN86" i="32"/>
  <c r="FP86" i="32"/>
  <c r="FP87" i="32"/>
  <c r="FX86" i="32"/>
  <c r="FX87" i="32"/>
  <c r="FT88" i="32"/>
  <c r="GB88" i="32"/>
  <c r="FT87" i="32"/>
  <c r="FT86" i="32"/>
  <c r="FV87" i="32"/>
  <c r="FV86" i="32"/>
  <c r="FO87" i="32"/>
  <c r="FO86" i="32"/>
  <c r="FY86" i="32"/>
  <c r="FY87" i="32"/>
  <c r="GC88" i="32"/>
  <c r="FR86" i="32"/>
  <c r="FR87" i="32"/>
  <c r="FZ86" i="32"/>
  <c r="FZ87" i="32"/>
  <c r="FN88" i="32"/>
  <c r="FV88" i="32"/>
  <c r="GD88" i="32"/>
  <c r="FT90" i="32"/>
  <c r="FU87" i="32"/>
  <c r="FU86" i="32"/>
  <c r="GD87" i="32"/>
  <c r="GD86" i="32"/>
  <c r="FW87" i="32"/>
  <c r="FW86" i="32"/>
  <c r="FQ86" i="32"/>
  <c r="FQ87" i="32"/>
  <c r="FU88" i="32"/>
  <c r="FS87" i="32"/>
  <c r="FS86" i="32"/>
  <c r="GA86" i="32"/>
  <c r="GA87" i="32"/>
  <c r="FO88" i="32"/>
  <c r="FW88" i="32"/>
  <c r="FP89" i="32"/>
  <c r="FX89" i="32"/>
  <c r="FO90" i="32"/>
  <c r="FW90" i="32"/>
  <c r="FN91" i="32"/>
  <c r="FV91" i="32"/>
  <c r="GD91" i="32"/>
  <c r="GB92" i="32"/>
  <c r="FQ89" i="32"/>
  <c r="FY89" i="32"/>
  <c r="FP90" i="32"/>
  <c r="FX90" i="32"/>
  <c r="FO91" i="32"/>
  <c r="FW91" i="32"/>
  <c r="FT92" i="32"/>
  <c r="FR89" i="32"/>
  <c r="FZ89" i="32"/>
  <c r="FQ90" i="32"/>
  <c r="FY90" i="32"/>
  <c r="FP91" i="32"/>
  <c r="FX91" i="32"/>
  <c r="FS89" i="32"/>
  <c r="GA89" i="32"/>
  <c r="FR90" i="32"/>
  <c r="FZ90" i="32"/>
  <c r="FQ91" i="32"/>
  <c r="FY91" i="32"/>
  <c r="FT89" i="32"/>
  <c r="GB89" i="32"/>
  <c r="FS90" i="32"/>
  <c r="GA90" i="32"/>
  <c r="FR91" i="32"/>
  <c r="FZ91" i="32"/>
  <c r="GB90" i="32"/>
  <c r="FS91" i="32"/>
  <c r="GA91" i="32"/>
  <c r="FQ92" i="32"/>
  <c r="FY92" i="32"/>
  <c r="GC92" i="32"/>
  <c r="FN92" i="32"/>
  <c r="GD92" i="32"/>
  <c r="FO92" i="32"/>
  <c r="FX92" i="32"/>
  <c r="FU89" i="32"/>
  <c r="FN89" i="32"/>
  <c r="FV89" i="32"/>
  <c r="GD89" i="32"/>
  <c r="FU90" i="32"/>
  <c r="GC90" i="32"/>
  <c r="FT91" i="32"/>
  <c r="GB91" i="32"/>
  <c r="FR92" i="32"/>
  <c r="FZ92" i="32"/>
  <c r="FU92" i="32"/>
  <c r="FV92" i="32"/>
  <c r="FW92" i="32"/>
  <c r="FP92" i="32"/>
  <c r="GC89" i="32"/>
  <c r="FO89" i="32"/>
  <c r="FW89" i="32"/>
  <c r="FN90" i="32"/>
  <c r="FV90" i="32"/>
  <c r="GD90" i="32"/>
  <c r="FU91" i="32"/>
  <c r="GC91" i="32"/>
  <c r="FS92" i="32"/>
  <c r="GA92" i="32"/>
  <c r="GB84" i="32"/>
  <c r="FT84" i="32"/>
  <c r="GC83" i="32"/>
  <c r="FU83" i="32"/>
  <c r="FP83" i="32"/>
  <c r="FW84" i="32"/>
  <c r="GD85" i="32"/>
  <c r="FP84" i="32"/>
  <c r="FW85" i="32"/>
  <c r="FP85" i="32"/>
  <c r="FX85" i="32"/>
  <c r="FO84" i="32"/>
  <c r="FV85" i="32"/>
  <c r="FO85" i="32"/>
  <c r="FX83" i="32"/>
  <c r="FN85" i="32"/>
  <c r="FX84" i="32"/>
  <c r="FY83" i="32"/>
  <c r="GA85" i="32"/>
  <c r="FN83" i="32"/>
  <c r="FV83" i="32"/>
  <c r="GD83" i="32"/>
  <c r="FU84" i="32"/>
  <c r="GC84" i="32"/>
  <c r="FT85" i="32"/>
  <c r="GB85" i="32"/>
  <c r="FS85" i="32"/>
  <c r="FO83" i="32"/>
  <c r="FW83" i="32"/>
  <c r="FN84" i="32"/>
  <c r="FV84" i="32"/>
  <c r="GD84" i="32"/>
  <c r="FU85" i="32"/>
  <c r="GC85" i="32"/>
  <c r="FR83" i="32"/>
  <c r="FQ84" i="32"/>
  <c r="FS83" i="32"/>
  <c r="GA83" i="32"/>
  <c r="FR84" i="32"/>
  <c r="FZ84" i="32"/>
  <c r="FQ85" i="32"/>
  <c r="FY85" i="32"/>
  <c r="FQ83" i="32"/>
  <c r="FZ83" i="32"/>
  <c r="FY84" i="32"/>
  <c r="FT83" i="32"/>
  <c r="GB83" i="32"/>
  <c r="FS84" i="32"/>
  <c r="GA84" i="32"/>
  <c r="FR85" i="32"/>
  <c r="FZ85" i="32"/>
  <c r="HD45" i="32" l="1"/>
  <c r="HC76" i="32"/>
  <c r="HD50" i="32"/>
  <c r="HD52" i="32"/>
  <c r="HD53" i="32"/>
  <c r="HD51" i="32"/>
  <c r="HD78" i="32"/>
  <c r="HE66" i="32"/>
  <c r="Q37" i="27"/>
  <c r="GV21" i="32" s="1"/>
  <c r="GV39" i="32" s="1"/>
  <c r="GV70" i="32" s="1"/>
  <c r="Q29" i="27"/>
  <c r="GV23" i="32" s="1"/>
  <c r="GV41" i="32" s="1"/>
  <c r="GV72" i="32" s="1"/>
  <c r="Q36" i="27"/>
  <c r="Q33" i="27"/>
  <c r="GV27" i="32" s="1"/>
  <c r="GV44" i="32" s="1"/>
  <c r="GV75" i="32" s="1"/>
  <c r="Q30" i="27"/>
  <c r="GV24" i="32" s="1"/>
  <c r="GV42" i="32" s="1"/>
  <c r="GV73" i="32" s="1"/>
  <c r="Q38" i="27"/>
  <c r="GV22" i="32" s="1"/>
  <c r="GV40" i="32" s="1"/>
  <c r="GV71" i="32" s="1"/>
  <c r="Q31" i="27"/>
  <c r="GV25" i="32" s="1"/>
  <c r="Q35" i="27"/>
  <c r="T32" i="27"/>
  <c r="GY26" i="32" s="1"/>
  <c r="GY43" i="32" s="1"/>
  <c r="GY74" i="32" s="1"/>
  <c r="T34" i="27"/>
  <c r="G108" i="5"/>
  <c r="G27" i="5"/>
  <c r="G29" i="5" s="1"/>
  <c r="F108" i="5"/>
  <c r="F27" i="5"/>
  <c r="F28" i="5" s="1"/>
  <c r="E108" i="5"/>
  <c r="E27" i="5"/>
  <c r="E29" i="5" s="1"/>
  <c r="D108" i="5"/>
  <c r="D27" i="5"/>
  <c r="D28" i="5" s="1"/>
  <c r="C108" i="5"/>
  <c r="E38" i="5"/>
  <c r="D40" i="5"/>
  <c r="F40" i="5"/>
  <c r="E41" i="5"/>
  <c r="C40" i="5"/>
  <c r="E40" i="5"/>
  <c r="G40" i="5"/>
  <c r="G41" i="5"/>
  <c r="D39" i="5"/>
  <c r="C41" i="5"/>
  <c r="F41" i="5"/>
  <c r="C38" i="5"/>
  <c r="C39" i="5"/>
  <c r="D41" i="5"/>
  <c r="D38" i="5"/>
  <c r="E39" i="5"/>
  <c r="HE45" i="32" l="1"/>
  <c r="HD76" i="32"/>
  <c r="HE51" i="32"/>
  <c r="HE53" i="32"/>
  <c r="HE52" i="32"/>
  <c r="HE50" i="32"/>
  <c r="HE78" i="32"/>
  <c r="HF66" i="32"/>
  <c r="R37" i="27"/>
  <c r="GW21" i="32" s="1"/>
  <c r="GW39" i="32" s="1"/>
  <c r="GW70" i="32" s="1"/>
  <c r="R29" i="27"/>
  <c r="GW23" i="32" s="1"/>
  <c r="GW41" i="32" s="1"/>
  <c r="GW72" i="32" s="1"/>
  <c r="R31" i="27"/>
  <c r="GW25" i="32" s="1"/>
  <c r="R35" i="27"/>
  <c r="R38" i="27"/>
  <c r="GW22" i="32" s="1"/>
  <c r="GW40" i="32" s="1"/>
  <c r="GW71" i="32" s="1"/>
  <c r="R33" i="27"/>
  <c r="GW27" i="32" s="1"/>
  <c r="GW44" i="32" s="1"/>
  <c r="GW75" i="32" s="1"/>
  <c r="R30" i="27"/>
  <c r="GW24" i="32" s="1"/>
  <c r="GW42" i="32" s="1"/>
  <c r="GW73" i="32" s="1"/>
  <c r="R36" i="27"/>
  <c r="U34" i="27"/>
  <c r="U32" i="27"/>
  <c r="GZ26" i="32" s="1"/>
  <c r="GZ43" i="32" s="1"/>
  <c r="GZ74" i="32" s="1"/>
  <c r="G28" i="5"/>
  <c r="F29" i="5"/>
  <c r="E45" i="5"/>
  <c r="E28" i="5"/>
  <c r="D45" i="5"/>
  <c r="D29" i="5"/>
  <c r="C45" i="5"/>
  <c r="HF45" i="32" l="1"/>
  <c r="HE76" i="32"/>
  <c r="HF50" i="32"/>
  <c r="HF52" i="32"/>
  <c r="HF53" i="32"/>
  <c r="HF51" i="32"/>
  <c r="HF78" i="32"/>
  <c r="HG66" i="32"/>
  <c r="S37" i="27"/>
  <c r="GX21" i="32" s="1"/>
  <c r="GX39" i="32" s="1"/>
  <c r="GX70" i="32" s="1"/>
  <c r="S29" i="27"/>
  <c r="GX23" i="32" s="1"/>
  <c r="GX41" i="32" s="1"/>
  <c r="GX72" i="32" s="1"/>
  <c r="S35" i="27"/>
  <c r="S33" i="27"/>
  <c r="GX27" i="32" s="1"/>
  <c r="GX44" i="32" s="1"/>
  <c r="GX75" i="32" s="1"/>
  <c r="S31" i="27"/>
  <c r="GX25" i="32" s="1"/>
  <c r="S30" i="27"/>
  <c r="GX24" i="32" s="1"/>
  <c r="GX42" i="32" s="1"/>
  <c r="GX73" i="32" s="1"/>
  <c r="S36" i="27"/>
  <c r="S38" i="27"/>
  <c r="GX22" i="32" s="1"/>
  <c r="GX40" i="32" s="1"/>
  <c r="GX71" i="32" s="1"/>
  <c r="V34" i="27"/>
  <c r="V32" i="27"/>
  <c r="HA26" i="32" s="1"/>
  <c r="HA43" i="32" s="1"/>
  <c r="HA74" i="32" s="1"/>
  <c r="HG45" i="32" l="1"/>
  <c r="HF76" i="32"/>
  <c r="HG51" i="32"/>
  <c r="HG53" i="32"/>
  <c r="HG52" i="32"/>
  <c r="HG50" i="32"/>
  <c r="HG78" i="32"/>
  <c r="HH66" i="32"/>
  <c r="T37" i="27"/>
  <c r="GY21" i="32" s="1"/>
  <c r="GY39" i="32" s="1"/>
  <c r="GY70" i="32" s="1"/>
  <c r="T29" i="27"/>
  <c r="GY23" i="32" s="1"/>
  <c r="GY41" i="32" s="1"/>
  <c r="GY72" i="32" s="1"/>
  <c r="T38" i="27"/>
  <c r="GY22" i="32" s="1"/>
  <c r="GY40" i="32" s="1"/>
  <c r="GY71" i="32" s="1"/>
  <c r="T36" i="27"/>
  <c r="T31" i="27"/>
  <c r="GY25" i="32" s="1"/>
  <c r="T33" i="27"/>
  <c r="GY27" i="32" s="1"/>
  <c r="GY44" i="32" s="1"/>
  <c r="GY75" i="32" s="1"/>
  <c r="T30" i="27"/>
  <c r="GY24" i="32" s="1"/>
  <c r="GY42" i="32" s="1"/>
  <c r="GY73" i="32" s="1"/>
  <c r="T35" i="27"/>
  <c r="W32" i="27"/>
  <c r="HB26" i="32" s="1"/>
  <c r="HB43" i="32" s="1"/>
  <c r="HB74" i="32" s="1"/>
  <c r="W34" i="27"/>
  <c r="GE87" i="32"/>
  <c r="GE86" i="32"/>
  <c r="GE88" i="32"/>
  <c r="GE90" i="32"/>
  <c r="GE92" i="32"/>
  <c r="GE89" i="32"/>
  <c r="GE91" i="32"/>
  <c r="GE83" i="32"/>
  <c r="GE85" i="32"/>
  <c r="GE84" i="32"/>
  <c r="GM1" i="32"/>
  <c r="HH45" i="32" l="1"/>
  <c r="HG76" i="32"/>
  <c r="HH50" i="32"/>
  <c r="HH52" i="32"/>
  <c r="HH53" i="32"/>
  <c r="HH51" i="32"/>
  <c r="HH78" i="32"/>
  <c r="HI66" i="32"/>
  <c r="U37" i="27"/>
  <c r="GZ21" i="32" s="1"/>
  <c r="GZ39" i="32" s="1"/>
  <c r="GZ70" i="32" s="1"/>
  <c r="U29" i="27"/>
  <c r="GZ23" i="32" s="1"/>
  <c r="GZ41" i="32" s="1"/>
  <c r="GZ72" i="32" s="1"/>
  <c r="U36" i="27"/>
  <c r="U30" i="27"/>
  <c r="GZ24" i="32" s="1"/>
  <c r="GZ42" i="32" s="1"/>
  <c r="GZ73" i="32" s="1"/>
  <c r="U33" i="27"/>
  <c r="GZ27" i="32" s="1"/>
  <c r="GZ44" i="32" s="1"/>
  <c r="GZ75" i="32" s="1"/>
  <c r="U35" i="27"/>
  <c r="U31" i="27"/>
  <c r="GZ25" i="32" s="1"/>
  <c r="U38" i="27"/>
  <c r="GZ22" i="32" s="1"/>
  <c r="GZ40" i="32" s="1"/>
  <c r="GZ71" i="32" s="1"/>
  <c r="X34" i="27"/>
  <c r="X32" i="27"/>
  <c r="HC26" i="32" s="1"/>
  <c r="HC43" i="32" s="1"/>
  <c r="HC74" i="32" s="1"/>
  <c r="GF87" i="32"/>
  <c r="GF86" i="32"/>
  <c r="GF83" i="32"/>
  <c r="GF85" i="32"/>
  <c r="GF84" i="32"/>
  <c r="GN1" i="32"/>
  <c r="HI45" i="32" l="1"/>
  <c r="HH76" i="32"/>
  <c r="HI51" i="32"/>
  <c r="HI53" i="32"/>
  <c r="HI52" i="32"/>
  <c r="HI50" i="32"/>
  <c r="HI78" i="32"/>
  <c r="HJ66" i="32"/>
  <c r="V37" i="27"/>
  <c r="HA21" i="32" s="1"/>
  <c r="HA39" i="32" s="1"/>
  <c r="HA70" i="32" s="1"/>
  <c r="V29" i="27"/>
  <c r="HA23" i="32" s="1"/>
  <c r="HA41" i="32" s="1"/>
  <c r="HA72" i="32" s="1"/>
  <c r="V31" i="27"/>
  <c r="HA25" i="32" s="1"/>
  <c r="V30" i="27"/>
  <c r="HA24" i="32" s="1"/>
  <c r="HA42" i="32" s="1"/>
  <c r="HA73" i="32" s="1"/>
  <c r="V35" i="27"/>
  <c r="V36" i="27"/>
  <c r="V38" i="27"/>
  <c r="HA22" i="32" s="1"/>
  <c r="HA40" i="32" s="1"/>
  <c r="HA71" i="32" s="1"/>
  <c r="V33" i="27"/>
  <c r="HA27" i="32" s="1"/>
  <c r="HA44" i="32" s="1"/>
  <c r="HA75" i="32" s="1"/>
  <c r="Y34" i="27"/>
  <c r="Y32" i="27"/>
  <c r="HD26" i="32" s="1"/>
  <c r="HD43" i="32" s="1"/>
  <c r="HD74" i="32" s="1"/>
  <c r="GG87" i="32"/>
  <c r="GG86" i="32"/>
  <c r="GG83" i="32"/>
  <c r="GG84" i="32"/>
  <c r="GG85" i="32"/>
  <c r="HJ45" i="32" l="1"/>
  <c r="HI76" i="32"/>
  <c r="HJ50" i="32"/>
  <c r="HJ52" i="32"/>
  <c r="HJ53" i="32"/>
  <c r="HJ51" i="32"/>
  <c r="HJ78" i="32"/>
  <c r="HK66" i="32"/>
  <c r="W37" i="27"/>
  <c r="HB21" i="32" s="1"/>
  <c r="HB39" i="32" s="1"/>
  <c r="HB70" i="32" s="1"/>
  <c r="W29" i="27"/>
  <c r="HB23" i="32" s="1"/>
  <c r="HB41" i="32" s="1"/>
  <c r="HB72" i="32" s="1"/>
  <c r="W33" i="27"/>
  <c r="HB27" i="32" s="1"/>
  <c r="HB44" i="32" s="1"/>
  <c r="HB75" i="32" s="1"/>
  <c r="W35" i="27"/>
  <c r="W38" i="27"/>
  <c r="HB22" i="32" s="1"/>
  <c r="HB40" i="32" s="1"/>
  <c r="HB71" i="32" s="1"/>
  <c r="W30" i="27"/>
  <c r="HB24" i="32" s="1"/>
  <c r="HB42" i="32" s="1"/>
  <c r="HB73" i="32" s="1"/>
  <c r="W36" i="27"/>
  <c r="W31" i="27"/>
  <c r="HB25" i="32" s="1"/>
  <c r="Z34" i="27"/>
  <c r="Z32" i="27"/>
  <c r="HE26" i="32" s="1"/>
  <c r="HE43" i="32" s="1"/>
  <c r="HE74" i="32" s="1"/>
  <c r="GP27" i="5"/>
  <c r="GH87" i="32"/>
  <c r="GH86" i="32"/>
  <c r="GH85" i="32"/>
  <c r="GH84" i="32"/>
  <c r="GH83" i="32"/>
  <c r="GP1" i="32"/>
  <c r="HK45" i="32" l="1"/>
  <c r="HJ76" i="32"/>
  <c r="HK51" i="32"/>
  <c r="HK53" i="32"/>
  <c r="HK52" i="32"/>
  <c r="HK50" i="32"/>
  <c r="HK78" i="32"/>
  <c r="HL66" i="32"/>
  <c r="X37" i="27"/>
  <c r="HC21" i="32" s="1"/>
  <c r="HC39" i="32" s="1"/>
  <c r="HC70" i="32" s="1"/>
  <c r="X29" i="27"/>
  <c r="HC23" i="32" s="1"/>
  <c r="HC41" i="32" s="1"/>
  <c r="HC72" i="32" s="1"/>
  <c r="X30" i="27"/>
  <c r="HC24" i="32" s="1"/>
  <c r="HC42" i="32" s="1"/>
  <c r="HC73" i="32" s="1"/>
  <c r="X33" i="27"/>
  <c r="HC27" i="32" s="1"/>
  <c r="HC44" i="32" s="1"/>
  <c r="HC75" i="32" s="1"/>
  <c r="X36" i="27"/>
  <c r="X38" i="27"/>
  <c r="HC22" i="32" s="1"/>
  <c r="HC40" i="32" s="1"/>
  <c r="HC71" i="32" s="1"/>
  <c r="X31" i="27"/>
  <c r="HC25" i="32" s="1"/>
  <c r="X35" i="27"/>
  <c r="AA34" i="27"/>
  <c r="AA32" i="27"/>
  <c r="HF26" i="32" s="1"/>
  <c r="HF43" i="32" s="1"/>
  <c r="HF74" i="32" s="1"/>
  <c r="GP28" i="5"/>
  <c r="GP29" i="5"/>
  <c r="GQ27" i="5"/>
  <c r="GI87" i="32"/>
  <c r="GI86" i="32"/>
  <c r="GI85" i="32"/>
  <c r="GI84" i="32"/>
  <c r="GI83" i="32"/>
  <c r="GQ1" i="32"/>
  <c r="HL45" i="32" l="1"/>
  <c r="HK76" i="32"/>
  <c r="HL50" i="32"/>
  <c r="HL52" i="32"/>
  <c r="HL53" i="32"/>
  <c r="HL51" i="32"/>
  <c r="HL78" i="32"/>
  <c r="HM66" i="32"/>
  <c r="Y37" i="27"/>
  <c r="HD21" i="32" s="1"/>
  <c r="HD39" i="32" s="1"/>
  <c r="HD70" i="32" s="1"/>
  <c r="Y29" i="27"/>
  <c r="HD23" i="32" s="1"/>
  <c r="HD41" i="32" s="1"/>
  <c r="HD72" i="32" s="1"/>
  <c r="Y35" i="27"/>
  <c r="Y36" i="27"/>
  <c r="Y33" i="27"/>
  <c r="HD27" i="32" s="1"/>
  <c r="HD44" i="32" s="1"/>
  <c r="HD75" i="32" s="1"/>
  <c r="Y31" i="27"/>
  <c r="HD25" i="32" s="1"/>
  <c r="Y30" i="27"/>
  <c r="HD24" i="32" s="1"/>
  <c r="HD42" i="32" s="1"/>
  <c r="HD73" i="32" s="1"/>
  <c r="Y38" i="27"/>
  <c r="HD22" i="32" s="1"/>
  <c r="HD40" i="32" s="1"/>
  <c r="HD71" i="32" s="1"/>
  <c r="AB34" i="27"/>
  <c r="AB32" i="27"/>
  <c r="HG26" i="32" s="1"/>
  <c r="HG43" i="32" s="1"/>
  <c r="HG74" i="32" s="1"/>
  <c r="GR27" i="5"/>
  <c r="GQ29" i="5"/>
  <c r="GQ28" i="5"/>
  <c r="GJ87" i="32"/>
  <c r="GJ86" i="32"/>
  <c r="GJ83" i="32"/>
  <c r="GJ85" i="32"/>
  <c r="GJ84" i="32"/>
  <c r="GR1" i="32"/>
  <c r="HM45" i="32" l="1"/>
  <c r="HL76" i="32"/>
  <c r="HM51" i="32"/>
  <c r="HM53" i="32"/>
  <c r="HM52" i="32"/>
  <c r="HM50" i="32"/>
  <c r="HM78" i="32"/>
  <c r="HN66" i="32"/>
  <c r="Z37" i="27"/>
  <c r="HE21" i="32" s="1"/>
  <c r="HE39" i="32" s="1"/>
  <c r="HE70" i="32" s="1"/>
  <c r="Z29" i="27"/>
  <c r="HE23" i="32" s="1"/>
  <c r="HE41" i="32" s="1"/>
  <c r="HE72" i="32" s="1"/>
  <c r="Z38" i="27"/>
  <c r="HE22" i="32" s="1"/>
  <c r="HE40" i="32" s="1"/>
  <c r="HE71" i="32" s="1"/>
  <c r="Z31" i="27"/>
  <c r="HE25" i="32" s="1"/>
  <c r="Z36" i="27"/>
  <c r="Z33" i="27"/>
  <c r="HE27" i="32" s="1"/>
  <c r="HE44" i="32" s="1"/>
  <c r="HE75" i="32" s="1"/>
  <c r="Z30" i="27"/>
  <c r="HE24" i="32" s="1"/>
  <c r="HE42" i="32" s="1"/>
  <c r="HE73" i="32" s="1"/>
  <c r="Z35" i="27"/>
  <c r="AC34" i="27"/>
  <c r="AC32" i="27"/>
  <c r="HH26" i="32" s="1"/>
  <c r="HH43" i="32" s="1"/>
  <c r="HH74" i="32" s="1"/>
  <c r="GS27" i="5"/>
  <c r="GR29" i="5"/>
  <c r="GR28" i="5"/>
  <c r="GK87" i="32"/>
  <c r="GK86" i="32"/>
  <c r="GK85" i="32"/>
  <c r="GK83" i="32"/>
  <c r="GK84" i="32"/>
  <c r="GS1" i="32"/>
  <c r="HN45" i="32" l="1"/>
  <c r="HM76" i="32"/>
  <c r="HN52" i="32"/>
  <c r="HN53" i="32"/>
  <c r="HN50" i="32"/>
  <c r="HN51" i="32"/>
  <c r="HN78" i="32"/>
  <c r="HO66" i="32"/>
  <c r="AA37" i="27"/>
  <c r="HF21" i="32" s="1"/>
  <c r="HF39" i="32" s="1"/>
  <c r="HF70" i="32" s="1"/>
  <c r="AA29" i="27"/>
  <c r="HF23" i="32" s="1"/>
  <c r="HF41" i="32" s="1"/>
  <c r="HF72" i="32" s="1"/>
  <c r="AA33" i="27"/>
  <c r="HF27" i="32" s="1"/>
  <c r="HF44" i="32" s="1"/>
  <c r="HF75" i="32" s="1"/>
  <c r="AA30" i="27"/>
  <c r="HF24" i="32" s="1"/>
  <c r="HF42" i="32" s="1"/>
  <c r="HF73" i="32" s="1"/>
  <c r="AA36" i="27"/>
  <c r="AA35" i="27"/>
  <c r="AA31" i="27"/>
  <c r="HF25" i="32" s="1"/>
  <c r="AA38" i="27"/>
  <c r="HF22" i="32" s="1"/>
  <c r="HF40" i="32" s="1"/>
  <c r="HF71" i="32" s="1"/>
  <c r="AD34" i="27"/>
  <c r="AD32" i="27"/>
  <c r="HI26" i="32" s="1"/>
  <c r="HI43" i="32" s="1"/>
  <c r="HI74" i="32" s="1"/>
  <c r="GT27" i="5"/>
  <c r="GS28" i="5"/>
  <c r="GS29" i="5"/>
  <c r="GL87" i="32"/>
  <c r="GL86" i="32"/>
  <c r="GL85" i="32"/>
  <c r="GL83" i="32"/>
  <c r="GL84" i="32"/>
  <c r="GT1" i="32"/>
  <c r="HO45" i="32" l="1"/>
  <c r="HN76" i="32"/>
  <c r="HO51" i="32"/>
  <c r="HO50" i="32"/>
  <c r="HO53" i="32"/>
  <c r="HO52" i="32"/>
  <c r="HO78" i="32"/>
  <c r="HP66" i="32"/>
  <c r="AB37" i="27"/>
  <c r="HG21" i="32" s="1"/>
  <c r="HG39" i="32" s="1"/>
  <c r="HG70" i="32" s="1"/>
  <c r="AB29" i="27"/>
  <c r="HG23" i="32" s="1"/>
  <c r="HG41" i="32" s="1"/>
  <c r="HG72" i="32" s="1"/>
  <c r="AB31" i="27"/>
  <c r="HG25" i="32" s="1"/>
  <c r="AB36" i="27"/>
  <c r="AB30" i="27"/>
  <c r="HG24" i="32" s="1"/>
  <c r="HG42" i="32" s="1"/>
  <c r="HG73" i="32" s="1"/>
  <c r="AB35" i="27"/>
  <c r="AB33" i="27"/>
  <c r="HG27" i="32" s="1"/>
  <c r="HG44" i="32" s="1"/>
  <c r="HG75" i="32" s="1"/>
  <c r="AB38" i="27"/>
  <c r="HG22" i="32" s="1"/>
  <c r="HG40" i="32" s="1"/>
  <c r="HG71" i="32" s="1"/>
  <c r="AE34" i="27"/>
  <c r="AE32" i="27"/>
  <c r="HJ26" i="32" s="1"/>
  <c r="HJ43" i="32" s="1"/>
  <c r="HJ74" i="32" s="1"/>
  <c r="GT28" i="5"/>
  <c r="GT29" i="5"/>
  <c r="GU27" i="5"/>
  <c r="GU1" i="32"/>
  <c r="HP45" i="32" l="1"/>
  <c r="HO76" i="32"/>
  <c r="HP52" i="32"/>
  <c r="HP53" i="32"/>
  <c r="HP50" i="32"/>
  <c r="HP51" i="32"/>
  <c r="HP78" i="32"/>
  <c r="HQ66" i="32"/>
  <c r="AC37" i="27"/>
  <c r="HH21" i="32" s="1"/>
  <c r="HH39" i="32" s="1"/>
  <c r="HH70" i="32" s="1"/>
  <c r="AC29" i="27"/>
  <c r="HH23" i="32" s="1"/>
  <c r="HH41" i="32" s="1"/>
  <c r="HH72" i="32" s="1"/>
  <c r="AC35" i="27"/>
  <c r="AC30" i="27"/>
  <c r="HH24" i="32" s="1"/>
  <c r="HH42" i="32" s="1"/>
  <c r="HH73" i="32" s="1"/>
  <c r="AC38" i="27"/>
  <c r="HH22" i="32" s="1"/>
  <c r="HH40" i="32" s="1"/>
  <c r="HH71" i="32" s="1"/>
  <c r="AC36" i="27"/>
  <c r="AC33" i="27"/>
  <c r="HH27" i="32" s="1"/>
  <c r="HH44" i="32" s="1"/>
  <c r="HH75" i="32" s="1"/>
  <c r="AC31" i="27"/>
  <c r="HH25" i="32" s="1"/>
  <c r="AF34" i="27"/>
  <c r="AF32" i="27"/>
  <c r="HK26" i="32" s="1"/>
  <c r="HK43" i="32" s="1"/>
  <c r="HK74" i="32" s="1"/>
  <c r="GU28" i="5"/>
  <c r="GU29" i="5"/>
  <c r="GV27" i="5"/>
  <c r="GV1" i="32"/>
  <c r="HQ45" i="32" l="1"/>
  <c r="HP76" i="32"/>
  <c r="HQ51" i="32"/>
  <c r="HQ50" i="32"/>
  <c r="HQ53" i="32"/>
  <c r="HQ52" i="32"/>
  <c r="HQ78" i="32"/>
  <c r="HR66" i="32"/>
  <c r="AD37" i="27"/>
  <c r="HI21" i="32" s="1"/>
  <c r="HI39" i="32" s="1"/>
  <c r="HI70" i="32" s="1"/>
  <c r="AD29" i="27"/>
  <c r="HI23" i="32" s="1"/>
  <c r="HI41" i="32" s="1"/>
  <c r="HI72" i="32" s="1"/>
  <c r="AD33" i="27"/>
  <c r="HI27" i="32" s="1"/>
  <c r="HI44" i="32" s="1"/>
  <c r="HI75" i="32" s="1"/>
  <c r="AD38" i="27"/>
  <c r="HI22" i="32" s="1"/>
  <c r="HI40" i="32" s="1"/>
  <c r="HI71" i="32" s="1"/>
  <c r="AD30" i="27"/>
  <c r="HI24" i="32" s="1"/>
  <c r="HI42" i="32" s="1"/>
  <c r="HI73" i="32" s="1"/>
  <c r="AD31" i="27"/>
  <c r="HI25" i="32" s="1"/>
  <c r="AD36" i="27"/>
  <c r="AD35" i="27"/>
  <c r="AG32" i="27"/>
  <c r="HL26" i="32" s="1"/>
  <c r="HL43" i="32" s="1"/>
  <c r="HL74" i="32" s="1"/>
  <c r="AG34" i="27"/>
  <c r="GV29" i="5"/>
  <c r="GV28" i="5"/>
  <c r="GW27" i="5"/>
  <c r="GW1" i="32"/>
  <c r="HR45" i="32" l="1"/>
  <c r="HQ76" i="32"/>
  <c r="HR52" i="32"/>
  <c r="HR53" i="32"/>
  <c r="HR50" i="32"/>
  <c r="HR51" i="32"/>
  <c r="HR78" i="32"/>
  <c r="HS66" i="32"/>
  <c r="AE37" i="27"/>
  <c r="HJ21" i="32" s="1"/>
  <c r="HJ39" i="32" s="1"/>
  <c r="HJ70" i="32" s="1"/>
  <c r="AE29" i="27"/>
  <c r="HJ23" i="32" s="1"/>
  <c r="HJ41" i="32" s="1"/>
  <c r="HJ72" i="32" s="1"/>
  <c r="AE30" i="27"/>
  <c r="HJ24" i="32" s="1"/>
  <c r="HJ42" i="32" s="1"/>
  <c r="HJ73" i="32" s="1"/>
  <c r="AE35" i="27"/>
  <c r="AE33" i="27"/>
  <c r="HJ27" i="32" s="1"/>
  <c r="HJ44" i="32" s="1"/>
  <c r="HJ75" i="32" s="1"/>
  <c r="AE36" i="27"/>
  <c r="AE31" i="27"/>
  <c r="HJ25" i="32" s="1"/>
  <c r="AE38" i="27"/>
  <c r="HJ22" i="32" s="1"/>
  <c r="HJ40" i="32" s="1"/>
  <c r="HJ71" i="32" s="1"/>
  <c r="AH34" i="27"/>
  <c r="AH32" i="27"/>
  <c r="HM26" i="32" s="1"/>
  <c r="HM43" i="32" s="1"/>
  <c r="HM74" i="32" s="1"/>
  <c r="GY27" i="5"/>
  <c r="GW28" i="5"/>
  <c r="GW29" i="5"/>
  <c r="GX27" i="5"/>
  <c r="GX1" i="32"/>
  <c r="HS45" i="32" l="1"/>
  <c r="HR76" i="32"/>
  <c r="HS51" i="32"/>
  <c r="HS50" i="32"/>
  <c r="HS53" i="32"/>
  <c r="HS52" i="32"/>
  <c r="HS78" i="32"/>
  <c r="HT66" i="32"/>
  <c r="AF37" i="27"/>
  <c r="HK21" i="32" s="1"/>
  <c r="HK39" i="32" s="1"/>
  <c r="HK70" i="32" s="1"/>
  <c r="AF29" i="27"/>
  <c r="HK23" i="32" s="1"/>
  <c r="HK41" i="32" s="1"/>
  <c r="HK72" i="32" s="1"/>
  <c r="AF38" i="27"/>
  <c r="HK22" i="32" s="1"/>
  <c r="HK40" i="32" s="1"/>
  <c r="HK71" i="32" s="1"/>
  <c r="AF36" i="27"/>
  <c r="AF31" i="27"/>
  <c r="HK25" i="32" s="1"/>
  <c r="AF33" i="27"/>
  <c r="HK27" i="32" s="1"/>
  <c r="HK44" i="32" s="1"/>
  <c r="HK75" i="32" s="1"/>
  <c r="AF35" i="27"/>
  <c r="AF30" i="27"/>
  <c r="HK24" i="32" s="1"/>
  <c r="HK42" i="32" s="1"/>
  <c r="HK73" i="32" s="1"/>
  <c r="AI32" i="27"/>
  <c r="HN26" i="32" s="1"/>
  <c r="HN43" i="32" s="1"/>
  <c r="HN74" i="32" s="1"/>
  <c r="AI34" i="27"/>
  <c r="GY29" i="5"/>
  <c r="GY28" i="5"/>
  <c r="GX29" i="5"/>
  <c r="GX28" i="5"/>
  <c r="GY1" i="32"/>
  <c r="HT45" i="32" l="1"/>
  <c r="HS76" i="32"/>
  <c r="HT52" i="32"/>
  <c r="HT53" i="32"/>
  <c r="HT50" i="32"/>
  <c r="HT51" i="32"/>
  <c r="HT78" i="32"/>
  <c r="HU66" i="32"/>
  <c r="AG37" i="27"/>
  <c r="HL21" i="32" s="1"/>
  <c r="HL39" i="32" s="1"/>
  <c r="HL70" i="32" s="1"/>
  <c r="AG29" i="27"/>
  <c r="HL23" i="32" s="1"/>
  <c r="HL41" i="32" s="1"/>
  <c r="HL72" i="32" s="1"/>
  <c r="AG36" i="27"/>
  <c r="AG33" i="27"/>
  <c r="HL27" i="32" s="1"/>
  <c r="HL44" i="32" s="1"/>
  <c r="HL75" i="32" s="1"/>
  <c r="AG30" i="27"/>
  <c r="HL24" i="32" s="1"/>
  <c r="HL42" i="32" s="1"/>
  <c r="HL73" i="32" s="1"/>
  <c r="AG35" i="27"/>
  <c r="AG31" i="27"/>
  <c r="HL25" i="32" s="1"/>
  <c r="AG38" i="27"/>
  <c r="HL22" i="32" s="1"/>
  <c r="HL40" i="32" s="1"/>
  <c r="HL71" i="32" s="1"/>
  <c r="AJ32" i="27"/>
  <c r="HO26" i="32" s="1"/>
  <c r="HO43" i="32" s="1"/>
  <c r="HO74" i="32" s="1"/>
  <c r="AJ34" i="27"/>
  <c r="GZ27" i="5"/>
  <c r="GZ1" i="32"/>
  <c r="HU45" i="32" l="1"/>
  <c r="HT76" i="32"/>
  <c r="HU50" i="32"/>
  <c r="HU51" i="32"/>
  <c r="HU53" i="32"/>
  <c r="HU52" i="32"/>
  <c r="HU78" i="32"/>
  <c r="HV66" i="32"/>
  <c r="AH37" i="27"/>
  <c r="HM21" i="32" s="1"/>
  <c r="HM39" i="32" s="1"/>
  <c r="HM70" i="32" s="1"/>
  <c r="AH29" i="27"/>
  <c r="HM23" i="32" s="1"/>
  <c r="HM41" i="32" s="1"/>
  <c r="HM72" i="32" s="1"/>
  <c r="AH30" i="27"/>
  <c r="HM24" i="32" s="1"/>
  <c r="HM42" i="32" s="1"/>
  <c r="HM73" i="32" s="1"/>
  <c r="AH38" i="27"/>
  <c r="HM22" i="32" s="1"/>
  <c r="HM40" i="32" s="1"/>
  <c r="HM71" i="32" s="1"/>
  <c r="AH36" i="27"/>
  <c r="AH31" i="27"/>
  <c r="HM25" i="32" s="1"/>
  <c r="AH33" i="27"/>
  <c r="HM27" i="32" s="1"/>
  <c r="HM44" i="32" s="1"/>
  <c r="HM75" i="32" s="1"/>
  <c r="AH35" i="27"/>
  <c r="AK34" i="27"/>
  <c r="AK32" i="27"/>
  <c r="HP26" i="32" s="1"/>
  <c r="HP43" i="32" s="1"/>
  <c r="HP74" i="32" s="1"/>
  <c r="GZ29" i="5"/>
  <c r="GZ28" i="5"/>
  <c r="HA27" i="5"/>
  <c r="HA1" i="32"/>
  <c r="HV45" i="32" l="1"/>
  <c r="HU76" i="32"/>
  <c r="HV52" i="32"/>
  <c r="HV53" i="32"/>
  <c r="HV51" i="32"/>
  <c r="HV50" i="32"/>
  <c r="HV78" i="32"/>
  <c r="HW66" i="32"/>
  <c r="AI37" i="27"/>
  <c r="HN21" i="32" s="1"/>
  <c r="HN39" i="32" s="1"/>
  <c r="HN70" i="32" s="1"/>
  <c r="AI29" i="27"/>
  <c r="HN23" i="32" s="1"/>
  <c r="HN41" i="32" s="1"/>
  <c r="HN72" i="32" s="1"/>
  <c r="AI31" i="27"/>
  <c r="HN25" i="32" s="1"/>
  <c r="AI38" i="27"/>
  <c r="HN22" i="32" s="1"/>
  <c r="HN40" i="32" s="1"/>
  <c r="HN71" i="32" s="1"/>
  <c r="AI35" i="27"/>
  <c r="AI36" i="27"/>
  <c r="AI30" i="27"/>
  <c r="HN24" i="32" s="1"/>
  <c r="HN42" i="32" s="1"/>
  <c r="HN73" i="32" s="1"/>
  <c r="AI33" i="27"/>
  <c r="HN27" i="32" s="1"/>
  <c r="HN44" i="32" s="1"/>
  <c r="HN75" i="32" s="1"/>
  <c r="AL32" i="27"/>
  <c r="HQ26" i="32" s="1"/>
  <c r="HQ43" i="32" s="1"/>
  <c r="HQ74" i="32" s="1"/>
  <c r="AL34" i="27"/>
  <c r="HA28" i="5"/>
  <c r="HA29" i="5"/>
  <c r="HB27" i="5"/>
  <c r="HB1" i="32"/>
  <c r="HW45" i="32" l="1"/>
  <c r="HV76" i="32"/>
  <c r="HW51" i="32"/>
  <c r="HW50" i="32"/>
  <c r="HW53" i="32"/>
  <c r="HW52" i="32"/>
  <c r="HW78" i="32"/>
  <c r="HX66" i="32"/>
  <c r="AJ37" i="27"/>
  <c r="HO21" i="32" s="1"/>
  <c r="HO39" i="32" s="1"/>
  <c r="HO70" i="32" s="1"/>
  <c r="AJ29" i="27"/>
  <c r="HO23" i="32" s="1"/>
  <c r="HO41" i="32" s="1"/>
  <c r="HO72" i="32" s="1"/>
  <c r="AJ33" i="27"/>
  <c r="HO27" i="32" s="1"/>
  <c r="HO44" i="32" s="1"/>
  <c r="HO75" i="32" s="1"/>
  <c r="AJ35" i="27"/>
  <c r="AJ38" i="27"/>
  <c r="HO22" i="32" s="1"/>
  <c r="HO40" i="32" s="1"/>
  <c r="HO71" i="32" s="1"/>
  <c r="AJ31" i="27"/>
  <c r="HO25" i="32" s="1"/>
  <c r="AJ36" i="27"/>
  <c r="AJ30" i="27"/>
  <c r="HO24" i="32" s="1"/>
  <c r="HO42" i="32" s="1"/>
  <c r="HO73" i="32" s="1"/>
  <c r="AM34" i="27"/>
  <c r="AM32" i="27"/>
  <c r="HR26" i="32" s="1"/>
  <c r="HR43" i="32" s="1"/>
  <c r="HR74" i="32" s="1"/>
  <c r="HB29" i="5"/>
  <c r="HB28" i="5"/>
  <c r="HC27" i="5"/>
  <c r="HC1" i="32"/>
  <c r="HX45" i="32" l="1"/>
  <c r="HW76" i="32"/>
  <c r="HX52" i="32"/>
  <c r="HX53" i="32"/>
  <c r="HX50" i="32"/>
  <c r="HX51" i="32"/>
  <c r="HX78" i="32"/>
  <c r="HY66" i="32"/>
  <c r="AK37" i="27"/>
  <c r="HP21" i="32" s="1"/>
  <c r="HP39" i="32" s="1"/>
  <c r="HP70" i="32" s="1"/>
  <c r="AK29" i="27"/>
  <c r="HP23" i="32" s="1"/>
  <c r="HP41" i="32" s="1"/>
  <c r="HP72" i="32" s="1"/>
  <c r="AK31" i="27"/>
  <c r="HP25" i="32" s="1"/>
  <c r="AK38" i="27"/>
  <c r="HP22" i="32" s="1"/>
  <c r="HP40" i="32" s="1"/>
  <c r="HP71" i="32" s="1"/>
  <c r="AK30" i="27"/>
  <c r="HP24" i="32" s="1"/>
  <c r="HP42" i="32" s="1"/>
  <c r="HP73" i="32" s="1"/>
  <c r="AK35" i="27"/>
  <c r="AK33" i="27"/>
  <c r="HP27" i="32" s="1"/>
  <c r="HP44" i="32" s="1"/>
  <c r="HP75" i="32" s="1"/>
  <c r="AK36" i="27"/>
  <c r="AN32" i="27"/>
  <c r="HS26" i="32" s="1"/>
  <c r="HS43" i="32" s="1"/>
  <c r="HS74" i="32" s="1"/>
  <c r="AN34" i="27"/>
  <c r="HC28" i="5"/>
  <c r="HC29" i="5"/>
  <c r="HD1" i="32"/>
  <c r="HY45" i="32" l="1"/>
  <c r="HX76" i="32"/>
  <c r="HY51" i="32"/>
  <c r="HY50" i="32"/>
  <c r="HY53" i="32"/>
  <c r="HY52" i="32"/>
  <c r="HY78" i="32"/>
  <c r="HZ66" i="32"/>
  <c r="AL37" i="27"/>
  <c r="HQ21" i="32" s="1"/>
  <c r="HQ39" i="32" s="1"/>
  <c r="HQ70" i="32" s="1"/>
  <c r="AL29" i="27"/>
  <c r="HQ23" i="32" s="1"/>
  <c r="HQ41" i="32" s="1"/>
  <c r="HQ72" i="32" s="1"/>
  <c r="AL30" i="27"/>
  <c r="HQ24" i="32" s="1"/>
  <c r="HQ42" i="32" s="1"/>
  <c r="HQ73" i="32" s="1"/>
  <c r="AL36" i="27"/>
  <c r="AL35" i="27"/>
  <c r="AL38" i="27"/>
  <c r="HQ22" i="32" s="1"/>
  <c r="HQ40" i="32" s="1"/>
  <c r="HQ71" i="32" s="1"/>
  <c r="AL33" i="27"/>
  <c r="HQ27" i="32" s="1"/>
  <c r="HQ44" i="32" s="1"/>
  <c r="HQ75" i="32" s="1"/>
  <c r="AL31" i="27"/>
  <c r="HQ25" i="32" s="1"/>
  <c r="AO34" i="27"/>
  <c r="AO32" i="27"/>
  <c r="HT26" i="32" s="1"/>
  <c r="HT43" i="32" s="1"/>
  <c r="HT74" i="32" s="1"/>
  <c r="HE1" i="32"/>
  <c r="HZ45" i="32" l="1"/>
  <c r="HY76" i="32"/>
  <c r="HZ52" i="32"/>
  <c r="HZ53" i="32"/>
  <c r="HZ50" i="32"/>
  <c r="HZ51" i="32"/>
  <c r="HZ78" i="32"/>
  <c r="IA66" i="32"/>
  <c r="AM37" i="27"/>
  <c r="HR21" i="32" s="1"/>
  <c r="HR39" i="32" s="1"/>
  <c r="HR70" i="32" s="1"/>
  <c r="AM29" i="27"/>
  <c r="HR23" i="32" s="1"/>
  <c r="HR41" i="32" s="1"/>
  <c r="HR72" i="32" s="1"/>
  <c r="AM35" i="27"/>
  <c r="AM33" i="27"/>
  <c r="HR27" i="32" s="1"/>
  <c r="HR44" i="32" s="1"/>
  <c r="HR75" i="32" s="1"/>
  <c r="AM36" i="27"/>
  <c r="AM30" i="27"/>
  <c r="HR24" i="32" s="1"/>
  <c r="HR42" i="32" s="1"/>
  <c r="HR73" i="32" s="1"/>
  <c r="AM31" i="27"/>
  <c r="HR25" i="32" s="1"/>
  <c r="AM38" i="27"/>
  <c r="HR22" i="32" s="1"/>
  <c r="HR40" i="32" s="1"/>
  <c r="HR71" i="32" s="1"/>
  <c r="AP32" i="27"/>
  <c r="HU26" i="32" s="1"/>
  <c r="HU43" i="32" s="1"/>
  <c r="HU74" i="32" s="1"/>
  <c r="AP34" i="27"/>
  <c r="HF1" i="32"/>
  <c r="IA45" i="32" l="1"/>
  <c r="HZ76" i="32"/>
  <c r="IA51" i="32"/>
  <c r="IA50" i="32"/>
  <c r="IA53" i="32"/>
  <c r="IA52" i="32"/>
  <c r="IA78" i="32"/>
  <c r="IB66" i="32"/>
  <c r="AN37" i="27"/>
  <c r="HS21" i="32" s="1"/>
  <c r="HS39" i="32" s="1"/>
  <c r="HS70" i="32" s="1"/>
  <c r="AN29" i="27"/>
  <c r="HS23" i="32" s="1"/>
  <c r="HS41" i="32" s="1"/>
  <c r="HS72" i="32" s="1"/>
  <c r="AN33" i="27"/>
  <c r="HS27" i="32" s="1"/>
  <c r="HS44" i="32" s="1"/>
  <c r="HS75" i="32" s="1"/>
  <c r="AN38" i="27"/>
  <c r="HS22" i="32" s="1"/>
  <c r="HS40" i="32" s="1"/>
  <c r="HS71" i="32" s="1"/>
  <c r="AN31" i="27"/>
  <c r="HS25" i="32" s="1"/>
  <c r="AN36" i="27"/>
  <c r="AN35" i="27"/>
  <c r="AN30" i="27"/>
  <c r="HS24" i="32" s="1"/>
  <c r="HS42" i="32" s="1"/>
  <c r="HS73" i="32" s="1"/>
  <c r="AQ32" i="27"/>
  <c r="HV26" i="32" s="1"/>
  <c r="HV43" i="32" s="1"/>
  <c r="HV74" i="32" s="1"/>
  <c r="AQ34" i="27"/>
  <c r="HG1" i="32"/>
  <c r="IB45" i="32" l="1"/>
  <c r="IA76" i="32"/>
  <c r="IB52" i="32"/>
  <c r="IB53" i="32"/>
  <c r="IB50" i="32"/>
  <c r="IB51" i="32"/>
  <c r="IB78" i="32"/>
  <c r="IC66" i="32"/>
  <c r="IC78" i="32" s="1"/>
  <c r="AO37" i="27"/>
  <c r="HT21" i="32" s="1"/>
  <c r="HT39" i="32" s="1"/>
  <c r="HT70" i="32" s="1"/>
  <c r="AO29" i="27"/>
  <c r="HT23" i="32" s="1"/>
  <c r="HT41" i="32" s="1"/>
  <c r="HT72" i="32" s="1"/>
  <c r="AO36" i="27"/>
  <c r="AO38" i="27"/>
  <c r="HT22" i="32" s="1"/>
  <c r="HT40" i="32" s="1"/>
  <c r="HT71" i="32" s="1"/>
  <c r="AO30" i="27"/>
  <c r="HT24" i="32" s="1"/>
  <c r="HT42" i="32" s="1"/>
  <c r="HT73" i="32" s="1"/>
  <c r="AO31" i="27"/>
  <c r="HT25" i="32" s="1"/>
  <c r="AO33" i="27"/>
  <c r="HT27" i="32" s="1"/>
  <c r="HT44" i="32" s="1"/>
  <c r="HT75" i="32" s="1"/>
  <c r="AO35" i="27"/>
  <c r="AR34" i="27"/>
  <c r="AR32" i="27"/>
  <c r="HW26" i="32" s="1"/>
  <c r="HW43" i="32" s="1"/>
  <c r="HW74" i="32" s="1"/>
  <c r="HH1" i="32"/>
  <c r="IC45" i="32" l="1"/>
  <c r="IB76" i="32"/>
  <c r="IC51" i="32"/>
  <c r="IC50" i="32"/>
  <c r="IC53" i="32"/>
  <c r="IC52" i="32"/>
  <c r="AP37" i="27"/>
  <c r="HU21" i="32" s="1"/>
  <c r="HU39" i="32" s="1"/>
  <c r="HU70" i="32" s="1"/>
  <c r="AP29" i="27"/>
  <c r="HU23" i="32" s="1"/>
  <c r="HU41" i="32" s="1"/>
  <c r="HU72" i="32" s="1"/>
  <c r="AP30" i="27"/>
  <c r="HU24" i="32" s="1"/>
  <c r="HU42" i="32" s="1"/>
  <c r="HU73" i="32" s="1"/>
  <c r="AP35" i="27"/>
  <c r="AP38" i="27"/>
  <c r="HU22" i="32" s="1"/>
  <c r="HU40" i="32" s="1"/>
  <c r="HU71" i="32" s="1"/>
  <c r="AP33" i="27"/>
  <c r="HU27" i="32" s="1"/>
  <c r="HU44" i="32" s="1"/>
  <c r="HU75" i="32" s="1"/>
  <c r="AP36" i="27"/>
  <c r="AP31" i="27"/>
  <c r="HU25" i="32" s="1"/>
  <c r="AS32" i="27"/>
  <c r="HX26" i="32" s="1"/>
  <c r="HX43" i="32" s="1"/>
  <c r="HX74" i="32" s="1"/>
  <c r="AS34" i="27"/>
  <c r="HI1" i="32"/>
  <c r="IC76" i="32" l="1"/>
  <c r="AQ37" i="27"/>
  <c r="HV21" i="32" s="1"/>
  <c r="HV39" i="32" s="1"/>
  <c r="HV70" i="32" s="1"/>
  <c r="AQ29" i="27"/>
  <c r="HV23" i="32" s="1"/>
  <c r="HV41" i="32" s="1"/>
  <c r="HV72" i="32" s="1"/>
  <c r="AQ31" i="27"/>
  <c r="HV25" i="32" s="1"/>
  <c r="AQ33" i="27"/>
  <c r="HV27" i="32" s="1"/>
  <c r="HV44" i="32" s="1"/>
  <c r="HV75" i="32" s="1"/>
  <c r="AQ35" i="27"/>
  <c r="AQ38" i="27"/>
  <c r="HV22" i="32" s="1"/>
  <c r="HV40" i="32" s="1"/>
  <c r="HV71" i="32" s="1"/>
  <c r="AQ30" i="27"/>
  <c r="HV24" i="32" s="1"/>
  <c r="HV42" i="32" s="1"/>
  <c r="HV73" i="32" s="1"/>
  <c r="AQ36" i="27"/>
  <c r="AT32" i="27"/>
  <c r="HY26" i="32" s="1"/>
  <c r="HY43" i="32" s="1"/>
  <c r="HY74" i="32" s="1"/>
  <c r="AT34" i="27"/>
  <c r="HJ1" i="32"/>
  <c r="AR37" i="27" l="1"/>
  <c r="HW21" i="32" s="1"/>
  <c r="HW39" i="32" s="1"/>
  <c r="HW70" i="32" s="1"/>
  <c r="AR29" i="27"/>
  <c r="HW23" i="32" s="1"/>
  <c r="HW41" i="32" s="1"/>
  <c r="HW72" i="32" s="1"/>
  <c r="AR38" i="27"/>
  <c r="HW22" i="32" s="1"/>
  <c r="HW40" i="32" s="1"/>
  <c r="HW71" i="32" s="1"/>
  <c r="AR36" i="27"/>
  <c r="AR35" i="27"/>
  <c r="AR33" i="27"/>
  <c r="HW27" i="32" s="1"/>
  <c r="HW44" i="32" s="1"/>
  <c r="HW75" i="32" s="1"/>
  <c r="AR30" i="27"/>
  <c r="HW24" i="32" s="1"/>
  <c r="HW42" i="32" s="1"/>
  <c r="HW73" i="32" s="1"/>
  <c r="AR31" i="27"/>
  <c r="HW25" i="32" s="1"/>
  <c r="AU34" i="27"/>
  <c r="AU32" i="27"/>
  <c r="HZ26" i="32" s="1"/>
  <c r="HZ43" i="32" s="1"/>
  <c r="HZ74" i="32" s="1"/>
  <c r="HK1" i="32"/>
  <c r="AS37" i="27" l="1"/>
  <c r="HX21" i="32" s="1"/>
  <c r="HX39" i="32" s="1"/>
  <c r="HX70" i="32" s="1"/>
  <c r="AS29" i="27"/>
  <c r="HX23" i="32" s="1"/>
  <c r="HX41" i="32" s="1"/>
  <c r="HX72" i="32" s="1"/>
  <c r="AS36" i="27"/>
  <c r="AS30" i="27"/>
  <c r="HX24" i="32" s="1"/>
  <c r="HX42" i="32" s="1"/>
  <c r="HX73" i="32" s="1"/>
  <c r="AS35" i="27"/>
  <c r="AS38" i="27"/>
  <c r="HX22" i="32" s="1"/>
  <c r="HX40" i="32" s="1"/>
  <c r="HX71" i="32" s="1"/>
  <c r="AS31" i="27"/>
  <c r="HX25" i="32" s="1"/>
  <c r="AS33" i="27"/>
  <c r="HX27" i="32" s="1"/>
  <c r="HX44" i="32" s="1"/>
  <c r="HX75" i="32" s="1"/>
  <c r="AV32" i="27"/>
  <c r="IA26" i="32" s="1"/>
  <c r="IA43" i="32" s="1"/>
  <c r="IA74" i="32" s="1"/>
  <c r="AV34" i="27"/>
  <c r="HL1" i="32"/>
  <c r="AT37" i="27" l="1"/>
  <c r="HY21" i="32" s="1"/>
  <c r="HY39" i="32" s="1"/>
  <c r="HY70" i="32" s="1"/>
  <c r="AT29" i="27"/>
  <c r="HY23" i="32" s="1"/>
  <c r="HY41" i="32" s="1"/>
  <c r="HY72" i="32" s="1"/>
  <c r="AT35" i="27"/>
  <c r="AT30" i="27"/>
  <c r="HY24" i="32" s="1"/>
  <c r="HY42" i="32" s="1"/>
  <c r="HY73" i="32" s="1"/>
  <c r="AT33" i="27"/>
  <c r="HY27" i="32" s="1"/>
  <c r="HY44" i="32" s="1"/>
  <c r="HY75" i="32" s="1"/>
  <c r="AT36" i="27"/>
  <c r="AT31" i="27"/>
  <c r="HY25" i="32" s="1"/>
  <c r="AT38" i="27"/>
  <c r="HY22" i="32" s="1"/>
  <c r="HY40" i="32" s="1"/>
  <c r="HY71" i="32" s="1"/>
  <c r="AW34" i="27"/>
  <c r="AW32" i="27"/>
  <c r="IB26" i="32" s="1"/>
  <c r="IB43" i="32" s="1"/>
  <c r="IB74" i="32" s="1"/>
  <c r="HM1" i="32"/>
  <c r="AU37" i="27" l="1"/>
  <c r="HZ21" i="32" s="1"/>
  <c r="HZ39" i="32" s="1"/>
  <c r="HZ70" i="32" s="1"/>
  <c r="AU29" i="27"/>
  <c r="HZ23" i="32" s="1"/>
  <c r="HZ41" i="32" s="1"/>
  <c r="HZ72" i="32" s="1"/>
  <c r="AU38" i="27"/>
  <c r="HZ22" i="32" s="1"/>
  <c r="HZ40" i="32" s="1"/>
  <c r="HZ71" i="32" s="1"/>
  <c r="AU33" i="27"/>
  <c r="HZ27" i="32" s="1"/>
  <c r="HZ44" i="32" s="1"/>
  <c r="HZ75" i="32" s="1"/>
  <c r="AU31" i="27"/>
  <c r="HZ25" i="32" s="1"/>
  <c r="AU30" i="27"/>
  <c r="HZ24" i="32" s="1"/>
  <c r="HZ42" i="32" s="1"/>
  <c r="HZ73" i="32" s="1"/>
  <c r="AU36" i="27"/>
  <c r="AU35" i="27"/>
  <c r="HN1" i="32"/>
  <c r="AV37" i="27" l="1"/>
  <c r="IA21" i="32" s="1"/>
  <c r="IA39" i="32" s="1"/>
  <c r="IA70" i="32" s="1"/>
  <c r="AV29" i="27"/>
  <c r="IA23" i="32" s="1"/>
  <c r="IA41" i="32" s="1"/>
  <c r="IA72" i="32" s="1"/>
  <c r="AV36" i="27"/>
  <c r="AV33" i="27"/>
  <c r="IA27" i="32" s="1"/>
  <c r="IA44" i="32" s="1"/>
  <c r="IA75" i="32" s="1"/>
  <c r="AX34" i="27"/>
  <c r="AV30" i="27"/>
  <c r="IA24" i="32" s="1"/>
  <c r="IA42" i="32" s="1"/>
  <c r="IA73" i="32" s="1"/>
  <c r="AX32" i="27"/>
  <c r="IC26" i="32" s="1"/>
  <c r="IC43" i="32" s="1"/>
  <c r="IC74" i="32" s="1"/>
  <c r="AV38" i="27"/>
  <c r="IA22" i="32" s="1"/>
  <c r="IA40" i="32" s="1"/>
  <c r="IA71" i="32" s="1"/>
  <c r="AV35" i="27"/>
  <c r="AV31" i="27"/>
  <c r="IA25" i="32" s="1"/>
  <c r="HO1" i="32"/>
  <c r="AW37" i="27" l="1"/>
  <c r="IB21" i="32" s="1"/>
  <c r="IB39" i="32" s="1"/>
  <c r="IB70" i="32" s="1"/>
  <c r="AW29" i="27"/>
  <c r="IB23" i="32" s="1"/>
  <c r="IB41" i="32" s="1"/>
  <c r="IB72" i="32" s="1"/>
  <c r="AW31" i="27"/>
  <c r="IB25" i="32" s="1"/>
  <c r="AW30" i="27"/>
  <c r="IB24" i="32" s="1"/>
  <c r="IB42" i="32" s="1"/>
  <c r="IB73" i="32" s="1"/>
  <c r="AW35" i="27"/>
  <c r="AW38" i="27"/>
  <c r="IB22" i="32" s="1"/>
  <c r="IB40" i="32" s="1"/>
  <c r="IB71" i="32" s="1"/>
  <c r="AW36" i="27"/>
  <c r="AW33" i="27"/>
  <c r="IB27" i="32" s="1"/>
  <c r="IB44" i="32" s="1"/>
  <c r="IB75" i="32" s="1"/>
  <c r="HP1" i="32"/>
  <c r="AX37" i="27" l="1"/>
  <c r="IC21" i="32" s="1"/>
  <c r="IC39" i="32" s="1"/>
  <c r="IC70" i="32" s="1"/>
  <c r="AX29" i="27"/>
  <c r="IC23" i="32" s="1"/>
  <c r="IC41" i="32" s="1"/>
  <c r="IC72" i="32" s="1"/>
  <c r="AX33" i="27"/>
  <c r="IC27" i="32" s="1"/>
  <c r="IC44" i="32" s="1"/>
  <c r="IC75" i="32" s="1"/>
  <c r="AX35" i="27"/>
  <c r="AX38" i="27"/>
  <c r="IC22" i="32" s="1"/>
  <c r="IC40" i="32" s="1"/>
  <c r="IC71" i="32" s="1"/>
  <c r="AX30" i="27"/>
  <c r="IC24" i="32" s="1"/>
  <c r="IC42" i="32" s="1"/>
  <c r="IC73" i="32" s="1"/>
  <c r="AX36" i="27"/>
  <c r="AX31" i="27"/>
  <c r="IC25" i="32" s="1"/>
  <c r="HQ1" i="32"/>
  <c r="HR1" i="32" l="1"/>
  <c r="HS1" i="32" l="1"/>
  <c r="HT1" i="32" l="1"/>
  <c r="HU87" i="32" l="1"/>
  <c r="HU86" i="32"/>
  <c r="HU83" i="32"/>
  <c r="HU85" i="32"/>
  <c r="HU84" i="32"/>
  <c r="GM87" i="32"/>
  <c r="GM86" i="32"/>
  <c r="GM85" i="32"/>
  <c r="GM83" i="32"/>
  <c r="GM84" i="32"/>
  <c r="HV83" i="32" l="1"/>
  <c r="HV86" i="32"/>
  <c r="HV87" i="32"/>
  <c r="HV84" i="32"/>
  <c r="HV85" i="32"/>
  <c r="GN87" i="32"/>
  <c r="GN86" i="32"/>
  <c r="GN85" i="32"/>
  <c r="GN83" i="32"/>
  <c r="GN84" i="32"/>
  <c r="HW83" i="32" l="1"/>
  <c r="HW87" i="32"/>
  <c r="HW86" i="32"/>
  <c r="HW84" i="32"/>
  <c r="HW85" i="32"/>
  <c r="GO87" i="32"/>
  <c r="GO86" i="32"/>
  <c r="GO84" i="32"/>
  <c r="GO85" i="32"/>
  <c r="GO83" i="32"/>
  <c r="HX83" i="32" l="1"/>
  <c r="HX86" i="32"/>
  <c r="HX87" i="32"/>
  <c r="HX84" i="32"/>
  <c r="HX85" i="32"/>
  <c r="GP87" i="32"/>
  <c r="GP86" i="32"/>
  <c r="GP84" i="32"/>
  <c r="GP83" i="32"/>
  <c r="GP85" i="32"/>
  <c r="HY83" i="32" l="1"/>
  <c r="HY86" i="32"/>
  <c r="HY87" i="32"/>
  <c r="HY85" i="32"/>
  <c r="HY84" i="32"/>
  <c r="GQ87" i="32"/>
  <c r="GQ86" i="32"/>
  <c r="GQ85" i="32"/>
  <c r="GQ83" i="32"/>
  <c r="GQ84" i="32"/>
  <c r="HZ83" i="32" l="1"/>
  <c r="HZ87" i="32"/>
  <c r="HZ86" i="32"/>
  <c r="HZ84" i="32"/>
  <c r="HZ85" i="32"/>
  <c r="GR87" i="32"/>
  <c r="GR86" i="32"/>
  <c r="GR84" i="32"/>
  <c r="GR83" i="32"/>
  <c r="GR85" i="32"/>
  <c r="IA83" i="32" l="1"/>
  <c r="IA86" i="32"/>
  <c r="IA87" i="32"/>
  <c r="IA85" i="32"/>
  <c r="IA84" i="32"/>
  <c r="GS87" i="32"/>
  <c r="GS86" i="32"/>
  <c r="GS85" i="32"/>
  <c r="GS84" i="32"/>
  <c r="GS83" i="32"/>
  <c r="IB83" i="32" l="1"/>
  <c r="IB87" i="32"/>
  <c r="IB86" i="32"/>
  <c r="IB84" i="32"/>
  <c r="IB85" i="32"/>
  <c r="GT87" i="32"/>
  <c r="GT86" i="32"/>
  <c r="GT84" i="32"/>
  <c r="GT83" i="32"/>
  <c r="GT85" i="32"/>
  <c r="IC83" i="32" l="1"/>
  <c r="IC86" i="32"/>
  <c r="IC85" i="32"/>
  <c r="IC87" i="32"/>
  <c r="IC84" i="32"/>
  <c r="GU87" i="32"/>
  <c r="GU86" i="32"/>
  <c r="GU85" i="32"/>
  <c r="GU83" i="32"/>
  <c r="GU84" i="32"/>
  <c r="GV87" i="32" l="1"/>
  <c r="GV86" i="32"/>
  <c r="GV83" i="32"/>
  <c r="GV85" i="32"/>
  <c r="GV84" i="32"/>
  <c r="GW87" i="32" l="1"/>
  <c r="GW86" i="32"/>
  <c r="GW84" i="32"/>
  <c r="GW85" i="32"/>
  <c r="GW83" i="32"/>
  <c r="GX87" i="32" l="1"/>
  <c r="GX86" i="32"/>
  <c r="GX84" i="32"/>
  <c r="GX83" i="32"/>
  <c r="GX85" i="32"/>
  <c r="GY87" i="32" l="1"/>
  <c r="GY86" i="32"/>
  <c r="GY83" i="32"/>
  <c r="GY85" i="32"/>
  <c r="GY84" i="32"/>
  <c r="GZ87" i="32" l="1"/>
  <c r="GZ86" i="32"/>
  <c r="GZ85" i="32"/>
  <c r="GZ84" i="32"/>
  <c r="GZ83" i="32"/>
  <c r="HA87" i="32" l="1"/>
  <c r="HA86" i="32"/>
  <c r="HA83" i="32"/>
  <c r="HA84" i="32"/>
  <c r="HA85" i="32"/>
  <c r="HB87" i="32" l="1"/>
  <c r="HB86" i="32"/>
  <c r="HB85" i="32"/>
  <c r="HB83" i="32"/>
  <c r="HB84" i="32"/>
  <c r="HC87" i="32" l="1"/>
  <c r="HC86" i="32"/>
  <c r="HC84" i="32"/>
  <c r="HC83" i="32"/>
  <c r="HC85" i="32"/>
  <c r="HD87" i="32" l="1"/>
  <c r="HD86" i="32"/>
  <c r="HD83" i="32"/>
  <c r="HD85" i="32"/>
  <c r="HD84" i="32"/>
  <c r="HE87" i="32" l="1"/>
  <c r="HE86" i="32"/>
  <c r="HE84" i="32"/>
  <c r="HE83" i="32"/>
  <c r="HE85" i="32"/>
  <c r="HF87" i="32" l="1"/>
  <c r="HF86" i="32"/>
  <c r="HF83" i="32"/>
  <c r="HF85" i="32"/>
  <c r="HF84" i="32"/>
  <c r="HG87" i="32" l="1"/>
  <c r="HG86" i="32"/>
  <c r="HG83" i="32"/>
  <c r="HG85" i="32"/>
  <c r="HG84" i="32"/>
  <c r="HH87" i="32" l="1"/>
  <c r="HH86" i="32"/>
  <c r="HH83" i="32"/>
  <c r="HH85" i="32"/>
  <c r="HH84" i="32"/>
  <c r="HI87" i="32" l="1"/>
  <c r="HI86" i="32"/>
  <c r="HI84" i="32"/>
  <c r="HI85" i="32"/>
  <c r="HI83" i="32"/>
  <c r="HJ87" i="32" l="1"/>
  <c r="HJ86" i="32"/>
  <c r="HJ83" i="32"/>
  <c r="HJ85" i="32"/>
  <c r="HJ84" i="32"/>
  <c r="HK87" i="32" l="1"/>
  <c r="HK86" i="32"/>
  <c r="HK83" i="32"/>
  <c r="HK85" i="32"/>
  <c r="HK84" i="32"/>
  <c r="HL87" i="32" l="1"/>
  <c r="HL86" i="32"/>
  <c r="HL84" i="32"/>
  <c r="HL85" i="32"/>
  <c r="HL83" i="32"/>
  <c r="HM87" i="32" l="1"/>
  <c r="HM86" i="32"/>
  <c r="HM84" i="32"/>
  <c r="HM85" i="32"/>
  <c r="HM83" i="32"/>
  <c r="HN87" i="32" l="1"/>
  <c r="HN86" i="32"/>
  <c r="HN85" i="32"/>
  <c r="HN84" i="32"/>
  <c r="HN83" i="32"/>
  <c r="HO87" i="32" l="1"/>
  <c r="HO86" i="32"/>
  <c r="HO84" i="32"/>
  <c r="HO83" i="32"/>
  <c r="HO85" i="32"/>
  <c r="HP87" i="32" l="1"/>
  <c r="HP86" i="32"/>
  <c r="HP83" i="32"/>
  <c r="HP85" i="32"/>
  <c r="HP84" i="32"/>
  <c r="HQ87" i="32" l="1"/>
  <c r="HQ86" i="32"/>
  <c r="HQ84" i="32"/>
  <c r="HQ83" i="32"/>
  <c r="HQ85" i="32"/>
  <c r="E142" i="5"/>
  <c r="HR87" i="32" l="1"/>
  <c r="HR86" i="32"/>
  <c r="HR83" i="32"/>
  <c r="HR84" i="32"/>
  <c r="HR85" i="32"/>
  <c r="HS87" i="32" l="1"/>
  <c r="HS86" i="32"/>
  <c r="HS84" i="32"/>
  <c r="HS83" i="32"/>
  <c r="HS85" i="32"/>
  <c r="HT87" i="32" l="1"/>
  <c r="HT86" i="32"/>
  <c r="HT84" i="32"/>
  <c r="HT85" i="32"/>
  <c r="HT83" i="32"/>
  <c r="GF91" i="32" l="1"/>
  <c r="GF88" i="32"/>
  <c r="GF89" i="32"/>
  <c r="GF90" i="32"/>
  <c r="GF92" i="32"/>
  <c r="GG91" i="32" l="1"/>
  <c r="GG92" i="32"/>
  <c r="GG89" i="32"/>
  <c r="GG90" i="32"/>
  <c r="GG88" i="32"/>
  <c r="GH91" i="32" l="1"/>
  <c r="GH92" i="32"/>
  <c r="GH90" i="32"/>
  <c r="GH88" i="32"/>
  <c r="GH89" i="32"/>
  <c r="GI91" i="32" l="1"/>
  <c r="GI92" i="32"/>
  <c r="GI88" i="32"/>
  <c r="GI89" i="32"/>
  <c r="GI90" i="32"/>
  <c r="GJ91" i="32" l="1"/>
  <c r="GJ92" i="32"/>
  <c r="GJ89" i="32"/>
  <c r="GJ90" i="32"/>
  <c r="GJ88" i="32"/>
  <c r="GK91" i="32" l="1"/>
  <c r="GK92" i="32"/>
  <c r="GK88" i="32"/>
  <c r="GK89" i="32"/>
  <c r="GK90" i="32"/>
  <c r="GL91" i="32" l="1"/>
  <c r="GL92" i="32"/>
  <c r="GL88" i="32"/>
  <c r="GL89" i="32"/>
  <c r="GL90" i="32"/>
  <c r="GM91" i="32" l="1"/>
  <c r="GM92" i="32"/>
  <c r="GM90" i="32"/>
  <c r="GM88" i="32"/>
  <c r="GM89" i="32"/>
  <c r="GN91" i="32" l="1"/>
  <c r="GN92" i="32"/>
  <c r="GN90" i="32"/>
  <c r="GN89" i="32"/>
  <c r="GN88" i="32"/>
  <c r="GO91" i="32" l="1"/>
  <c r="GO92" i="32"/>
  <c r="GO88" i="32"/>
  <c r="GO89" i="32"/>
  <c r="GO90" i="32"/>
  <c r="GP91" i="32" l="1"/>
  <c r="GP92" i="32"/>
  <c r="GP90" i="32"/>
  <c r="GP88" i="32"/>
  <c r="GP89" i="32"/>
  <c r="GQ91" i="32" l="1"/>
  <c r="GQ92" i="32"/>
  <c r="GQ90" i="32"/>
  <c r="GQ89" i="32"/>
  <c r="GQ88" i="32"/>
  <c r="GR91" i="32" l="1"/>
  <c r="GR92" i="32"/>
  <c r="GR90" i="32"/>
  <c r="GR89" i="32"/>
  <c r="GR88" i="32"/>
  <c r="GS91" i="32" l="1"/>
  <c r="GS92" i="32"/>
  <c r="GS89" i="32"/>
  <c r="GS88" i="32"/>
  <c r="GS90" i="32"/>
  <c r="GT91" i="32" l="1"/>
  <c r="GT92" i="32"/>
  <c r="GT90" i="32"/>
  <c r="GT88" i="32"/>
  <c r="GT89" i="32"/>
  <c r="GU91" i="32" l="1"/>
  <c r="GU92" i="32"/>
  <c r="GU88" i="32"/>
  <c r="GU89" i="32"/>
  <c r="GU90" i="32"/>
  <c r="GV91" i="32" l="1"/>
  <c r="GV92" i="32"/>
  <c r="GV89" i="32"/>
  <c r="GV90" i="32"/>
  <c r="GV88" i="32"/>
  <c r="GW91" i="32" l="1"/>
  <c r="GW92" i="32"/>
  <c r="GW90" i="32"/>
  <c r="GW89" i="32"/>
  <c r="GW88" i="32"/>
  <c r="GX91" i="32" l="1"/>
  <c r="GX92" i="32"/>
  <c r="GX89" i="32"/>
  <c r="GX90" i="32"/>
  <c r="GX88" i="32"/>
  <c r="GY91" i="32" l="1"/>
  <c r="GY92" i="32"/>
  <c r="GY90" i="32"/>
  <c r="GY89" i="32"/>
  <c r="GY88" i="32"/>
  <c r="GZ91" i="32" l="1"/>
  <c r="GZ92" i="32"/>
  <c r="GZ89" i="32"/>
  <c r="GZ90" i="32"/>
  <c r="GZ88" i="32"/>
  <c r="HA91" i="32" l="1"/>
  <c r="HA92" i="32"/>
  <c r="HA90" i="32"/>
  <c r="HA88" i="32"/>
  <c r="HA89" i="32"/>
  <c r="HB91" i="32" l="1"/>
  <c r="HB92" i="32"/>
  <c r="HB88" i="32"/>
  <c r="HB89" i="32"/>
  <c r="HB90" i="32"/>
  <c r="HC91" i="32" l="1"/>
  <c r="HC92" i="32"/>
  <c r="HC89" i="32"/>
  <c r="HC90" i="32"/>
  <c r="HC88" i="32"/>
  <c r="HD91" i="32" l="1"/>
  <c r="HD92" i="32"/>
  <c r="HD90" i="32"/>
  <c r="HD88" i="32"/>
  <c r="HD89" i="32"/>
  <c r="HE91" i="32" l="1"/>
  <c r="HE92" i="32"/>
  <c r="HE88" i="32"/>
  <c r="HE90" i="32"/>
  <c r="HE89" i="32"/>
  <c r="HF91" i="32" l="1"/>
  <c r="HF92" i="32"/>
  <c r="HF89" i="32"/>
  <c r="HF88" i="32"/>
  <c r="HF90" i="32"/>
  <c r="HG91" i="32" l="1"/>
  <c r="HG92" i="32"/>
  <c r="HG90" i="32"/>
  <c r="HG88" i="32"/>
  <c r="HG89" i="32"/>
  <c r="HH91" i="32"/>
  <c r="HH92" i="32" l="1"/>
  <c r="HH88" i="32"/>
  <c r="HH90" i="32"/>
  <c r="HH89" i="32"/>
  <c r="HI91" i="32"/>
  <c r="HI92" i="32" l="1"/>
  <c r="HI90" i="32"/>
  <c r="HI88" i="32"/>
  <c r="HI89" i="32"/>
  <c r="HJ91" i="32"/>
  <c r="HJ92" i="32" l="1"/>
  <c r="HJ89" i="32"/>
  <c r="HJ90" i="32"/>
  <c r="HJ88" i="32"/>
  <c r="HK91" i="32"/>
  <c r="HK92" i="32" l="1"/>
  <c r="HK90" i="32"/>
  <c r="HK88" i="32"/>
  <c r="HK89" i="32"/>
  <c r="HL91" i="32"/>
  <c r="HL92" i="32" l="1"/>
  <c r="HL89" i="32"/>
  <c r="HL90" i="32"/>
  <c r="HL88" i="32"/>
  <c r="HM91" i="32"/>
  <c r="HM92" i="32" l="1"/>
  <c r="HM90" i="32"/>
  <c r="HM88" i="32"/>
  <c r="HM89" i="32"/>
  <c r="HN91" i="32"/>
  <c r="HN92" i="32" l="1"/>
  <c r="HN88" i="32"/>
  <c r="HN90" i="32"/>
  <c r="HN89" i="32"/>
  <c r="HO91" i="32"/>
  <c r="HO92" i="32" l="1"/>
  <c r="HO88" i="32"/>
  <c r="HO89" i="32"/>
  <c r="HO90" i="32"/>
  <c r="HP91" i="32"/>
  <c r="HP92" i="32" l="1"/>
  <c r="HP90" i="32"/>
  <c r="HP89" i="32"/>
  <c r="HP88" i="32"/>
  <c r="HQ91" i="32"/>
  <c r="HQ92" i="32" l="1"/>
  <c r="HQ89" i="32"/>
  <c r="HQ88" i="32"/>
  <c r="HQ90" i="32"/>
  <c r="HR91" i="32"/>
  <c r="HR92" i="32" l="1"/>
  <c r="HR88" i="32"/>
  <c r="HR90" i="32"/>
  <c r="HR89" i="32"/>
  <c r="HS91" i="32"/>
  <c r="HS92" i="32" l="1"/>
  <c r="HS90" i="32"/>
  <c r="HS88" i="32"/>
  <c r="HS89" i="32"/>
  <c r="HT91" i="32"/>
  <c r="HU91" i="32" l="1"/>
  <c r="HT92" i="32"/>
  <c r="HT90" i="32"/>
  <c r="HT88" i="32"/>
  <c r="HT89" i="32"/>
  <c r="HV91" i="32" l="1"/>
  <c r="HU88" i="32"/>
  <c r="HU89" i="32"/>
  <c r="HU92" i="32"/>
  <c r="HU90" i="32"/>
  <c r="HW91" i="32" l="1"/>
  <c r="HV88" i="32"/>
  <c r="HV92" i="32"/>
  <c r="HV89" i="32"/>
  <c r="HV90" i="32"/>
  <c r="HX91" i="32" l="1"/>
  <c r="HW90" i="32"/>
  <c r="HW88" i="32"/>
  <c r="HW92" i="32"/>
  <c r="HW89" i="32"/>
  <c r="HY91" i="32" l="1"/>
  <c r="HX90" i="32"/>
  <c r="HX88" i="32"/>
  <c r="HX89" i="32"/>
  <c r="HX92" i="32"/>
  <c r="HZ91" i="32" l="1"/>
  <c r="HY88" i="32"/>
  <c r="HY92" i="32"/>
  <c r="HY90" i="32"/>
  <c r="HY89" i="32"/>
  <c r="IA91" i="32" l="1"/>
  <c r="HZ90" i="32"/>
  <c r="HZ92" i="32"/>
  <c r="HZ89" i="32"/>
  <c r="HZ88" i="32"/>
  <c r="IB91" i="32" l="1"/>
  <c r="IA89" i="32"/>
  <c r="IA88" i="32"/>
  <c r="IA92" i="32"/>
  <c r="IA90" i="32"/>
  <c r="IC91" i="32" l="1"/>
  <c r="IB90" i="32"/>
  <c r="IB92" i="32"/>
  <c r="IB88" i="32"/>
  <c r="IB89" i="32"/>
  <c r="IC92" i="32" l="1"/>
  <c r="IC88" i="32"/>
  <c r="IC90" i="32"/>
  <c r="IC89" i="32"/>
  <c r="DT26" i="5"/>
  <c r="DZ26" i="5"/>
  <c r="AR71" i="5"/>
  <c r="AI22" i="5"/>
  <c r="EO26" i="5"/>
  <c r="F26" i="5"/>
  <c r="AF26" i="5"/>
  <c r="Z15" i="5"/>
  <c r="AC22" i="5"/>
  <c r="DF22" i="5"/>
  <c r="DB26" i="5"/>
  <c r="AM26" i="5"/>
  <c r="AH16" i="5"/>
  <c r="X16" i="5"/>
  <c r="FV26" i="5"/>
  <c r="AC26" i="5"/>
  <c r="Z26" i="5"/>
  <c r="W26" i="5"/>
  <c r="BH68" i="5"/>
  <c r="DR26" i="5"/>
  <c r="BR26" i="5"/>
  <c r="CR26" i="5"/>
  <c r="BT22" i="5"/>
  <c r="AC71" i="5"/>
  <c r="EH26" i="5"/>
  <c r="M26" i="5"/>
  <c r="CY26" i="5"/>
  <c r="BL71" i="5"/>
  <c r="BJ22" i="5"/>
  <c r="BF26" i="5"/>
  <c r="FO26" i="5"/>
  <c r="CI26" i="5"/>
  <c r="U71" i="5"/>
  <c r="AM12" i="5"/>
  <c r="BH26" i="5"/>
  <c r="ED26" i="5"/>
  <c r="FD26" i="5"/>
  <c r="CJ16" i="5"/>
  <c r="AL24" i="5"/>
  <c r="Y26" i="5"/>
  <c r="CO26" i="5"/>
  <c r="FK26" i="5"/>
  <c r="AQ71" i="5"/>
  <c r="U24" i="5"/>
  <c r="CS26" i="5"/>
  <c r="I26" i="5"/>
  <c r="BY26" i="5"/>
  <c r="EU26" i="5"/>
  <c r="Z12" i="5"/>
  <c r="Z16" i="5"/>
  <c r="EB26" i="5"/>
  <c r="FN26" i="5"/>
  <c r="BI26" i="5"/>
  <c r="CS22" i="5"/>
  <c r="CK26" i="5"/>
  <c r="FY26" i="5"/>
  <c r="K26" i="5"/>
  <c r="CB22" i="5"/>
  <c r="AC16" i="5"/>
  <c r="EG26" i="5"/>
  <c r="EY26" i="5"/>
  <c r="X26" i="5"/>
  <c r="CE16" i="5"/>
  <c r="CL26" i="5"/>
  <c r="E26" i="5"/>
  <c r="CQ26" i="5"/>
  <c r="GF26" i="5"/>
  <c r="X24" i="5"/>
  <c r="AP68" i="5"/>
  <c r="EI26" i="5"/>
  <c r="BZ26" i="5"/>
  <c r="CZ26" i="5"/>
  <c r="Y22" i="5"/>
  <c r="BX26" i="5"/>
  <c r="FB26" i="5"/>
  <c r="AZ26" i="5"/>
  <c r="DV26" i="5"/>
  <c r="EV26" i="5"/>
  <c r="AO15" i="5"/>
  <c r="CC26" i="5"/>
  <c r="FQ26" i="5"/>
  <c r="GD26" i="5"/>
  <c r="J26" i="5"/>
  <c r="DU24" i="5"/>
  <c r="ER26" i="5"/>
  <c r="AA26" i="5"/>
  <c r="AL68" i="5"/>
  <c r="AR24" i="5"/>
  <c r="Z22" i="5"/>
  <c r="EX26" i="5"/>
  <c r="AH26" i="5"/>
  <c r="Q26" i="5"/>
  <c r="FL26" i="5"/>
  <c r="EZ26" i="5"/>
  <c r="FS26" i="5"/>
  <c r="U26" i="5"/>
  <c r="AV12" i="5"/>
  <c r="AF12" i="5"/>
  <c r="AC15" i="5"/>
  <c r="L26" i="5"/>
  <c r="CP26" i="5"/>
  <c r="DP26" i="5"/>
  <c r="Y71" i="5"/>
  <c r="GN26" i="5"/>
  <c r="O26" i="5"/>
  <c r="FZ26" i="5"/>
  <c r="AN24" i="5"/>
  <c r="AP24" i="5"/>
  <c r="CX26" i="5"/>
  <c r="BE68" i="5"/>
  <c r="BA12" i="5"/>
  <c r="BT24" i="5"/>
  <c r="DJ22" i="5"/>
  <c r="GJ26" i="5"/>
  <c r="BL12" i="5"/>
  <c r="CI16" i="5"/>
  <c r="BV12" i="5"/>
  <c r="BT26" i="5"/>
  <c r="AS24" i="5"/>
  <c r="AY71" i="5"/>
  <c r="BD22" i="5"/>
  <c r="DQ71" i="5"/>
  <c r="CE15" i="5"/>
  <c r="FU26" i="5"/>
  <c r="BH15" i="5"/>
  <c r="DJ71" i="5"/>
  <c r="DM15" i="5"/>
  <c r="DW68" i="5"/>
  <c r="CN15" i="5"/>
  <c r="CP24" i="5"/>
  <c r="EM12" i="5"/>
  <c r="DA68" i="5"/>
  <c r="CZ24" i="5"/>
  <c r="CV15" i="5"/>
  <c r="AL26" i="5"/>
  <c r="EC22" i="5"/>
  <c r="EU16" i="5"/>
  <c r="EW15" i="5"/>
  <c r="DP16" i="5"/>
  <c r="ES24" i="5"/>
  <c r="CV12" i="5"/>
  <c r="EF12" i="5"/>
  <c r="EJ16" i="5"/>
  <c r="DS71" i="5"/>
  <c r="CO22" i="5"/>
  <c r="EJ22" i="5"/>
  <c r="DW16" i="5"/>
  <c r="DM71" i="5"/>
  <c r="FI26" i="5"/>
  <c r="BV26" i="5"/>
  <c r="Z71" i="5"/>
  <c r="BW12" i="5"/>
  <c r="CW26" i="5"/>
  <c r="AQ26" i="5"/>
  <c r="R26" i="5"/>
  <c r="AN71" i="5"/>
  <c r="AM71" i="5"/>
  <c r="CF26" i="5"/>
  <c r="FJ26" i="5"/>
  <c r="GB26" i="5"/>
  <c r="AC12" i="5"/>
  <c r="DC26" i="5"/>
  <c r="CA26" i="5"/>
  <c r="EJ26" i="5"/>
  <c r="Y24" i="5"/>
  <c r="AU22" i="5"/>
  <c r="DW26" i="5"/>
  <c r="EA26" i="5"/>
  <c r="AM68" i="5"/>
  <c r="BW71" i="5"/>
  <c r="BT15" i="5"/>
  <c r="CQ16" i="5"/>
  <c r="EQ26" i="5"/>
  <c r="AX24" i="5"/>
  <c r="BG22" i="5"/>
  <c r="BI16" i="5"/>
  <c r="AV16" i="5"/>
  <c r="DI26" i="5"/>
  <c r="AR15" i="5"/>
  <c r="DM16" i="5"/>
  <c r="ET26" i="5"/>
  <c r="CA24" i="5"/>
  <c r="CC22" i="5"/>
  <c r="BH12" i="5"/>
  <c r="DK24" i="5"/>
  <c r="BL26" i="5"/>
  <c r="AV68" i="5"/>
  <c r="BW16" i="5"/>
  <c r="DK71" i="5"/>
  <c r="CV22" i="5"/>
  <c r="EW71" i="5"/>
  <c r="BO24" i="5"/>
  <c r="ET71" i="5"/>
  <c r="DU12" i="5"/>
  <c r="BJ24" i="5"/>
  <c r="EW24" i="5"/>
  <c r="EQ12" i="5"/>
  <c r="CS12" i="5"/>
  <c r="EJ12" i="5"/>
  <c r="BW15" i="5"/>
  <c r="DU71" i="5"/>
  <c r="EN22" i="5"/>
  <c r="DF12" i="5"/>
  <c r="DK16" i="5"/>
  <c r="CX12" i="5"/>
  <c r="ER71" i="5"/>
  <c r="BJ26" i="5"/>
  <c r="CG26" i="5"/>
  <c r="BK12" i="5"/>
  <c r="AF15" i="5"/>
  <c r="GO26" i="5"/>
  <c r="AV26" i="5"/>
  <c r="CR22" i="5"/>
  <c r="AO24" i="5"/>
  <c r="AP16" i="5"/>
  <c r="FH26" i="5"/>
  <c r="DS26" i="5"/>
  <c r="BO15" i="5"/>
  <c r="GM26" i="5"/>
  <c r="BQ26" i="5"/>
  <c r="EM26" i="5"/>
  <c r="BW26" i="5"/>
  <c r="U68" i="5"/>
  <c r="CA22" i="5"/>
  <c r="DX26" i="5"/>
  <c r="AB26" i="5"/>
  <c r="AQ22" i="5"/>
  <c r="BH24" i="5"/>
  <c r="CJ71" i="5"/>
  <c r="DW12" i="5"/>
  <c r="CD22" i="5"/>
  <c r="BP16" i="5"/>
  <c r="BI24" i="5"/>
  <c r="BD12" i="5"/>
  <c r="FP26" i="5"/>
  <c r="BK16" i="5"/>
  <c r="BO22" i="5"/>
  <c r="BC22" i="5"/>
  <c r="BW22" i="5"/>
  <c r="BD71" i="5"/>
  <c r="CX22" i="5"/>
  <c r="BP24" i="5"/>
  <c r="DZ24" i="5"/>
  <c r="AN12" i="5"/>
  <c r="BL24" i="5"/>
  <c r="BX22" i="5"/>
  <c r="DK12" i="5"/>
  <c r="DF24" i="5"/>
  <c r="DB24" i="5"/>
  <c r="DD15" i="5"/>
  <c r="EG12" i="5"/>
  <c r="EN12" i="5"/>
  <c r="BZ22" i="5"/>
  <c r="CS24" i="5"/>
  <c r="CP15" i="5"/>
  <c r="ES12" i="5"/>
  <c r="EQ22" i="5"/>
  <c r="BO12" i="5"/>
  <c r="DY22" i="5"/>
  <c r="EI12" i="5"/>
  <c r="BD24" i="5"/>
  <c r="DN12" i="5"/>
  <c r="EV12" i="5"/>
  <c r="BW24" i="5"/>
  <c r="CR24" i="5"/>
  <c r="ET24" i="5"/>
  <c r="CX16" i="5"/>
  <c r="EF24" i="5"/>
  <c r="EP26" i="5"/>
  <c r="AE26" i="5"/>
  <c r="EW26" i="5"/>
  <c r="AN15" i="5"/>
  <c r="V26" i="5"/>
  <c r="DH26" i="5"/>
  <c r="CZ12" i="5"/>
  <c r="AJ22" i="5"/>
  <c r="CA12" i="5"/>
  <c r="GL26" i="5"/>
  <c r="BC26" i="5"/>
  <c r="BM26" i="5"/>
  <c r="FA26" i="5"/>
  <c r="CT26" i="5"/>
  <c r="ES26" i="5"/>
  <c r="AE24" i="5"/>
  <c r="CI22" i="5"/>
  <c r="CB15" i="5"/>
  <c r="BA26" i="5"/>
  <c r="AB15" i="5"/>
  <c r="BP12" i="5"/>
  <c r="BE16" i="5"/>
  <c r="AW26" i="5"/>
  <c r="BD16" i="5"/>
  <c r="BE26" i="5"/>
  <c r="AX16" i="5"/>
  <c r="CJ22" i="5"/>
  <c r="DJ26" i="5"/>
  <c r="CA71" i="5"/>
  <c r="BO71" i="5"/>
  <c r="DA71" i="5"/>
  <c r="CE12" i="5"/>
  <c r="DS24" i="5"/>
  <c r="CS68" i="5"/>
  <c r="CB71" i="5"/>
  <c r="ET12" i="5"/>
  <c r="AN22" i="5"/>
  <c r="CJ24" i="5"/>
  <c r="CJ15" i="5"/>
  <c r="EN15" i="5"/>
  <c r="S26" i="5"/>
  <c r="CU71" i="5"/>
  <c r="DW71" i="5"/>
  <c r="EB12" i="5"/>
  <c r="EH71" i="5"/>
  <c r="EN16" i="5"/>
  <c r="CU12" i="5"/>
  <c r="CX71" i="5"/>
  <c r="DH16" i="5"/>
  <c r="EJ24" i="5"/>
  <c r="G26" i="5"/>
  <c r="CV24" i="5"/>
  <c r="EP24" i="5"/>
  <c r="EI22" i="5"/>
  <c r="BP22" i="5"/>
  <c r="DX12" i="5"/>
  <c r="EO22" i="5"/>
  <c r="ES15" i="5"/>
  <c r="DF71" i="5"/>
  <c r="EF16" i="5"/>
  <c r="DH15" i="5"/>
  <c r="EG68" i="5"/>
  <c r="EK24" i="5"/>
  <c r="EH15" i="5"/>
  <c r="CJ26" i="5"/>
  <c r="FC26" i="5"/>
  <c r="BP26" i="5"/>
  <c r="AE22" i="5"/>
  <c r="CH26" i="5"/>
  <c r="FT26" i="5"/>
  <c r="J22" i="5"/>
  <c r="AA24" i="5"/>
  <c r="AR12" i="5"/>
  <c r="AI26" i="5"/>
  <c r="AK26" i="5"/>
  <c r="DO26" i="5"/>
  <c r="AV15" i="5"/>
  <c r="DY26" i="5"/>
  <c r="BG26" i="5"/>
  <c r="P26" i="5"/>
  <c r="BZ68" i="5"/>
  <c r="AM16" i="5"/>
  <c r="BQ16" i="5"/>
  <c r="AQ15" i="5"/>
  <c r="DF26" i="5"/>
  <c r="AC24" i="5"/>
  <c r="DB12" i="5"/>
  <c r="CN26" i="5"/>
  <c r="BS71" i="5"/>
  <c r="DD26" i="5"/>
  <c r="AO22" i="5"/>
  <c r="CI71" i="5"/>
  <c r="BE15" i="5"/>
  <c r="FG26" i="5"/>
  <c r="DU22" i="5"/>
  <c r="GC26" i="5"/>
  <c r="DF15" i="5"/>
  <c r="BA15" i="5"/>
  <c r="DA12" i="5"/>
  <c r="AX12" i="5"/>
  <c r="DB15" i="5"/>
  <c r="BE12" i="5"/>
  <c r="CC15" i="5"/>
  <c r="EN71" i="5"/>
  <c r="BJ15" i="5"/>
  <c r="DC15" i="5"/>
  <c r="DZ12" i="5"/>
  <c r="CO71" i="5"/>
  <c r="CJ12" i="5"/>
  <c r="GH26" i="5"/>
  <c r="N26" i="5"/>
  <c r="AG26" i="5"/>
  <c r="CM26" i="5"/>
  <c r="GG26" i="5"/>
  <c r="AA22" i="5"/>
  <c r="AR22" i="5"/>
  <c r="AO26" i="5"/>
  <c r="DE26" i="5"/>
  <c r="GA26" i="5"/>
  <c r="AQ12" i="5"/>
  <c r="GK26" i="5"/>
  <c r="BB26" i="5"/>
  <c r="CB26" i="5"/>
  <c r="Y16" i="5"/>
  <c r="AM15" i="5"/>
  <c r="CU26" i="5"/>
  <c r="Y12" i="5"/>
  <c r="EE26" i="5"/>
  <c r="AK22" i="5"/>
  <c r="AV24" i="5"/>
  <c r="DC24" i="5"/>
  <c r="DM26" i="5"/>
  <c r="CA16" i="5"/>
  <c r="EC26" i="5"/>
  <c r="AR16" i="5"/>
  <c r="BO16" i="5"/>
  <c r="BM15" i="5"/>
  <c r="FW26" i="5"/>
  <c r="BI71" i="5"/>
  <c r="AY26" i="5"/>
  <c r="BI12" i="5"/>
  <c r="CI12" i="5"/>
  <c r="DQ26" i="5"/>
  <c r="BV15" i="5"/>
  <c r="DP71" i="5"/>
  <c r="CA68" i="5"/>
  <c r="DS15" i="5"/>
  <c r="BL22" i="5"/>
  <c r="CR15" i="5"/>
  <c r="CH71" i="5"/>
  <c r="EA71" i="5"/>
  <c r="DM12" i="5"/>
  <c r="ES22" i="5"/>
  <c r="DY16" i="5"/>
  <c r="DD71" i="5"/>
  <c r="CB12" i="5"/>
  <c r="DE24" i="5"/>
  <c r="EK12" i="5"/>
  <c r="DJ15" i="5"/>
  <c r="EO12" i="5"/>
  <c r="DU16" i="5"/>
  <c r="AV22" i="5"/>
  <c r="DQ12" i="5"/>
  <c r="EU24" i="5"/>
  <c r="DQ24" i="5"/>
  <c r="EP16" i="5"/>
  <c r="BU26" i="5"/>
  <c r="AP15" i="5"/>
  <c r="AQ24" i="5"/>
  <c r="AN26" i="5"/>
  <c r="D26" i="5"/>
  <c r="DG26" i="5"/>
  <c r="DU26" i="5"/>
  <c r="X22" i="5"/>
  <c r="U12" i="5"/>
  <c r="FM26" i="5"/>
  <c r="AD26" i="5"/>
  <c r="BD26" i="5"/>
  <c r="AN16" i="5"/>
  <c r="DL26" i="5"/>
  <c r="CD26" i="5"/>
  <c r="GE26" i="5"/>
  <c r="AA68" i="5"/>
  <c r="Z24" i="5"/>
  <c r="AS26" i="5"/>
  <c r="AU16" i="5"/>
  <c r="BO26" i="5"/>
  <c r="CE71" i="5"/>
  <c r="BL15" i="5"/>
  <c r="DJ24" i="5"/>
  <c r="GI26" i="5"/>
  <c r="DW24" i="5"/>
  <c r="BN26" i="5"/>
  <c r="CA15" i="5"/>
  <c r="BP71" i="5"/>
  <c r="DC22" i="5"/>
  <c r="BT71" i="5"/>
  <c r="BF24" i="5"/>
  <c r="BS26" i="5"/>
  <c r="Y15" i="5"/>
  <c r="AX22" i="5"/>
  <c r="AV71" i="5"/>
  <c r="EK26" i="5"/>
  <c r="DO12" i="5"/>
  <c r="CS15" i="5"/>
  <c r="CE24" i="5"/>
  <c r="U22" i="5"/>
  <c r="EA68" i="5"/>
  <c r="CS71" i="5"/>
  <c r="BE71" i="5"/>
  <c r="DG24" i="5"/>
  <c r="DY15" i="5"/>
  <c r="EC12" i="5"/>
  <c r="EM71" i="5"/>
  <c r="BA71" i="5"/>
  <c r="CR16" i="5"/>
  <c r="DB71" i="5"/>
  <c r="CX24" i="5"/>
  <c r="ET15" i="5"/>
  <c r="DY12" i="5"/>
  <c r="DJ16" i="5"/>
  <c r="EG24" i="5"/>
  <c r="AM22" i="5"/>
  <c r="EM24" i="5"/>
  <c r="EV22" i="5"/>
  <c r="DJ12" i="5"/>
  <c r="EJ71" i="5"/>
  <c r="CB24" i="5"/>
  <c r="CZ15" i="5"/>
  <c r="EO16" i="5"/>
  <c r="ER22" i="5"/>
  <c r="BR71" i="5"/>
  <c r="DM24" i="5"/>
  <c r="DG71" i="5"/>
  <c r="EH24" i="5"/>
  <c r="AU12" i="5"/>
  <c r="DN26" i="5"/>
  <c r="CV26" i="5"/>
  <c r="CM12" i="5"/>
  <c r="DA22" i="5"/>
  <c r="ER24" i="5"/>
  <c r="DC12" i="5"/>
  <c r="DQ16" i="5"/>
  <c r="DN22" i="5"/>
  <c r="ET22" i="5"/>
  <c r="EB16" i="5"/>
  <c r="EG16" i="5"/>
  <c r="CV71" i="5"/>
  <c r="DS12" i="5"/>
  <c r="DP22" i="5"/>
  <c r="BC24" i="5"/>
  <c r="AT12" i="5"/>
  <c r="BX71" i="5"/>
  <c r="BB22" i="5"/>
  <c r="BQ12" i="5"/>
  <c r="CM24" i="5"/>
  <c r="CD24" i="5"/>
  <c r="BN68" i="5"/>
  <c r="S22" i="5"/>
  <c r="BM22" i="5"/>
  <c r="CH16" i="5"/>
  <c r="BR12" i="5"/>
  <c r="AT24" i="5"/>
  <c r="CL71" i="5"/>
  <c r="DL15" i="5"/>
  <c r="V22" i="5"/>
  <c r="AU15" i="5"/>
  <c r="I22" i="5"/>
  <c r="BX24" i="5"/>
  <c r="BK15" i="5"/>
  <c r="CY15" i="5"/>
  <c r="AO16" i="5"/>
  <c r="AG22" i="5"/>
  <c r="EV15" i="5"/>
  <c r="BM16" i="5"/>
  <c r="DN71" i="5"/>
  <c r="AJ12" i="5"/>
  <c r="Q22" i="5"/>
  <c r="BY16" i="5"/>
  <c r="AQ68" i="5"/>
  <c r="EN26" i="5"/>
  <c r="DS16" i="5"/>
  <c r="BI22" i="5"/>
  <c r="CS16" i="5"/>
  <c r="DU15" i="5"/>
  <c r="DY71" i="5"/>
  <c r="EF22" i="5"/>
  <c r="DA24" i="5"/>
  <c r="CV16" i="5"/>
  <c r="CP12" i="5"/>
  <c r="BI15" i="5"/>
  <c r="EH16" i="5"/>
  <c r="EL24" i="5"/>
  <c r="EQ15" i="5"/>
  <c r="EO71" i="5"/>
  <c r="BC71" i="5"/>
  <c r="AW24" i="5"/>
  <c r="BF15" i="5"/>
  <c r="AZ24" i="5"/>
  <c r="EB24" i="5"/>
  <c r="CQ71" i="5"/>
  <c r="CH12" i="5"/>
  <c r="DG12" i="5"/>
  <c r="BR24" i="5"/>
  <c r="CP22" i="5"/>
  <c r="CL24" i="5"/>
  <c r="BX12" i="5"/>
  <c r="BG15" i="5"/>
  <c r="BJ12" i="5"/>
  <c r="EI16" i="5"/>
  <c r="EI71" i="5"/>
  <c r="CQ15" i="5"/>
  <c r="AZ16" i="5"/>
  <c r="EA16" i="5"/>
  <c r="H22" i="5"/>
  <c r="BK71" i="5"/>
  <c r="EP71" i="5"/>
  <c r="CF24" i="5"/>
  <c r="EV24" i="5"/>
  <c r="AG68" i="5"/>
  <c r="BS15" i="5"/>
  <c r="EO24" i="5"/>
  <c r="BQ22" i="5"/>
  <c r="AI24" i="5"/>
  <c r="B1" i="32"/>
  <c r="FR26" i="5"/>
  <c r="AT26" i="5"/>
  <c r="AX15" i="5"/>
  <c r="EK16" i="5"/>
  <c r="EG71" i="5"/>
  <c r="BL16" i="5"/>
  <c r="EW12" i="5"/>
  <c r="ES71" i="5"/>
  <c r="EG15" i="5"/>
  <c r="DG16" i="5"/>
  <c r="EF15" i="5"/>
  <c r="BP15" i="5"/>
  <c r="EC24" i="5"/>
  <c r="EF71" i="5"/>
  <c r="V71" i="5"/>
  <c r="Z68" i="5"/>
  <c r="BN71" i="5"/>
  <c r="EB15" i="5"/>
  <c r="BB15" i="5"/>
  <c r="BC16" i="5"/>
  <c r="CH24" i="5"/>
  <c r="DL24" i="5"/>
  <c r="ED16" i="5"/>
  <c r="ED15" i="5"/>
  <c r="CH15" i="5"/>
  <c r="BV24" i="5"/>
  <c r="ER15" i="5"/>
  <c r="EU15" i="5"/>
  <c r="BN16" i="5"/>
  <c r="DG15" i="5"/>
  <c r="AB12" i="5"/>
  <c r="BN24" i="5"/>
  <c r="AH15" i="5"/>
  <c r="CW22" i="5"/>
  <c r="ED12" i="5"/>
  <c r="EE12" i="5"/>
  <c r="BY24" i="5"/>
  <c r="AB16" i="5"/>
  <c r="CF16" i="5"/>
  <c r="BF71" i="5"/>
  <c r="AZ15" i="5"/>
  <c r="DV15" i="5"/>
  <c r="DE71" i="5"/>
  <c r="BQ24" i="5"/>
  <c r="EL71" i="5"/>
  <c r="CW24" i="5"/>
  <c r="DH12" i="5"/>
  <c r="DF16" i="5"/>
  <c r="AH71" i="5"/>
  <c r="DI71" i="5"/>
  <c r="CE26" i="5"/>
  <c r="DA26" i="5"/>
  <c r="R22" i="5"/>
  <c r="BQ71" i="5"/>
  <c r="AQ16" i="5"/>
  <c r="FX26" i="5"/>
  <c r="EM16" i="5"/>
  <c r="EO15" i="5"/>
  <c r="DC71" i="5"/>
  <c r="EK71" i="5"/>
  <c r="EQ71" i="5"/>
  <c r="ES16" i="5"/>
  <c r="ER16" i="5"/>
  <c r="DQ15" i="5"/>
  <c r="DB22" i="5"/>
  <c r="EI24" i="5"/>
  <c r="EI15" i="5"/>
  <c r="CQ22" i="5"/>
  <c r="CM15" i="5"/>
  <c r="CT71" i="5"/>
  <c r="CF22" i="5"/>
  <c r="CH22" i="5"/>
  <c r="ED22" i="5"/>
  <c r="BH16" i="5"/>
  <c r="DD24" i="5"/>
  <c r="AP71" i="5"/>
  <c r="CC71" i="5"/>
  <c r="DM22" i="5"/>
  <c r="CZ22" i="5"/>
  <c r="DP12" i="5"/>
  <c r="CL22" i="5"/>
  <c r="BN22" i="5"/>
  <c r="BV16" i="5"/>
  <c r="ED24" i="5"/>
  <c r="DT24" i="5"/>
  <c r="EA15" i="5"/>
  <c r="EA12" i="5"/>
  <c r="EL22" i="5"/>
  <c r="DP24" i="5"/>
  <c r="DH71" i="5"/>
  <c r="EE24" i="5"/>
  <c r="CU15" i="5"/>
  <c r="AH22" i="5"/>
  <c r="DZ15" i="5"/>
  <c r="DT68" i="5"/>
  <c r="DZ16" i="5"/>
  <c r="BK22" i="5"/>
  <c r="BG16" i="5"/>
  <c r="DZ22" i="5"/>
  <c r="X12" i="5"/>
  <c r="CU24" i="5"/>
  <c r="DX71" i="5"/>
  <c r="DO15" i="5"/>
  <c r="DL71" i="5"/>
  <c r="EL26" i="5"/>
  <c r="AP26" i="5"/>
  <c r="T26" i="5"/>
  <c r="AX26" i="5"/>
  <c r="AX71" i="5"/>
  <c r="CM16" i="5"/>
  <c r="FF26" i="5"/>
  <c r="DA15" i="5"/>
  <c r="DL22" i="5"/>
  <c r="CR71" i="5"/>
  <c r="DE16" i="5"/>
  <c r="EM15" i="5"/>
  <c r="EG22" i="5"/>
  <c r="DR12" i="5"/>
  <c r="DH24" i="5"/>
  <c r="EM22" i="5"/>
  <c r="BX68" i="5"/>
  <c r="BC12" i="5"/>
  <c r="L22" i="5"/>
  <c r="BV22" i="5"/>
  <c r="FE26" i="5"/>
  <c r="DK26" i="5"/>
  <c r="G22" i="5"/>
  <c r="AM24" i="5"/>
  <c r="BT12" i="5"/>
  <c r="CZ16" i="5"/>
  <c r="CI24" i="5"/>
  <c r="DE12" i="5"/>
  <c r="DQ22" i="5"/>
  <c r="EQ24" i="5"/>
  <c r="BX16" i="5"/>
  <c r="EN24" i="5"/>
  <c r="EC71" i="5"/>
  <c r="EK22" i="5"/>
  <c r="ET16" i="5"/>
  <c r="AG12" i="5"/>
  <c r="BB24" i="5"/>
  <c r="EC15" i="5"/>
  <c r="BH22" i="5"/>
  <c r="DD16" i="5"/>
  <c r="EE15" i="5"/>
  <c r="DD22" i="5"/>
  <c r="T71" i="5"/>
  <c r="CP71" i="5"/>
  <c r="EB71" i="5"/>
  <c r="CN22" i="5"/>
  <c r="BB16" i="5"/>
  <c r="CF71" i="5"/>
  <c r="AW12" i="5"/>
  <c r="EC16" i="5"/>
  <c r="BM71" i="5"/>
  <c r="BR15" i="5"/>
  <c r="AT22" i="5"/>
  <c r="BR16" i="5"/>
  <c r="BE22" i="5"/>
  <c r="DT22" i="5"/>
  <c r="BJ16" i="5"/>
  <c r="AG16" i="5"/>
  <c r="BZ24" i="5"/>
  <c r="BM24" i="5"/>
  <c r="V24" i="5"/>
  <c r="AW71" i="5"/>
  <c r="AR26" i="5"/>
  <c r="AJ26" i="5"/>
  <c r="CI15" i="5"/>
  <c r="CC24" i="5"/>
  <c r="BA22" i="5"/>
  <c r="CQ24" i="5"/>
  <c r="DZ71" i="5"/>
  <c r="EL12" i="5"/>
  <c r="BK26" i="5"/>
  <c r="DC16" i="5"/>
  <c r="DY24" i="5"/>
  <c r="ER12" i="5"/>
  <c r="DE15" i="5"/>
  <c r="EU71" i="5"/>
  <c r="EK15" i="5"/>
  <c r="CM71" i="5"/>
  <c r="BK24" i="5"/>
  <c r="BV71" i="5"/>
  <c r="EE22" i="5"/>
  <c r="AW15" i="5"/>
  <c r="BS12" i="5"/>
  <c r="BA24" i="5"/>
  <c r="DR71" i="5"/>
  <c r="CN12" i="5"/>
  <c r="CP16" i="5"/>
  <c r="CC16" i="5"/>
  <c r="AY12" i="5"/>
  <c r="BA16" i="5"/>
  <c r="AW22" i="5"/>
  <c r="EA22" i="5"/>
  <c r="EU12" i="5"/>
  <c r="AW16" i="5"/>
  <c r="DV16" i="5"/>
  <c r="BY71" i="5"/>
  <c r="AG15" i="5"/>
  <c r="CT22" i="5"/>
  <c r="BH71" i="5"/>
  <c r="BU71" i="5"/>
  <c r="DL16" i="5"/>
  <c r="AJ24" i="5"/>
  <c r="DW15" i="5"/>
  <c r="BU15" i="5"/>
  <c r="BS22" i="5"/>
  <c r="AF71" i="5"/>
  <c r="CK24" i="5"/>
  <c r="BG12" i="5"/>
  <c r="BY12" i="5"/>
  <c r="AP12" i="5"/>
  <c r="AB24" i="5"/>
  <c r="V12" i="5"/>
  <c r="EL15" i="5"/>
  <c r="CD68" i="5"/>
  <c r="BI68" i="5"/>
  <c r="AO12" i="5"/>
  <c r="EP68" i="5"/>
  <c r="CE68" i="5"/>
  <c r="CG12" i="5"/>
  <c r="EJ15" i="5"/>
  <c r="BM12" i="5"/>
  <c r="AZ12" i="5"/>
  <c r="N22" i="5"/>
  <c r="ED71" i="5"/>
  <c r="AA12" i="5"/>
  <c r="DS68" i="5"/>
  <c r="BF12" i="5"/>
  <c r="DP15" i="5"/>
  <c r="DO16" i="5"/>
  <c r="CN16" i="5"/>
  <c r="CO16" i="5"/>
  <c r="AU24" i="5"/>
  <c r="BJ71" i="5"/>
  <c r="CK15" i="5"/>
  <c r="CD16" i="5"/>
  <c r="CR68" i="5"/>
  <c r="CO12" i="5"/>
  <c r="EA24" i="5"/>
  <c r="CG22" i="5"/>
  <c r="AZ68" i="5"/>
  <c r="CY71" i="5"/>
  <c r="EL16" i="5"/>
  <c r="AB71" i="5"/>
  <c r="AB68" i="5"/>
  <c r="DV12" i="5"/>
  <c r="DF68" i="5"/>
  <c r="DB68" i="5"/>
  <c r="AR68" i="5"/>
  <c r="AD71" i="5"/>
  <c r="EU68" i="5"/>
  <c r="AS16" i="5"/>
  <c r="DD68" i="5"/>
  <c r="DX68" i="5"/>
  <c r="AK68" i="5"/>
  <c r="CC68" i="5"/>
  <c r="AL71" i="5"/>
  <c r="AK71" i="5"/>
  <c r="BY68" i="5"/>
  <c r="CW15" i="5"/>
  <c r="EN68" i="5"/>
  <c r="P16" i="5"/>
  <c r="ER68" i="5"/>
  <c r="S15" i="5"/>
  <c r="N16" i="5"/>
  <c r="T12" i="5"/>
  <c r="O15" i="5"/>
  <c r="L71" i="5"/>
  <c r="R24" i="5"/>
  <c r="R71" i="5"/>
  <c r="S12" i="5"/>
  <c r="GB68" i="5"/>
  <c r="FQ15" i="5"/>
  <c r="FQ24" i="5"/>
  <c r="FM71" i="5"/>
  <c r="GB16" i="5"/>
  <c r="FZ15" i="5"/>
  <c r="FW68" i="5"/>
  <c r="FC16" i="5"/>
  <c r="GE16" i="5"/>
  <c r="GE24" i="5"/>
  <c r="FA12" i="5"/>
  <c r="EY22" i="5"/>
  <c r="AU26" i="5"/>
  <c r="CR12" i="5"/>
  <c r="CT24" i="5"/>
  <c r="BS16" i="5"/>
  <c r="EE71" i="5"/>
  <c r="AZ71" i="5"/>
  <c r="EU22" i="5"/>
  <c r="DH22" i="5"/>
  <c r="AF24" i="5"/>
  <c r="BY15" i="5"/>
  <c r="BU22" i="5"/>
  <c r="O22" i="5"/>
  <c r="P22" i="5"/>
  <c r="BU16" i="5"/>
  <c r="CK68" i="5"/>
  <c r="BC68" i="5"/>
  <c r="AA15" i="5"/>
  <c r="DX15" i="5"/>
  <c r="ED68" i="5"/>
  <c r="BN15" i="5"/>
  <c r="EI68" i="5"/>
  <c r="DZ68" i="5"/>
  <c r="EH68" i="5"/>
  <c r="DE22" i="5"/>
  <c r="X15" i="5"/>
  <c r="DK68" i="5"/>
  <c r="BT68" i="5"/>
  <c r="BB71" i="5"/>
  <c r="AD12" i="5"/>
  <c r="BS68" i="5"/>
  <c r="BF68" i="5"/>
  <c r="AA71" i="5"/>
  <c r="CD71" i="5"/>
  <c r="CO68" i="5"/>
  <c r="DU68" i="5"/>
  <c r="AE15" i="5"/>
  <c r="AA16" i="5"/>
  <c r="ET68" i="5"/>
  <c r="AE71" i="5"/>
  <c r="DT71" i="5"/>
  <c r="M16" i="5"/>
  <c r="Q16" i="5"/>
  <c r="AD15" i="5"/>
  <c r="BT16" i="5"/>
  <c r="L24" i="5"/>
  <c r="M24" i="5"/>
  <c r="S68" i="5"/>
  <c r="O24" i="5"/>
  <c r="GC16" i="5"/>
  <c r="GC24" i="5"/>
  <c r="FQ16" i="5"/>
  <c r="FV24" i="5"/>
  <c r="FT24" i="5"/>
  <c r="FW71" i="5"/>
  <c r="GB15" i="5"/>
  <c r="GF71" i="5"/>
  <c r="FR12" i="5"/>
  <c r="FC71" i="5"/>
  <c r="FY16" i="5"/>
  <c r="FY68" i="5"/>
  <c r="AK24" i="5"/>
  <c r="BD15" i="5"/>
  <c r="CT12" i="5"/>
  <c r="BB12" i="5"/>
  <c r="CF15" i="5"/>
  <c r="AH24" i="5"/>
  <c r="DN16" i="5"/>
  <c r="CO15" i="5"/>
  <c r="AY15" i="5"/>
  <c r="DV22" i="5"/>
  <c r="DC68" i="5"/>
  <c r="DR15" i="5"/>
  <c r="CZ68" i="5"/>
  <c r="CP68" i="5"/>
  <c r="DI24" i="5"/>
  <c r="AK15" i="5"/>
  <c r="AJ71" i="5"/>
  <c r="CW71" i="5"/>
  <c r="BU68" i="5"/>
  <c r="BU12" i="5"/>
  <c r="DX22" i="5"/>
  <c r="V15" i="5"/>
  <c r="AW68" i="5"/>
  <c r="CV68" i="5"/>
  <c r="Y68" i="5"/>
  <c r="CQ68" i="5"/>
  <c r="DI16" i="5"/>
  <c r="CH68" i="5"/>
  <c r="CF68" i="5"/>
  <c r="BV68" i="5"/>
  <c r="EV68" i="5"/>
  <c r="CM68" i="5"/>
  <c r="CK71" i="5"/>
  <c r="BZ12" i="5"/>
  <c r="S16" i="5"/>
  <c r="AU68" i="5"/>
  <c r="AS15" i="5"/>
  <c r="BA68" i="5"/>
  <c r="EW68" i="5"/>
  <c r="W16" i="5"/>
  <c r="O68" i="5"/>
  <c r="M12" i="5"/>
  <c r="R68" i="5"/>
  <c r="Q71" i="5"/>
  <c r="GD16" i="5"/>
  <c r="GA71" i="5"/>
  <c r="FH16" i="5"/>
  <c r="FN24" i="5"/>
  <c r="FT71" i="5"/>
  <c r="FT16" i="5"/>
  <c r="GF16" i="5"/>
  <c r="GD71" i="5"/>
  <c r="FH12" i="5"/>
  <c r="FZ24" i="5"/>
  <c r="FY71" i="5"/>
  <c r="GH22" i="5"/>
  <c r="FA15" i="5"/>
  <c r="FQ71" i="5"/>
  <c r="FT22" i="5"/>
  <c r="FG24" i="5"/>
  <c r="FX71" i="5"/>
  <c r="FF16" i="5"/>
  <c r="EF26" i="5"/>
  <c r="DA16" i="5"/>
  <c r="CL16" i="5"/>
  <c r="DR22" i="5"/>
  <c r="CL12" i="5"/>
  <c r="W15" i="5"/>
  <c r="EV16" i="5"/>
  <c r="AF22" i="5"/>
  <c r="CN71" i="5"/>
  <c r="AI12" i="5"/>
  <c r="CK16" i="5"/>
  <c r="BQ15" i="5"/>
  <c r="AI16" i="5"/>
  <c r="DK22" i="5"/>
  <c r="DK15" i="5"/>
  <c r="BG71" i="5"/>
  <c r="EE68" i="5"/>
  <c r="AE68" i="5"/>
  <c r="AG24" i="5"/>
  <c r="ES68" i="5"/>
  <c r="AY16" i="5"/>
  <c r="CJ68" i="5"/>
  <c r="DI68" i="5"/>
  <c r="DR24" i="5"/>
  <c r="W24" i="5"/>
  <c r="V16" i="5"/>
  <c r="AS71" i="5"/>
  <c r="DN15" i="5"/>
  <c r="EQ68" i="5"/>
  <c r="DL12" i="5"/>
  <c r="CX15" i="5"/>
  <c r="DM68" i="5"/>
  <c r="CB68" i="5"/>
  <c r="AI68" i="5"/>
  <c r="K22" i="5"/>
  <c r="CW16" i="5"/>
  <c r="U15" i="5"/>
  <c r="W71" i="5"/>
  <c r="DR68" i="5"/>
  <c r="EB68" i="5"/>
  <c r="DI12" i="5"/>
  <c r="Q15" i="5"/>
  <c r="R16" i="5"/>
  <c r="AT68" i="5"/>
  <c r="DG68" i="5"/>
  <c r="L12" i="5"/>
  <c r="P71" i="5"/>
  <c r="Q12" i="5"/>
  <c r="P24" i="5"/>
  <c r="FW15" i="5"/>
  <c r="GH68" i="5"/>
  <c r="FJ24" i="5"/>
  <c r="FD24" i="5"/>
  <c r="FX15" i="5"/>
  <c r="FJ71" i="5"/>
  <c r="FZ71" i="5"/>
  <c r="FN15" i="5"/>
  <c r="FO15" i="5"/>
  <c r="FA22" i="5"/>
  <c r="FK22" i="5"/>
  <c r="FI22" i="5"/>
  <c r="GA24" i="5"/>
  <c r="FV12" i="5"/>
  <c r="FL22" i="5"/>
  <c r="FS16" i="5"/>
  <c r="GB71" i="5"/>
  <c r="FD15" i="5"/>
  <c r="FB12" i="5"/>
  <c r="FE24" i="5"/>
  <c r="CE22" i="5"/>
  <c r="EQ16" i="5"/>
  <c r="AP22" i="5"/>
  <c r="CQ12" i="5"/>
  <c r="DD12" i="5"/>
  <c r="CC12" i="5"/>
  <c r="CL15" i="5"/>
  <c r="EH12" i="5"/>
  <c r="AZ22" i="5"/>
  <c r="CK22" i="5"/>
  <c r="AD24" i="5"/>
  <c r="AD22" i="5"/>
  <c r="BX15" i="5"/>
  <c r="CU68" i="5"/>
  <c r="AJ15" i="5"/>
  <c r="DH68" i="5"/>
  <c r="T68" i="5"/>
  <c r="AC68" i="5"/>
  <c r="CD15" i="5"/>
  <c r="AY22" i="5"/>
  <c r="AK12" i="5"/>
  <c r="DI15" i="5"/>
  <c r="CL68" i="5"/>
  <c r="AL15" i="5"/>
  <c r="DT15" i="5"/>
  <c r="AX68" i="5"/>
  <c r="CG71" i="5"/>
  <c r="CW68" i="5"/>
  <c r="BL68" i="5"/>
  <c r="CI68" i="5"/>
  <c r="AS68" i="5"/>
  <c r="CX68" i="5"/>
  <c r="DN68" i="5"/>
  <c r="BQ68" i="5"/>
  <c r="AK16" i="5"/>
  <c r="CW12" i="5"/>
  <c r="M15" i="5"/>
  <c r="X68" i="5"/>
  <c r="CD12" i="5"/>
  <c r="BR68" i="5"/>
  <c r="BP68" i="5"/>
  <c r="AT16" i="5"/>
  <c r="P12" i="5"/>
  <c r="Q24" i="5"/>
  <c r="O12" i="5"/>
  <c r="N71" i="5"/>
  <c r="FW24" i="5"/>
  <c r="GI71" i="5"/>
  <c r="H26" i="5"/>
  <c r="DW22" i="5"/>
  <c r="EE16" i="5"/>
  <c r="EB22" i="5"/>
  <c r="EW22" i="5"/>
  <c r="BY22" i="5"/>
  <c r="F22" i="5"/>
  <c r="CT16" i="5"/>
  <c r="EP22" i="5"/>
  <c r="AY24" i="5"/>
  <c r="BF22" i="5"/>
  <c r="AN68" i="5"/>
  <c r="CG24" i="5"/>
  <c r="AF68" i="5"/>
  <c r="DQ68" i="5"/>
  <c r="DV71" i="5"/>
  <c r="W22" i="5"/>
  <c r="AT71" i="5"/>
  <c r="BF16" i="5"/>
  <c r="W68" i="5"/>
  <c r="AJ68" i="5"/>
  <c r="BK68" i="5"/>
  <c r="CG16" i="5"/>
  <c r="BM68" i="5"/>
  <c r="EO68" i="5"/>
  <c r="AD16" i="5"/>
  <c r="BB68" i="5"/>
  <c r="DE68" i="5"/>
  <c r="BZ16" i="5"/>
  <c r="AL12" i="5"/>
  <c r="L15" i="5"/>
  <c r="AE16" i="5"/>
  <c r="R15" i="5"/>
  <c r="W12" i="5"/>
  <c r="DT12" i="5"/>
  <c r="DY68" i="5"/>
  <c r="L16" i="5"/>
  <c r="T15" i="5"/>
  <c r="L68" i="5"/>
  <c r="M71" i="5"/>
  <c r="S71" i="5"/>
  <c r="Q68" i="5"/>
  <c r="GE22" i="5"/>
  <c r="FF15" i="5"/>
  <c r="FD12" i="5"/>
  <c r="FG71" i="5"/>
  <c r="FI24" i="5"/>
  <c r="FO71" i="5"/>
  <c r="GA22" i="5"/>
  <c r="EY16" i="5"/>
  <c r="FD71" i="5"/>
  <c r="FW22" i="5"/>
  <c r="FU15" i="5"/>
  <c r="FH15" i="5"/>
  <c r="FV22" i="5"/>
  <c r="FI71" i="5"/>
  <c r="FY15" i="5"/>
  <c r="GA12" i="5"/>
  <c r="FT15" i="5"/>
  <c r="DS22" i="5"/>
  <c r="EP15" i="5"/>
  <c r="CT15" i="5"/>
  <c r="BN12" i="5"/>
  <c r="EH22" i="5"/>
  <c r="T22" i="5"/>
  <c r="DX16" i="5"/>
  <c r="CY22" i="5"/>
  <c r="CY12" i="5"/>
  <c r="EV71" i="5"/>
  <c r="AH68" i="5"/>
  <c r="V68" i="5"/>
  <c r="AO71" i="5"/>
  <c r="AS22" i="5"/>
  <c r="BO68" i="5"/>
  <c r="CU16" i="5"/>
  <c r="AJ16" i="5"/>
  <c r="AL22" i="5"/>
  <c r="DO24" i="5"/>
  <c r="BZ71" i="5"/>
  <c r="AF16" i="5"/>
  <c r="DR16" i="5"/>
  <c r="CT68" i="5"/>
  <c r="CG15" i="5"/>
  <c r="AH12" i="5"/>
  <c r="AG71" i="5"/>
  <c r="AD68" i="5"/>
  <c r="CF12" i="5"/>
  <c r="AS12" i="5"/>
  <c r="AT15" i="5"/>
  <c r="DO68" i="5"/>
  <c r="BZ15" i="5"/>
  <c r="CN68" i="5"/>
  <c r="AE12" i="5"/>
  <c r="EK68" i="5"/>
  <c r="BW68" i="5"/>
  <c r="CG68" i="5"/>
  <c r="P15" i="5"/>
  <c r="AO68" i="5"/>
  <c r="N15" i="5"/>
  <c r="O16" i="5"/>
  <c r="M68" i="5"/>
  <c r="N68" i="5"/>
  <c r="N12" i="5"/>
  <c r="P68" i="5"/>
  <c r="GD68" i="5"/>
  <c r="FB15" i="5"/>
  <c r="EY12" i="5"/>
  <c r="FM24" i="5"/>
  <c r="FK71" i="5"/>
  <c r="GF15" i="5"/>
  <c r="FZ12" i="5"/>
  <c r="FD16" i="5"/>
  <c r="GF68" i="5"/>
  <c r="FJ12" i="5"/>
  <c r="EZ22" i="5"/>
  <c r="FZ16" i="5"/>
  <c r="FX22" i="5"/>
  <c r="FC15" i="5"/>
  <c r="FO22" i="5"/>
  <c r="FG22" i="5"/>
  <c r="FJ22" i="5"/>
  <c r="FA71" i="5"/>
  <c r="GE68" i="5"/>
  <c r="FK12" i="5"/>
  <c r="FE71" i="5"/>
  <c r="CB16" i="5"/>
  <c r="CN24" i="5"/>
  <c r="CY24" i="5"/>
  <c r="CY68" i="5"/>
  <c r="CY16" i="5"/>
  <c r="U16" i="5"/>
  <c r="EC68" i="5"/>
  <c r="M22" i="5"/>
  <c r="S24" i="5"/>
  <c r="EY71" i="5"/>
  <c r="EY15" i="5"/>
  <c r="EX16" i="5"/>
  <c r="FG12" i="5"/>
  <c r="GD12" i="5"/>
  <c r="FP22" i="5"/>
  <c r="GD24" i="5"/>
  <c r="FO16" i="5"/>
  <c r="FB24" i="5"/>
  <c r="GC15" i="5"/>
  <c r="GE15" i="5"/>
  <c r="EZ24" i="5"/>
  <c r="EZ15" i="5"/>
  <c r="FZ22" i="5"/>
  <c r="FL71" i="5"/>
  <c r="K71" i="5"/>
  <c r="FU68" i="5"/>
  <c r="J71" i="5"/>
  <c r="H71" i="5"/>
  <c r="FI68" i="5"/>
  <c r="FV68" i="5"/>
  <c r="GK22" i="5"/>
  <c r="GK68" i="5"/>
  <c r="GN71" i="5"/>
  <c r="GQ26" i="5"/>
  <c r="GQ22" i="5"/>
  <c r="GQ68" i="5"/>
  <c r="GS22" i="5"/>
  <c r="GT26" i="5"/>
  <c r="GU26" i="5"/>
  <c r="GV26" i="5"/>
  <c r="GU12" i="5"/>
  <c r="GV12" i="5"/>
  <c r="GX26" i="5"/>
  <c r="GX22" i="5"/>
  <c r="GY68" i="5"/>
  <c r="GX12" i="5"/>
  <c r="GZ12" i="5"/>
  <c r="HA71" i="5"/>
  <c r="HB71" i="5"/>
  <c r="DB16" i="5"/>
  <c r="BG24" i="5"/>
  <c r="BU24" i="5"/>
  <c r="BS24" i="5"/>
  <c r="BG68" i="5"/>
  <c r="DP68" i="5"/>
  <c r="N24" i="5"/>
  <c r="FR22" i="5"/>
  <c r="FD22" i="5"/>
  <c r="FP12" i="5"/>
  <c r="FN16" i="5"/>
  <c r="FP24" i="5"/>
  <c r="FY24" i="5"/>
  <c r="GH12" i="5"/>
  <c r="FK16" i="5"/>
  <c r="FB22" i="5"/>
  <c r="FX24" i="5"/>
  <c r="GF12" i="5"/>
  <c r="FE15" i="5"/>
  <c r="EZ16" i="5"/>
  <c r="FR71" i="5"/>
  <c r="GD22" i="5"/>
  <c r="FB16" i="5"/>
  <c r="EX15" i="5"/>
  <c r="H12" i="5"/>
  <c r="FM68" i="5"/>
  <c r="FN68" i="5"/>
  <c r="EX22" i="5"/>
  <c r="K24" i="5"/>
  <c r="K68" i="5"/>
  <c r="K16" i="5"/>
  <c r="FQ68" i="5"/>
  <c r="K12" i="5"/>
  <c r="GK71" i="5"/>
  <c r="GL71" i="5"/>
  <c r="GO68" i="5"/>
  <c r="GR26" i="5"/>
  <c r="GR71" i="5"/>
  <c r="GT22" i="5"/>
  <c r="GW68" i="5"/>
  <c r="GW12" i="5"/>
  <c r="GZ26" i="5"/>
  <c r="GY12" i="5"/>
  <c r="HB26" i="5"/>
  <c r="HB12" i="5"/>
  <c r="CU22" i="5"/>
  <c r="DX24" i="5"/>
  <c r="BC15" i="5"/>
  <c r="BE24" i="5"/>
  <c r="DO22" i="5"/>
  <c r="EF68" i="5"/>
  <c r="R12" i="5"/>
  <c r="FS71" i="5"/>
  <c r="FS22" i="5"/>
  <c r="FM12" i="5"/>
  <c r="GG71" i="5"/>
  <c r="FJ16" i="5"/>
  <c r="FO24" i="5"/>
  <c r="FV16" i="5"/>
  <c r="FE16" i="5"/>
  <c r="FP15" i="5"/>
  <c r="FU24" i="5"/>
  <c r="GB24" i="5"/>
  <c r="FY12" i="5"/>
  <c r="FJ15" i="5"/>
  <c r="FT12" i="5"/>
  <c r="EX24" i="5"/>
  <c r="GG12" i="5"/>
  <c r="EX68" i="5"/>
  <c r="FP68" i="5"/>
  <c r="FA68" i="5"/>
  <c r="FT68" i="5"/>
  <c r="FG68" i="5"/>
  <c r="FO68" i="5"/>
  <c r="H24" i="5"/>
  <c r="FL68" i="5"/>
  <c r="I71" i="5"/>
  <c r="GK12" i="5"/>
  <c r="GL22" i="5"/>
  <c r="GM22" i="5"/>
  <c r="GP26" i="5"/>
  <c r="GQ12" i="5"/>
  <c r="GQ71" i="5"/>
  <c r="GT12" i="5"/>
  <c r="GX71" i="5"/>
  <c r="GZ71" i="5"/>
  <c r="BR22" i="5"/>
  <c r="DO71" i="5"/>
  <c r="CO24" i="5"/>
  <c r="DG22" i="5"/>
  <c r="EM68" i="5"/>
  <c r="AB22" i="5"/>
  <c r="BJ68" i="5"/>
  <c r="FX68" i="5"/>
  <c r="FC12" i="5"/>
  <c r="FQ22" i="5"/>
  <c r="FX16" i="5"/>
  <c r="FA16" i="5"/>
  <c r="EY24" i="5"/>
  <c r="FL12" i="5"/>
  <c r="FR15" i="5"/>
  <c r="FL24" i="5"/>
  <c r="GI12" i="5"/>
  <c r="GF22" i="5"/>
  <c r="FN12" i="5"/>
  <c r="GD15" i="5"/>
  <c r="GG68" i="5"/>
  <c r="FI16" i="5"/>
  <c r="I16" i="5"/>
  <c r="H15" i="5"/>
  <c r="FE68" i="5"/>
  <c r="I12" i="5"/>
  <c r="FK68" i="5"/>
  <c r="FB68" i="5"/>
  <c r="EX71" i="5"/>
  <c r="J15" i="5"/>
  <c r="EZ68" i="5"/>
  <c r="GJ68" i="5"/>
  <c r="GM71" i="5"/>
  <c r="GP68" i="5"/>
  <c r="GP22" i="5"/>
  <c r="GR68" i="5"/>
  <c r="GS68" i="5"/>
  <c r="GU71" i="5"/>
  <c r="GW22" i="5"/>
  <c r="GZ68" i="5"/>
  <c r="HA22" i="5"/>
  <c r="HB68" i="5"/>
  <c r="AI15" i="5"/>
  <c r="T24" i="5"/>
  <c r="DN24" i="5"/>
  <c r="BD68" i="5"/>
  <c r="DT16" i="5"/>
  <c r="FU16" i="5"/>
  <c r="FE22" i="5"/>
  <c r="FH71" i="5"/>
  <c r="FP16" i="5"/>
  <c r="FM22" i="5"/>
  <c r="FF24" i="5"/>
  <c r="FG16" i="5"/>
  <c r="FE12" i="5"/>
  <c r="FR24" i="5"/>
  <c r="GC12" i="5"/>
  <c r="FL15" i="5"/>
  <c r="FA24" i="5"/>
  <c r="GI22" i="5"/>
  <c r="FF12" i="5"/>
  <c r="J68" i="5"/>
  <c r="FS68" i="5"/>
  <c r="GJ12" i="5"/>
  <c r="GI68" i="5"/>
  <c r="FC68" i="5"/>
  <c r="GN22" i="5"/>
  <c r="GN68" i="5"/>
  <c r="GP71" i="5"/>
  <c r="GS26" i="5"/>
  <c r="GT68" i="5"/>
  <c r="GU22" i="5"/>
  <c r="GW26" i="5"/>
  <c r="GY26" i="5"/>
  <c r="HA26" i="5"/>
  <c r="HB22" i="5"/>
  <c r="HC22" i="5"/>
  <c r="CM22" i="5"/>
  <c r="EW16" i="5"/>
  <c r="AU71" i="5"/>
  <c r="CK12" i="5"/>
  <c r="DV68" i="5"/>
  <c r="AL16" i="5"/>
  <c r="T16" i="5"/>
  <c r="FU12" i="5"/>
  <c r="GC22" i="5"/>
  <c r="GF24" i="5"/>
  <c r="FB71" i="5"/>
  <c r="GB22" i="5"/>
  <c r="FS12" i="5"/>
  <c r="FC22" i="5"/>
  <c r="FG15" i="5"/>
  <c r="FO12" i="5"/>
  <c r="FK24" i="5"/>
  <c r="GC68" i="5"/>
  <c r="FI15" i="5"/>
  <c r="FH22" i="5"/>
  <c r="FK15" i="5"/>
  <c r="FW16" i="5"/>
  <c r="FV15" i="5"/>
  <c r="FU71" i="5"/>
  <c r="FJ68" i="5"/>
  <c r="K15" i="5"/>
  <c r="J16" i="5"/>
  <c r="FD68" i="5"/>
  <c r="I24" i="5"/>
  <c r="GL12" i="5"/>
  <c r="GM12" i="5"/>
  <c r="GN12" i="5"/>
  <c r="GO12" i="5"/>
  <c r="GR12" i="5"/>
  <c r="GU68" i="5"/>
  <c r="GV22" i="5"/>
  <c r="HA12" i="5"/>
  <c r="HC71" i="5"/>
  <c r="CZ71" i="5"/>
  <c r="DI22" i="5"/>
  <c r="DL68" i="5"/>
  <c r="DJ68" i="5"/>
  <c r="EL68" i="5"/>
  <c r="AY68" i="5"/>
  <c r="O71" i="5"/>
  <c r="FP71" i="5"/>
  <c r="FR16" i="5"/>
  <c r="FC24" i="5"/>
  <c r="GE12" i="5"/>
  <c r="FN22" i="5"/>
  <c r="FF71" i="5"/>
  <c r="FZ68" i="5"/>
  <c r="FN71" i="5"/>
  <c r="EZ71" i="5"/>
  <c r="GA16" i="5"/>
  <c r="GH71" i="5"/>
  <c r="FS15" i="5"/>
  <c r="FF22" i="5"/>
  <c r="FM15" i="5"/>
  <c r="FX12" i="5"/>
  <c r="FM16" i="5"/>
  <c r="I68" i="5"/>
  <c r="FF68" i="5"/>
  <c r="I15" i="5"/>
  <c r="H16" i="5"/>
  <c r="FR68" i="5"/>
  <c r="EX12" i="5"/>
  <c r="GM68" i="5"/>
  <c r="GO71" i="5"/>
  <c r="GP12" i="5"/>
  <c r="GP32" i="5" s="1"/>
  <c r="GS71" i="5"/>
  <c r="GS12" i="5"/>
  <c r="GT71" i="5"/>
  <c r="GV71" i="5"/>
  <c r="GW71" i="5"/>
  <c r="GX68" i="5"/>
  <c r="GY71" i="5"/>
  <c r="GY22" i="5"/>
  <c r="HA68" i="5"/>
  <c r="HC68" i="5"/>
  <c r="AI71" i="5"/>
  <c r="FI12" i="5"/>
  <c r="FL16" i="5"/>
  <c r="FY22" i="5"/>
  <c r="GJ22" i="5"/>
  <c r="HC26" i="5"/>
  <c r="F71" i="5"/>
  <c r="F16" i="5"/>
  <c r="E71" i="5"/>
  <c r="GH24" i="5"/>
  <c r="GN24" i="5"/>
  <c r="GP24" i="5"/>
  <c r="GT24" i="5"/>
  <c r="GV24" i="5"/>
  <c r="GX24" i="5"/>
  <c r="HB24" i="5"/>
  <c r="EP12" i="5"/>
  <c r="GC71" i="5"/>
  <c r="FH24" i="5"/>
  <c r="H68" i="5"/>
  <c r="GL68" i="5"/>
  <c r="G71" i="5"/>
  <c r="E68" i="5"/>
  <c r="G15" i="5"/>
  <c r="GH15" i="5"/>
  <c r="GJ16" i="5"/>
  <c r="GL15" i="5"/>
  <c r="GN15" i="5"/>
  <c r="GR24" i="5"/>
  <c r="GT16" i="5"/>
  <c r="GV15" i="5"/>
  <c r="GZ15" i="5"/>
  <c r="EJ68" i="5"/>
  <c r="FW12" i="5"/>
  <c r="FS24" i="5"/>
  <c r="EY68" i="5"/>
  <c r="GR22" i="5"/>
  <c r="HC12" i="5"/>
  <c r="D68" i="5"/>
  <c r="G16" i="5"/>
  <c r="F15" i="5"/>
  <c r="GI15" i="5"/>
  <c r="GK15" i="5"/>
  <c r="GM15" i="5"/>
  <c r="GO24" i="5"/>
  <c r="GQ16" i="5"/>
  <c r="GS15" i="5"/>
  <c r="GU24" i="5"/>
  <c r="GW16" i="5"/>
  <c r="GY16" i="5"/>
  <c r="HC15" i="5"/>
  <c r="FU22" i="5"/>
  <c r="GA15" i="5"/>
  <c r="GJ71" i="5"/>
  <c r="FH68" i="5"/>
  <c r="D24" i="5"/>
  <c r="E12" i="5"/>
  <c r="E16" i="5"/>
  <c r="GG16" i="5"/>
  <c r="GK16" i="5"/>
  <c r="GM24" i="5"/>
  <c r="GQ15" i="5"/>
  <c r="GS24" i="5"/>
  <c r="GU16" i="5"/>
  <c r="GW24" i="5"/>
  <c r="GY15" i="5"/>
  <c r="HA15" i="5"/>
  <c r="DV24" i="5"/>
  <c r="GA68" i="5"/>
  <c r="GG22" i="5"/>
  <c r="J24" i="5"/>
  <c r="J12" i="5"/>
  <c r="GO22" i="5"/>
  <c r="GZ22" i="5"/>
  <c r="F24" i="5"/>
  <c r="G12" i="5"/>
  <c r="D71" i="5"/>
  <c r="GI24" i="5"/>
  <c r="GO15" i="5"/>
  <c r="GS16" i="5"/>
  <c r="GW15" i="5"/>
  <c r="HA24" i="5"/>
  <c r="HC24" i="5"/>
  <c r="EZ12" i="5"/>
  <c r="G68" i="5"/>
  <c r="D12" i="5"/>
  <c r="F12" i="5"/>
  <c r="F68" i="5"/>
  <c r="GG24" i="5"/>
  <c r="GI16" i="5"/>
  <c r="GK24" i="5"/>
  <c r="GM16" i="5"/>
  <c r="GO16" i="5"/>
  <c r="GQ24" i="5"/>
  <c r="GU15" i="5"/>
  <c r="GY24" i="5"/>
  <c r="HA16" i="5"/>
  <c r="HC16" i="5"/>
  <c r="GB12" i="5"/>
  <c r="GE71" i="5"/>
  <c r="G24" i="5"/>
  <c r="D16" i="5"/>
  <c r="D15" i="5"/>
  <c r="GJ24" i="5"/>
  <c r="GL16" i="5"/>
  <c r="GN16" i="5"/>
  <c r="GP15" i="5"/>
  <c r="GR16" i="5"/>
  <c r="GV16" i="5"/>
  <c r="GX16" i="5"/>
  <c r="GZ24" i="5"/>
  <c r="HB16" i="5"/>
  <c r="X71" i="5"/>
  <c r="GH16" i="5"/>
  <c r="GX15" i="5"/>
  <c r="FQ12" i="5"/>
  <c r="E15" i="5"/>
  <c r="GJ15" i="5"/>
  <c r="GZ16" i="5"/>
  <c r="FV71" i="5"/>
  <c r="GL24" i="5"/>
  <c r="HB15" i="5"/>
  <c r="GP16" i="5"/>
  <c r="E24" i="5"/>
  <c r="GR15" i="5"/>
  <c r="GV68" i="5"/>
  <c r="GT15" i="5"/>
  <c r="GG15" i="5"/>
  <c r="J70" i="5"/>
  <c r="J84" i="5" s="1"/>
  <c r="DZ18" i="5"/>
  <c r="EI19" i="5"/>
  <c r="AW70" i="5"/>
  <c r="EB19" i="5"/>
  <c r="DD19" i="5"/>
  <c r="DS19" i="5"/>
  <c r="EC69" i="5"/>
  <c r="CN69" i="5"/>
  <c r="EU21" i="5"/>
  <c r="AF19" i="5"/>
  <c r="CT69" i="5"/>
  <c r="AF69" i="5"/>
  <c r="BM69" i="5"/>
  <c r="V70" i="5"/>
  <c r="AW69" i="5"/>
  <c r="CN70" i="5"/>
  <c r="CD21" i="5"/>
  <c r="EV18" i="5"/>
  <c r="BB69" i="5"/>
  <c r="DN19" i="5"/>
  <c r="CZ21" i="5"/>
  <c r="DD69" i="5"/>
  <c r="BJ19" i="5"/>
  <c r="AS70" i="5"/>
  <c r="BJ70" i="5"/>
  <c r="J69" i="5"/>
  <c r="J77" i="5" s="1"/>
  <c r="CU18" i="5"/>
  <c r="BK21" i="5"/>
  <c r="BX18" i="5"/>
  <c r="BR19" i="5"/>
  <c r="BQ70" i="5"/>
  <c r="DD70" i="5"/>
  <c r="DT70" i="5"/>
  <c r="EU19" i="5"/>
  <c r="DV69" i="5"/>
  <c r="DL70" i="5"/>
  <c r="EL19" i="5"/>
  <c r="CW69" i="5"/>
  <c r="BF19" i="5"/>
  <c r="CY69" i="5"/>
  <c r="U19" i="5"/>
  <c r="EU70" i="5"/>
  <c r="EU69" i="5"/>
  <c r="AT21" i="5"/>
  <c r="AW19" i="5"/>
  <c r="AL21" i="5"/>
  <c r="EF21" i="5"/>
  <c r="BS69" i="5"/>
  <c r="AS69" i="5"/>
  <c r="DT69" i="5"/>
  <c r="AY70" i="5"/>
  <c r="S70" i="5"/>
  <c r="CW19" i="5"/>
  <c r="H70" i="5"/>
  <c r="H84" i="5" s="1"/>
  <c r="EP18" i="5"/>
  <c r="DV70" i="5"/>
  <c r="AS18" i="5"/>
  <c r="BC21" i="5"/>
  <c r="T21" i="5"/>
  <c r="CI18" i="5"/>
  <c r="FK18" i="5"/>
  <c r="EC21" i="5"/>
  <c r="CF18" i="5"/>
  <c r="AL19" i="5"/>
  <c r="EH70" i="5"/>
  <c r="H69" i="5"/>
  <c r="H77" i="5" s="1"/>
  <c r="DD18" i="5"/>
  <c r="EL69" i="5"/>
  <c r="DL18" i="5"/>
  <c r="DZ69" i="5"/>
  <c r="BQ18" i="5"/>
  <c r="AL18" i="5"/>
  <c r="V69" i="5"/>
  <c r="AB18" i="5"/>
  <c r="BE21" i="5"/>
  <c r="V18" i="5"/>
  <c r="AI19" i="5"/>
  <c r="Z69" i="5"/>
  <c r="I69" i="5"/>
  <c r="I77" i="5" s="1"/>
  <c r="AS19" i="5"/>
  <c r="AO19" i="5"/>
  <c r="BJ18" i="5"/>
  <c r="CY70" i="5"/>
  <c r="CF19" i="5"/>
  <c r="CK69" i="5"/>
  <c r="BF69" i="5"/>
  <c r="CK18" i="5"/>
  <c r="BU18" i="5"/>
  <c r="CE69" i="5"/>
  <c r="I70" i="5"/>
  <c r="I84" i="5" s="1"/>
  <c r="DS18" i="5"/>
  <c r="BM19" i="5"/>
  <c r="BX69" i="5"/>
  <c r="V19" i="5"/>
  <c r="BK69" i="5"/>
  <c r="AJ69" i="5"/>
  <c r="U18" i="5"/>
  <c r="EX18" i="5"/>
  <c r="EE21" i="5"/>
  <c r="DM21" i="5"/>
  <c r="AG70" i="5"/>
  <c r="CC21" i="5"/>
  <c r="AA70" i="5"/>
  <c r="AG18" i="5"/>
  <c r="K69" i="5"/>
  <c r="K77" i="5" s="1"/>
  <c r="K70" i="5"/>
  <c r="K84" i="5" s="1"/>
  <c r="EX19" i="5"/>
  <c r="EX70" i="5"/>
  <c r="GK69" i="5"/>
  <c r="GO18" i="5"/>
  <c r="GR69" i="5"/>
  <c r="GZ70" i="5"/>
  <c r="HB70" i="5"/>
  <c r="DN18" i="5"/>
  <c r="GM19" i="5"/>
  <c r="GN70" i="5"/>
  <c r="GO19" i="5"/>
  <c r="GU70" i="5"/>
  <c r="I18" i="5"/>
  <c r="I54" i="5" s="1"/>
  <c r="I64" i="5" s="1"/>
  <c r="GL19" i="5"/>
  <c r="GQ70" i="5"/>
  <c r="GP69" i="5"/>
  <c r="GS69" i="5"/>
  <c r="GU18" i="5"/>
  <c r="GV18" i="5"/>
  <c r="GX69" i="5"/>
  <c r="GY19" i="5"/>
  <c r="HA19" i="5"/>
  <c r="HB69" i="5"/>
  <c r="HC69" i="5"/>
  <c r="GN18" i="5"/>
  <c r="GO69" i="5"/>
  <c r="GS70" i="5"/>
  <c r="GU19" i="5"/>
  <c r="GW70" i="5"/>
  <c r="GY69" i="5"/>
  <c r="HC19" i="5"/>
  <c r="DZ70" i="5"/>
  <c r="BE18" i="5"/>
  <c r="GI69" i="5"/>
  <c r="GJ69" i="5"/>
  <c r="GL70" i="5"/>
  <c r="GM18" i="5"/>
  <c r="GN19" i="5"/>
  <c r="GP21" i="5"/>
  <c r="GR19" i="5"/>
  <c r="GT69" i="5"/>
  <c r="GV70" i="5"/>
  <c r="GX18" i="5"/>
  <c r="GX70" i="5"/>
  <c r="HB19" i="5"/>
  <c r="GJ70" i="5"/>
  <c r="GJ19" i="5"/>
  <c r="EX69" i="5"/>
  <c r="GK70" i="5"/>
  <c r="GL69" i="5"/>
  <c r="GP18" i="5"/>
  <c r="GR18" i="5"/>
  <c r="GW19" i="5"/>
  <c r="GZ19" i="5"/>
  <c r="HA70" i="5"/>
  <c r="FZ18" i="5"/>
  <c r="GK19" i="5"/>
  <c r="GL18" i="5"/>
  <c r="GM70" i="5"/>
  <c r="GN69" i="5"/>
  <c r="GP70" i="5"/>
  <c r="GP19" i="5"/>
  <c r="GS19" i="5"/>
  <c r="GT21" i="5"/>
  <c r="GW18" i="5"/>
  <c r="HA69" i="5"/>
  <c r="HA18" i="5"/>
  <c r="GR70" i="5"/>
  <c r="E69" i="5"/>
  <c r="E77" i="5" s="1"/>
  <c r="B35" i="32"/>
  <c r="B34" i="32"/>
  <c r="Y70" i="5"/>
  <c r="EI69" i="5"/>
  <c r="BB19" i="5"/>
  <c r="DZ19" i="5"/>
  <c r="CB18" i="5"/>
  <c r="CR69" i="5"/>
  <c r="AV70" i="5"/>
  <c r="DU19" i="5"/>
  <c r="CC69" i="5"/>
  <c r="CS69" i="5"/>
  <c r="ED21" i="5"/>
  <c r="CR19" i="5"/>
  <c r="DC69" i="5"/>
  <c r="EK70" i="5"/>
  <c r="BO18" i="5"/>
  <c r="GX19" i="5"/>
  <c r="HC18" i="5"/>
  <c r="DR19" i="5"/>
  <c r="CC18" i="5"/>
  <c r="EF19" i="5"/>
  <c r="CJ70" i="5"/>
  <c r="EA19" i="5"/>
  <c r="GY18" i="5"/>
  <c r="E70" i="5"/>
  <c r="E84" i="5" s="1"/>
  <c r="F70" i="5"/>
  <c r="F84" i="5" s="1"/>
  <c r="D69" i="5"/>
  <c r="D77" i="5" s="1"/>
  <c r="BE19" i="5"/>
  <c r="DK70" i="5"/>
  <c r="EO19" i="5"/>
  <c r="BW70" i="5"/>
  <c r="EN21" i="5"/>
  <c r="BJ69" i="5"/>
  <c r="DJ21" i="5"/>
  <c r="ES69" i="5"/>
  <c r="DC70" i="5"/>
  <c r="Z19" i="5"/>
  <c r="EK18" i="5"/>
  <c r="AR69" i="5"/>
  <c r="CV70" i="5"/>
  <c r="GO70" i="5"/>
  <c r="GT18" i="5"/>
  <c r="GX21" i="5"/>
  <c r="D70" i="5"/>
  <c r="D84" i="5" s="1"/>
  <c r="BM21" i="5"/>
  <c r="Z70" i="5"/>
  <c r="ER19" i="5"/>
  <c r="DG19" i="5"/>
  <c r="EA21" i="5"/>
  <c r="EQ19" i="5"/>
  <c r="F69" i="5"/>
  <c r="F77" i="5" s="1"/>
  <c r="H18" i="5"/>
  <c r="H54" i="5" s="1"/>
  <c r="H64" i="5" s="1"/>
  <c r="GT19" i="5"/>
  <c r="GZ18" i="5"/>
  <c r="G70" i="5"/>
  <c r="G84" i="5" s="1"/>
  <c r="G18" i="5"/>
  <c r="G54" i="5" s="1"/>
  <c r="G64" i="5" s="1"/>
  <c r="AQ19" i="5"/>
  <c r="BE69" i="5"/>
  <c r="ES21" i="5"/>
  <c r="BD19" i="5"/>
  <c r="AQ70" i="5"/>
  <c r="J18" i="5"/>
  <c r="J54" i="5" s="1"/>
  <c r="J64" i="5" s="1"/>
  <c r="GV69" i="5"/>
  <c r="G69" i="5"/>
  <c r="G77" i="5" s="1"/>
  <c r="F18" i="5"/>
  <c r="F54" i="5" s="1"/>
  <c r="F64" i="5" s="1"/>
  <c r="DI19" i="5"/>
  <c r="EW70" i="5"/>
  <c r="AA21" i="5"/>
  <c r="U21" i="5"/>
  <c r="BP69" i="5"/>
  <c r="CR18" i="5"/>
  <c r="BM18" i="5"/>
  <c r="DO69" i="5"/>
  <c r="EN69" i="5"/>
  <c r="AR19" i="5"/>
  <c r="ET21" i="5"/>
  <c r="EO18" i="5"/>
  <c r="AV69" i="5"/>
  <c r="AV18" i="5"/>
  <c r="CJ69" i="5"/>
  <c r="AN69" i="5"/>
  <c r="EH18" i="5"/>
  <c r="AF18" i="5"/>
  <c r="EO21" i="5"/>
  <c r="DX69" i="5"/>
  <c r="BC19" i="5"/>
  <c r="CX21" i="5"/>
  <c r="EG70" i="5"/>
  <c r="P70" i="5"/>
  <c r="BX70" i="5"/>
  <c r="CJ21" i="5"/>
  <c r="AQ69" i="5"/>
  <c r="ER18" i="5"/>
  <c r="CU21" i="5"/>
  <c r="EO70" i="5"/>
  <c r="CS19" i="5"/>
  <c r="CD18" i="5"/>
  <c r="CI21" i="5"/>
  <c r="EH21" i="5"/>
  <c r="EB69" i="5"/>
  <c r="EG19" i="5"/>
  <c r="EN70" i="5"/>
  <c r="AN21" i="5"/>
  <c r="CB69" i="5"/>
  <c r="DC18" i="5"/>
  <c r="CS21" i="5"/>
  <c r="BP19" i="5"/>
  <c r="ER70" i="5"/>
  <c r="DN21" i="5"/>
  <c r="CE18" i="5"/>
  <c r="EG21" i="5"/>
  <c r="BQ19" i="5"/>
  <c r="DR69" i="5"/>
  <c r="BM70" i="5"/>
  <c r="B83" i="32"/>
  <c r="DF19" i="5"/>
  <c r="ER69" i="5"/>
  <c r="ET18" i="5"/>
  <c r="ES70" i="5"/>
  <c r="CS18" i="5"/>
  <c r="EN18" i="5"/>
  <c r="EF18" i="5"/>
  <c r="EM21" i="5"/>
  <c r="CB19" i="5"/>
  <c r="CT18" i="5"/>
  <c r="AI69" i="5"/>
  <c r="CR70" i="5"/>
  <c r="AU70" i="5"/>
  <c r="BA19" i="5"/>
  <c r="EK21" i="5"/>
  <c r="CS70" i="5"/>
  <c r="EN19" i="5"/>
  <c r="BW21" i="5"/>
  <c r="CQ21" i="5"/>
  <c r="DG70" i="5"/>
  <c r="CQ70" i="5"/>
  <c r="BP18" i="5"/>
  <c r="DK69" i="5"/>
  <c r="CQ19" i="5"/>
  <c r="EP19" i="5"/>
  <c r="BP70" i="5"/>
  <c r="GJ18" i="5"/>
  <c r="CU19" i="5"/>
  <c r="CR21" i="5"/>
  <c r="DY69" i="5"/>
  <c r="DQ21" i="5"/>
  <c r="CA21" i="5"/>
  <c r="CT19" i="5"/>
  <c r="DK19" i="5"/>
  <c r="BJ21" i="5"/>
  <c r="DK18" i="5"/>
  <c r="EH19" i="5"/>
  <c r="AR70" i="5"/>
  <c r="BW19" i="5"/>
  <c r="DS70" i="5"/>
  <c r="BL21" i="5"/>
  <c r="AV21" i="5"/>
  <c r="GK18" i="5"/>
  <c r="E18" i="5"/>
  <c r="E54" i="5" s="1"/>
  <c r="E64" i="5" s="1"/>
  <c r="EQ21" i="5"/>
  <c r="DC19" i="5"/>
  <c r="DS69" i="5"/>
  <c r="GQ18" i="5"/>
  <c r="AN19" i="5"/>
  <c r="BT21" i="5"/>
  <c r="AA19" i="5"/>
  <c r="DA21" i="5"/>
  <c r="DB70" i="5"/>
  <c r="AP69" i="5"/>
  <c r="ET69" i="5"/>
  <c r="DC21" i="5"/>
  <c r="AC19" i="5"/>
  <c r="AC21" i="5"/>
  <c r="DQ19" i="5"/>
  <c r="AO69" i="5"/>
  <c r="EU18" i="5"/>
  <c r="CA69" i="5"/>
  <c r="CB21" i="5"/>
  <c r="DR18" i="5"/>
  <c r="CT70" i="5"/>
  <c r="B87" i="32"/>
  <c r="DA18" i="5"/>
  <c r="B92" i="32"/>
  <c r="D18" i="5"/>
  <c r="D54" i="5" s="1"/>
  <c r="D64" i="5" s="1"/>
  <c r="EG18" i="5"/>
  <c r="DB69" i="5"/>
  <c r="CV19" i="5"/>
  <c r="ET19" i="5"/>
  <c r="DB18" i="5"/>
  <c r="AA18" i="5"/>
  <c r="CD69" i="5"/>
  <c r="EK19" i="5"/>
  <c r="DP19" i="5"/>
  <c r="DU21" i="5"/>
  <c r="CP70" i="5"/>
  <c r="CU70" i="5"/>
  <c r="ET70" i="5"/>
  <c r="BD21" i="5"/>
  <c r="DJ70" i="5"/>
  <c r="DW21" i="5"/>
  <c r="EJ21" i="5"/>
  <c r="BN18" i="5"/>
  <c r="ES18" i="5"/>
  <c r="B88" i="32"/>
  <c r="CJ19" i="5"/>
  <c r="DJ19" i="5"/>
  <c r="B91" i="32"/>
  <c r="ES19" i="5"/>
  <c r="Y21" i="5"/>
  <c r="DH69" i="5"/>
  <c r="DR70" i="5"/>
  <c r="EK69" i="5"/>
  <c r="DY21" i="5"/>
  <c r="AN70" i="5"/>
  <c r="DB19" i="5"/>
  <c r="DQ18" i="5"/>
  <c r="CB70" i="5"/>
  <c r="AE21" i="5"/>
  <c r="AF70" i="5"/>
  <c r="DG69" i="5"/>
  <c r="AM70" i="5"/>
  <c r="DB21" i="5"/>
  <c r="DH19" i="5"/>
  <c r="AB19" i="5"/>
  <c r="EJ69" i="5"/>
  <c r="EM14" i="5"/>
  <c r="GW54" i="5" l="1"/>
  <c r="GP53" i="5"/>
  <c r="HA84" i="5"/>
  <c r="GP77" i="5"/>
  <c r="EH53" i="5"/>
  <c r="DK53" i="5"/>
  <c r="CS53" i="5"/>
  <c r="B86" i="32"/>
  <c r="B85" i="32"/>
  <c r="B90" i="32"/>
  <c r="B89" i="32"/>
  <c r="AG54" i="5"/>
  <c r="AS53" i="5"/>
  <c r="DH53" i="5"/>
  <c r="CR53" i="5"/>
  <c r="GS77" i="5"/>
  <c r="EM34" i="5"/>
  <c r="AO53" i="5"/>
  <c r="GP84" i="5"/>
  <c r="GY54" i="5"/>
  <c r="EK77" i="5"/>
  <c r="CV84" i="5"/>
  <c r="DS77" i="5"/>
  <c r="EA53" i="5"/>
  <c r="DY77" i="5"/>
  <c r="CR84" i="5"/>
  <c r="BX84" i="5"/>
  <c r="HC77" i="5"/>
  <c r="CK77" i="5"/>
  <c r="CE54" i="5"/>
  <c r="GZ54" i="5"/>
  <c r="EU54" i="5"/>
  <c r="AR84" i="5"/>
  <c r="EO84" i="5"/>
  <c r="ES53" i="5"/>
  <c r="GT53" i="5"/>
  <c r="GL53" i="5"/>
  <c r="HB53" i="5"/>
  <c r="GV54" i="5"/>
  <c r="V53" i="5"/>
  <c r="AP77" i="5"/>
  <c r="GP54" i="5"/>
  <c r="AN84" i="5"/>
  <c r="CT84" i="5"/>
  <c r="ET77" i="5"/>
  <c r="CC54" i="5"/>
  <c r="GY77" i="5"/>
  <c r="GV84" i="5"/>
  <c r="V54" i="5"/>
  <c r="DZ77" i="5"/>
  <c r="GL77" i="5"/>
  <c r="AG84" i="5"/>
  <c r="EO54" i="5"/>
  <c r="GT77" i="5"/>
  <c r="EJ77" i="5"/>
  <c r="GR54" i="5"/>
  <c r="BQ84" i="5"/>
  <c r="CS54" i="5"/>
  <c r="CD54" i="5"/>
  <c r="EO53" i="5"/>
  <c r="ES84" i="5"/>
  <c r="CS77" i="5"/>
  <c r="AC53" i="5"/>
  <c r="ES54" i="5"/>
  <c r="CQ84" i="5"/>
  <c r="CV53" i="5"/>
  <c r="AA53" i="5"/>
  <c r="EP53" i="5"/>
  <c r="GM54" i="5"/>
  <c r="GO53" i="5"/>
  <c r="BN54" i="5"/>
  <c r="DQ53" i="5"/>
  <c r="BD53" i="5"/>
  <c r="GX53" i="5"/>
  <c r="HB77" i="5"/>
  <c r="GZ53" i="5"/>
  <c r="EG53" i="5"/>
  <c r="GR84" i="5"/>
  <c r="CS84" i="5"/>
  <c r="GS53" i="5"/>
  <c r="GX84" i="5"/>
  <c r="DH77" i="5"/>
  <c r="BP54" i="5"/>
  <c r="BB53" i="5"/>
  <c r="GO77" i="5"/>
  <c r="ET84" i="5"/>
  <c r="BF77" i="5"/>
  <c r="ES77" i="5"/>
  <c r="BE53" i="5"/>
  <c r="GN84" i="5"/>
  <c r="GK84" i="5"/>
  <c r="GJ77" i="5"/>
  <c r="GS84" i="5"/>
  <c r="BQ54" i="5"/>
  <c r="CF54" i="5"/>
  <c r="EP54" i="5"/>
  <c r="AW77" i="5"/>
  <c r="EC77" i="5"/>
  <c r="AO77" i="5"/>
  <c r="EQ53" i="5"/>
  <c r="GO84" i="5"/>
  <c r="GK53" i="5"/>
  <c r="GN54" i="5"/>
  <c r="GU54" i="5"/>
  <c r="GM53" i="5"/>
  <c r="HB84" i="5"/>
  <c r="EG54" i="5"/>
  <c r="BO54" i="5"/>
  <c r="HC53" i="5"/>
  <c r="DD54" i="5"/>
  <c r="CU54" i="5"/>
  <c r="CT77" i="5"/>
  <c r="AW84" i="5"/>
  <c r="BC53" i="5"/>
  <c r="AV84" i="5"/>
  <c r="HA54" i="5"/>
  <c r="GQ84" i="5"/>
  <c r="GO54" i="5"/>
  <c r="AB54" i="5"/>
  <c r="EU84" i="5"/>
  <c r="DB54" i="5"/>
  <c r="CT54" i="5"/>
  <c r="BQ53" i="5"/>
  <c r="Z84" i="5"/>
  <c r="GW84" i="5"/>
  <c r="HA53" i="5"/>
  <c r="GK77" i="5"/>
  <c r="EH84" i="5"/>
  <c r="AS77" i="5"/>
  <c r="ET53" i="5"/>
  <c r="CB77" i="5"/>
  <c r="AQ77" i="5"/>
  <c r="GM84" i="5"/>
  <c r="GX54" i="5"/>
  <c r="GL84" i="5"/>
  <c r="GU53" i="5"/>
  <c r="GY53" i="5"/>
  <c r="CD77" i="5"/>
  <c r="CE77" i="5"/>
  <c r="DC84" i="5"/>
  <c r="DR53" i="5"/>
  <c r="AB53" i="5"/>
  <c r="DJ53" i="5"/>
  <c r="DC77" i="5"/>
  <c r="EH54" i="5"/>
  <c r="GL54" i="5"/>
  <c r="GK54" i="5"/>
  <c r="DI53" i="5"/>
  <c r="DL54" i="5"/>
  <c r="CW53" i="5"/>
  <c r="EL53" i="5"/>
  <c r="DC53" i="5"/>
  <c r="DD53" i="5"/>
  <c r="EL77" i="5"/>
  <c r="EU77" i="5"/>
  <c r="CU84" i="5"/>
  <c r="DS84" i="5"/>
  <c r="DT77" i="5"/>
  <c r="EU53" i="5"/>
  <c r="CU53" i="5"/>
  <c r="CT53" i="5"/>
  <c r="ET54" i="5"/>
  <c r="DC54" i="5"/>
  <c r="DT84" i="5"/>
  <c r="DS54" i="5"/>
  <c r="DR54" i="5"/>
  <c r="DK84" i="5"/>
  <c r="GQ54" i="5"/>
  <c r="AR77" i="5"/>
  <c r="CC77" i="5"/>
  <c r="GN53" i="5"/>
  <c r="DD84" i="5"/>
  <c r="DD77" i="5"/>
  <c r="DS53" i="5"/>
  <c r="AR53" i="5"/>
  <c r="EX84" i="5"/>
  <c r="AJ77" i="5"/>
  <c r="DL84" i="5"/>
  <c r="DG53" i="5"/>
  <c r="AA84" i="5"/>
  <c r="BK77" i="5"/>
  <c r="BF53" i="5"/>
  <c r="BR53" i="5"/>
  <c r="EB53" i="5"/>
  <c r="ER53" i="5"/>
  <c r="AS84" i="5"/>
  <c r="EV54" i="5"/>
  <c r="EI53" i="5"/>
  <c r="DA14" i="5"/>
  <c r="DA34" i="5" s="1"/>
  <c r="EQ13" i="5"/>
  <c r="CZ14" i="5" l="1"/>
  <c r="CZ34" i="5" s="1"/>
  <c r="EN14" i="5"/>
  <c r="EN34" i="5" s="1"/>
  <c r="CZ13" i="5"/>
  <c r="AZ70" i="5" l="1"/>
  <c r="AZ84" i="5" s="1"/>
  <c r="EW18" i="5"/>
  <c r="EX54" i="5" s="1"/>
  <c r="DT19" i="5"/>
  <c r="DU53" i="5" s="1"/>
  <c r="AW21" i="5"/>
  <c r="BO69" i="5"/>
  <c r="BP77" i="5" s="1"/>
  <c r="BG19" i="5"/>
  <c r="BG53" i="5" s="1"/>
  <c r="BY19" i="5"/>
  <c r="AD70" i="5"/>
  <c r="EA70" i="5"/>
  <c r="EA84" i="5" s="1"/>
  <c r="AE19" i="5"/>
  <c r="AF53" i="5" s="1"/>
  <c r="DM69" i="5"/>
  <c r="CM21" i="5"/>
  <c r="AI18" i="5"/>
  <c r="BF70" i="5"/>
  <c r="BY18" i="5"/>
  <c r="BY54" i="5" s="1"/>
  <c r="EV21" i="5"/>
  <c r="BB70" i="5"/>
  <c r="ED19" i="5"/>
  <c r="DE21" i="5"/>
  <c r="W19" i="5"/>
  <c r="W53" i="5" s="1"/>
  <c r="EB70" i="5"/>
  <c r="X70" i="5"/>
  <c r="Y84" i="5" s="1"/>
  <c r="AD69" i="5"/>
  <c r="CI70" i="5"/>
  <c r="CJ84" i="5" s="1"/>
  <c r="EM72" i="5"/>
  <c r="AM72" i="5"/>
  <c r="DI21" i="5"/>
  <c r="AT18" i="5"/>
  <c r="AT54" i="5" s="1"/>
  <c r="EA72" i="5"/>
  <c r="BU69" i="5"/>
  <c r="O70" i="5"/>
  <c r="P84" i="5" s="1"/>
  <c r="W18" i="5"/>
  <c r="W54" i="5" s="1"/>
  <c r="AL70" i="5"/>
  <c r="AM84" i="5" s="1"/>
  <c r="AY19" i="5"/>
  <c r="ER21" i="5"/>
  <c r="BZ21" i="5"/>
  <c r="BN69" i="5"/>
  <c r="BN77" i="5" s="1"/>
  <c r="AD19" i="5"/>
  <c r="AD53" i="5" s="1"/>
  <c r="EI18" i="5"/>
  <c r="EI54" i="5" s="1"/>
  <c r="BS21" i="5"/>
  <c r="CU72" i="5"/>
  <c r="BO70" i="5"/>
  <c r="BP84" i="5" s="1"/>
  <c r="AG69" i="5"/>
  <c r="AG77" i="5" s="1"/>
  <c r="CI19" i="5"/>
  <c r="CJ53" i="5" s="1"/>
  <c r="CV69" i="5"/>
  <c r="CW77" i="5" s="1"/>
  <c r="DF18" i="5"/>
  <c r="EM19" i="5"/>
  <c r="EN53" i="5" s="1"/>
  <c r="AU21" i="5"/>
  <c r="ER72" i="5"/>
  <c r="AH70" i="5"/>
  <c r="AH84" i="5" s="1"/>
  <c r="CQ18" i="5"/>
  <c r="CR54" i="5" s="1"/>
  <c r="DA19" i="5"/>
  <c r="DB53" i="5" s="1"/>
  <c r="BT18" i="5"/>
  <c r="BU54" i="5" s="1"/>
  <c r="DW69" i="5"/>
  <c r="DX77" i="5" s="1"/>
  <c r="DJ18" i="5"/>
  <c r="DK54" i="5" s="1"/>
  <c r="BR18" i="5"/>
  <c r="BR54" i="5" s="1"/>
  <c r="BU70" i="5"/>
  <c r="CE19" i="5"/>
  <c r="CF53" i="5" s="1"/>
  <c r="BH18" i="5"/>
  <c r="W70" i="5"/>
  <c r="W84" i="5" s="1"/>
  <c r="CH70" i="5"/>
  <c r="BV70" i="5"/>
  <c r="BW84" i="5" s="1"/>
  <c r="DM19" i="5"/>
  <c r="DN53" i="5" s="1"/>
  <c r="AB21" i="5"/>
  <c r="DV72" i="5"/>
  <c r="AJ70" i="5"/>
  <c r="CL21" i="5"/>
  <c r="EA18" i="5"/>
  <c r="EA54" i="5" s="1"/>
  <c r="N70" i="5"/>
  <c r="DM72" i="5"/>
  <c r="U72" i="5"/>
  <c r="BH21" i="5"/>
  <c r="DY72" i="5"/>
  <c r="AK70" i="5"/>
  <c r="AK84" i="5" s="1"/>
  <c r="BX21" i="5"/>
  <c r="EH69" i="5"/>
  <c r="EI77" i="5" s="1"/>
  <c r="DO72" i="5"/>
  <c r="DG18" i="5"/>
  <c r="EW21" i="5"/>
  <c r="EB18" i="5"/>
  <c r="AF72" i="5"/>
  <c r="CQ69" i="5"/>
  <c r="CR77" i="5" s="1"/>
  <c r="DW70" i="5"/>
  <c r="DW84" i="5" s="1"/>
  <c r="BA21" i="5"/>
  <c r="CE72" i="5"/>
  <c r="BW69" i="5"/>
  <c r="BX77" i="5" s="1"/>
  <c r="AM19" i="5"/>
  <c r="AN53" i="5" s="1"/>
  <c r="BT19" i="5"/>
  <c r="EP21" i="5"/>
  <c r="BF21" i="5"/>
  <c r="AX18" i="5"/>
  <c r="BN70" i="5"/>
  <c r="BN84" i="5" s="1"/>
  <c r="CV18" i="5"/>
  <c r="CV54" i="5" s="1"/>
  <c r="CO70" i="5"/>
  <c r="CP84" i="5" s="1"/>
  <c r="CH19" i="5"/>
  <c r="CL19" i="5"/>
  <c r="BL19" i="5"/>
  <c r="BM53" i="5" s="1"/>
  <c r="CP21" i="5"/>
  <c r="DW19" i="5"/>
  <c r="CP18" i="5"/>
  <c r="CZ19" i="5"/>
  <c r="BS18" i="5"/>
  <c r="AU69" i="5"/>
  <c r="AV77" i="5" s="1"/>
  <c r="BC72" i="5"/>
  <c r="DI18" i="5"/>
  <c r="AX69" i="5"/>
  <c r="AX77" i="5" s="1"/>
  <c r="EV19" i="5"/>
  <c r="EV53" i="5" s="1"/>
  <c r="CD19" i="5"/>
  <c r="BG18" i="5"/>
  <c r="CY21" i="5"/>
  <c r="CP19" i="5"/>
  <c r="CQ53" i="5" s="1"/>
  <c r="BB72" i="5"/>
  <c r="AR72" i="5"/>
  <c r="CO18" i="5"/>
  <c r="BV23" i="5"/>
  <c r="BV98" i="5" s="1"/>
  <c r="BN21" i="5"/>
  <c r="CM69" i="5"/>
  <c r="CN77" i="5" s="1"/>
  <c r="EM18" i="5"/>
  <c r="EN54" i="5" s="1"/>
  <c r="DX18" i="5"/>
  <c r="DX23" i="5"/>
  <c r="DX98" i="5" s="1"/>
  <c r="EQ69" i="5"/>
  <c r="ER77" i="5" s="1"/>
  <c r="AG23" i="5"/>
  <c r="AG97" i="5" s="1"/>
  <c r="AM23" i="5"/>
  <c r="AO18" i="5"/>
  <c r="DP21" i="5"/>
  <c r="CU69" i="5"/>
  <c r="CN18" i="5"/>
  <c r="DE19" i="5"/>
  <c r="DF53" i="5" s="1"/>
  <c r="AW18" i="5"/>
  <c r="AX70" i="5"/>
  <c r="AY84" i="5" s="1"/>
  <c r="CL69" i="5"/>
  <c r="CL77" i="5" s="1"/>
  <c r="EL18" i="5"/>
  <c r="EL54" i="5" s="1"/>
  <c r="EP69" i="5"/>
  <c r="CE70" i="5"/>
  <c r="EP23" i="5"/>
  <c r="EP82" i="5" s="1"/>
  <c r="BP23" i="5"/>
  <c r="BP98" i="5" s="1"/>
  <c r="BQ100" i="5" s="1"/>
  <c r="DC23" i="5"/>
  <c r="DC98" i="5" s="1"/>
  <c r="DD100" i="5" s="1"/>
  <c r="CF21" i="5"/>
  <c r="EG72" i="5"/>
  <c r="DX72" i="5"/>
  <c r="BU19" i="5"/>
  <c r="DY18" i="5"/>
  <c r="DZ54" i="5" s="1"/>
  <c r="BY69" i="5"/>
  <c r="BY77" i="5" s="1"/>
  <c r="BD69" i="5"/>
  <c r="BE77" i="5" s="1"/>
  <c r="CI69" i="5"/>
  <c r="CJ77" i="5" s="1"/>
  <c r="CC70" i="5"/>
  <c r="CC84" i="5" s="1"/>
  <c r="BH69" i="5"/>
  <c r="AB70" i="5"/>
  <c r="AB84" i="5" s="1"/>
  <c r="BV69" i="5"/>
  <c r="CZ18" i="5"/>
  <c r="DA54" i="5" s="1"/>
  <c r="DL69" i="5"/>
  <c r="DL77" i="5" s="1"/>
  <c r="BC69" i="5"/>
  <c r="BC77" i="5" s="1"/>
  <c r="EK72" i="5"/>
  <c r="AX21" i="5"/>
  <c r="BT70" i="5"/>
  <c r="EP70" i="5"/>
  <c r="EP84" i="5" s="1"/>
  <c r="ED69" i="5"/>
  <c r="ED77" i="5" s="1"/>
  <c r="BC18" i="5"/>
  <c r="AB69" i="5"/>
  <c r="BO19" i="5"/>
  <c r="BP53" i="5" s="1"/>
  <c r="DJ69" i="5"/>
  <c r="DK77" i="5" s="1"/>
  <c r="EI70" i="5"/>
  <c r="EI84" i="5" s="1"/>
  <c r="EJ18" i="5"/>
  <c r="EK54" i="5" s="1"/>
  <c r="DM70" i="5"/>
  <c r="DM84" i="5" s="1"/>
  <c r="AM18" i="5"/>
  <c r="AM54" i="5" s="1"/>
  <c r="AK21" i="5"/>
  <c r="CA18" i="5"/>
  <c r="CB54" i="5" s="1"/>
  <c r="EB21" i="5"/>
  <c r="R70" i="5"/>
  <c r="S84" i="5" s="1"/>
  <c r="BG70" i="5"/>
  <c r="EO69" i="5"/>
  <c r="AZ21" i="5"/>
  <c r="AC18" i="5"/>
  <c r="AC54" i="5" s="1"/>
  <c r="BH19" i="5"/>
  <c r="BI18" i="5"/>
  <c r="BJ54" i="5" s="1"/>
  <c r="N69" i="5"/>
  <c r="CM70" i="5"/>
  <c r="CN84" i="5" s="1"/>
  <c r="DT21" i="5"/>
  <c r="CL18" i="5"/>
  <c r="CL54" i="5" s="1"/>
  <c r="AU18" i="5"/>
  <c r="AV54" i="5" s="1"/>
  <c r="AF21" i="5"/>
  <c r="CG19" i="5"/>
  <c r="CG53" i="5" s="1"/>
  <c r="BR70" i="5"/>
  <c r="BR84" i="5" s="1"/>
  <c r="EM69" i="5"/>
  <c r="EN77" i="5" s="1"/>
  <c r="BV19" i="5"/>
  <c r="BW53" i="5" s="1"/>
  <c r="CP23" i="5"/>
  <c r="CP97" i="5" s="1"/>
  <c r="ER23" i="5"/>
  <c r="ED70" i="5"/>
  <c r="BY70" i="5"/>
  <c r="BY84" i="5" s="1"/>
  <c r="EF70" i="5"/>
  <c r="EG84" i="5" s="1"/>
  <c r="AI70" i="5"/>
  <c r="AE69" i="5"/>
  <c r="AF77" i="5" s="1"/>
  <c r="AI72" i="5"/>
  <c r="AT19" i="5"/>
  <c r="AT53" i="5" s="1"/>
  <c r="BS70" i="5"/>
  <c r="DL19" i="5"/>
  <c r="DL53" i="5" s="1"/>
  <c r="ED23" i="5"/>
  <c r="ED98" i="5" s="1"/>
  <c r="AH18" i="5"/>
  <c r="CQ72" i="5"/>
  <c r="EL72" i="5"/>
  <c r="AS21" i="5"/>
  <c r="EI72" i="5"/>
  <c r="BT69" i="5"/>
  <c r="BT77" i="5" s="1"/>
  <c r="EQ72" i="5"/>
  <c r="BZ19" i="5"/>
  <c r="AK18" i="5"/>
  <c r="AL54" i="5" s="1"/>
  <c r="AP21" i="5"/>
  <c r="BD23" i="5"/>
  <c r="BD97" i="5" s="1"/>
  <c r="BE99" i="5" s="1"/>
  <c r="BB21" i="5"/>
  <c r="CO21" i="5"/>
  <c r="BA70" i="5"/>
  <c r="BA84" i="5" s="1"/>
  <c r="W69" i="5"/>
  <c r="W77" i="5" s="1"/>
  <c r="Q70" i="5"/>
  <c r="DV21" i="5"/>
  <c r="P69" i="5"/>
  <c r="BW18" i="5"/>
  <c r="BX54" i="5" s="1"/>
  <c r="AU72" i="5"/>
  <c r="DT18" i="5"/>
  <c r="DT54" i="5" s="1"/>
  <c r="EJ19" i="5"/>
  <c r="AU19" i="5"/>
  <c r="AK69" i="5"/>
  <c r="AK77" i="5" s="1"/>
  <c r="BQ69" i="5"/>
  <c r="BQ77" i="5" s="1"/>
  <c r="BK18" i="5"/>
  <c r="BK54" i="5" s="1"/>
  <c r="DQ72" i="5"/>
  <c r="AR21" i="5"/>
  <c r="EI21" i="5"/>
  <c r="L69" i="5"/>
  <c r="L77" i="5" s="1"/>
  <c r="DX70" i="5"/>
  <c r="DA70" i="5"/>
  <c r="CW18" i="5"/>
  <c r="AM21" i="5"/>
  <c r="BO21" i="5"/>
  <c r="DP23" i="5"/>
  <c r="DZ23" i="5"/>
  <c r="DZ98" i="5" s="1"/>
  <c r="EA100" i="5" s="1"/>
  <c r="DN69" i="5"/>
  <c r="DO77" i="5" s="1"/>
  <c r="CD72" i="5"/>
  <c r="AS72" i="5"/>
  <c r="EG69" i="5"/>
  <c r="BC70" i="5"/>
  <c r="BC84" i="5" s="1"/>
  <c r="BI69" i="5"/>
  <c r="BJ77" i="5" s="1"/>
  <c r="DA23" i="5"/>
  <c r="DA97" i="5" s="1"/>
  <c r="AW72" i="5"/>
  <c r="BA18" i="5"/>
  <c r="ED72" i="5"/>
  <c r="DN72" i="5"/>
  <c r="AV23" i="5"/>
  <c r="AV98" i="5" s="1"/>
  <c r="BL23" i="5"/>
  <c r="BL70" i="5"/>
  <c r="BM84" i="5" s="1"/>
  <c r="BH70" i="5"/>
  <c r="BN19" i="5"/>
  <c r="BN53" i="5" s="1"/>
  <c r="DI69" i="5"/>
  <c r="CH18" i="5"/>
  <c r="CI54" i="5" s="1"/>
  <c r="CO19" i="5"/>
  <c r="CK19" i="5"/>
  <c r="AE23" i="5"/>
  <c r="AE98" i="5" s="1"/>
  <c r="AF100" i="5" s="1"/>
  <c r="EJ72" i="5"/>
  <c r="AR18" i="5"/>
  <c r="BK72" i="5"/>
  <c r="AV72" i="5"/>
  <c r="BE70" i="5"/>
  <c r="DA69" i="5"/>
  <c r="DB77" i="5" s="1"/>
  <c r="EE72" i="5"/>
  <c r="EQ23" i="5"/>
  <c r="EQ98" i="5" s="1"/>
  <c r="ER100" i="5" s="1"/>
  <c r="AI21" i="5"/>
  <c r="Z21" i="5"/>
  <c r="Y19" i="5"/>
  <c r="Z53" i="5" s="1"/>
  <c r="DY23" i="5"/>
  <c r="DY98" i="5" s="1"/>
  <c r="DX21" i="5"/>
  <c r="AE18" i="5"/>
  <c r="AF54" i="5" s="1"/>
  <c r="EL21" i="5"/>
  <c r="CL70" i="5"/>
  <c r="EJ23" i="5"/>
  <c r="EJ97" i="5" s="1"/>
  <c r="AL72" i="5"/>
  <c r="DE18" i="5"/>
  <c r="U69" i="5"/>
  <c r="V77" i="5" s="1"/>
  <c r="CM72" i="5"/>
  <c r="CG70" i="5"/>
  <c r="EE18" i="5"/>
  <c r="EF54" i="5" s="1"/>
  <c r="DU70" i="5"/>
  <c r="DV84" i="5" s="1"/>
  <c r="CX70" i="5"/>
  <c r="CY84" i="5" s="1"/>
  <c r="BI72" i="5"/>
  <c r="CI72" i="5"/>
  <c r="AQ23" i="5"/>
  <c r="AQ82" i="5" s="1"/>
  <c r="BS19" i="5"/>
  <c r="BS53" i="5" s="1"/>
  <c r="AY21" i="5"/>
  <c r="EA69" i="5"/>
  <c r="EB77" i="5" s="1"/>
  <c r="CY18" i="5"/>
  <c r="AT69" i="5"/>
  <c r="AT77" i="5" s="1"/>
  <c r="DZ72" i="5"/>
  <c r="CW72" i="5"/>
  <c r="AJ21" i="5"/>
  <c r="DJ72" i="5"/>
  <c r="CV21" i="5"/>
  <c r="AK19" i="5"/>
  <c r="AL53" i="5" s="1"/>
  <c r="CG69" i="5"/>
  <c r="EW19" i="5"/>
  <c r="EX53" i="5" s="1"/>
  <c r="DG72" i="5"/>
  <c r="DP18" i="5"/>
  <c r="DQ54" i="5" s="1"/>
  <c r="DH23" i="5"/>
  <c r="DH98" i="5" s="1"/>
  <c r="DI100" i="5" s="1"/>
  <c r="AY69" i="5"/>
  <c r="M69" i="5"/>
  <c r="AJ18" i="5"/>
  <c r="AK54" i="5" s="1"/>
  <c r="CR72" i="5"/>
  <c r="EF69" i="5"/>
  <c r="DT72" i="5"/>
  <c r="DN70" i="5"/>
  <c r="AP19" i="5"/>
  <c r="AQ53" i="5" s="1"/>
  <c r="CM18" i="5"/>
  <c r="AH23" i="5"/>
  <c r="AH97" i="5" s="1"/>
  <c r="EB72" i="5"/>
  <c r="Z72" i="5"/>
  <c r="CU23" i="5"/>
  <c r="CU97" i="5" s="1"/>
  <c r="CV99" i="5" s="1"/>
  <c r="DE69" i="5"/>
  <c r="DE77" i="5" s="1"/>
  <c r="CN19" i="5"/>
  <c r="AT70" i="5"/>
  <c r="AU84" i="5" s="1"/>
  <c r="EV70" i="5"/>
  <c r="EW84" i="5" s="1"/>
  <c r="BV18" i="5"/>
  <c r="CC72" i="5"/>
  <c r="EO72" i="5"/>
  <c r="CI23" i="5"/>
  <c r="CI97" i="5" s="1"/>
  <c r="CJ99" i="5" s="1"/>
  <c r="BL69" i="5"/>
  <c r="BM77" i="5" s="1"/>
  <c r="CT72" i="5"/>
  <c r="DO21" i="5"/>
  <c r="AD21" i="5"/>
  <c r="Y69" i="5"/>
  <c r="Z77" i="5" s="1"/>
  <c r="DK21" i="5"/>
  <c r="EM23" i="5"/>
  <c r="EM98" i="5" s="1"/>
  <c r="DS72" i="5"/>
  <c r="DP70" i="5"/>
  <c r="EK23" i="5"/>
  <c r="EK97" i="5" s="1"/>
  <c r="EL99" i="5" s="1"/>
  <c r="AZ69" i="5"/>
  <c r="ES72" i="5"/>
  <c r="BX72" i="5"/>
  <c r="Y23" i="5"/>
  <c r="Y97" i="5" s="1"/>
  <c r="AY18" i="5"/>
  <c r="AY54" i="5" s="1"/>
  <c r="AH19" i="5"/>
  <c r="AI53" i="5" s="1"/>
  <c r="CW21" i="5"/>
  <c r="DL21" i="5"/>
  <c r="CF69" i="5"/>
  <c r="CF77" i="5" s="1"/>
  <c r="Y18" i="5"/>
  <c r="T19" i="5"/>
  <c r="U53" i="5" s="1"/>
  <c r="AO72" i="5"/>
  <c r="DV19" i="5"/>
  <c r="DW53" i="5" s="1"/>
  <c r="BQ23" i="5"/>
  <c r="BQ82" i="5" s="1"/>
  <c r="CD70" i="5"/>
  <c r="BZ18" i="5"/>
  <c r="DH18" i="5"/>
  <c r="DI54" i="5" s="1"/>
  <c r="BS23" i="5"/>
  <c r="BS82" i="5" s="1"/>
  <c r="BS72" i="5"/>
  <c r="AC70" i="5"/>
  <c r="BR72" i="5"/>
  <c r="BA69" i="5"/>
  <c r="BB77" i="5" s="1"/>
  <c r="DR21" i="5"/>
  <c r="DY19" i="5"/>
  <c r="DZ53" i="5" s="1"/>
  <c r="AV19" i="5"/>
  <c r="AW53" i="5" s="1"/>
  <c r="BE72" i="5"/>
  <c r="CS23" i="5"/>
  <c r="CS98" i="5" s="1"/>
  <c r="CT100" i="5" s="1"/>
  <c r="BP72" i="5"/>
  <c r="BN23" i="5"/>
  <c r="BN82" i="5" s="1"/>
  <c r="DD21" i="5"/>
  <c r="DU69" i="5"/>
  <c r="DV77" i="5" s="1"/>
  <c r="BT72" i="5"/>
  <c r="W21" i="5"/>
  <c r="BX19" i="5"/>
  <c r="BX53" i="5" s="1"/>
  <c r="AP18" i="5"/>
  <c r="DI70" i="5"/>
  <c r="DJ84" i="5" s="1"/>
  <c r="BF18" i="5"/>
  <c r="CE21" i="5"/>
  <c r="CZ69" i="5"/>
  <c r="CZ77" i="5" s="1"/>
  <c r="DZ21" i="5"/>
  <c r="DZ57" i="5" s="1"/>
  <c r="EO23" i="5"/>
  <c r="EO97" i="5" s="1"/>
  <c r="EP99" i="5" s="1"/>
  <c r="X19" i="5"/>
  <c r="DQ69" i="5"/>
  <c r="DR77" i="5" s="1"/>
  <c r="CA72" i="5"/>
  <c r="AD18" i="5"/>
  <c r="X18" i="5"/>
  <c r="AX19" i="5"/>
  <c r="AX53" i="5" s="1"/>
  <c r="CX69" i="5"/>
  <c r="CY77" i="5" s="1"/>
  <c r="BC23" i="5"/>
  <c r="BC98" i="5" s="1"/>
  <c r="BD100" i="5" s="1"/>
  <c r="EG23" i="5"/>
  <c r="EG97" i="5" s="1"/>
  <c r="EH99" i="5" s="1"/>
  <c r="T69" i="5"/>
  <c r="BG21" i="5"/>
  <c r="U70" i="5"/>
  <c r="V84" i="5" s="1"/>
  <c r="CD23" i="5"/>
  <c r="CD97" i="5" s="1"/>
  <c r="ED18" i="5"/>
  <c r="CW70" i="5"/>
  <c r="CW84" i="5" s="1"/>
  <c r="Y72" i="5"/>
  <c r="AH21" i="5"/>
  <c r="AQ21" i="5"/>
  <c r="L70" i="5"/>
  <c r="L84" i="5" s="1"/>
  <c r="EQ18" i="5"/>
  <c r="ER54" i="5" s="1"/>
  <c r="CK70" i="5"/>
  <c r="CK84" i="5" s="1"/>
  <c r="BK19" i="5"/>
  <c r="BK53" i="5" s="1"/>
  <c r="DW72" i="5"/>
  <c r="CK72" i="5"/>
  <c r="EC19" i="5"/>
  <c r="EC53" i="5" s="1"/>
  <c r="AJ19" i="5"/>
  <c r="AJ53" i="5" s="1"/>
  <c r="M70" i="5"/>
  <c r="EE70" i="5"/>
  <c r="DR23" i="5"/>
  <c r="DR82" i="5" s="1"/>
  <c r="BE23" i="5"/>
  <c r="BE97" i="5" s="1"/>
  <c r="BF99" i="5" s="1"/>
  <c r="AE72" i="5"/>
  <c r="DO18" i="5"/>
  <c r="DO54" i="5" s="1"/>
  <c r="BZ23" i="5"/>
  <c r="Z23" i="5"/>
  <c r="Z98" i="5" s="1"/>
  <c r="AA100" i="5" s="1"/>
  <c r="BK70" i="5"/>
  <c r="BK84" i="5" s="1"/>
  <c r="EN23" i="5"/>
  <c r="EN98" i="5" s="1"/>
  <c r="EO100" i="5" s="1"/>
  <c r="AZ23" i="5"/>
  <c r="BI70" i="5"/>
  <c r="BJ84" i="5" s="1"/>
  <c r="EM70" i="5"/>
  <c r="BU21" i="5"/>
  <c r="V21" i="5"/>
  <c r="AO70" i="5"/>
  <c r="AO84" i="5" s="1"/>
  <c r="BM72" i="5"/>
  <c r="CQ23" i="5"/>
  <c r="CQ98" i="5" s="1"/>
  <c r="CR100" i="5" s="1"/>
  <c r="AP72" i="5"/>
  <c r="DF21" i="5"/>
  <c r="CK21" i="5"/>
  <c r="CF70" i="5"/>
  <c r="CA70" i="5"/>
  <c r="CB84" i="5" s="1"/>
  <c r="DF69" i="5"/>
  <c r="DG77" i="5" s="1"/>
  <c r="CB72" i="5"/>
  <c r="CJ18" i="5"/>
  <c r="CK54" i="5" s="1"/>
  <c r="DU18" i="5"/>
  <c r="AZ18" i="5"/>
  <c r="DD72" i="5"/>
  <c r="BZ69" i="5"/>
  <c r="CA77" i="5" s="1"/>
  <c r="DO70" i="5"/>
  <c r="CC19" i="5"/>
  <c r="CC53" i="5" s="1"/>
  <c r="AK23" i="5"/>
  <c r="AK82" i="5" s="1"/>
  <c r="BV21" i="5"/>
  <c r="BV57" i="5" s="1"/>
  <c r="CP69" i="5"/>
  <c r="EN72" i="5"/>
  <c r="U23" i="5"/>
  <c r="U97" i="5" s="1"/>
  <c r="V99" i="5" s="1"/>
  <c r="DQ23" i="5"/>
  <c r="CH21" i="5"/>
  <c r="CN21" i="5"/>
  <c r="AJ23" i="5"/>
  <c r="AJ98" i="5" s="1"/>
  <c r="DH21" i="5"/>
  <c r="BR21" i="5"/>
  <c r="DT23" i="5"/>
  <c r="AO21" i="5"/>
  <c r="CA19" i="5"/>
  <c r="BY21" i="5"/>
  <c r="DO23" i="5"/>
  <c r="DO19" i="5"/>
  <c r="DP53" i="5" s="1"/>
  <c r="CZ70" i="5"/>
  <c r="CZ84" i="5" s="1"/>
  <c r="CG21" i="5"/>
  <c r="EC18" i="5"/>
  <c r="EE69" i="5"/>
  <c r="CX19" i="5"/>
  <c r="CX53" i="5" s="1"/>
  <c r="AQ72" i="5"/>
  <c r="DB72" i="5"/>
  <c r="DG23" i="5"/>
  <c r="DG97" i="5" s="1"/>
  <c r="DH99" i="5" s="1"/>
  <c r="DG21" i="5"/>
  <c r="BZ70" i="5"/>
  <c r="AP70" i="5"/>
  <c r="AQ18" i="5"/>
  <c r="BI21" i="5"/>
  <c r="AH69" i="5"/>
  <c r="AI77" i="5" s="1"/>
  <c r="EV69" i="5"/>
  <c r="EV77" i="5" s="1"/>
  <c r="ES23" i="5"/>
  <c r="ES98" i="5" s="1"/>
  <c r="ET100" i="5" s="1"/>
  <c r="BR69" i="5"/>
  <c r="BS77" i="5" s="1"/>
  <c r="BL18" i="5"/>
  <c r="BM54" i="5" s="1"/>
  <c r="AL69" i="5"/>
  <c r="Z18" i="5"/>
  <c r="AA54" i="5" s="1"/>
  <c r="DV18" i="5"/>
  <c r="EH72" i="5"/>
  <c r="DQ70" i="5"/>
  <c r="DR84" i="5" s="1"/>
  <c r="AP23" i="5"/>
  <c r="AP98" i="5" s="1"/>
  <c r="AC69" i="5"/>
  <c r="DU72" i="5"/>
  <c r="AC72" i="5"/>
  <c r="DF70" i="5"/>
  <c r="DG84" i="5" s="1"/>
  <c r="DP69" i="5"/>
  <c r="EU72" i="5"/>
  <c r="EL70" i="5"/>
  <c r="EL84" i="5" s="1"/>
  <c r="AG21" i="5"/>
  <c r="CC23" i="5"/>
  <c r="CC97" i="5" s="1"/>
  <c r="Q19" i="5"/>
  <c r="EI23" i="5"/>
  <c r="EI98" i="5" s="1"/>
  <c r="CE23" i="5"/>
  <c r="CE82" i="5" s="1"/>
  <c r="DU23" i="5"/>
  <c r="DU98" i="5" s="1"/>
  <c r="R69" i="5"/>
  <c r="DK72" i="5"/>
  <c r="N21" i="5"/>
  <c r="CG18" i="5"/>
  <c r="CG54" i="5" s="1"/>
  <c r="BG69" i="5"/>
  <c r="BG77" i="5" s="1"/>
  <c r="EQ70" i="5"/>
  <c r="ER84" i="5" s="1"/>
  <c r="CM19" i="5"/>
  <c r="DL23" i="5"/>
  <c r="DL98" i="5" s="1"/>
  <c r="CT21" i="5"/>
  <c r="DS21" i="5"/>
  <c r="AJ72" i="5"/>
  <c r="AM69" i="5"/>
  <c r="AN77" i="5" s="1"/>
  <c r="DW18" i="5"/>
  <c r="DB23" i="5"/>
  <c r="DB97" i="5" s="1"/>
  <c r="DC99" i="5" s="1"/>
  <c r="CY19" i="5"/>
  <c r="Q18" i="5"/>
  <c r="R72" i="5"/>
  <c r="DI72" i="5"/>
  <c r="M18" i="5"/>
  <c r="EW72" i="5"/>
  <c r="DF23" i="5"/>
  <c r="DF82" i="5" s="1"/>
  <c r="AT72" i="5"/>
  <c r="W72" i="5"/>
  <c r="R21" i="5"/>
  <c r="CM23" i="5"/>
  <c r="CM98" i="5" s="1"/>
  <c r="T18" i="5"/>
  <c r="U54" i="5" s="1"/>
  <c r="N19" i="5"/>
  <c r="M21" i="5"/>
  <c r="N18" i="5"/>
  <c r="BA23" i="5"/>
  <c r="DW23" i="5"/>
  <c r="DW97" i="5" s="1"/>
  <c r="DE23" i="5"/>
  <c r="DE98" i="5" s="1"/>
  <c r="AD23" i="5"/>
  <c r="AD98" i="5" s="1"/>
  <c r="AE70" i="5"/>
  <c r="AF84" i="5" s="1"/>
  <c r="CZ23" i="5"/>
  <c r="DC72" i="5"/>
  <c r="DC78" i="5" s="1"/>
  <c r="DC79" i="5" s="1"/>
  <c r="DX19" i="5"/>
  <c r="DX53" i="5" s="1"/>
  <c r="BD18" i="5"/>
  <c r="BE54" i="5" s="1"/>
  <c r="AZ19" i="5"/>
  <c r="BA53" i="5" s="1"/>
  <c r="CN72" i="5"/>
  <c r="BO72" i="5"/>
  <c r="CZ72" i="5"/>
  <c r="AN23" i="5"/>
  <c r="AN97" i="5" s="1"/>
  <c r="AO99" i="5" s="1"/>
  <c r="S69" i="5"/>
  <c r="EW69" i="5"/>
  <c r="EX77" i="5" s="1"/>
  <c r="T72" i="5"/>
  <c r="BD72" i="5"/>
  <c r="BF72" i="5"/>
  <c r="CR23" i="5"/>
  <c r="CR98" i="5" s="1"/>
  <c r="CS100" i="5" s="1"/>
  <c r="EA23" i="5"/>
  <c r="EA98" i="5" s="1"/>
  <c r="EB100" i="5" s="1"/>
  <c r="X23" i="5"/>
  <c r="AY23" i="5"/>
  <c r="R19" i="5"/>
  <c r="R53" i="5" s="1"/>
  <c r="S21" i="5"/>
  <c r="DL72" i="5"/>
  <c r="CL72" i="5"/>
  <c r="CJ23" i="5"/>
  <c r="CJ97" i="5" s="1"/>
  <c r="CY23" i="5"/>
  <c r="CY98" i="5" s="1"/>
  <c r="CV72" i="5"/>
  <c r="EU23" i="5"/>
  <c r="O72" i="5"/>
  <c r="DE72" i="5"/>
  <c r="AU23" i="5"/>
  <c r="AU98" i="5" s="1"/>
  <c r="CN23" i="5"/>
  <c r="CN97" i="5" s="1"/>
  <c r="CX23" i="5"/>
  <c r="CX98" i="5" s="1"/>
  <c r="AI23" i="5"/>
  <c r="AI98" i="5" s="1"/>
  <c r="CH23" i="5"/>
  <c r="EP72" i="5"/>
  <c r="S18" i="5"/>
  <c r="L21" i="5"/>
  <c r="BN72" i="5"/>
  <c r="DK23" i="5"/>
  <c r="DK97" i="5" s="1"/>
  <c r="M19" i="5"/>
  <c r="AO23" i="5"/>
  <c r="AO97" i="5" s="1"/>
  <c r="EJ70" i="5"/>
  <c r="EK84" i="5" s="1"/>
  <c r="DH72" i="5"/>
  <c r="CA23" i="5"/>
  <c r="CA97" i="5" s="1"/>
  <c r="Q69" i="5"/>
  <c r="EF23" i="5"/>
  <c r="EF97" i="5" s="1"/>
  <c r="EG99" i="5" s="1"/>
  <c r="BW72" i="5"/>
  <c r="CO69" i="5"/>
  <c r="CX18" i="5"/>
  <c r="CH72" i="5"/>
  <c r="BV72" i="5"/>
  <c r="AB72" i="5"/>
  <c r="BJ23" i="5"/>
  <c r="BJ97" i="5" s="1"/>
  <c r="BA72" i="5"/>
  <c r="EC25" i="5"/>
  <c r="BU23" i="5"/>
  <c r="BU97" i="5" s="1"/>
  <c r="AW23" i="5"/>
  <c r="AW82" i="5" s="1"/>
  <c r="BH23" i="5"/>
  <c r="BH98" i="5" s="1"/>
  <c r="BY72" i="5"/>
  <c r="BT23" i="5"/>
  <c r="BT97" i="5" s="1"/>
  <c r="O19" i="5"/>
  <c r="AS23" i="5"/>
  <c r="AS98" i="5" s="1"/>
  <c r="BB23" i="5"/>
  <c r="BB97" i="5" s="1"/>
  <c r="BC99" i="5" s="1"/>
  <c r="AD72" i="5"/>
  <c r="AD78" i="5" s="1"/>
  <c r="CB23" i="5"/>
  <c r="CB97" i="5" s="1"/>
  <c r="L72" i="5"/>
  <c r="DV23" i="5"/>
  <c r="DV98" i="5" s="1"/>
  <c r="O69" i="5"/>
  <c r="CT23" i="5"/>
  <c r="CT97" i="5" s="1"/>
  <c r="CU99" i="5" s="1"/>
  <c r="AA23" i="5"/>
  <c r="AA98" i="5" s="1"/>
  <c r="AB100" i="5" s="1"/>
  <c r="BL72" i="5"/>
  <c r="CX72" i="5"/>
  <c r="DJ23" i="5"/>
  <c r="DJ97" i="5" s="1"/>
  <c r="DK99" i="5" s="1"/>
  <c r="BJ72" i="5"/>
  <c r="T70" i="5"/>
  <c r="T84" i="5" s="1"/>
  <c r="AN72" i="5"/>
  <c r="BQ21" i="5"/>
  <c r="ET72" i="5"/>
  <c r="BU72" i="5"/>
  <c r="BH72" i="5"/>
  <c r="EL25" i="5"/>
  <c r="O18" i="5"/>
  <c r="EB23" i="5"/>
  <c r="EB97" i="5" s="1"/>
  <c r="CO72" i="5"/>
  <c r="BM23" i="5"/>
  <c r="BM97" i="5" s="1"/>
  <c r="W23" i="5"/>
  <c r="W82" i="5" s="1"/>
  <c r="O21" i="5"/>
  <c r="T23" i="5"/>
  <c r="T82" i="5" s="1"/>
  <c r="DI23" i="5"/>
  <c r="DI82" i="5" s="1"/>
  <c r="BQ72" i="5"/>
  <c r="DR72" i="5"/>
  <c r="AG19" i="5"/>
  <c r="AG53" i="5" s="1"/>
  <c r="BI25" i="5"/>
  <c r="BK23" i="5"/>
  <c r="AR23" i="5"/>
  <c r="AR82" i="5" s="1"/>
  <c r="CH69" i="5"/>
  <c r="BB18" i="5"/>
  <c r="BI19" i="5"/>
  <c r="BJ53" i="5" s="1"/>
  <c r="EF72" i="5"/>
  <c r="ET23" i="5"/>
  <c r="X69" i="5"/>
  <c r="BI23" i="5"/>
  <c r="BI82" i="5" s="1"/>
  <c r="DE70" i="5"/>
  <c r="DE84" i="5" s="1"/>
  <c r="DM23" i="5"/>
  <c r="DM98" i="5" s="1"/>
  <c r="CJ72" i="5"/>
  <c r="CY72" i="5"/>
  <c r="DY70" i="5"/>
  <c r="DZ84" i="5" s="1"/>
  <c r="BD70" i="5"/>
  <c r="AA69" i="5"/>
  <c r="DN23" i="5"/>
  <c r="AB23" i="5"/>
  <c r="AB82" i="5" s="1"/>
  <c r="BZ72" i="5"/>
  <c r="BZ78" i="5" s="1"/>
  <c r="EB25" i="5"/>
  <c r="S23" i="5"/>
  <c r="S97" i="5" s="1"/>
  <c r="S72" i="5"/>
  <c r="EV72" i="5"/>
  <c r="CF23" i="5"/>
  <c r="CG72" i="5"/>
  <c r="AC23" i="5"/>
  <c r="AC98" i="5" s="1"/>
  <c r="P21" i="5"/>
  <c r="Q21" i="5"/>
  <c r="DD23" i="5"/>
  <c r="DD97" i="5" s="1"/>
  <c r="CK23" i="5"/>
  <c r="AY72" i="5"/>
  <c r="AH72" i="5"/>
  <c r="CO23" i="5"/>
  <c r="DS23" i="5"/>
  <c r="CP25" i="5"/>
  <c r="P72" i="5"/>
  <c r="EE19" i="5"/>
  <c r="S19" i="5"/>
  <c r="BG72" i="5"/>
  <c r="EM25" i="5"/>
  <c r="DM18" i="5"/>
  <c r="DN54" i="5" s="1"/>
  <c r="EE23" i="5"/>
  <c r="EE98" i="5" s="1"/>
  <c r="DH70" i="5"/>
  <c r="DH84" i="5" s="1"/>
  <c r="CS72" i="5"/>
  <c r="EC72" i="5"/>
  <c r="X21" i="5"/>
  <c r="CV23" i="5"/>
  <c r="CV98" i="5" s="1"/>
  <c r="CW100" i="5" s="1"/>
  <c r="DA72" i="5"/>
  <c r="BP21" i="5"/>
  <c r="EC70" i="5"/>
  <c r="AA72" i="5"/>
  <c r="DF72" i="5"/>
  <c r="AG72" i="5"/>
  <c r="AG78" i="5" s="1"/>
  <c r="AG79" i="5" s="1"/>
  <c r="AZ72" i="5"/>
  <c r="AF23" i="5"/>
  <c r="AF98" i="5" s="1"/>
  <c r="CF72" i="5"/>
  <c r="BC25" i="5"/>
  <c r="P19" i="5"/>
  <c r="AX72" i="5"/>
  <c r="DP72" i="5"/>
  <c r="BY23" i="5"/>
  <c r="BA25" i="5"/>
  <c r="R18" i="5"/>
  <c r="AL23" i="5"/>
  <c r="AL97" i="5" s="1"/>
  <c r="BX23" i="5"/>
  <c r="M72" i="5"/>
  <c r="AX23" i="5"/>
  <c r="EV23" i="5"/>
  <c r="EV82" i="5" s="1"/>
  <c r="EE25" i="5"/>
  <c r="EC23" i="5"/>
  <c r="BW23" i="5"/>
  <c r="BW98" i="5" s="1"/>
  <c r="CW23" i="5"/>
  <c r="CW98" i="5" s="1"/>
  <c r="BG23" i="5"/>
  <c r="BG82" i="5" s="1"/>
  <c r="EN25" i="5"/>
  <c r="ED25" i="5"/>
  <c r="P18" i="5"/>
  <c r="CP72" i="5"/>
  <c r="BB25" i="5"/>
  <c r="AT23" i="5"/>
  <c r="CL23" i="5"/>
  <c r="CL82" i="5" s="1"/>
  <c r="BF23" i="5"/>
  <c r="BF97" i="5" s="1"/>
  <c r="EL23" i="5"/>
  <c r="CZ25" i="5"/>
  <c r="CG23" i="5"/>
  <c r="BR23" i="5"/>
  <c r="BR98" i="5" s="1"/>
  <c r="X72" i="5"/>
  <c r="Q72" i="5"/>
  <c r="AN18" i="5"/>
  <c r="V23" i="5"/>
  <c r="V82" i="5" s="1"/>
  <c r="EH23" i="5"/>
  <c r="V72" i="5"/>
  <c r="AK72" i="5"/>
  <c r="BO23" i="5"/>
  <c r="BO82" i="5" s="1"/>
  <c r="N72" i="5"/>
  <c r="DP14" i="5"/>
  <c r="DP34" i="5" s="1"/>
  <c r="EF84" i="5" l="1"/>
  <c r="DU54" i="5"/>
  <c r="AG57" i="5"/>
  <c r="BN99" i="5"/>
  <c r="DX84" i="5"/>
  <c r="BB54" i="5"/>
  <c r="M84" i="5"/>
  <c r="AM57" i="5"/>
  <c r="BB62" i="5"/>
  <c r="BC63" i="5" s="1"/>
  <c r="BC62" i="5"/>
  <c r="BD63" i="5" s="1"/>
  <c r="BU84" i="5"/>
  <c r="AC84" i="5"/>
  <c r="DB99" i="5"/>
  <c r="EF78" i="5"/>
  <c r="Z99" i="5"/>
  <c r="AD54" i="5"/>
  <c r="ED62" i="5"/>
  <c r="DJ77" i="5"/>
  <c r="BG99" i="5"/>
  <c r="AQ57" i="5"/>
  <c r="AX54" i="5"/>
  <c r="AA78" i="5"/>
  <c r="Y53" i="5"/>
  <c r="AY77" i="5"/>
  <c r="AM78" i="5"/>
  <c r="CD84" i="5"/>
  <c r="DZ78" i="5"/>
  <c r="DZ79" i="5" s="1"/>
  <c r="DR78" i="5"/>
  <c r="DR79" i="5" s="1"/>
  <c r="BQ78" i="5"/>
  <c r="BQ79" i="5" s="1"/>
  <c r="BP78" i="5"/>
  <c r="BP79" i="5" s="1"/>
  <c r="CP77" i="5"/>
  <c r="BP57" i="5"/>
  <c r="BQ57" i="5"/>
  <c r="EC99" i="5"/>
  <c r="BX100" i="5"/>
  <c r="CJ78" i="5"/>
  <c r="CJ79" i="5" s="1"/>
  <c r="X77" i="5"/>
  <c r="CZ78" i="5"/>
  <c r="CZ79" i="5" s="1"/>
  <c r="EE54" i="5"/>
  <c r="BB82" i="5"/>
  <c r="AN54" i="5"/>
  <c r="EE77" i="5"/>
  <c r="AN78" i="5"/>
  <c r="AN79" i="5" s="1"/>
  <c r="AL77" i="5"/>
  <c r="DW100" i="5"/>
  <c r="BL78" i="5"/>
  <c r="ED78" i="5"/>
  <c r="ED79" i="5" s="1"/>
  <c r="CG84" i="5"/>
  <c r="EM62" i="5"/>
  <c r="EN64" i="5" s="1"/>
  <c r="DF100" i="5"/>
  <c r="BW54" i="5"/>
  <c r="N77" i="5"/>
  <c r="CL53" i="5"/>
  <c r="BD78" i="5"/>
  <c r="Y78" i="5"/>
  <c r="BU53" i="5"/>
  <c r="BU99" i="5" s="1"/>
  <c r="CM53" i="5"/>
  <c r="DX57" i="5"/>
  <c r="N54" i="5"/>
  <c r="BL77" i="5"/>
  <c r="EP77" i="5"/>
  <c r="O77" i="5"/>
  <c r="CH77" i="5"/>
  <c r="X54" i="5"/>
  <c r="P53" i="5"/>
  <c r="DN100" i="5"/>
  <c r="BH78" i="5"/>
  <c r="DQ77" i="5"/>
  <c r="CX100" i="5"/>
  <c r="CC99" i="5"/>
  <c r="BH97" i="5"/>
  <c r="EP78" i="5"/>
  <c r="AQ54" i="5"/>
  <c r="AG100" i="5"/>
  <c r="AB77" i="5"/>
  <c r="AM77" i="5"/>
  <c r="CN54" i="5"/>
  <c r="EB84" i="5"/>
  <c r="BD84" i="5"/>
  <c r="AC77" i="5"/>
  <c r="BZ54" i="5"/>
  <c r="CS78" i="5"/>
  <c r="CS79" i="5" s="1"/>
  <c r="CY78" i="5"/>
  <c r="CY79" i="5" s="1"/>
  <c r="AJ82" i="5"/>
  <c r="EN100" i="5"/>
  <c r="DJ54" i="5"/>
  <c r="DX78" i="5"/>
  <c r="DX79" i="5" s="1"/>
  <c r="AZ77" i="5"/>
  <c r="CF78" i="5"/>
  <c r="CF79" i="5" s="1"/>
  <c r="AZ53" i="5"/>
  <c r="EA77" i="5"/>
  <c r="CY54" i="5"/>
  <c r="AD100" i="5"/>
  <c r="CZ62" i="5"/>
  <c r="DA64" i="5" s="1"/>
  <c r="AY78" i="5"/>
  <c r="EN62" i="5"/>
  <c r="EO64" i="5" s="1"/>
  <c r="DF78" i="5"/>
  <c r="CX78" i="5"/>
  <c r="DE78" i="5"/>
  <c r="DE79" i="5" s="1"/>
  <c r="AQ100" i="5"/>
  <c r="AZ54" i="5"/>
  <c r="BT84" i="5"/>
  <c r="CV77" i="5"/>
  <c r="BT54" i="5"/>
  <c r="DG54" i="5"/>
  <c r="S54" i="5"/>
  <c r="BG54" i="5"/>
  <c r="AW100" i="5"/>
  <c r="CW54" i="5"/>
  <c r="DZ100" i="5"/>
  <c r="CP62" i="5"/>
  <c r="CQ63" i="5" s="1"/>
  <c r="X78" i="5"/>
  <c r="AK78" i="5"/>
  <c r="AK79" i="5" s="1"/>
  <c r="CP78" i="5"/>
  <c r="BA62" i="5"/>
  <c r="AT100" i="5"/>
  <c r="AI54" i="5"/>
  <c r="EE62" i="5"/>
  <c r="EF64" i="5" s="1"/>
  <c r="DA78" i="5"/>
  <c r="V78" i="5"/>
  <c r="V79" i="5" s="1"/>
  <c r="P54" i="5"/>
  <c r="AH78" i="5"/>
  <c r="O53" i="5"/>
  <c r="BA78" i="5"/>
  <c r="AP54" i="5"/>
  <c r="R84" i="5"/>
  <c r="BH53" i="5"/>
  <c r="EB54" i="5"/>
  <c r="DO78" i="5"/>
  <c r="DO79" i="5" s="1"/>
  <c r="DP78" i="5"/>
  <c r="X57" i="5"/>
  <c r="S53" i="5"/>
  <c r="BK99" i="5"/>
  <c r="DL78" i="5"/>
  <c r="DL79" i="5" s="1"/>
  <c r="AJ78" i="5"/>
  <c r="AJ79" i="5" s="1"/>
  <c r="EN78" i="5"/>
  <c r="EN79" i="5" s="1"/>
  <c r="AH57" i="5"/>
  <c r="BE78" i="5"/>
  <c r="BE79" i="5" s="1"/>
  <c r="DF54" i="5"/>
  <c r="AU53" i="5"/>
  <c r="BV77" i="5"/>
  <c r="BD77" i="5"/>
  <c r="DH57" i="5"/>
  <c r="CF84" i="5"/>
  <c r="Z97" i="5"/>
  <c r="AA99" i="5" s="1"/>
  <c r="BS78" i="5"/>
  <c r="BS79" i="5" s="1"/>
  <c r="DO84" i="5"/>
  <c r="BI77" i="5"/>
  <c r="CH53" i="5"/>
  <c r="EH78" i="5"/>
  <c r="BG78" i="5"/>
  <c r="BG79" i="5" s="1"/>
  <c r="O54" i="5"/>
  <c r="BJ98" i="5"/>
  <c r="BK100" i="5" s="1"/>
  <c r="Y54" i="5"/>
  <c r="CQ99" i="5"/>
  <c r="ER78" i="5"/>
  <c r="ER79" i="5" s="1"/>
  <c r="CF57" i="5"/>
  <c r="BJ78" i="5"/>
  <c r="BJ79" i="5" s="1"/>
  <c r="AZ78" i="5"/>
  <c r="AW54" i="5"/>
  <c r="CP54" i="5"/>
  <c r="R54" i="5"/>
  <c r="EC84" i="5"/>
  <c r="EV78" i="5"/>
  <c r="EV79" i="5" s="1"/>
  <c r="AW98" i="5"/>
  <c r="AX100" i="5" s="1"/>
  <c r="DF77" i="5"/>
  <c r="AI99" i="5"/>
  <c r="M77" i="5"/>
  <c r="CG77" i="5"/>
  <c r="AU77" i="5"/>
  <c r="Q84" i="5"/>
  <c r="AJ84" i="5"/>
  <c r="AG82" i="5"/>
  <c r="BW100" i="5"/>
  <c r="EM53" i="5"/>
  <c r="DX54" i="5"/>
  <c r="EV98" i="5"/>
  <c r="BL54" i="5"/>
  <c r="U82" i="5"/>
  <c r="DE53" i="5"/>
  <c r="DE99" i="5" s="1"/>
  <c r="CX54" i="5"/>
  <c r="DH78" i="5"/>
  <c r="DH79" i="5" s="1"/>
  <c r="S77" i="5"/>
  <c r="X53" i="5"/>
  <c r="BS100" i="5"/>
  <c r="AF97" i="5"/>
  <c r="AG99" i="5" s="1"/>
  <c r="BU78" i="5"/>
  <c r="BU98" i="5"/>
  <c r="CH78" i="5"/>
  <c r="Q77" i="5"/>
  <c r="BN78" i="5"/>
  <c r="BN79" i="5" s="1"/>
  <c r="AP82" i="5"/>
  <c r="AP97" i="5"/>
  <c r="AQ99" i="5" s="1"/>
  <c r="DG98" i="5"/>
  <c r="DH100" i="5" s="1"/>
  <c r="AZ97" i="5"/>
  <c r="BA99" i="5" s="1"/>
  <c r="CE57" i="5"/>
  <c r="AP53" i="5"/>
  <c r="AP99" i="5" s="1"/>
  <c r="EJ78" i="5"/>
  <c r="EJ79" i="5" s="1"/>
  <c r="BH84" i="5"/>
  <c r="EQ77" i="5"/>
  <c r="AF82" i="5"/>
  <c r="T54" i="5"/>
  <c r="DI78" i="5"/>
  <c r="EU78" i="5"/>
  <c r="EU79" i="5" s="1"/>
  <c r="EN97" i="5"/>
  <c r="EO99" i="5" s="1"/>
  <c r="BN98" i="5"/>
  <c r="DR57" i="5"/>
  <c r="DN84" i="5"/>
  <c r="BS84" i="5"/>
  <c r="EJ54" i="5"/>
  <c r="CO54" i="5"/>
  <c r="AE78" i="5"/>
  <c r="ER57" i="5"/>
  <c r="BG84" i="5"/>
  <c r="CP57" i="5"/>
  <c r="DX99" i="5"/>
  <c r="AQ78" i="5"/>
  <c r="AQ79" i="5" s="1"/>
  <c r="EB62" i="5"/>
  <c r="EC63" i="5" s="1"/>
  <c r="BI62" i="5"/>
  <c r="BJ63" i="5" s="1"/>
  <c r="CH57" i="5"/>
  <c r="Q53" i="5"/>
  <c r="DV54" i="5"/>
  <c r="DO82" i="5"/>
  <c r="CC78" i="5"/>
  <c r="CC79" i="5" s="1"/>
  <c r="Z78" i="5"/>
  <c r="Z79" i="5" s="1"/>
  <c r="BF84" i="5"/>
  <c r="DY54" i="5"/>
  <c r="BP97" i="5"/>
  <c r="BQ99" i="5" s="1"/>
  <c r="CU77" i="5"/>
  <c r="DM77" i="5"/>
  <c r="BG97" i="5"/>
  <c r="N53" i="5"/>
  <c r="AJ100" i="5"/>
  <c r="CN78" i="5"/>
  <c r="CN79" i="5" s="1"/>
  <c r="AE84" i="5"/>
  <c r="CY53" i="5"/>
  <c r="CY100" i="5" s="1"/>
  <c r="CT57" i="5"/>
  <c r="CC98" i="5"/>
  <c r="CA84" i="5"/>
  <c r="DO98" i="5"/>
  <c r="DP100" i="5" s="1"/>
  <c r="BC97" i="5"/>
  <c r="BD99" i="5" s="1"/>
  <c r="DV53" i="5"/>
  <c r="DV100" i="5" s="1"/>
  <c r="BV54" i="5"/>
  <c r="EF77" i="5"/>
  <c r="AJ57" i="5"/>
  <c r="DU84" i="5"/>
  <c r="AV78" i="5"/>
  <c r="AV79" i="5" s="1"/>
  <c r="DI77" i="5"/>
  <c r="BV53" i="5"/>
  <c r="BV99" i="5" s="1"/>
  <c r="AX84" i="5"/>
  <c r="DL99" i="5"/>
  <c r="R77" i="5"/>
  <c r="Z54" i="5"/>
  <c r="DG57" i="5"/>
  <c r="AP78" i="5"/>
  <c r="AP79" i="5" s="1"/>
  <c r="DP84" i="5"/>
  <c r="BZ53" i="5"/>
  <c r="AU54" i="5"/>
  <c r="BH54" i="5"/>
  <c r="EH98" i="5"/>
  <c r="EI100" i="5" s="1"/>
  <c r="EC78" i="5"/>
  <c r="EC79" i="5" s="1"/>
  <c r="CF98" i="5"/>
  <c r="CG100" i="5" s="1"/>
  <c r="BV78" i="5"/>
  <c r="AW97" i="5"/>
  <c r="AX99" i="5" s="1"/>
  <c r="CQ97" i="5"/>
  <c r="CR99" i="5" s="1"/>
  <c r="CX77" i="5"/>
  <c r="DU77" i="5"/>
  <c r="AJ54" i="5"/>
  <c r="DG78" i="5"/>
  <c r="DG79" i="5" s="1"/>
  <c r="CM84" i="5"/>
  <c r="EM77" i="5"/>
  <c r="BU77" i="5"/>
  <c r="BX82" i="5"/>
  <c r="BX78" i="5"/>
  <c r="BX79" i="5" s="1"/>
  <c r="BX98" i="5"/>
  <c r="BX97" i="5"/>
  <c r="BY57" i="5"/>
  <c r="BY82" i="5"/>
  <c r="BY98" i="5"/>
  <c r="BY97" i="5"/>
  <c r="CG82" i="5"/>
  <c r="CG57" i="5"/>
  <c r="CG97" i="5"/>
  <c r="BO98" i="5"/>
  <c r="BP100" i="5" s="1"/>
  <c r="BO97" i="5"/>
  <c r="BP99" i="5" s="1"/>
  <c r="BO78" i="5"/>
  <c r="CL78" i="5"/>
  <c r="CL79" i="5" s="1"/>
  <c r="BF82" i="5"/>
  <c r="BF98" i="5"/>
  <c r="BG100" i="5" s="1"/>
  <c r="BF78" i="5"/>
  <c r="BF79" i="5" s="1"/>
  <c r="AL57" i="5"/>
  <c r="AL82" i="5"/>
  <c r="AL78" i="5"/>
  <c r="AL98" i="5"/>
  <c r="CK98" i="5"/>
  <c r="CK82" i="5"/>
  <c r="CK97" i="5"/>
  <c r="CK57" i="5"/>
  <c r="CO78" i="5"/>
  <c r="BY78" i="5"/>
  <c r="BY79" i="5" s="1"/>
  <c r="CL97" i="5"/>
  <c r="DS78" i="5"/>
  <c r="DS79" i="5" s="1"/>
  <c r="DS98" i="5"/>
  <c r="DS82" i="5"/>
  <c r="CG78" i="5"/>
  <c r="AX82" i="5"/>
  <c r="AX97" i="5"/>
  <c r="AX98" i="5"/>
  <c r="CL98" i="5"/>
  <c r="BR82" i="5"/>
  <c r="DS97" i="5"/>
  <c r="Q54" i="5"/>
  <c r="DS57" i="5"/>
  <c r="V98" i="5"/>
  <c r="W100" i="5" s="1"/>
  <c r="V57" i="5"/>
  <c r="V97" i="5"/>
  <c r="W99" i="5" s="1"/>
  <c r="EL57" i="5"/>
  <c r="EL82" i="5"/>
  <c r="EL97" i="5"/>
  <c r="EL98" i="5"/>
  <c r="CO98" i="5"/>
  <c r="CO97" i="5"/>
  <c r="CO82" i="5"/>
  <c r="EL62" i="5"/>
  <c r="BR78" i="5"/>
  <c r="BR97" i="5"/>
  <c r="BS99" i="5" s="1"/>
  <c r="EC82" i="5"/>
  <c r="EC57" i="5"/>
  <c r="EC97" i="5"/>
  <c r="EC62" i="5"/>
  <c r="EC98" i="5"/>
  <c r="AX78" i="5"/>
  <c r="AX79" i="5" s="1"/>
  <c r="EF53" i="5"/>
  <c r="EF100" i="5" s="1"/>
  <c r="EE53" i="5"/>
  <c r="AT57" i="5"/>
  <c r="AT78" i="5"/>
  <c r="AT79" i="5" s="1"/>
  <c r="AT97" i="5"/>
  <c r="AT98" i="5"/>
  <c r="AT82" i="5"/>
  <c r="CG98" i="5"/>
  <c r="DN57" i="5"/>
  <c r="DN82" i="5"/>
  <c r="DN97" i="5"/>
  <c r="ET57" i="5"/>
  <c r="ET82" i="5"/>
  <c r="ET98" i="5"/>
  <c r="EU100" i="5" s="1"/>
  <c r="BK57" i="5"/>
  <c r="BK78" i="5"/>
  <c r="BK79" i="5" s="1"/>
  <c r="ET78" i="5"/>
  <c r="ET79" i="5" s="1"/>
  <c r="CB82" i="5"/>
  <c r="CB57" i="5"/>
  <c r="CB98" i="5"/>
  <c r="CC100" i="5" s="1"/>
  <c r="BT57" i="5"/>
  <c r="BT98" i="5"/>
  <c r="BT78" i="5"/>
  <c r="BT79" i="5" s="1"/>
  <c r="BT82" i="5"/>
  <c r="S98" i="5"/>
  <c r="EU57" i="5"/>
  <c r="EU82" i="5"/>
  <c r="AY82" i="5"/>
  <c r="AY57" i="5"/>
  <c r="X97" i="5"/>
  <c r="X98" i="5"/>
  <c r="CZ57" i="5"/>
  <c r="CZ98" i="5"/>
  <c r="CZ97" i="5"/>
  <c r="BA97" i="5"/>
  <c r="BB99" i="5" s="1"/>
  <c r="BA57" i="5"/>
  <c r="BA98" i="5"/>
  <c r="BB100" i="5" s="1"/>
  <c r="EU98" i="5"/>
  <c r="EV100" i="5" s="1"/>
  <c r="DQ84" i="5"/>
  <c r="CB53" i="5"/>
  <c r="CB99" i="5" s="1"/>
  <c r="CA53" i="5"/>
  <c r="BM78" i="5"/>
  <c r="BM79" i="5" s="1"/>
  <c r="CW78" i="5"/>
  <c r="CW79" i="5" s="1"/>
  <c r="CW82" i="5"/>
  <c r="EE57" i="5"/>
  <c r="EE97" i="5"/>
  <c r="EE82" i="5"/>
  <c r="EE78" i="5"/>
  <c r="S78" i="5"/>
  <c r="DV97" i="5"/>
  <c r="DW99" i="5" s="1"/>
  <c r="DV82" i="5"/>
  <c r="DV78" i="5"/>
  <c r="DV79" i="5" s="1"/>
  <c r="DV57" i="5"/>
  <c r="EF82" i="5"/>
  <c r="EF57" i="5"/>
  <c r="CJ82" i="5"/>
  <c r="CJ57" i="5"/>
  <c r="CJ98" i="5"/>
  <c r="S57" i="5"/>
  <c r="W78" i="5"/>
  <c r="W79" i="5" s="1"/>
  <c r="AU97" i="5"/>
  <c r="DK78" i="5"/>
  <c r="DK79" i="5" s="1"/>
  <c r="AI82" i="5"/>
  <c r="DU78" i="5"/>
  <c r="AQ84" i="5"/>
  <c r="AP84" i="5"/>
  <c r="AO57" i="5"/>
  <c r="CB78" i="5"/>
  <c r="CB79" i="5" s="1"/>
  <c r="CF82" i="5"/>
  <c r="DK57" i="5"/>
  <c r="CN53" i="5"/>
  <c r="CN100" i="5" s="1"/>
  <c r="CM78" i="5"/>
  <c r="CV82" i="5"/>
  <c r="CV97" i="5"/>
  <c r="CW99" i="5" s="1"/>
  <c r="DM54" i="5"/>
  <c r="AA77" i="5"/>
  <c r="DI97" i="5"/>
  <c r="DJ99" i="5" s="1"/>
  <c r="DI98" i="5"/>
  <c r="DJ100" i="5" s="1"/>
  <c r="DI57" i="5"/>
  <c r="T57" i="5"/>
  <c r="T97" i="5"/>
  <c r="U99" i="5" s="1"/>
  <c r="T98" i="5"/>
  <c r="U100" i="5" s="1"/>
  <c r="BM82" i="5"/>
  <c r="BM57" i="5"/>
  <c r="BM98" i="5"/>
  <c r="BN100" i="5" s="1"/>
  <c r="CT98" i="5"/>
  <c r="CU100" i="5" s="1"/>
  <c r="CT82" i="5"/>
  <c r="CT78" i="5"/>
  <c r="CT79" i="5" s="1"/>
  <c r="AS97" i="5"/>
  <c r="AT99" i="5" s="1"/>
  <c r="CO77" i="5"/>
  <c r="CV78" i="5"/>
  <c r="DE82" i="5"/>
  <c r="DE97" i="5"/>
  <c r="DF99" i="5" s="1"/>
  <c r="AY98" i="5"/>
  <c r="CN98" i="5"/>
  <c r="DB82" i="5"/>
  <c r="DB57" i="5"/>
  <c r="DB98" i="5"/>
  <c r="DC100" i="5" s="1"/>
  <c r="DL97" i="5"/>
  <c r="DL82" i="5"/>
  <c r="EI97" i="5"/>
  <c r="EI82" i="5"/>
  <c r="DP77" i="5"/>
  <c r="AH77" i="5"/>
  <c r="BZ84" i="5"/>
  <c r="CK78" i="5"/>
  <c r="CK79" i="5" s="1"/>
  <c r="BG57" i="5"/>
  <c r="ES78" i="5"/>
  <c r="ES79" i="5" s="1"/>
  <c r="DD82" i="5"/>
  <c r="DD57" i="5"/>
  <c r="BI97" i="5"/>
  <c r="BJ99" i="5" s="1"/>
  <c r="BI98" i="5"/>
  <c r="BJ100" i="5" s="1"/>
  <c r="AS57" i="5"/>
  <c r="AS82" i="5"/>
  <c r="AS78" i="5"/>
  <c r="AS79" i="5" s="1"/>
  <c r="CH82" i="5"/>
  <c r="CX57" i="5"/>
  <c r="CX82" i="5"/>
  <c r="AU57" i="5"/>
  <c r="AU78" i="5"/>
  <c r="AU82" i="5"/>
  <c r="EA82" i="5"/>
  <c r="EA57" i="5"/>
  <c r="EA97" i="5"/>
  <c r="EB99" i="5" s="1"/>
  <c r="BK97" i="5"/>
  <c r="CX97" i="5"/>
  <c r="CM82" i="5"/>
  <c r="CM57" i="5"/>
  <c r="DW54" i="5"/>
  <c r="S82" i="5"/>
  <c r="BR77" i="5"/>
  <c r="DB78" i="5"/>
  <c r="DB79" i="5" s="1"/>
  <c r="DT97" i="5"/>
  <c r="DU99" i="5" s="1"/>
  <c r="DT98" i="5"/>
  <c r="DU100" i="5" s="1"/>
  <c r="DT82" i="5"/>
  <c r="DT78" i="5"/>
  <c r="DT79" i="5" s="1"/>
  <c r="BK82" i="5"/>
  <c r="T77" i="5"/>
  <c r="DL57" i="5"/>
  <c r="AD57" i="5"/>
  <c r="CV57" i="5"/>
  <c r="BI78" i="5"/>
  <c r="BW57" i="5"/>
  <c r="BW82" i="5"/>
  <c r="AC82" i="5"/>
  <c r="AC57" i="5"/>
  <c r="AC97" i="5"/>
  <c r="AD99" i="5" s="1"/>
  <c r="BI53" i="5"/>
  <c r="DK82" i="5"/>
  <c r="DK98" i="5"/>
  <c r="DL100" i="5" s="1"/>
  <c r="CH97" i="5"/>
  <c r="CH98" i="5"/>
  <c r="AI97" i="5"/>
  <c r="AJ99" i="5" s="1"/>
  <c r="DU82" i="5"/>
  <c r="DU57" i="5"/>
  <c r="DU97" i="5"/>
  <c r="CM97" i="5"/>
  <c r="DF84" i="5"/>
  <c r="EF98" i="5"/>
  <c r="EG100" i="5" s="1"/>
  <c r="BI57" i="5"/>
  <c r="ED54" i="5"/>
  <c r="EC54" i="5"/>
  <c r="BZ82" i="5"/>
  <c r="BZ98" i="5"/>
  <c r="BZ97" i="5"/>
  <c r="CW57" i="5"/>
  <c r="DJ78" i="5"/>
  <c r="DN78" i="5"/>
  <c r="EI57" i="5"/>
  <c r="AB57" i="5"/>
  <c r="AB98" i="5"/>
  <c r="AC100" i="5" s="1"/>
  <c r="AB97" i="5"/>
  <c r="AC99" i="5" s="1"/>
  <c r="AR98" i="5"/>
  <c r="AS100" i="5" s="1"/>
  <c r="AR97" i="5"/>
  <c r="AS99" i="5" s="1"/>
  <c r="DJ57" i="5"/>
  <c r="DJ82" i="5"/>
  <c r="DJ98" i="5"/>
  <c r="DK100" i="5" s="1"/>
  <c r="AA57" i="5"/>
  <c r="AA97" i="5"/>
  <c r="AB99" i="5" s="1"/>
  <c r="AA82" i="5"/>
  <c r="BU82" i="5"/>
  <c r="BU57" i="5"/>
  <c r="BJ57" i="5"/>
  <c r="BJ82" i="5"/>
  <c r="BW78" i="5"/>
  <c r="BG98" i="5"/>
  <c r="T78" i="5"/>
  <c r="AN82" i="5"/>
  <c r="AN57" i="5"/>
  <c r="AN98" i="5"/>
  <c r="AO100" i="5" s="1"/>
  <c r="AD82" i="5"/>
  <c r="AD97" i="5"/>
  <c r="CF97" i="5"/>
  <c r="CG99" i="5" s="1"/>
  <c r="W97" i="5"/>
  <c r="AO98" i="5"/>
  <c r="BR57" i="5"/>
  <c r="DQ82" i="5"/>
  <c r="DQ57" i="5"/>
  <c r="DQ98" i="5"/>
  <c r="DR100" i="5" s="1"/>
  <c r="DQ97" i="5"/>
  <c r="DR99" i="5" s="1"/>
  <c r="DD78" i="5"/>
  <c r="DD79" i="5" s="1"/>
  <c r="W57" i="5"/>
  <c r="EB78" i="5"/>
  <c r="EB79" i="5" s="1"/>
  <c r="EH57" i="5"/>
  <c r="EH97" i="5"/>
  <c r="EI99" i="5" s="1"/>
  <c r="EH82" i="5"/>
  <c r="DY84" i="5"/>
  <c r="DM57" i="5"/>
  <c r="DM82" i="5"/>
  <c r="DM78" i="5"/>
  <c r="DM97" i="5"/>
  <c r="DN99" i="5" s="1"/>
  <c r="W98" i="5"/>
  <c r="EB82" i="5"/>
  <c r="BB98" i="5"/>
  <c r="BC100" i="5" s="1"/>
  <c r="BB57" i="5"/>
  <c r="BH57" i="5"/>
  <c r="BH82" i="5"/>
  <c r="EJ84" i="5"/>
  <c r="CW97" i="5"/>
  <c r="CX99" i="5" s="1"/>
  <c r="CY57" i="5"/>
  <c r="CY82" i="5"/>
  <c r="CY97" i="5"/>
  <c r="CR82" i="5"/>
  <c r="CR57" i="5"/>
  <c r="CR78" i="5"/>
  <c r="CR79" i="5" s="1"/>
  <c r="CR97" i="5"/>
  <c r="CS99" i="5" s="1"/>
  <c r="DF57" i="5"/>
  <c r="DF97" i="5"/>
  <c r="DG99" i="5" s="1"/>
  <c r="DF98" i="5"/>
  <c r="DG100" i="5" s="1"/>
  <c r="EB98" i="5"/>
  <c r="EC100" i="5" s="1"/>
  <c r="EQ84" i="5"/>
  <c r="EV97" i="5"/>
  <c r="DQ78" i="5"/>
  <c r="DN98" i="5"/>
  <c r="ET97" i="5"/>
  <c r="EU99" i="5" s="1"/>
  <c r="BK98" i="5"/>
  <c r="BW97" i="5"/>
  <c r="BX99" i="5" s="1"/>
  <c r="AB78" i="5"/>
  <c r="CA57" i="5"/>
  <c r="CA82" i="5"/>
  <c r="CA98" i="5"/>
  <c r="CA78" i="5"/>
  <c r="CA79" i="5" s="1"/>
  <c r="AO82" i="5"/>
  <c r="AO78" i="5"/>
  <c r="AO79" i="5" s="1"/>
  <c r="CN57" i="5"/>
  <c r="CN82" i="5"/>
  <c r="DD98" i="5"/>
  <c r="EU97" i="5"/>
  <c r="EV99" i="5" s="1"/>
  <c r="AY97" i="5"/>
  <c r="X82" i="5"/>
  <c r="EW77" i="5"/>
  <c r="BD54" i="5"/>
  <c r="CZ82" i="5"/>
  <c r="DW82" i="5"/>
  <c r="DW57" i="5"/>
  <c r="DW98" i="5"/>
  <c r="DX100" i="5" s="1"/>
  <c r="DW78" i="5"/>
  <c r="BA82" i="5"/>
  <c r="AC78" i="5"/>
  <c r="ES82" i="5"/>
  <c r="ES57" i="5"/>
  <c r="ES97" i="5"/>
  <c r="ET99" i="5" s="1"/>
  <c r="EN84" i="5"/>
  <c r="EM84" i="5"/>
  <c r="AI57" i="5"/>
  <c r="AK97" i="5"/>
  <c r="AL99" i="5" s="1"/>
  <c r="AK98" i="5"/>
  <c r="AL100" i="5" s="1"/>
  <c r="BZ77" i="5"/>
  <c r="BZ79" i="5" s="1"/>
  <c r="CJ54" i="5"/>
  <c r="BE82" i="5"/>
  <c r="BE57" i="5"/>
  <c r="BE98" i="5"/>
  <c r="BF100" i="5" s="1"/>
  <c r="DG82" i="5"/>
  <c r="BC57" i="5"/>
  <c r="BC82" i="5"/>
  <c r="DY53" i="5"/>
  <c r="DY100" i="5" s="1"/>
  <c r="T53" i="5"/>
  <c r="T99" i="5" s="1"/>
  <c r="DO57" i="5"/>
  <c r="AH82" i="5"/>
  <c r="DH82" i="5"/>
  <c r="DB84" i="5"/>
  <c r="DA84" i="5"/>
  <c r="AR57" i="5"/>
  <c r="BC54" i="5"/>
  <c r="BN57" i="5"/>
  <c r="CD53" i="5"/>
  <c r="CZ53" i="5"/>
  <c r="CZ100" i="5" s="1"/>
  <c r="BZ57" i="5"/>
  <c r="EA78" i="5"/>
  <c r="AD84" i="5"/>
  <c r="CD57" i="5"/>
  <c r="CD98" i="5"/>
  <c r="CD82" i="5"/>
  <c r="DO97" i="5"/>
  <c r="DP99" i="5" s="1"/>
  <c r="CS82" i="5"/>
  <c r="CS57" i="5"/>
  <c r="CS97" i="5"/>
  <c r="CT99" i="5" s="1"/>
  <c r="EM82" i="5"/>
  <c r="EM57" i="5"/>
  <c r="CI82" i="5"/>
  <c r="CI57" i="5"/>
  <c r="CI98" i="5"/>
  <c r="CJ100" i="5" s="1"/>
  <c r="AJ97" i="5"/>
  <c r="CM54" i="5"/>
  <c r="AH98" i="5"/>
  <c r="AI100" i="5" s="1"/>
  <c r="CO53" i="5"/>
  <c r="CO99" i="5" s="1"/>
  <c r="DH97" i="5"/>
  <c r="DI99" i="5" s="1"/>
  <c r="AV82" i="5"/>
  <c r="AV57" i="5"/>
  <c r="AV97" i="5"/>
  <c r="AW99" i="5" s="1"/>
  <c r="BA54" i="5"/>
  <c r="EG77" i="5"/>
  <c r="EG98" i="5"/>
  <c r="EH100" i="5" s="1"/>
  <c r="AP57" i="5"/>
  <c r="EI78" i="5"/>
  <c r="EI79" i="5" s="1"/>
  <c r="EG78" i="5"/>
  <c r="CE78" i="5"/>
  <c r="CE79" i="5" s="1"/>
  <c r="BY53" i="5"/>
  <c r="CE97" i="5"/>
  <c r="CF99" i="5" s="1"/>
  <c r="CE98" i="5"/>
  <c r="CF100" i="5" s="1"/>
  <c r="AZ57" i="5"/>
  <c r="AZ82" i="5"/>
  <c r="EN82" i="5"/>
  <c r="EN57" i="5"/>
  <c r="DR97" i="5"/>
  <c r="DS99" i="5" s="1"/>
  <c r="U84" i="5"/>
  <c r="DI84" i="5"/>
  <c r="EV84" i="5"/>
  <c r="Z82" i="5"/>
  <c r="DP54" i="5"/>
  <c r="EW53" i="5"/>
  <c r="CX84" i="5"/>
  <c r="CU98" i="5"/>
  <c r="CV100" i="5" s="1"/>
  <c r="EQ82" i="5"/>
  <c r="EQ57" i="5"/>
  <c r="EQ97" i="5"/>
  <c r="ER99" i="5" s="1"/>
  <c r="BE84" i="5"/>
  <c r="CH54" i="5"/>
  <c r="DP98" i="5"/>
  <c r="DQ100" i="5" s="1"/>
  <c r="DP82" i="5"/>
  <c r="DP97" i="5"/>
  <c r="DQ99" i="5" s="1"/>
  <c r="CO57" i="5"/>
  <c r="ED84" i="5"/>
  <c r="DT57" i="5"/>
  <c r="CU78" i="5"/>
  <c r="AY53" i="5"/>
  <c r="EO57" i="5"/>
  <c r="EO82" i="5"/>
  <c r="EO98" i="5"/>
  <c r="EP100" i="5" s="1"/>
  <c r="EO78" i="5"/>
  <c r="AS54" i="5"/>
  <c r="AR54" i="5"/>
  <c r="AE82" i="5"/>
  <c r="AE57" i="5"/>
  <c r="BL84" i="5"/>
  <c r="DZ82" i="5"/>
  <c r="DZ97" i="5"/>
  <c r="EA99" i="5" s="1"/>
  <c r="BO57" i="5"/>
  <c r="P77" i="5"/>
  <c r="EL78" i="5"/>
  <c r="EL79" i="5" s="1"/>
  <c r="AR78" i="5"/>
  <c r="AR79" i="5" s="1"/>
  <c r="N84" i="5"/>
  <c r="CH84" i="5"/>
  <c r="DO53" i="5"/>
  <c r="CQ82" i="5"/>
  <c r="CQ57" i="5"/>
  <c r="CQ78" i="5"/>
  <c r="BI84" i="5"/>
  <c r="EE84" i="5"/>
  <c r="BA77" i="5"/>
  <c r="Y77" i="5"/>
  <c r="AT84" i="5"/>
  <c r="U77" i="5"/>
  <c r="Z57" i="5"/>
  <c r="AW78" i="5"/>
  <c r="AW79" i="5" s="1"/>
  <c r="EK53" i="5"/>
  <c r="EK99" i="5" s="1"/>
  <c r="EJ53" i="5"/>
  <c r="EJ100" i="5" s="1"/>
  <c r="BB78" i="5"/>
  <c r="BB79" i="5" s="1"/>
  <c r="BF57" i="5"/>
  <c r="EM78" i="5"/>
  <c r="DE57" i="5"/>
  <c r="AW57" i="5"/>
  <c r="EG82" i="5"/>
  <c r="EG57" i="5"/>
  <c r="BS98" i="5"/>
  <c r="BS57" i="5"/>
  <c r="BS97" i="5"/>
  <c r="Y82" i="5"/>
  <c r="Y57" i="5"/>
  <c r="CI78" i="5"/>
  <c r="EJ57" i="5"/>
  <c r="EJ98" i="5"/>
  <c r="AE54" i="5"/>
  <c r="AZ98" i="5"/>
  <c r="BA100" i="5" s="1"/>
  <c r="Y98" i="5"/>
  <c r="Z100" i="5" s="1"/>
  <c r="DR98" i="5"/>
  <c r="DS100" i="5" s="1"/>
  <c r="CD78" i="5"/>
  <c r="CD79" i="5" s="1"/>
  <c r="AE97" i="5"/>
  <c r="AF99" i="5" s="1"/>
  <c r="AI78" i="5"/>
  <c r="AI79" i="5" s="1"/>
  <c r="AF57" i="5"/>
  <c r="EB57" i="5"/>
  <c r="AX57" i="5"/>
  <c r="BC78" i="5"/>
  <c r="BC79" i="5" s="1"/>
  <c r="BX57" i="5"/>
  <c r="CL57" i="5"/>
  <c r="ED53" i="5"/>
  <c r="CC57" i="5"/>
  <c r="CC82" i="5"/>
  <c r="U57" i="5"/>
  <c r="U98" i="5"/>
  <c r="V100" i="5" s="1"/>
  <c r="U78" i="5"/>
  <c r="EQ54" i="5"/>
  <c r="BF54" i="5"/>
  <c r="AV53" i="5"/>
  <c r="AV100" i="5" s="1"/>
  <c r="DH54" i="5"/>
  <c r="BQ98" i="5"/>
  <c r="BR100" i="5" s="1"/>
  <c r="BQ97" i="5"/>
  <c r="BR99" i="5" s="1"/>
  <c r="AH53" i="5"/>
  <c r="AH99" i="5" s="1"/>
  <c r="AK53" i="5"/>
  <c r="AK100" i="5" s="1"/>
  <c r="DE54" i="5"/>
  <c r="CL84" i="5"/>
  <c r="DY57" i="5"/>
  <c r="DY82" i="5"/>
  <c r="DY97" i="5"/>
  <c r="DZ99" i="5" s="1"/>
  <c r="DA77" i="5"/>
  <c r="CK53" i="5"/>
  <c r="CK99" i="5" s="1"/>
  <c r="BL82" i="5"/>
  <c r="BL57" i="5"/>
  <c r="BL98" i="5"/>
  <c r="BM100" i="5" s="1"/>
  <c r="BL97" i="5"/>
  <c r="BM99" i="5" s="1"/>
  <c r="EJ82" i="5"/>
  <c r="EM97" i="5"/>
  <c r="EN99" i="5" s="1"/>
  <c r="BH77" i="5"/>
  <c r="DP57" i="5"/>
  <c r="BT53" i="5"/>
  <c r="AF78" i="5"/>
  <c r="AF79" i="5" s="1"/>
  <c r="AD77" i="5"/>
  <c r="AD79" i="5" s="1"/>
  <c r="BB84" i="5"/>
  <c r="EK82" i="5"/>
  <c r="EK57" i="5"/>
  <c r="EK98" i="5"/>
  <c r="EL100" i="5" s="1"/>
  <c r="EK78" i="5"/>
  <c r="EK79" i="5" s="1"/>
  <c r="CU82" i="5"/>
  <c r="CU57" i="5"/>
  <c r="AQ97" i="5"/>
  <c r="AR99" i="5" s="1"/>
  <c r="AQ98" i="5"/>
  <c r="AR100" i="5" s="1"/>
  <c r="BN97" i="5"/>
  <c r="DN77" i="5"/>
  <c r="EQ78" i="5"/>
  <c r="AK57" i="5"/>
  <c r="CE84" i="5"/>
  <c r="AO54" i="5"/>
  <c r="DY78" i="5"/>
  <c r="DY79" i="5" s="1"/>
  <c r="EV57" i="5"/>
  <c r="DA82" i="5"/>
  <c r="DA57" i="5"/>
  <c r="BD82" i="5"/>
  <c r="BD57" i="5"/>
  <c r="ED82" i="5"/>
  <c r="ED57" i="5"/>
  <c r="AI84" i="5"/>
  <c r="BI54" i="5"/>
  <c r="EO77" i="5"/>
  <c r="CA54" i="5"/>
  <c r="AM98" i="5"/>
  <c r="AN100" i="5" s="1"/>
  <c r="EM54" i="5"/>
  <c r="BV97" i="5"/>
  <c r="BW99" i="5" s="1"/>
  <c r="BS54" i="5"/>
  <c r="CO84" i="5"/>
  <c r="CQ77" i="5"/>
  <c r="ER82" i="5"/>
  <c r="ED97" i="5"/>
  <c r="AE53" i="5"/>
  <c r="AE100" i="5" s="1"/>
  <c r="ER97" i="5"/>
  <c r="ES99" i="5" s="1"/>
  <c r="BO53" i="5"/>
  <c r="EP97" i="5"/>
  <c r="EQ99" i="5" s="1"/>
  <c r="BD98" i="5"/>
  <c r="BE100" i="5" s="1"/>
  <c r="EP57" i="5"/>
  <c r="BP82" i="5"/>
  <c r="AG98" i="5"/>
  <c r="BO77" i="5"/>
  <c r="CZ54" i="5"/>
  <c r="DC82" i="5"/>
  <c r="DC57" i="5"/>
  <c r="CM77" i="5"/>
  <c r="BL53" i="5"/>
  <c r="ER98" i="5"/>
  <c r="ES100" i="5" s="1"/>
  <c r="AM82" i="5"/>
  <c r="CE53" i="5"/>
  <c r="CE99" i="5" s="1"/>
  <c r="DX82" i="5"/>
  <c r="DC97" i="5"/>
  <c r="DD99" i="5" s="1"/>
  <c r="EP98" i="5"/>
  <c r="EQ100" i="5" s="1"/>
  <c r="EH77" i="5"/>
  <c r="DM53" i="5"/>
  <c r="DM100" i="5" s="1"/>
  <c r="DW77" i="5"/>
  <c r="AM97" i="5"/>
  <c r="AN99" i="5" s="1"/>
  <c r="BV82" i="5"/>
  <c r="AH54" i="5"/>
  <c r="CI77" i="5"/>
  <c r="DX97" i="5"/>
  <c r="CP53" i="5"/>
  <c r="CP82" i="5"/>
  <c r="X84" i="5"/>
  <c r="DA98" i="5"/>
  <c r="DB100" i="5" s="1"/>
  <c r="AM53" i="5"/>
  <c r="AM99" i="5" s="1"/>
  <c r="BV84" i="5"/>
  <c r="DA53" i="5"/>
  <c r="CI53" i="5"/>
  <c r="BO84" i="5"/>
  <c r="O84" i="5"/>
  <c r="CI84" i="5"/>
  <c r="DT53" i="5"/>
  <c r="AE77" i="5"/>
  <c r="CP98" i="5"/>
  <c r="CQ100" i="5" s="1"/>
  <c r="BW77" i="5"/>
  <c r="CQ54" i="5"/>
  <c r="AL84" i="5"/>
  <c r="EW54" i="5"/>
  <c r="BT13" i="5"/>
  <c r="BB64" i="5" l="1"/>
  <c r="BC64" i="5"/>
  <c r="BD64" i="5"/>
  <c r="EE63" i="5"/>
  <c r="DJ79" i="5"/>
  <c r="EF79" i="5"/>
  <c r="BH79" i="5"/>
  <c r="EE64" i="5"/>
  <c r="Y79" i="5"/>
  <c r="Y99" i="5"/>
  <c r="AE79" i="5"/>
  <c r="AY79" i="5"/>
  <c r="AM79" i="5"/>
  <c r="AA79" i="5"/>
  <c r="CP79" i="5"/>
  <c r="Y100" i="5"/>
  <c r="EE79" i="5"/>
  <c r="EE100" i="5"/>
  <c r="AB79" i="5"/>
  <c r="AZ100" i="5"/>
  <c r="EE99" i="5"/>
  <c r="AZ99" i="5"/>
  <c r="EM99" i="5"/>
  <c r="BO100" i="5"/>
  <c r="DM79" i="5"/>
  <c r="BH100" i="5"/>
  <c r="X79" i="5"/>
  <c r="AH79" i="5"/>
  <c r="CN99" i="5"/>
  <c r="EA79" i="5"/>
  <c r="DQ79" i="5"/>
  <c r="AL79" i="5"/>
  <c r="BU100" i="5"/>
  <c r="BL79" i="5"/>
  <c r="EC64" i="5"/>
  <c r="BD79" i="5"/>
  <c r="EN63" i="5"/>
  <c r="DA63" i="5"/>
  <c r="BB63" i="5"/>
  <c r="BI79" i="5"/>
  <c r="CL100" i="5"/>
  <c r="EP79" i="5"/>
  <c r="BI99" i="5"/>
  <c r="AU100" i="5"/>
  <c r="CM100" i="5"/>
  <c r="CM99" i="5"/>
  <c r="AZ79" i="5"/>
  <c r="CX79" i="5"/>
  <c r="CH79" i="5"/>
  <c r="CG79" i="5"/>
  <c r="CL99" i="5"/>
  <c r="CB100" i="5"/>
  <c r="DY99" i="5"/>
  <c r="DE100" i="5"/>
  <c r="U79" i="5"/>
  <c r="BA79" i="5"/>
  <c r="AC79" i="5"/>
  <c r="DF79" i="5"/>
  <c r="AU99" i="5"/>
  <c r="S79" i="5"/>
  <c r="EW100" i="5"/>
  <c r="DP79" i="5"/>
  <c r="EM100" i="5"/>
  <c r="AU79" i="5"/>
  <c r="CQ64" i="5"/>
  <c r="EO63" i="5"/>
  <c r="EG79" i="5"/>
  <c r="CZ99" i="5"/>
  <c r="CY99" i="5"/>
  <c r="DU79" i="5"/>
  <c r="BV79" i="5"/>
  <c r="CV79" i="5"/>
  <c r="EQ79" i="5"/>
  <c r="EH79" i="5"/>
  <c r="BH99" i="5"/>
  <c r="AH100" i="5"/>
  <c r="DA79" i="5"/>
  <c r="T79" i="5"/>
  <c r="CH100" i="5"/>
  <c r="CH99" i="5"/>
  <c r="EM79" i="5"/>
  <c r="BZ100" i="5"/>
  <c r="X100" i="5"/>
  <c r="DV99" i="5"/>
  <c r="DI79" i="5"/>
  <c r="CU79" i="5"/>
  <c r="EF99" i="5"/>
  <c r="X99" i="5"/>
  <c r="BZ99" i="5"/>
  <c r="CA99" i="5"/>
  <c r="CO100" i="5"/>
  <c r="EF63" i="5"/>
  <c r="BV100" i="5"/>
  <c r="CA100" i="5"/>
  <c r="BU79" i="5"/>
  <c r="AP100" i="5"/>
  <c r="BJ64" i="5"/>
  <c r="CI79" i="5"/>
  <c r="CQ79" i="5"/>
  <c r="CD100" i="5"/>
  <c r="DO99" i="5"/>
  <c r="BO79" i="5"/>
  <c r="DM99" i="5"/>
  <c r="AV99" i="5"/>
  <c r="DA99" i="5"/>
  <c r="BR79" i="5"/>
  <c r="EO79" i="5"/>
  <c r="DA100" i="5"/>
  <c r="T100" i="5"/>
  <c r="EM64" i="5"/>
  <c r="EM63" i="5"/>
  <c r="AK99" i="5"/>
  <c r="EW99" i="5"/>
  <c r="BW79" i="5"/>
  <c r="BL99" i="5"/>
  <c r="ED100" i="5"/>
  <c r="BT99" i="5"/>
  <c r="CD99" i="5"/>
  <c r="BL100" i="5"/>
  <c r="AE99" i="5"/>
  <c r="DN79" i="5"/>
  <c r="CM79" i="5"/>
  <c r="CK100" i="5"/>
  <c r="ED64" i="5"/>
  <c r="ED63" i="5"/>
  <c r="BI100" i="5"/>
  <c r="AY100" i="5"/>
  <c r="BY99" i="5"/>
  <c r="CI100" i="5"/>
  <c r="ED99" i="5"/>
  <c r="AY99" i="5"/>
  <c r="BY100" i="5"/>
  <c r="BO99" i="5"/>
  <c r="BT100" i="5"/>
  <c r="CE100" i="5"/>
  <c r="DW79" i="5"/>
  <c r="DO100" i="5"/>
  <c r="CI99" i="5"/>
  <c r="CP99" i="5"/>
  <c r="EK100" i="5"/>
  <c r="EJ99" i="5"/>
  <c r="CP100" i="5"/>
  <c r="DT99" i="5"/>
  <c r="DT100" i="5"/>
  <c r="CO79" i="5"/>
  <c r="AM100" i="5"/>
  <c r="AB13" i="5"/>
  <c r="EF91" i="5" l="1"/>
  <c r="CX17" i="5"/>
  <c r="CX35" i="5" s="1"/>
  <c r="AF13" i="5"/>
  <c r="AX13" i="5" l="1"/>
  <c r="CI17" i="5" l="1"/>
  <c r="CI35" i="5" s="1"/>
  <c r="CD17" i="5"/>
  <c r="CD35" i="5" s="1"/>
  <c r="BP17" i="5"/>
  <c r="BP35" i="5" s="1"/>
  <c r="EA17" i="5"/>
  <c r="EA35" i="5" s="1"/>
  <c r="BY17" i="5"/>
  <c r="BY35" i="5" s="1"/>
  <c r="EC13" i="5"/>
  <c r="AR14" i="5" l="1"/>
  <c r="AR34" i="5" s="1"/>
  <c r="P13" i="5"/>
  <c r="BE17" i="5" l="1"/>
  <c r="BE35" i="5" s="1"/>
  <c r="CK17" i="5"/>
  <c r="CK35" i="5" s="1"/>
  <c r="AZ14" i="5"/>
  <c r="AZ34" i="5" s="1"/>
  <c r="DR17" i="5"/>
  <c r="DR35" i="5" s="1"/>
  <c r="DU17" i="5"/>
  <c r="DU35" i="5" s="1"/>
  <c r="BX14" i="5"/>
  <c r="BX34" i="5" s="1"/>
  <c r="EJ17" i="5"/>
  <c r="EJ35" i="5" s="1"/>
  <c r="EB14" i="5"/>
  <c r="EB34" i="5" s="1"/>
  <c r="V13" i="5"/>
  <c r="EJ14" i="5" l="1"/>
  <c r="EJ34" i="5" s="1"/>
  <c r="AB17" i="5"/>
  <c r="AB35" i="5" s="1"/>
  <c r="DS13" i="5"/>
  <c r="S14" i="5" l="1"/>
  <c r="S34" i="5" s="1"/>
  <c r="CJ13" i="5"/>
  <c r="BT17" i="5" l="1"/>
  <c r="BT35" i="5" s="1"/>
  <c r="CL17" i="5"/>
  <c r="CL35" i="5" s="1"/>
  <c r="CC13" i="5"/>
  <c r="AS14" i="5" l="1"/>
  <c r="AS34" i="5" s="1"/>
  <c r="CE14" i="5"/>
  <c r="CE34" i="5" s="1"/>
  <c r="CT17" i="5"/>
  <c r="CT35" i="5" s="1"/>
  <c r="Y14" i="5"/>
  <c r="Y34" i="5" s="1"/>
  <c r="CB17" i="5"/>
  <c r="CB35" i="5" s="1"/>
  <c r="CY14" i="5"/>
  <c r="CY34" i="5" s="1"/>
  <c r="DZ14" i="5"/>
  <c r="DZ34" i="5" s="1"/>
  <c r="BM17" i="5"/>
  <c r="BM35" i="5" s="1"/>
  <c r="P14" i="5"/>
  <c r="P34" i="5" s="1"/>
  <c r="AO17" i="5"/>
  <c r="AO35" i="5" s="1"/>
  <c r="CQ17" i="5"/>
  <c r="CQ35" i="5" s="1"/>
  <c r="BN13" i="5"/>
  <c r="BL17" i="5" l="1"/>
  <c r="BL35" i="5" s="1"/>
  <c r="AG13" i="5"/>
  <c r="CP13" i="5" l="1"/>
  <c r="DP13" i="5" l="1"/>
  <c r="DG14" i="5" l="1"/>
  <c r="DG34" i="5" s="1"/>
  <c r="AR17" i="5"/>
  <c r="AR35" i="5" s="1"/>
  <c r="DV14" i="5"/>
  <c r="DV34" i="5" s="1"/>
  <c r="DG17" i="5"/>
  <c r="DG35" i="5" s="1"/>
  <c r="CQ14" i="5"/>
  <c r="CQ34" i="5" s="1"/>
  <c r="DI17" i="5"/>
  <c r="DI35" i="5" s="1"/>
  <c r="CV14" i="5"/>
  <c r="CV34" i="5" s="1"/>
  <c r="Q14" i="5"/>
  <c r="Q34" i="5" s="1"/>
  <c r="ET13" i="5"/>
  <c r="AM13" i="5" l="1"/>
  <c r="V17" i="5" l="1"/>
  <c r="V35" i="5" s="1"/>
  <c r="AO13" i="5"/>
  <c r="N14" i="5" l="1"/>
  <c r="N34" i="5" s="1"/>
  <c r="EA14" i="5"/>
  <c r="EA34" i="5" s="1"/>
  <c r="DX17" i="5"/>
  <c r="DX35" i="5" s="1"/>
  <c r="BJ13" i="5"/>
  <c r="DY14" i="5" l="1"/>
  <c r="DY34" i="5" s="1"/>
  <c r="EC14" i="5"/>
  <c r="EC34" i="5" s="1"/>
  <c r="EB13" i="5"/>
  <c r="BC13" i="5" l="1"/>
  <c r="O14" i="5" l="1"/>
  <c r="O34" i="5" s="1"/>
  <c r="AH14" i="5"/>
  <c r="AH34" i="5" s="1"/>
  <c r="CS13" i="5"/>
  <c r="BQ13" i="5" l="1"/>
  <c r="BJ17" i="5" l="1"/>
  <c r="BJ35" i="5" s="1"/>
  <c r="X14" i="5"/>
  <c r="X34" i="5" s="1"/>
  <c r="BR14" i="5"/>
  <c r="BR34" i="5" s="1"/>
  <c r="CY13" i="5"/>
  <c r="DI14" i="5" l="1"/>
  <c r="DI34" i="5" s="1"/>
  <c r="AQ17" i="5"/>
  <c r="AQ35" i="5" s="1"/>
  <c r="BG17" i="5"/>
  <c r="BG35" i="5" s="1"/>
  <c r="DV17" i="5"/>
  <c r="DV35" i="5" s="1"/>
  <c r="DX13" i="5"/>
  <c r="EI13" i="5" l="1"/>
  <c r="DI13" i="5" l="1"/>
  <c r="DC14" i="5" l="1"/>
  <c r="DC34" i="5" s="1"/>
  <c r="BA17" i="5"/>
  <c r="BA35" i="5" s="1"/>
  <c r="CV13" i="5"/>
  <c r="Y13" i="5" l="1"/>
  <c r="CV17" i="5" l="1"/>
  <c r="CV35" i="5" s="1"/>
  <c r="ED13" i="5"/>
  <c r="AG14" i="5" l="1"/>
  <c r="AG34" i="5" s="1"/>
  <c r="DE13" i="5"/>
  <c r="AX14" i="5" l="1"/>
  <c r="AX34" i="5" s="1"/>
  <c r="DV13" i="5"/>
  <c r="EJ13" i="5" l="1"/>
  <c r="EE13" i="5" l="1"/>
  <c r="W14" i="5" l="1"/>
  <c r="W34" i="5" s="1"/>
  <c r="EM13" i="5"/>
  <c r="BJ14" i="5" l="1"/>
  <c r="BJ34" i="5" s="1"/>
  <c r="AP17" i="5"/>
  <c r="AP35" i="5" s="1"/>
  <c r="AP14" i="5"/>
  <c r="AP34" i="5" s="1"/>
  <c r="CB14" i="5"/>
  <c r="CB34" i="5" s="1"/>
  <c r="BC17" i="5"/>
  <c r="BC35" i="5" s="1"/>
  <c r="DD17" i="5"/>
  <c r="DD35" i="5" s="1"/>
  <c r="AL17" i="5"/>
  <c r="AL35" i="5" s="1"/>
  <c r="CF14" i="5"/>
  <c r="CF34" i="5" s="1"/>
  <c r="AT14" i="5"/>
  <c r="AT34" i="5" s="1"/>
  <c r="M14" i="5"/>
  <c r="M34" i="5" s="1"/>
  <c r="DM13" i="5"/>
  <c r="DB14" i="5" l="1"/>
  <c r="DB34" i="5" s="1"/>
  <c r="DU13" i="5"/>
  <c r="EI17" i="5" l="1"/>
  <c r="EI35" i="5" s="1"/>
  <c r="BT14" i="5"/>
  <c r="BT34" i="5" s="1"/>
  <c r="AL13" i="5"/>
  <c r="U17" i="5" l="1"/>
  <c r="U35" i="5" s="1"/>
  <c r="X17" i="5"/>
  <c r="X35" i="5" s="1"/>
  <c r="EL13" i="5"/>
  <c r="DO14" i="5" l="1"/>
  <c r="DO34" i="5" s="1"/>
  <c r="AC13" i="5"/>
  <c r="BD14" i="5" l="1"/>
  <c r="BD34" i="5" s="1"/>
  <c r="CO17" i="5"/>
  <c r="CO35" i="5" s="1"/>
  <c r="DM14" i="5"/>
  <c r="DM34" i="5" s="1"/>
  <c r="EK14" i="5"/>
  <c r="EK34" i="5" s="1"/>
  <c r="CA13" i="5"/>
  <c r="CO14" i="5" l="1"/>
  <c r="CO34" i="5" s="1"/>
  <c r="DS17" i="5"/>
  <c r="DS35" i="5" s="1"/>
  <c r="DE14" i="5"/>
  <c r="DE34" i="5" s="1"/>
  <c r="BD17" i="5"/>
  <c r="BD35" i="5" s="1"/>
  <c r="BZ17" i="5"/>
  <c r="BZ35" i="5" s="1"/>
  <c r="CF13" i="5"/>
  <c r="EE14" i="5" l="1"/>
  <c r="EE34" i="5" s="1"/>
  <c r="EG13" i="5"/>
  <c r="AM17" i="5" l="1"/>
  <c r="AM35" i="5" s="1"/>
  <c r="CP17" i="5"/>
  <c r="CP35" i="5" s="1"/>
  <c r="BO13" i="5"/>
  <c r="BF17" i="5" l="1"/>
  <c r="BF35" i="5" s="1"/>
  <c r="BI14" i="5"/>
  <c r="BI34" i="5" s="1"/>
  <c r="DM17" i="5"/>
  <c r="DM35" i="5" s="1"/>
  <c r="AI14" i="5"/>
  <c r="AI34" i="5" s="1"/>
  <c r="EP14" i="5"/>
  <c r="EP34" i="5" s="1"/>
  <c r="AN14" i="5"/>
  <c r="AN34" i="5" s="1"/>
  <c r="DQ14" i="5"/>
  <c r="DQ34" i="5" s="1"/>
  <c r="BV13" i="5"/>
  <c r="AS13" i="5" l="1"/>
  <c r="EA13" i="5" l="1"/>
  <c r="DD13" i="5" l="1"/>
  <c r="AV13" i="5" l="1"/>
  <c r="CR13" i="5" l="1"/>
  <c r="DZ17" i="5" l="1"/>
  <c r="DZ35" i="5" s="1"/>
  <c r="DJ14" i="5"/>
  <c r="DJ34" i="5" s="1"/>
  <c r="DK13" i="5"/>
  <c r="AK13" i="5" l="1"/>
  <c r="DY17" i="5" l="1"/>
  <c r="DY35" i="5" s="1"/>
  <c r="AE14" i="5"/>
  <c r="AE34" i="5" s="1"/>
  <c r="DB17" i="5"/>
  <c r="DB35" i="5" s="1"/>
  <c r="V14" i="5"/>
  <c r="V34" i="5" s="1"/>
  <c r="CS14" i="5"/>
  <c r="CS34" i="5" s="1"/>
  <c r="DC17" i="5"/>
  <c r="DC35" i="5" s="1"/>
  <c r="DT13" i="5"/>
  <c r="BV17" i="5" l="1"/>
  <c r="BV35" i="5" s="1"/>
  <c r="BF14" i="5"/>
  <c r="BF34" i="5" s="1"/>
  <c r="CA17" i="5"/>
  <c r="CA35" i="5" s="1"/>
  <c r="AQ14" i="5"/>
  <c r="AQ34" i="5" s="1"/>
  <c r="EL14" i="5"/>
  <c r="EL34" i="5" s="1"/>
  <c r="W13" i="5"/>
  <c r="BY14" i="5" l="1"/>
  <c r="BY34" i="5" s="1"/>
  <c r="CG14" i="5"/>
  <c r="CG34" i="5" s="1"/>
  <c r="CM14" i="5"/>
  <c r="CM34" i="5" s="1"/>
  <c r="ER13" i="5"/>
  <c r="BL14" i="5" l="1"/>
  <c r="BL34" i="5" s="1"/>
  <c r="CN13" i="5"/>
  <c r="CG17" i="5" l="1"/>
  <c r="CG35" i="5" s="1"/>
  <c r="O13" i="5"/>
  <c r="CW14" i="5" l="1"/>
  <c r="CW34" i="5" s="1"/>
  <c r="DP17" i="5"/>
  <c r="DP35" i="5" s="1"/>
  <c r="AD13" i="5"/>
  <c r="DN17" i="5" l="1"/>
  <c r="DN35" i="5" s="1"/>
  <c r="DN13" i="5"/>
  <c r="CL13" i="5" l="1"/>
  <c r="BS14" i="5" l="1"/>
  <c r="BS34" i="5" s="1"/>
  <c r="BE14" i="5"/>
  <c r="BE34" i="5" s="1"/>
  <c r="BC14" i="5"/>
  <c r="BC34" i="5" s="1"/>
  <c r="CU17" i="5"/>
  <c r="CU35" i="5" s="1"/>
  <c r="AZ17" i="5"/>
  <c r="AZ35" i="5" s="1"/>
  <c r="CE13" i="5"/>
  <c r="DW17" i="5" l="1"/>
  <c r="DW35" i="5" s="1"/>
  <c r="EL17" i="5"/>
  <c r="EL35" i="5" s="1"/>
  <c r="EF17" i="5"/>
  <c r="EF35" i="5" s="1"/>
  <c r="AA17" i="5"/>
  <c r="AA35" i="5" s="1"/>
  <c r="EO14" i="5"/>
  <c r="EO34" i="5" s="1"/>
  <c r="BU14" i="5"/>
  <c r="BU34" i="5" s="1"/>
  <c r="DE17" i="5"/>
  <c r="DE35" i="5" s="1"/>
  <c r="BZ14" i="5"/>
  <c r="BZ34" i="5" s="1"/>
  <c r="AW14" i="5"/>
  <c r="AW34" i="5" s="1"/>
  <c r="CJ17" i="5"/>
  <c r="CJ35" i="5" s="1"/>
  <c r="EG17" i="5"/>
  <c r="EG35" i="5" s="1"/>
  <c r="DO13" i="5"/>
  <c r="DH17" i="5" l="1"/>
  <c r="DH35" i="5" s="1"/>
  <c r="CA14" i="5"/>
  <c r="CA34" i="5" s="1"/>
  <c r="AX17" i="5"/>
  <c r="AX35" i="5" s="1"/>
  <c r="AY17" i="5"/>
  <c r="AY35" i="5" s="1"/>
  <c r="BQ14" i="5"/>
  <c r="BQ34" i="5" s="1"/>
  <c r="AY13" i="5"/>
  <c r="BR17" i="5" l="1"/>
  <c r="BR35" i="5" s="1"/>
  <c r="BZ13" i="5"/>
  <c r="AM14" i="5" l="1"/>
  <c r="AM34" i="5" s="1"/>
  <c r="BE13" i="5"/>
  <c r="AW17" i="5" l="1"/>
  <c r="AW35" i="5" s="1"/>
  <c r="BB14" i="5"/>
  <c r="BB34" i="5" s="1"/>
  <c r="AS17" i="5"/>
  <c r="AS35" i="5" s="1"/>
  <c r="CH17" i="5"/>
  <c r="CH35" i="5" s="1"/>
  <c r="DB13" i="5"/>
  <c r="AY14" i="5" l="1"/>
  <c r="AY34" i="5" s="1"/>
  <c r="O17" i="5"/>
  <c r="O35" i="5" s="1"/>
  <c r="BH14" i="5"/>
  <c r="BH34" i="5" s="1"/>
  <c r="CJ14" i="5"/>
  <c r="CJ34" i="5" s="1"/>
  <c r="CX14" i="5"/>
  <c r="CX34" i="5" s="1"/>
  <c r="CW13" i="5"/>
  <c r="DC40" i="5"/>
  <c r="AO14" i="5" l="1"/>
  <c r="AO34" i="5" s="1"/>
  <c r="AK14" i="5"/>
  <c r="AK34" i="5" s="1"/>
  <c r="BI17" i="5"/>
  <c r="BI35" i="5" s="1"/>
  <c r="EK17" i="5"/>
  <c r="EK35" i="5" s="1"/>
  <c r="BM14" i="5"/>
  <c r="BM34" i="5" s="1"/>
  <c r="EK13" i="5"/>
  <c r="AT40" i="5"/>
  <c r="DD14" i="5" l="1"/>
  <c r="DD34" i="5" s="1"/>
  <c r="AD14" i="5"/>
  <c r="AD34" i="5" s="1"/>
  <c r="BB13" i="5"/>
  <c r="DE40" i="5"/>
  <c r="DD40" i="5"/>
  <c r="BA14" i="5" l="1"/>
  <c r="BA34" i="5" s="1"/>
  <c r="DF13" i="5"/>
  <c r="BE40" i="5"/>
  <c r="BF40" i="5"/>
  <c r="BD40" i="5"/>
  <c r="EN13" i="5" l="1"/>
  <c r="CX13" i="5" l="1"/>
  <c r="EH17" i="5" l="1"/>
  <c r="EH35" i="5" s="1"/>
  <c r="AQ13" i="5"/>
  <c r="BB17" i="5" l="1"/>
  <c r="BB35" i="5" s="1"/>
  <c r="N17" i="5"/>
  <c r="N35" i="5" s="1"/>
  <c r="AE13" i="5"/>
  <c r="DT17" i="5" l="1"/>
  <c r="DT35" i="5" s="1"/>
  <c r="CZ17" i="5"/>
  <c r="CZ35" i="5" s="1"/>
  <c r="U13" i="5"/>
  <c r="EH14" i="5" l="1"/>
  <c r="EH34" i="5" s="1"/>
  <c r="AL14" i="5"/>
  <c r="AL34" i="5" s="1"/>
  <c r="BH13" i="5"/>
  <c r="AR40" i="5"/>
  <c r="AS40" i="5"/>
  <c r="BU13" i="5" l="1"/>
  <c r="L13" i="5" l="1"/>
  <c r="AW13" i="5" l="1"/>
  <c r="CW17" i="5" l="1"/>
  <c r="CW35" i="5" s="1"/>
  <c r="L17" i="5"/>
  <c r="L35" i="5" s="1"/>
  <c r="AG17" i="5"/>
  <c r="AG35" i="5" s="1"/>
  <c r="DQ13" i="5"/>
  <c r="U14" i="5" l="1"/>
  <c r="U34" i="5" s="1"/>
  <c r="CU14" i="5"/>
  <c r="CU34" i="5" s="1"/>
  <c r="CM13" i="5"/>
  <c r="DB40" i="5"/>
  <c r="BW17" i="5" l="1"/>
  <c r="BW35" i="5" s="1"/>
  <c r="DT14" i="5"/>
  <c r="DT34" i="5" s="1"/>
  <c r="DR14" i="5"/>
  <c r="DR34" i="5" s="1"/>
  <c r="T13" i="5"/>
  <c r="CP14" i="5" l="1"/>
  <c r="CP34" i="5" s="1"/>
  <c r="BA13" i="5"/>
  <c r="DL14" i="5" l="1"/>
  <c r="DL34" i="5" s="1"/>
  <c r="EC17" i="5"/>
  <c r="EC35" i="5" s="1"/>
  <c r="AN17" i="5"/>
  <c r="AN35" i="5" s="1"/>
  <c r="Q13" i="5"/>
  <c r="EH13" i="5" l="1"/>
  <c r="W17" i="5" l="1"/>
  <c r="W35" i="5" s="1"/>
  <c r="AK17" i="5"/>
  <c r="AK35" i="5" s="1"/>
  <c r="DW13" i="5"/>
  <c r="AV14" i="5" l="1"/>
  <c r="AV34" i="5" s="1"/>
  <c r="BU17" i="5"/>
  <c r="BU35" i="5" s="1"/>
  <c r="BK17" i="5"/>
  <c r="BK35" i="5" s="1"/>
  <c r="DW14" i="5"/>
  <c r="DW34" i="5" s="1"/>
  <c r="P17" i="5"/>
  <c r="P35" i="5" s="1"/>
  <c r="AF17" i="5"/>
  <c r="AF35" i="5" s="1"/>
  <c r="DH13" i="5"/>
  <c r="BC40" i="5"/>
  <c r="AJ14" i="5" l="1"/>
  <c r="AJ34" i="5" s="1"/>
  <c r="CL14" i="5"/>
  <c r="CL34" i="5" s="1"/>
  <c r="BK13" i="5"/>
  <c r="AP40" i="5"/>
  <c r="AO40" i="5"/>
  <c r="AN40" i="5"/>
  <c r="AQ40" i="5"/>
  <c r="AA14" i="5" l="1"/>
  <c r="AA34" i="5" s="1"/>
  <c r="Z17" i="5"/>
  <c r="Z35" i="5" s="1"/>
  <c r="AC17" i="5"/>
  <c r="AC35" i="5" s="1"/>
  <c r="EE17" i="5"/>
  <c r="EE35" i="5" s="1"/>
  <c r="DO17" i="5"/>
  <c r="DO35" i="5" s="1"/>
  <c r="S13" i="5"/>
  <c r="EO13" i="5" l="1"/>
  <c r="BY13" i="5" l="1"/>
  <c r="DL13" i="5" l="1"/>
  <c r="Y17" i="5" l="1"/>
  <c r="Y35" i="5" s="1"/>
  <c r="DQ17" i="5"/>
  <c r="DQ35" i="5" s="1"/>
  <c r="CB13" i="5"/>
  <c r="DX41" i="5"/>
  <c r="EA41" i="5"/>
  <c r="DZ41" i="5"/>
  <c r="DY41" i="5"/>
  <c r="CN14" i="5" l="1"/>
  <c r="CN34" i="5" s="1"/>
  <c r="CF17" i="5"/>
  <c r="CF35" i="5" s="1"/>
  <c r="BO14" i="5"/>
  <c r="BO34" i="5" s="1"/>
  <c r="CK13" i="5"/>
  <c r="DY13" i="5" l="1"/>
  <c r="BG13" i="5" l="1"/>
  <c r="AP13" i="5" l="1"/>
  <c r="ED17" i="5" l="1"/>
  <c r="ED35" i="5" s="1"/>
  <c r="CT13" i="5"/>
  <c r="DS14" i="5" l="1"/>
  <c r="DS34" i="5" s="1"/>
  <c r="AF14" i="5"/>
  <c r="AF34" i="5" s="1"/>
  <c r="AA13" i="5"/>
  <c r="AK40" i="5"/>
  <c r="AL40" i="5"/>
  <c r="AM40" i="5"/>
  <c r="CR17" i="5" l="1"/>
  <c r="CR35" i="5" s="1"/>
  <c r="AV17" i="5"/>
  <c r="AV35" i="5" s="1"/>
  <c r="CU13" i="5"/>
  <c r="BG41" i="5"/>
  <c r="BN17" i="5" l="1"/>
  <c r="BN35" i="5" s="1"/>
  <c r="DK17" i="5"/>
  <c r="DK35" i="5" s="1"/>
  <c r="Z13" i="5"/>
  <c r="DJ13" i="5" l="1"/>
  <c r="EB17" i="5" l="1"/>
  <c r="EB35" i="5" s="1"/>
  <c r="Q17" i="5"/>
  <c r="Q35" i="5" s="1"/>
  <c r="CE17" i="5"/>
  <c r="CE35" i="5" s="1"/>
  <c r="AI17" i="5"/>
  <c r="AI35" i="5" s="1"/>
  <c r="AJ17" i="5"/>
  <c r="AJ35" i="5" s="1"/>
  <c r="BV14" i="5"/>
  <c r="BV34" i="5" s="1"/>
  <c r="ES13" i="5"/>
  <c r="EH41" i="5"/>
  <c r="EG41" i="5"/>
  <c r="EE41" i="5"/>
  <c r="EL41" i="5"/>
  <c r="ED41" i="5"/>
  <c r="EC41" i="5"/>
  <c r="EF41" i="5"/>
  <c r="EB41" i="5"/>
  <c r="EK41" i="5"/>
  <c r="EI41" i="5"/>
  <c r="EJ41" i="5"/>
  <c r="CT14" i="5" l="1"/>
  <c r="CT34" i="5" s="1"/>
  <c r="R17" i="5"/>
  <c r="R35" i="5" s="1"/>
  <c r="DL17" i="5"/>
  <c r="DL35" i="5" s="1"/>
  <c r="Z14" i="5"/>
  <c r="Z34" i="5" s="1"/>
  <c r="BF13" i="5"/>
  <c r="DV41" i="5"/>
  <c r="DW41" i="5"/>
  <c r="CZ40" i="5"/>
  <c r="DA40" i="5"/>
  <c r="AT13" i="5" l="1"/>
  <c r="DR13" i="5" l="1"/>
  <c r="BP14" i="5" l="1"/>
  <c r="BP34" i="5" s="1"/>
  <c r="M13" i="5"/>
  <c r="BV40" i="5"/>
  <c r="AR13" i="5" l="1"/>
  <c r="BX13" i="5" l="1"/>
  <c r="DA13" i="5" l="1"/>
  <c r="AU13" i="5" l="1"/>
  <c r="BW13" i="5" l="1"/>
  <c r="L14" i="5" l="1"/>
  <c r="L34" i="5" s="1"/>
  <c r="DA17" i="5"/>
  <c r="DA35" i="5" s="1"/>
  <c r="CR14" i="5"/>
  <c r="CR34" i="5" s="1"/>
  <c r="BM13" i="5"/>
  <c r="CV40" i="5"/>
  <c r="CX40" i="5"/>
  <c r="CY40" i="5"/>
  <c r="CS40" i="5"/>
  <c r="CT40" i="5"/>
  <c r="CU40" i="5"/>
  <c r="CW40" i="5"/>
  <c r="CH14" i="5" l="1"/>
  <c r="CH34" i="5" s="1"/>
  <c r="BK14" i="5"/>
  <c r="BK34" i="5" s="1"/>
  <c r="AT17" i="5"/>
  <c r="AT35" i="5" s="1"/>
  <c r="CS17" i="5"/>
  <c r="CS35" i="5" s="1"/>
  <c r="EG14" i="5"/>
  <c r="EG34" i="5" s="1"/>
  <c r="DF14" i="5"/>
  <c r="DF34" i="5" s="1"/>
  <c r="EF14" i="5"/>
  <c r="EF34" i="5" s="1"/>
  <c r="CC17" i="5"/>
  <c r="CC35" i="5" s="1"/>
  <c r="AU17" i="5"/>
  <c r="AU35" i="5" s="1"/>
  <c r="EF13" i="5"/>
  <c r="BE41" i="5"/>
  <c r="BF41" i="5"/>
  <c r="AZ41" i="5"/>
  <c r="BB41" i="5"/>
  <c r="AW41" i="5"/>
  <c r="AV41" i="5"/>
  <c r="AX41" i="5"/>
  <c r="DG40" i="5"/>
  <c r="BD41" i="5"/>
  <c r="BA41" i="5"/>
  <c r="AU41" i="5"/>
  <c r="DF40" i="5"/>
  <c r="CL41" i="5"/>
  <c r="CK41" i="5"/>
  <c r="AY41" i="5"/>
  <c r="BC41" i="5"/>
  <c r="CJ41" i="5"/>
  <c r="AT41" i="5"/>
  <c r="BS17" i="5" l="1"/>
  <c r="BS35" i="5" s="1"/>
  <c r="ED14" i="5"/>
  <c r="ED34" i="5" s="1"/>
  <c r="CC14" i="5"/>
  <c r="CC34" i="5" s="1"/>
  <c r="DZ13" i="5"/>
  <c r="EF40" i="5"/>
  <c r="EG40" i="5"/>
  <c r="EH40" i="5"/>
  <c r="AC14" i="5" l="1"/>
  <c r="AC34" i="5" s="1"/>
  <c r="DC13" i="5"/>
  <c r="AJ40" i="5"/>
  <c r="BQ17" i="5" l="1"/>
  <c r="BQ35" i="5" s="1"/>
  <c r="BL13" i="5"/>
  <c r="CD14" i="5" l="1"/>
  <c r="CD34" i="5" s="1"/>
  <c r="R13" i="5"/>
  <c r="CG40" i="5"/>
  <c r="CF40" i="5"/>
  <c r="CH40" i="5"/>
  <c r="CE40" i="5"/>
  <c r="DJ17" i="5" l="1"/>
  <c r="DJ35" i="5" s="1"/>
  <c r="N13" i="5"/>
  <c r="DS41" i="5"/>
  <c r="DT41" i="5"/>
  <c r="DU41" i="5"/>
  <c r="DR41" i="5"/>
  <c r="AE17" i="5" l="1"/>
  <c r="AE35" i="5" s="1"/>
  <c r="R14" i="5"/>
  <c r="R34" i="5" s="1"/>
  <c r="DU14" i="5"/>
  <c r="DU34" i="5" s="1"/>
  <c r="BR13" i="5"/>
  <c r="S40" i="5"/>
  <c r="DW40" i="5"/>
  <c r="DV40" i="5"/>
  <c r="CI13" i="5" l="1"/>
  <c r="AD17" i="5" l="1"/>
  <c r="AD35" i="5" s="1"/>
  <c r="BD13" i="5"/>
  <c r="AF41" i="5"/>
  <c r="AG41" i="5"/>
  <c r="EI14" i="5" l="1"/>
  <c r="EI34" i="5" s="1"/>
  <c r="X13" i="5"/>
  <c r="EN40" i="5"/>
  <c r="EP40" i="5"/>
  <c r="EK40" i="5"/>
  <c r="EM40" i="5"/>
  <c r="EL40" i="5"/>
  <c r="EO40" i="5"/>
  <c r="EI40" i="5"/>
  <c r="EJ40" i="5"/>
  <c r="BP13" i="5" l="1"/>
  <c r="AN13" i="5" l="1"/>
  <c r="M17" i="5" l="1"/>
  <c r="M35" i="5" s="1"/>
  <c r="CI14" i="5"/>
  <c r="CI34" i="5" s="1"/>
  <c r="CD13" i="5"/>
  <c r="CJ40" i="5"/>
  <c r="CI40" i="5"/>
  <c r="AH13" i="5" l="1"/>
  <c r="AJ13" i="5" l="1"/>
  <c r="BI13" i="5" l="1"/>
  <c r="DX14" i="5" l="1"/>
  <c r="DX34" i="5" s="1"/>
  <c r="EP13" i="5"/>
  <c r="EC40" i="5"/>
  <c r="EA40" i="5"/>
  <c r="DZ40" i="5"/>
  <c r="EE40" i="5"/>
  <c r="DY40" i="5"/>
  <c r="ED40" i="5"/>
  <c r="DX40" i="5"/>
  <c r="EB40" i="5"/>
  <c r="CK14" i="5" l="1"/>
  <c r="CK34" i="5" s="1"/>
  <c r="DN14" i="5"/>
  <c r="DN34" i="5" s="1"/>
  <c r="DH14" i="5"/>
  <c r="DH34" i="5" s="1"/>
  <c r="T14" i="5"/>
  <c r="T34" i="5" s="1"/>
  <c r="BH17" i="5"/>
  <c r="BH35" i="5" s="1"/>
  <c r="AZ13" i="5"/>
  <c r="DH40" i="5"/>
  <c r="Z40" i="5"/>
  <c r="DI40" i="5"/>
  <c r="BH41" i="5"/>
  <c r="T40" i="5"/>
  <c r="BI41" i="5"/>
  <c r="BN41" i="5"/>
  <c r="DJ40" i="5"/>
  <c r="CP40" i="5"/>
  <c r="BK41" i="5"/>
  <c r="CK40" i="5"/>
  <c r="BM41" i="5"/>
  <c r="CR40" i="5"/>
  <c r="W40" i="5"/>
  <c r="DS40" i="5"/>
  <c r="CM40" i="5"/>
  <c r="BJ41" i="5"/>
  <c r="BL41" i="5"/>
  <c r="U40" i="5"/>
  <c r="DT40" i="5"/>
  <c r="DU40" i="5"/>
  <c r="CQ40" i="5"/>
  <c r="X40" i="5"/>
  <c r="CO40" i="5"/>
  <c r="AA40" i="5"/>
  <c r="CN40" i="5"/>
  <c r="CL40" i="5"/>
  <c r="Y40" i="5"/>
  <c r="V40" i="5"/>
  <c r="T17" i="5" l="1"/>
  <c r="T35" i="5" s="1"/>
  <c r="AH17" i="5"/>
  <c r="AH35" i="5" s="1"/>
  <c r="DG13" i="5"/>
  <c r="AR41" i="5"/>
  <c r="AH41" i="5"/>
  <c r="AN41" i="5"/>
  <c r="AI41" i="5"/>
  <c r="AM41" i="5"/>
  <c r="AK41" i="5"/>
  <c r="AS41" i="5"/>
  <c r="AQ41" i="5"/>
  <c r="AP41" i="5"/>
  <c r="AE41" i="5"/>
  <c r="AL41" i="5"/>
  <c r="AO41" i="5"/>
  <c r="AJ41" i="5"/>
  <c r="BW14" i="5" l="1"/>
  <c r="BW34" i="5" s="1"/>
  <c r="CY17" i="5"/>
  <c r="CY35" i="5" s="1"/>
  <c r="BS13" i="5"/>
  <c r="BX40" i="5"/>
  <c r="BW40" i="5"/>
  <c r="DA41" i="5"/>
  <c r="CZ41" i="5"/>
  <c r="BZ40" i="5"/>
  <c r="DE41" i="5"/>
  <c r="BY40" i="5"/>
  <c r="DB41" i="5"/>
  <c r="CB40" i="5"/>
  <c r="CD40" i="5"/>
  <c r="DC41" i="5"/>
  <c r="CA40" i="5"/>
  <c r="CC40" i="5"/>
  <c r="DD41" i="5"/>
  <c r="BG14" i="5" l="1"/>
  <c r="BG34" i="5" s="1"/>
  <c r="CN17" i="5"/>
  <c r="CN35" i="5" s="1"/>
  <c r="CM17" i="5"/>
  <c r="CM35" i="5" s="1"/>
  <c r="CH13" i="5"/>
  <c r="CW41" i="5"/>
  <c r="CN41" i="5"/>
  <c r="BI40" i="5"/>
  <c r="CP41" i="5"/>
  <c r="CU41" i="5"/>
  <c r="BH40" i="5"/>
  <c r="BM40" i="5"/>
  <c r="CX41" i="5"/>
  <c r="CO41" i="5"/>
  <c r="BL40" i="5"/>
  <c r="CT41" i="5"/>
  <c r="CY41" i="5"/>
  <c r="CV41" i="5"/>
  <c r="CR41" i="5"/>
  <c r="CQ41" i="5"/>
  <c r="BK40" i="5"/>
  <c r="BJ40" i="5"/>
  <c r="CS41" i="5"/>
  <c r="BG40" i="5"/>
  <c r="CM41" i="5"/>
  <c r="BX17" i="5" l="1"/>
  <c r="BX35" i="5" s="1"/>
  <c r="DF17" i="5"/>
  <c r="DF35" i="5" s="1"/>
  <c r="S17" i="5"/>
  <c r="S35" i="5" s="1"/>
  <c r="AU14" i="5"/>
  <c r="AU34" i="5" s="1"/>
  <c r="AI13" i="5"/>
  <c r="AC41" i="5"/>
  <c r="DI41" i="5"/>
  <c r="CD41" i="5"/>
  <c r="CG41" i="5"/>
  <c r="AW40" i="5"/>
  <c r="DM41" i="5"/>
  <c r="AU40" i="5"/>
  <c r="DL41" i="5"/>
  <c r="AA41" i="5"/>
  <c r="DJ41" i="5"/>
  <c r="AX40" i="5"/>
  <c r="Z41" i="5"/>
  <c r="CE41" i="5"/>
  <c r="W41" i="5"/>
  <c r="CH41" i="5"/>
  <c r="DQ41" i="5"/>
  <c r="DO41" i="5"/>
  <c r="CA41" i="5"/>
  <c r="AV40" i="5"/>
  <c r="CB41" i="5"/>
  <c r="CC41" i="5"/>
  <c r="CF41" i="5"/>
  <c r="AB41" i="5"/>
  <c r="BA40" i="5"/>
  <c r="Y41" i="5"/>
  <c r="BB40" i="5"/>
  <c r="DK41" i="5"/>
  <c r="AD41" i="5"/>
  <c r="AY40" i="5"/>
  <c r="CI41" i="5"/>
  <c r="DH41" i="5"/>
  <c r="DF41" i="5"/>
  <c r="AZ40" i="5"/>
  <c r="DP41" i="5"/>
  <c r="DG41" i="5"/>
  <c r="X41" i="5"/>
  <c r="DN41" i="5"/>
  <c r="CO13" i="5" l="1"/>
  <c r="BO17" i="5" l="1"/>
  <c r="BO35" i="5" s="1"/>
  <c r="CG13" i="5"/>
  <c r="BQ41" i="5"/>
  <c r="BU41" i="5"/>
  <c r="BX41" i="5"/>
  <c r="BT41" i="5"/>
  <c r="BS41" i="5"/>
  <c r="BW41" i="5"/>
  <c r="BV41" i="5"/>
  <c r="BO41" i="5"/>
  <c r="BP41" i="5"/>
  <c r="BR41" i="5"/>
  <c r="BY41" i="5"/>
  <c r="BZ41" i="5"/>
  <c r="AB14" i="5" l="1"/>
  <c r="AB34" i="5" s="1"/>
  <c r="DK14" i="5"/>
  <c r="DK34" i="5" s="1"/>
  <c r="BN14" i="5"/>
  <c r="BN34" i="5" s="1"/>
  <c r="CQ13" i="5"/>
  <c r="DR40" i="5"/>
  <c r="BT40" i="5"/>
  <c r="DN40" i="5"/>
  <c r="BR40" i="5"/>
  <c r="AB40" i="5"/>
  <c r="BO40" i="5"/>
  <c r="DQ40" i="5"/>
  <c r="DO40" i="5"/>
  <c r="DL40" i="5"/>
  <c r="AD40" i="5"/>
  <c r="BN40" i="5"/>
  <c r="AF40" i="5"/>
  <c r="AH40" i="5"/>
  <c r="BS40" i="5"/>
  <c r="AG40" i="5"/>
  <c r="BP40" i="5"/>
  <c r="DK40" i="5"/>
  <c r="DM40" i="5"/>
  <c r="AI40" i="5"/>
  <c r="AC40" i="5"/>
  <c r="BQ40" i="5"/>
  <c r="BU40" i="5"/>
  <c r="DP40" i="5"/>
  <c r="AE40" i="5"/>
  <c r="DW11" i="5" l="1"/>
  <c r="DW33" i="5" s="1"/>
  <c r="DW32" i="5" l="1"/>
  <c r="AV11" i="5"/>
  <c r="AV33" i="5" s="1"/>
  <c r="AV32" i="5" l="1"/>
  <c r="CG11" i="5"/>
  <c r="CG33" i="5" s="1"/>
  <c r="CG32" i="5" l="1"/>
  <c r="CQ11" i="5"/>
  <c r="CQ33" i="5" s="1"/>
  <c r="CQ32" i="5" l="1"/>
  <c r="AC11" i="5"/>
  <c r="AC33" i="5" s="1"/>
  <c r="AC32" i="5" l="1"/>
  <c r="EE11" i="5"/>
  <c r="EE33" i="5" s="1"/>
  <c r="EE32" i="5" l="1"/>
  <c r="EB11" i="5"/>
  <c r="EB33" i="5" s="1"/>
  <c r="EB32" i="5" l="1"/>
  <c r="Y11" i="5"/>
  <c r="Y33" i="5" s="1"/>
  <c r="Y32" i="5" l="1"/>
  <c r="ER11" i="5"/>
  <c r="ER33" i="5" s="1"/>
  <c r="ER32" i="5" l="1"/>
  <c r="CY11" i="5"/>
  <c r="CY33" i="5" s="1"/>
  <c r="CY32" i="5" l="1"/>
  <c r="DL11" i="5"/>
  <c r="DL33" i="5" s="1"/>
  <c r="DL32" i="5" l="1"/>
  <c r="AI11" i="5"/>
  <c r="AI33" i="5" s="1"/>
  <c r="AI32" i="5" l="1"/>
  <c r="CE11" i="5"/>
  <c r="CE33" i="5" s="1"/>
  <c r="CE32" i="5" l="1"/>
  <c r="EA11" i="5"/>
  <c r="EA33" i="5" s="1"/>
  <c r="EA32" i="5" l="1"/>
  <c r="EG11" i="5"/>
  <c r="EG33" i="5" s="1"/>
  <c r="EG32" i="5" l="1"/>
  <c r="DB11" i="5"/>
  <c r="DB33" i="5" s="1"/>
  <c r="DB32" i="5" l="1"/>
  <c r="V11" i="5"/>
  <c r="V33" i="5" s="1"/>
  <c r="V32" i="5" l="1"/>
  <c r="DP25" i="5"/>
  <c r="DP62" i="5" s="1"/>
  <c r="CI25" i="5"/>
  <c r="CI62" i="5" s="1"/>
  <c r="BR25" i="5"/>
  <c r="BR62" i="5" s="1"/>
  <c r="DG25" i="5"/>
  <c r="DG62" i="5" s="1"/>
  <c r="CU25" i="5"/>
  <c r="CU62" i="5" s="1"/>
  <c r="AE25" i="5"/>
  <c r="AE62" i="5" s="1"/>
  <c r="AS25" i="5"/>
  <c r="AS62" i="5" s="1"/>
  <c r="DV25" i="5"/>
  <c r="DV62" i="5" s="1"/>
  <c r="BQ25" i="5"/>
  <c r="BQ62" i="5" s="1"/>
  <c r="CV25" i="5"/>
  <c r="CV62" i="5" s="1"/>
  <c r="DE25" i="5"/>
  <c r="DE62" i="5" s="1"/>
  <c r="AW25" i="5"/>
  <c r="AW62" i="5" s="1"/>
  <c r="AM25" i="5"/>
  <c r="AM62" i="5" s="1"/>
  <c r="AK25" i="5"/>
  <c r="AK62" i="5" s="1"/>
  <c r="CO11" i="5"/>
  <c r="CO33" i="5" s="1"/>
  <c r="AN64" i="5" l="1"/>
  <c r="AN63" i="5"/>
  <c r="AT64" i="5"/>
  <c r="AT63" i="5"/>
  <c r="AF64" i="5"/>
  <c r="AF63" i="5"/>
  <c r="AX64" i="5"/>
  <c r="AX63" i="5"/>
  <c r="DH64" i="5"/>
  <c r="DH63" i="5"/>
  <c r="BS64" i="5"/>
  <c r="BS63" i="5"/>
  <c r="BR64" i="5"/>
  <c r="BR63" i="5"/>
  <c r="AL64" i="5"/>
  <c r="AL63" i="5"/>
  <c r="CV64" i="5"/>
  <c r="CV63" i="5"/>
  <c r="DF64" i="5"/>
  <c r="DF63" i="5"/>
  <c r="CW64" i="5"/>
  <c r="CW63" i="5"/>
  <c r="CJ64" i="5"/>
  <c r="CJ63" i="5"/>
  <c r="DQ64" i="5"/>
  <c r="DQ63" i="5"/>
  <c r="DW64" i="5"/>
  <c r="DW63" i="5"/>
  <c r="CO32" i="5"/>
  <c r="BP11" i="5"/>
  <c r="BP33" i="5" s="1"/>
  <c r="BP32" i="5" l="1"/>
  <c r="BK11" i="5"/>
  <c r="BK33" i="5" s="1"/>
  <c r="BK32" i="5" l="1"/>
  <c r="CJ11" i="5"/>
  <c r="CJ33" i="5" s="1"/>
  <c r="CJ32" i="5" l="1"/>
  <c r="DM11" i="5"/>
  <c r="DM33" i="5" s="1"/>
  <c r="DM32" i="5" l="1"/>
  <c r="DR11" i="5"/>
  <c r="DR33" i="5" s="1"/>
  <c r="DR32" i="5" l="1"/>
  <c r="DD11" i="5"/>
  <c r="DD33" i="5" s="1"/>
  <c r="DD32" i="5" l="1"/>
  <c r="EH25" i="5"/>
  <c r="EH62" i="5" s="1"/>
  <c r="CX25" i="5"/>
  <c r="CX62" i="5" s="1"/>
  <c r="CH25" i="5"/>
  <c r="CH62" i="5" s="1"/>
  <c r="V25" i="5"/>
  <c r="V62" i="5" s="1"/>
  <c r="BP25" i="5"/>
  <c r="BP62" i="5" s="1"/>
  <c r="CY25" i="5"/>
  <c r="CY62" i="5" s="1"/>
  <c r="BQ11" i="5"/>
  <c r="BQ33" i="5" s="1"/>
  <c r="CZ64" i="5" l="1"/>
  <c r="CZ63" i="5"/>
  <c r="BQ64" i="5"/>
  <c r="BQ63" i="5"/>
  <c r="CY64" i="5"/>
  <c r="CY63" i="5"/>
  <c r="W64" i="5"/>
  <c r="W63" i="5"/>
  <c r="CI64" i="5"/>
  <c r="CI63" i="5"/>
  <c r="EI64" i="5"/>
  <c r="EI63" i="5"/>
  <c r="BQ32" i="5"/>
  <c r="AW11" i="5"/>
  <c r="AW33" i="5" s="1"/>
  <c r="AW32" i="5" l="1"/>
  <c r="CB11" i="5"/>
  <c r="CB33" i="5" s="1"/>
  <c r="CB32" i="5" l="1"/>
  <c r="BJ11" i="5"/>
  <c r="BJ33" i="5" s="1"/>
  <c r="BJ32" i="5" l="1"/>
  <c r="EN11" i="5"/>
  <c r="EN33" i="5" s="1"/>
  <c r="EN32" i="5" l="1"/>
  <c r="T11" i="5"/>
  <c r="T33" i="5" s="1"/>
  <c r="T32" i="5" l="1"/>
  <c r="AB11" i="5"/>
  <c r="AB33" i="5" s="1"/>
  <c r="AB32" i="5" l="1"/>
  <c r="DH11" i="5"/>
  <c r="DH33" i="5" s="1"/>
  <c r="DH32" i="5" l="1"/>
  <c r="DY11" i="5"/>
  <c r="DY33" i="5" s="1"/>
  <c r="DY32" i="5" l="1"/>
  <c r="EO11" i="5"/>
  <c r="EO33" i="5" s="1"/>
  <c r="EO32" i="5" l="1"/>
  <c r="DT11" i="5"/>
  <c r="DT33" i="5" s="1"/>
  <c r="DT32" i="5" l="1"/>
  <c r="BH11" i="5"/>
  <c r="BH33" i="5" s="1"/>
  <c r="BH32" i="5" l="1"/>
  <c r="AL11" i="5"/>
  <c r="AL33" i="5" s="1"/>
  <c r="AL32" i="5" l="1"/>
  <c r="AY11" i="5"/>
  <c r="AY33" i="5" s="1"/>
  <c r="AY32" i="5" l="1"/>
  <c r="EQ11" i="5"/>
  <c r="EQ33" i="5" s="1"/>
  <c r="EQ32" i="5" l="1"/>
  <c r="CK11" i="5"/>
  <c r="CK33" i="5" s="1"/>
  <c r="CK32" i="5" l="1"/>
  <c r="DK11" i="5"/>
  <c r="DK33" i="5" s="1"/>
  <c r="DK32" i="5" l="1"/>
  <c r="DF25" i="5"/>
  <c r="DF62" i="5" s="1"/>
  <c r="CT25" i="5"/>
  <c r="CT62" i="5" s="1"/>
  <c r="EF25" i="5"/>
  <c r="EF62" i="5" s="1"/>
  <c r="DR25" i="5"/>
  <c r="DR62" i="5" s="1"/>
  <c r="CA25" i="5"/>
  <c r="CA62" i="5" s="1"/>
  <c r="CQ25" i="5"/>
  <c r="CQ62" i="5" s="1"/>
  <c r="AT25" i="5"/>
  <c r="AT62" i="5" s="1"/>
  <c r="AV25" i="5"/>
  <c r="AV62" i="5" s="1"/>
  <c r="AB25" i="5"/>
  <c r="AB62" i="5" s="1"/>
  <c r="AC64" i="5" s="1"/>
  <c r="DI25" i="5"/>
  <c r="DI62" i="5" s="1"/>
  <c r="CS25" i="5"/>
  <c r="CS62" i="5" s="1"/>
  <c r="AJ25" i="5"/>
  <c r="AJ62" i="5" s="1"/>
  <c r="AL25" i="5"/>
  <c r="AL62" i="5" s="1"/>
  <c r="AM64" i="5" s="1"/>
  <c r="T25" i="5"/>
  <c r="T62" i="5" s="1"/>
  <c r="EI11" i="5"/>
  <c r="EI33" i="5" s="1"/>
  <c r="EI32" i="5" l="1"/>
  <c r="AU64" i="5"/>
  <c r="AU63" i="5"/>
  <c r="DS64" i="5"/>
  <c r="DS63" i="5"/>
  <c r="AK64" i="5"/>
  <c r="AK63" i="5"/>
  <c r="AN91" i="5" s="1"/>
  <c r="EG64" i="5"/>
  <c r="EG63" i="5"/>
  <c r="DG64" i="5"/>
  <c r="DG63" i="5"/>
  <c r="CR64" i="5"/>
  <c r="CR63" i="5"/>
  <c r="CB64" i="5"/>
  <c r="CB63" i="5"/>
  <c r="CT64" i="5"/>
  <c r="CT63" i="5"/>
  <c r="DJ64" i="5"/>
  <c r="DJ63" i="5"/>
  <c r="CU64" i="5"/>
  <c r="CU63" i="5"/>
  <c r="U64" i="5"/>
  <c r="U63" i="5"/>
  <c r="AW64" i="5"/>
  <c r="AW63" i="5"/>
  <c r="AM63" i="5"/>
  <c r="AC63" i="5"/>
  <c r="AX11" i="5"/>
  <c r="AX33" i="5" s="1"/>
  <c r="AY39" i="5"/>
  <c r="CW91" i="5" l="1"/>
  <c r="EG91" i="5"/>
  <c r="AX32" i="5"/>
  <c r="CM11" i="5"/>
  <c r="CM33" i="5" s="1"/>
  <c r="AY38" i="5"/>
  <c r="AY45" i="5" l="1"/>
  <c r="AY46" i="5" s="1"/>
  <c r="CM32" i="5"/>
  <c r="CP11" i="5"/>
  <c r="CP33" i="5" s="1"/>
  <c r="CP32" i="5" l="1"/>
  <c r="EK11" i="5"/>
  <c r="EK33" i="5" s="1"/>
  <c r="EK32" i="5" l="1"/>
  <c r="BL11" i="5"/>
  <c r="BL33" i="5" s="1"/>
  <c r="BL32" i="5" l="1"/>
  <c r="AR11" i="5"/>
  <c r="AR33" i="5" s="1"/>
  <c r="AR32" i="5" l="1"/>
  <c r="EM11" i="5"/>
  <c r="EM33" i="5" s="1"/>
  <c r="EM32" i="5" l="1"/>
  <c r="CH11" i="5"/>
  <c r="CH33" i="5" s="1"/>
  <c r="CH32" i="5" l="1"/>
  <c r="BF11" i="5"/>
  <c r="BF33" i="5" s="1"/>
  <c r="BF32" i="5" l="1"/>
  <c r="DJ11" i="5"/>
  <c r="DJ33" i="5" s="1"/>
  <c r="DM39" i="5"/>
  <c r="DJ32" i="5" l="1"/>
  <c r="CS11" i="5"/>
  <c r="CS33" i="5" s="1"/>
  <c r="DM38" i="5"/>
  <c r="DM45" i="5" l="1"/>
  <c r="DM46" i="5" s="1"/>
  <c r="CS32" i="5"/>
  <c r="BR11" i="5"/>
  <c r="BR33" i="5" s="1"/>
  <c r="BR32" i="5" l="1"/>
  <c r="AH11" i="5"/>
  <c r="AH33" i="5" s="1"/>
  <c r="AH32" i="5" l="1"/>
  <c r="BU11" i="5"/>
  <c r="BU33" i="5" s="1"/>
  <c r="BU32" i="5" l="1"/>
  <c r="DS11" i="5"/>
  <c r="DS33" i="5" s="1"/>
  <c r="DS32" i="5" l="1"/>
  <c r="AK11" i="5"/>
  <c r="AK33" i="5" s="1"/>
  <c r="AK32" i="5" l="1"/>
  <c r="EF11" i="5"/>
  <c r="EF33" i="5" s="1"/>
  <c r="EF32" i="5" l="1"/>
  <c r="S25" i="5"/>
  <c r="S62" i="5" s="1"/>
  <c r="BX25" i="5"/>
  <c r="BX62" i="5" s="1"/>
  <c r="EP25" i="5"/>
  <c r="EP62" i="5" s="1"/>
  <c r="CO25" i="5"/>
  <c r="CO62" i="5" s="1"/>
  <c r="DK25" i="5"/>
  <c r="DK62" i="5" s="1"/>
  <c r="DS25" i="5"/>
  <c r="DS62" i="5" s="1"/>
  <c r="BY25" i="5"/>
  <c r="BY62" i="5" s="1"/>
  <c r="DD25" i="5"/>
  <c r="DD62" i="5" s="1"/>
  <c r="BF25" i="5"/>
  <c r="BF62" i="5" s="1"/>
  <c r="CR25" i="5"/>
  <c r="CR62" i="5" s="1"/>
  <c r="ER25" i="5"/>
  <c r="ER62" i="5" s="1"/>
  <c r="DJ25" i="5"/>
  <c r="DJ62" i="5" s="1"/>
  <c r="DO25" i="5"/>
  <c r="DO62" i="5" s="1"/>
  <c r="DU25" i="5"/>
  <c r="DU62" i="5" s="1"/>
  <c r="DB25" i="5"/>
  <c r="DB62" i="5" s="1"/>
  <c r="W25" i="5"/>
  <c r="W62" i="5" s="1"/>
  <c r="AI25" i="5"/>
  <c r="AI62" i="5" s="1"/>
  <c r="EA25" i="5"/>
  <c r="EA62" i="5" s="1"/>
  <c r="CA11" i="5"/>
  <c r="CA33" i="5" s="1"/>
  <c r="DC64" i="5" l="1"/>
  <c r="DC63" i="5"/>
  <c r="DT64" i="5"/>
  <c r="DT63" i="5"/>
  <c r="DL64" i="5"/>
  <c r="DL63" i="5"/>
  <c r="BY64" i="5"/>
  <c r="BY63" i="5"/>
  <c r="DV64" i="5"/>
  <c r="DV63" i="5"/>
  <c r="DK64" i="5"/>
  <c r="DK63" i="5"/>
  <c r="ES64" i="5"/>
  <c r="ES63" i="5"/>
  <c r="EB64" i="5"/>
  <c r="EB63" i="5"/>
  <c r="EE91" i="5" s="1"/>
  <c r="T64" i="5"/>
  <c r="T63" i="5"/>
  <c r="BZ64" i="5"/>
  <c r="BZ63" i="5"/>
  <c r="DP64" i="5"/>
  <c r="DP63" i="5"/>
  <c r="CP64" i="5"/>
  <c r="CP63" i="5"/>
  <c r="CS91" i="5" s="1"/>
  <c r="EQ64" i="5"/>
  <c r="EQ63" i="5"/>
  <c r="CS64" i="5"/>
  <c r="CS63" i="5"/>
  <c r="AJ64" i="5"/>
  <c r="AJ63" i="5"/>
  <c r="AM91" i="5" s="1"/>
  <c r="BG64" i="5"/>
  <c r="BG63" i="5"/>
  <c r="X64" i="5"/>
  <c r="X63" i="5"/>
  <c r="DE64" i="5"/>
  <c r="DE63" i="5"/>
  <c r="DH91" i="5" s="1"/>
  <c r="CA32" i="5"/>
  <c r="DV11" i="5"/>
  <c r="DV33" i="5" s="1"/>
  <c r="CU91" i="5" l="1"/>
  <c r="CT91" i="5"/>
  <c r="CV91" i="5"/>
  <c r="DV32" i="5"/>
  <c r="EL11" i="5"/>
  <c r="EL33" i="5" s="1"/>
  <c r="EN39" i="5"/>
  <c r="EO39" i="5"/>
  <c r="EL32" i="5" l="1"/>
  <c r="EP11" i="5"/>
  <c r="EP33" i="5" s="1"/>
  <c r="EO38" i="5"/>
  <c r="EP39" i="5"/>
  <c r="EN38" i="5"/>
  <c r="EQ39" i="5"/>
  <c r="ER39" i="5"/>
  <c r="EP32" i="5" l="1"/>
  <c r="CT11" i="5"/>
  <c r="CT33" i="5" s="1"/>
  <c r="EP38" i="5"/>
  <c r="EQ38" i="5"/>
  <c r="ER38" i="5"/>
  <c r="CT32" i="5" l="1"/>
  <c r="CK25" i="5"/>
  <c r="CK62" i="5" s="1"/>
  <c r="BN25" i="5"/>
  <c r="BN62" i="5" s="1"/>
  <c r="AQ11" i="5"/>
  <c r="AQ33" i="5" s="1"/>
  <c r="BO64" i="5" l="1"/>
  <c r="BO63" i="5"/>
  <c r="CL64" i="5"/>
  <c r="CL63" i="5"/>
  <c r="AQ32" i="5"/>
  <c r="EC11" i="5"/>
  <c r="EC33" i="5" s="1"/>
  <c r="EC32" i="5" l="1"/>
  <c r="DG11" i="5"/>
  <c r="DG33" i="5" s="1"/>
  <c r="DG32" i="5" l="1"/>
  <c r="AJ11" i="5"/>
  <c r="AJ33" i="5" s="1"/>
  <c r="AK39" i="5"/>
  <c r="AL39" i="5"/>
  <c r="AJ32" i="5" l="1"/>
  <c r="BG11" i="5"/>
  <c r="BG33" i="5" s="1"/>
  <c r="AL38" i="5"/>
  <c r="AK38" i="5"/>
  <c r="AL45" i="5" l="1"/>
  <c r="AL46" i="5" s="1"/>
  <c r="AK45" i="5"/>
  <c r="AK46" i="5" s="1"/>
  <c r="BG32" i="5"/>
  <c r="DO11" i="5"/>
  <c r="DO33" i="5" s="1"/>
  <c r="DO32" i="5" l="1"/>
  <c r="BN11" i="5"/>
  <c r="BN33" i="5" s="1"/>
  <c r="BN32" i="5" l="1"/>
  <c r="BX11" i="5"/>
  <c r="BX33" i="5" s="1"/>
  <c r="BX32" i="5" l="1"/>
  <c r="ET11" i="5"/>
  <c r="ET33" i="5" s="1"/>
  <c r="ET32" i="5" l="1"/>
  <c r="CR11" i="5"/>
  <c r="CR33" i="5" s="1"/>
  <c r="CR39" i="5"/>
  <c r="CS39" i="5"/>
  <c r="CT39" i="5"/>
  <c r="CR32" i="5" l="1"/>
  <c r="CV11" i="5"/>
  <c r="CV33" i="5" s="1"/>
  <c r="CS38" i="5"/>
  <c r="CR38" i="5"/>
  <c r="CT38" i="5"/>
  <c r="CT45" i="5" l="1"/>
  <c r="CT46" i="5" s="1"/>
  <c r="CS45" i="5"/>
  <c r="CS46" i="5" s="1"/>
  <c r="CR45" i="5"/>
  <c r="CR46" i="5" s="1"/>
  <c r="CV32" i="5"/>
  <c r="CL11" i="5"/>
  <c r="CL33" i="5" s="1"/>
  <c r="CM39" i="5"/>
  <c r="CL32" i="5" l="1"/>
  <c r="AG11" i="5"/>
  <c r="AG33" i="5" s="1"/>
  <c r="CM38" i="5"/>
  <c r="AJ39" i="5"/>
  <c r="CM45" i="5" l="1"/>
  <c r="CM46" i="5" s="1"/>
  <c r="AG32" i="5"/>
  <c r="CF11" i="5"/>
  <c r="CF33" i="5" s="1"/>
  <c r="CH39" i="5"/>
  <c r="AJ38" i="5"/>
  <c r="AJ45" i="5" l="1"/>
  <c r="AJ46" i="5" s="1"/>
  <c r="CF32" i="5"/>
  <c r="AS11" i="5"/>
  <c r="AS33" i="5" s="1"/>
  <c r="CH38" i="5"/>
  <c r="CH45" i="5" l="1"/>
  <c r="CH46" i="5" s="1"/>
  <c r="AS32" i="5"/>
  <c r="O23" i="5"/>
  <c r="BS11" i="5"/>
  <c r="BS33" i="5" s="1"/>
  <c r="BS39" i="5"/>
  <c r="O82" i="5" l="1"/>
  <c r="O78" i="5"/>
  <c r="O79" i="5" s="1"/>
  <c r="O57" i="5"/>
  <c r="O97" i="5"/>
  <c r="P99" i="5" s="1"/>
  <c r="O98" i="5"/>
  <c r="P100" i="5" s="1"/>
  <c r="BS32" i="5"/>
  <c r="DY25" i="5"/>
  <c r="DY62" i="5" s="1"/>
  <c r="BW25" i="5"/>
  <c r="BW62" i="5" s="1"/>
  <c r="EQ25" i="5"/>
  <c r="EQ62" i="5" s="1"/>
  <c r="BT25" i="5"/>
  <c r="BT62" i="5" s="1"/>
  <c r="BZ25" i="5"/>
  <c r="BZ62" i="5" s="1"/>
  <c r="CM25" i="5"/>
  <c r="CM62" i="5" s="1"/>
  <c r="BH25" i="5"/>
  <c r="BH62" i="5" s="1"/>
  <c r="AR25" i="5"/>
  <c r="AR62" i="5" s="1"/>
  <c r="CW25" i="5"/>
  <c r="CW62" i="5" s="1"/>
  <c r="DT25" i="5"/>
  <c r="DT62" i="5" s="1"/>
  <c r="BL25" i="5"/>
  <c r="BL62" i="5" s="1"/>
  <c r="CE25" i="5"/>
  <c r="CE62" i="5" s="1"/>
  <c r="BO25" i="5"/>
  <c r="BO62" i="5" s="1"/>
  <c r="DA25" i="5"/>
  <c r="DA62" i="5" s="1"/>
  <c r="W11" i="5"/>
  <c r="W33" i="5" s="1"/>
  <c r="BS38" i="5"/>
  <c r="BS45" i="5" l="1"/>
  <c r="BS46" i="5" s="1"/>
  <c r="CX64" i="5"/>
  <c r="CX63" i="5"/>
  <c r="BP64" i="5"/>
  <c r="BP63" i="5"/>
  <c r="DU64" i="5"/>
  <c r="DU63" i="5"/>
  <c r="DZ64" i="5"/>
  <c r="DZ63" i="5"/>
  <c r="BI64" i="5"/>
  <c r="BI63" i="5"/>
  <c r="CN64" i="5"/>
  <c r="CN63" i="5"/>
  <c r="BU64" i="5"/>
  <c r="BU63" i="5"/>
  <c r="BX64" i="5"/>
  <c r="BX63" i="5"/>
  <c r="AS64" i="5"/>
  <c r="AS63" i="5"/>
  <c r="DB64" i="5"/>
  <c r="DB63" i="5"/>
  <c r="CA64" i="5"/>
  <c r="CA63" i="5"/>
  <c r="CF64" i="5"/>
  <c r="CF63" i="5"/>
  <c r="BM64" i="5"/>
  <c r="BM63" i="5"/>
  <c r="ER64" i="5"/>
  <c r="ER63" i="5"/>
  <c r="W32" i="5"/>
  <c r="DP11" i="5"/>
  <c r="DP33" i="5" s="1"/>
  <c r="CB91" i="5" l="1"/>
  <c r="BR91" i="5"/>
  <c r="BS91" i="5"/>
  <c r="DV91" i="5"/>
  <c r="DW91" i="5"/>
  <c r="CY91" i="5"/>
  <c r="CZ91" i="5"/>
  <c r="CX91" i="5"/>
  <c r="DA91" i="5"/>
  <c r="DC91" i="5"/>
  <c r="DB91" i="5"/>
  <c r="DP32" i="5"/>
  <c r="CA91" i="5"/>
  <c r="AP11" i="5"/>
  <c r="AP33" i="5" s="1"/>
  <c r="AS39" i="5"/>
  <c r="AP32" i="5" l="1"/>
  <c r="BV11" i="5"/>
  <c r="BV33" i="5" s="1"/>
  <c r="AS38" i="5"/>
  <c r="AS45" i="5" l="1"/>
  <c r="AS46" i="5" s="1"/>
  <c r="BV32" i="5"/>
  <c r="CU11" i="5"/>
  <c r="CU33" i="5" s="1"/>
  <c r="CV39" i="5"/>
  <c r="CU39" i="5"/>
  <c r="CU32" i="5" l="1"/>
  <c r="ES11" i="5"/>
  <c r="ES33" i="5" s="1"/>
  <c r="CU38" i="5"/>
  <c r="ET39" i="5"/>
  <c r="ES39" i="5"/>
  <c r="CV38" i="5"/>
  <c r="CV45" i="5" l="1"/>
  <c r="CV46" i="5" s="1"/>
  <c r="CU45" i="5"/>
  <c r="CU46" i="5" s="1"/>
  <c r="ES32" i="5"/>
  <c r="DQ11" i="5"/>
  <c r="DQ33" i="5" s="1"/>
  <c r="DR39" i="5"/>
  <c r="DT39" i="5"/>
  <c r="ES38" i="5"/>
  <c r="ET38" i="5"/>
  <c r="DS39" i="5"/>
  <c r="DQ32" i="5" l="1"/>
  <c r="CW11" i="5"/>
  <c r="CW33" i="5" s="1"/>
  <c r="DT38" i="5"/>
  <c r="DS38" i="5"/>
  <c r="DR38" i="5"/>
  <c r="CW39" i="5"/>
  <c r="DS45" i="5" l="1"/>
  <c r="DS46" i="5" s="1"/>
  <c r="DR45" i="5"/>
  <c r="DR46" i="5" s="1"/>
  <c r="DT45" i="5"/>
  <c r="DT46" i="5" s="1"/>
  <c r="CW32" i="5"/>
  <c r="U11" i="5"/>
  <c r="U33" i="5" s="1"/>
  <c r="CW38" i="5"/>
  <c r="W39" i="5"/>
  <c r="CW45" i="5" l="1"/>
  <c r="CW46" i="5" s="1"/>
  <c r="U32" i="5"/>
  <c r="DC11" i="5"/>
  <c r="DC33" i="5" s="1"/>
  <c r="W38" i="5"/>
  <c r="W45" i="5" l="1"/>
  <c r="W46" i="5" s="1"/>
  <c r="DC32" i="5"/>
  <c r="BA11" i="5"/>
  <c r="BA33" i="5" s="1"/>
  <c r="BA32" i="5" l="1"/>
  <c r="AU11" i="5"/>
  <c r="AU33" i="5" s="1"/>
  <c r="AX39" i="5"/>
  <c r="AU32" i="5" l="1"/>
  <c r="AZ11" i="5"/>
  <c r="AZ33" i="5" s="1"/>
  <c r="AX38" i="5"/>
  <c r="BA39" i="5"/>
  <c r="AZ39" i="5"/>
  <c r="AX45" i="5" l="1"/>
  <c r="AX46" i="5" s="1"/>
  <c r="AZ32" i="5"/>
  <c r="DX11" i="5"/>
  <c r="DX33" i="5" s="1"/>
  <c r="AZ38" i="5"/>
  <c r="DY39" i="5"/>
  <c r="BA38" i="5"/>
  <c r="BA45" i="5" l="1"/>
  <c r="BA46" i="5" s="1"/>
  <c r="AZ45" i="5"/>
  <c r="AZ46" i="5" s="1"/>
  <c r="DX32" i="5"/>
  <c r="DU11" i="5"/>
  <c r="DU33" i="5" s="1"/>
  <c r="DY38" i="5"/>
  <c r="DX39" i="5"/>
  <c r="DV39" i="5"/>
  <c r="DW39" i="5"/>
  <c r="DU39" i="5"/>
  <c r="DY45" i="5" l="1"/>
  <c r="DY46" i="5" s="1"/>
  <c r="DU32" i="5"/>
  <c r="R23" i="5"/>
  <c r="AE11" i="5"/>
  <c r="AE33" i="5" s="1"/>
  <c r="DW38" i="5"/>
  <c r="DX38" i="5"/>
  <c r="DV38" i="5"/>
  <c r="DU38" i="5"/>
  <c r="DW45" i="5" l="1"/>
  <c r="DW46" i="5" s="1"/>
  <c r="DV45" i="5"/>
  <c r="DV46" i="5" s="1"/>
  <c r="DU45" i="5"/>
  <c r="DU46" i="5" s="1"/>
  <c r="DX45" i="5"/>
  <c r="DX46" i="5" s="1"/>
  <c r="R78" i="5"/>
  <c r="R79" i="5" s="1"/>
  <c r="R82" i="5"/>
  <c r="R57" i="5"/>
  <c r="R98" i="5"/>
  <c r="S100" i="5" s="1"/>
  <c r="R97" i="5"/>
  <c r="S99" i="5" s="1"/>
  <c r="AE32" i="5"/>
  <c r="EO25" i="5"/>
  <c r="EO62" i="5" s="1"/>
  <c r="AQ25" i="5"/>
  <c r="AQ62" i="5" s="1"/>
  <c r="BU25" i="5"/>
  <c r="BU62" i="5" s="1"/>
  <c r="AH25" i="5"/>
  <c r="AH62" i="5" s="1"/>
  <c r="DM25" i="5"/>
  <c r="DM62" i="5" s="1"/>
  <c r="AP25" i="5"/>
  <c r="AP62" i="5" s="1"/>
  <c r="N23" i="5"/>
  <c r="CJ25" i="5"/>
  <c r="CJ62" i="5" s="1"/>
  <c r="CK64" i="5" s="1"/>
  <c r="DW25" i="5"/>
  <c r="DW62" i="5" s="1"/>
  <c r="CN25" i="5"/>
  <c r="CN62" i="5" s="1"/>
  <c r="CO64" i="5" s="1"/>
  <c r="DL25" i="5"/>
  <c r="DL62" i="5" s="1"/>
  <c r="CD25" i="5"/>
  <c r="CD62" i="5" s="1"/>
  <c r="AZ25" i="5"/>
  <c r="AZ62" i="5" s="1"/>
  <c r="DN11" i="5"/>
  <c r="DN33" i="5" s="1"/>
  <c r="DN39" i="5"/>
  <c r="DO39" i="5"/>
  <c r="DP39" i="5"/>
  <c r="DQ39" i="5"/>
  <c r="DN32" i="5" l="1"/>
  <c r="AQ64" i="5"/>
  <c r="AQ63" i="5"/>
  <c r="AI64" i="5"/>
  <c r="AI63" i="5"/>
  <c r="AL91" i="5" s="1"/>
  <c r="DM64" i="5"/>
  <c r="DM63" i="5"/>
  <c r="BV64" i="5"/>
  <c r="BV63" i="5"/>
  <c r="AR64" i="5"/>
  <c r="AR63" i="5"/>
  <c r="AU91" i="5" s="1"/>
  <c r="CE64" i="5"/>
  <c r="CE63" i="5"/>
  <c r="DN64" i="5"/>
  <c r="DN63" i="5"/>
  <c r="DX64" i="5"/>
  <c r="DX63" i="5"/>
  <c r="EP64" i="5"/>
  <c r="EP63" i="5"/>
  <c r="BA64" i="5"/>
  <c r="BA63" i="5"/>
  <c r="BD91" i="5" s="1"/>
  <c r="N82" i="5"/>
  <c r="N78" i="5"/>
  <c r="N79" i="5" s="1"/>
  <c r="N57" i="5"/>
  <c r="N97" i="5"/>
  <c r="O99" i="5" s="1"/>
  <c r="CK63" i="5"/>
  <c r="N98" i="5"/>
  <c r="O100" i="5" s="1"/>
  <c r="CO63" i="5"/>
  <c r="CB25" i="5"/>
  <c r="CB62" i="5" s="1"/>
  <c r="BM11" i="5"/>
  <c r="BM33" i="5" s="1"/>
  <c r="DP38" i="5"/>
  <c r="BN39" i="5"/>
  <c r="DQ38" i="5"/>
  <c r="BM39" i="5"/>
  <c r="DN38" i="5"/>
  <c r="DO38" i="5"/>
  <c r="DN45" i="5" l="1"/>
  <c r="DN46" i="5" s="1"/>
  <c r="DO45" i="5"/>
  <c r="DO46" i="5" s="1"/>
  <c r="DP45" i="5"/>
  <c r="DP46" i="5" s="1"/>
  <c r="DQ45" i="5"/>
  <c r="DQ46" i="5" s="1"/>
  <c r="CC64" i="5"/>
  <c r="CC63" i="5"/>
  <c r="BM32" i="5"/>
  <c r="AT91" i="5"/>
  <c r="CL91" i="5"/>
  <c r="DX91" i="5"/>
  <c r="CQ91" i="5"/>
  <c r="CR91" i="5"/>
  <c r="EQ91" i="5"/>
  <c r="ER91" i="5"/>
  <c r="EP91" i="5"/>
  <c r="ES91" i="5"/>
  <c r="DN91" i="5"/>
  <c r="DM91" i="5"/>
  <c r="CC11" i="5"/>
  <c r="CC33" i="5" s="1"/>
  <c r="BM38" i="5"/>
  <c r="BN38" i="5"/>
  <c r="BM45" i="5" l="1"/>
  <c r="BM46" i="5" s="1"/>
  <c r="BN45" i="5"/>
  <c r="BN46" i="5" s="1"/>
  <c r="CC32" i="5"/>
  <c r="CC91" i="5"/>
  <c r="X11" i="5"/>
  <c r="X33" i="5" s="1"/>
  <c r="Y39" i="5"/>
  <c r="X39" i="5"/>
  <c r="X32" i="5" l="1"/>
  <c r="EH11" i="5"/>
  <c r="EH33" i="5" s="1"/>
  <c r="EH39" i="5"/>
  <c r="EI39" i="5"/>
  <c r="X38" i="5"/>
  <c r="Y38" i="5"/>
  <c r="Y45" i="5" l="1"/>
  <c r="Y46" i="5" s="1"/>
  <c r="X45" i="5"/>
  <c r="X46" i="5" s="1"/>
  <c r="EH32" i="5"/>
  <c r="DF11" i="5"/>
  <c r="DF33" i="5" s="1"/>
  <c r="EI38" i="5"/>
  <c r="EH38" i="5"/>
  <c r="EI45" i="5" l="1"/>
  <c r="EI46" i="5" s="1"/>
  <c r="EH45" i="5"/>
  <c r="EH46" i="5" s="1"/>
  <c r="DF32" i="5"/>
  <c r="AO11" i="5"/>
  <c r="AO33" i="5" s="1"/>
  <c r="AR39" i="5"/>
  <c r="AO32" i="5" l="1"/>
  <c r="DZ11" i="5"/>
  <c r="DZ33" i="5" s="1"/>
  <c r="AR38" i="5"/>
  <c r="EC39" i="5"/>
  <c r="DZ39" i="5"/>
  <c r="EA39" i="5"/>
  <c r="EB39" i="5"/>
  <c r="AR45" i="5" l="1"/>
  <c r="AR46" i="5" s="1"/>
  <c r="DZ32" i="5"/>
  <c r="AF11" i="5"/>
  <c r="AF33" i="5" s="1"/>
  <c r="EC38" i="5"/>
  <c r="EA38" i="5"/>
  <c r="AI39" i="5"/>
  <c r="AH39" i="5"/>
  <c r="DZ38" i="5"/>
  <c r="EB38" i="5"/>
  <c r="EB45" i="5" l="1"/>
  <c r="EB46" i="5" s="1"/>
  <c r="EA45" i="5"/>
  <c r="EA46" i="5" s="1"/>
  <c r="DZ45" i="5"/>
  <c r="DZ46" i="5" s="1"/>
  <c r="EC45" i="5"/>
  <c r="EC46" i="5" s="1"/>
  <c r="AF32" i="5"/>
  <c r="DI11" i="5"/>
  <c r="DI33" i="5" s="1"/>
  <c r="AH38" i="5"/>
  <c r="DJ39" i="5"/>
  <c r="DL39" i="5"/>
  <c r="AI38" i="5"/>
  <c r="DI39" i="5"/>
  <c r="DK39" i="5"/>
  <c r="AH45" i="5" l="1"/>
  <c r="AH46" i="5" s="1"/>
  <c r="AI45" i="5"/>
  <c r="AI46" i="5" s="1"/>
  <c r="DI32" i="5"/>
  <c r="BE11" i="5"/>
  <c r="BE33" i="5" s="1"/>
  <c r="DK38" i="5"/>
  <c r="BH39" i="5"/>
  <c r="DL38" i="5"/>
  <c r="DJ38" i="5"/>
  <c r="DI38" i="5"/>
  <c r="DK45" i="5" l="1"/>
  <c r="DK46" i="5" s="1"/>
  <c r="DJ45" i="5"/>
  <c r="DJ46" i="5" s="1"/>
  <c r="DI45" i="5"/>
  <c r="DI46" i="5" s="1"/>
  <c r="DL45" i="5"/>
  <c r="DL46" i="5" s="1"/>
  <c r="BE32" i="5"/>
  <c r="ED11" i="5"/>
  <c r="ED33" i="5" s="1"/>
  <c r="ED39" i="5"/>
  <c r="BH38" i="5"/>
  <c r="EG39" i="5"/>
  <c r="EE39" i="5"/>
  <c r="EF39" i="5"/>
  <c r="BH45" i="5" l="1"/>
  <c r="BH46" i="5" s="1"/>
  <c r="ED32" i="5"/>
  <c r="AA11" i="5"/>
  <c r="AA33" i="5" s="1"/>
  <c r="EE38" i="5"/>
  <c r="ED38" i="5"/>
  <c r="EG38" i="5"/>
  <c r="EF38" i="5"/>
  <c r="EF45" i="5" l="1"/>
  <c r="EF46" i="5" s="1"/>
  <c r="ED45" i="5"/>
  <c r="ED46" i="5" s="1"/>
  <c r="EE45" i="5"/>
  <c r="EE46" i="5" s="1"/>
  <c r="EG45" i="5"/>
  <c r="EG46" i="5" s="1"/>
  <c r="AA32" i="5"/>
  <c r="BZ11" i="5"/>
  <c r="BZ33" i="5" s="1"/>
  <c r="CC39" i="5"/>
  <c r="BZ32" i="5" l="1"/>
  <c r="AT11" i="5"/>
  <c r="AT33" i="5" s="1"/>
  <c r="AV39" i="5"/>
  <c r="AU39" i="5"/>
  <c r="CC38" i="5"/>
  <c r="AT39" i="5"/>
  <c r="AW39" i="5"/>
  <c r="CC45" i="5" l="1"/>
  <c r="CC46" i="5" s="1"/>
  <c r="AT32" i="5"/>
  <c r="BY11" i="5"/>
  <c r="BY33" i="5" s="1"/>
  <c r="CA39" i="5"/>
  <c r="AV38" i="5"/>
  <c r="AT38" i="5"/>
  <c r="AU38" i="5"/>
  <c r="CB39" i="5"/>
  <c r="AW38" i="5"/>
  <c r="AV45" i="5" l="1"/>
  <c r="AV46" i="5" s="1"/>
  <c r="AT45" i="5"/>
  <c r="AT46" i="5" s="1"/>
  <c r="AU45" i="5"/>
  <c r="AU46" i="5" s="1"/>
  <c r="AW45" i="5"/>
  <c r="AW46" i="5" s="1"/>
  <c r="BY32" i="5"/>
  <c r="EJ11" i="5"/>
  <c r="EJ33" i="5" s="1"/>
  <c r="EK39" i="5"/>
  <c r="CA38" i="5"/>
  <c r="CB38" i="5"/>
  <c r="EL39" i="5"/>
  <c r="EJ39" i="5"/>
  <c r="EM39" i="5"/>
  <c r="CA45" i="5" l="1"/>
  <c r="CA46" i="5" s="1"/>
  <c r="CB45" i="5"/>
  <c r="CB46" i="5" s="1"/>
  <c r="EJ32" i="5"/>
  <c r="L23" i="5"/>
  <c r="L98" i="5" s="1"/>
  <c r="EJ25" i="5"/>
  <c r="EJ62" i="5" s="1"/>
  <c r="DN25" i="5"/>
  <c r="DN62" i="5" s="1"/>
  <c r="Z25" i="5"/>
  <c r="Z62" i="5" s="1"/>
  <c r="DQ25" i="5"/>
  <c r="DQ62" i="5" s="1"/>
  <c r="DH25" i="5"/>
  <c r="DH62" i="5" s="1"/>
  <c r="CL25" i="5"/>
  <c r="CL62" i="5" s="1"/>
  <c r="AY25" i="5"/>
  <c r="AY62" i="5" s="1"/>
  <c r="AX25" i="5"/>
  <c r="AX62" i="5" s="1"/>
  <c r="BK25" i="5"/>
  <c r="BK62" i="5" s="1"/>
  <c r="AA25" i="5"/>
  <c r="AA62" i="5" s="1"/>
  <c r="U25" i="5"/>
  <c r="U62" i="5" s="1"/>
  <c r="Y25" i="5"/>
  <c r="Y62" i="5" s="1"/>
  <c r="AO25" i="5"/>
  <c r="AO62" i="5" s="1"/>
  <c r="CC25" i="5"/>
  <c r="CC62" i="5" s="1"/>
  <c r="BW11" i="5"/>
  <c r="BW33" i="5" s="1"/>
  <c r="EJ38" i="5"/>
  <c r="BX39" i="5"/>
  <c r="BZ39" i="5"/>
  <c r="BY39" i="5"/>
  <c r="EM38" i="5"/>
  <c r="EL38" i="5"/>
  <c r="EK38" i="5"/>
  <c r="EL45" i="5" l="1"/>
  <c r="EL46" i="5" s="1"/>
  <c r="EK45" i="5"/>
  <c r="EK46" i="5" s="1"/>
  <c r="EJ45" i="5"/>
  <c r="EJ46" i="5" s="1"/>
  <c r="DR64" i="5"/>
  <c r="DR63" i="5"/>
  <c r="BL64" i="5"/>
  <c r="BL63" i="5"/>
  <c r="V64" i="5"/>
  <c r="V63" i="5"/>
  <c r="AB64" i="5"/>
  <c r="AB63" i="5"/>
  <c r="CM64" i="5"/>
  <c r="CM63" i="5"/>
  <c r="Z64" i="5"/>
  <c r="Z63" i="5"/>
  <c r="AA64" i="5"/>
  <c r="AA63" i="5"/>
  <c r="DO64" i="5"/>
  <c r="DO63" i="5"/>
  <c r="EK64" i="5"/>
  <c r="EK63" i="5"/>
  <c r="AY64" i="5"/>
  <c r="AY63" i="5"/>
  <c r="AZ64" i="5"/>
  <c r="AZ63" i="5"/>
  <c r="BC91" i="5" s="1"/>
  <c r="CD64" i="5"/>
  <c r="CD63" i="5"/>
  <c r="AP64" i="5"/>
  <c r="AP63" i="5"/>
  <c r="AS91" i="5" s="1"/>
  <c r="DI64" i="5"/>
  <c r="DI63" i="5"/>
  <c r="BW32" i="5"/>
  <c r="L57" i="5"/>
  <c r="L78" i="5"/>
  <c r="L79" i="5" s="1"/>
  <c r="L82" i="5"/>
  <c r="L97" i="5"/>
  <c r="DZ25" i="5"/>
  <c r="DZ62" i="5" s="1"/>
  <c r="M23" i="5"/>
  <c r="M98" i="5" s="1"/>
  <c r="N100" i="5" s="1"/>
  <c r="BV25" i="5"/>
  <c r="BV62" i="5" s="1"/>
  <c r="CF25" i="5"/>
  <c r="CF62" i="5" s="1"/>
  <c r="EK25" i="5"/>
  <c r="EK62" i="5" s="1"/>
  <c r="DX25" i="5"/>
  <c r="DX62" i="5" s="1"/>
  <c r="AU25" i="5"/>
  <c r="AU62" i="5" s="1"/>
  <c r="CD11" i="5"/>
  <c r="CD33" i="5" s="1"/>
  <c r="CG39" i="5"/>
  <c r="CF39" i="5"/>
  <c r="BX38" i="5"/>
  <c r="BY38" i="5"/>
  <c r="CE39" i="5"/>
  <c r="CD39" i="5"/>
  <c r="BZ38" i="5"/>
  <c r="BY45" i="5" l="1"/>
  <c r="BY46" i="5" s="1"/>
  <c r="BX45" i="5"/>
  <c r="BX46" i="5" s="1"/>
  <c r="BZ45" i="5"/>
  <c r="BZ46" i="5" s="1"/>
  <c r="BW64" i="5"/>
  <c r="BW63" i="5"/>
  <c r="EA64" i="5"/>
  <c r="EA63" i="5"/>
  <c r="DY64" i="5"/>
  <c r="DY63" i="5"/>
  <c r="CG64" i="5"/>
  <c r="CG63" i="5"/>
  <c r="CG91" i="5" s="1"/>
  <c r="AV64" i="5"/>
  <c r="AV63" i="5"/>
  <c r="EL64" i="5"/>
  <c r="EL63" i="5"/>
  <c r="EO91" i="5" s="1"/>
  <c r="CO91" i="5"/>
  <c r="CN91" i="5"/>
  <c r="CM91" i="5"/>
  <c r="CP91" i="5"/>
  <c r="DT91" i="5"/>
  <c r="DS91" i="5"/>
  <c r="DU91" i="5"/>
  <c r="CE91" i="5"/>
  <c r="CD91" i="5"/>
  <c r="CF91" i="5"/>
  <c r="DP91" i="5"/>
  <c r="DO91" i="5"/>
  <c r="DQ91" i="5"/>
  <c r="DR91" i="5"/>
  <c r="CD32" i="5"/>
  <c r="X91" i="5"/>
  <c r="W91" i="5"/>
  <c r="M82" i="5"/>
  <c r="M57" i="5"/>
  <c r="M78" i="5"/>
  <c r="M79" i="5" s="1"/>
  <c r="M97" i="5"/>
  <c r="N99" i="5" s="1"/>
  <c r="DK91" i="5"/>
  <c r="DJ91" i="5"/>
  <c r="DI91" i="5"/>
  <c r="DL91" i="5"/>
  <c r="BA91" i="5"/>
  <c r="AZ91" i="5"/>
  <c r="BB91" i="5"/>
  <c r="AC91" i="5"/>
  <c r="AM11" i="5"/>
  <c r="AM33" i="5" s="1"/>
  <c r="CE38" i="5"/>
  <c r="AM39" i="5"/>
  <c r="CD38" i="5"/>
  <c r="CG38" i="5"/>
  <c r="CF38" i="5"/>
  <c r="CF45" i="5" l="1"/>
  <c r="CF46" i="5" s="1"/>
  <c r="CD45" i="5"/>
  <c r="CD46" i="5" s="1"/>
  <c r="CE45" i="5"/>
  <c r="CE46" i="5" s="1"/>
  <c r="CG45" i="5"/>
  <c r="CG46" i="5" s="1"/>
  <c r="EC91" i="5"/>
  <c r="ED91" i="5"/>
  <c r="AM32" i="5"/>
  <c r="AW91" i="5"/>
  <c r="AX91" i="5"/>
  <c r="AV91" i="5"/>
  <c r="AY91" i="5"/>
  <c r="BX91" i="5"/>
  <c r="BY91" i="5"/>
  <c r="BZ91" i="5"/>
  <c r="EN91" i="5"/>
  <c r="DZ91" i="5"/>
  <c r="DY91" i="5"/>
  <c r="EA91" i="5"/>
  <c r="EB91" i="5"/>
  <c r="CI11" i="5"/>
  <c r="CI33" i="5" s="1"/>
  <c r="CL39" i="5"/>
  <c r="CK39" i="5"/>
  <c r="CJ39" i="5"/>
  <c r="AM38" i="5"/>
  <c r="CI39" i="5"/>
  <c r="AM45" i="5" l="1"/>
  <c r="AM46" i="5" s="1"/>
  <c r="CI32" i="5"/>
  <c r="AD11" i="5"/>
  <c r="AD33" i="5" s="1"/>
  <c r="CJ38" i="5"/>
  <c r="AG39" i="5"/>
  <c r="AE39" i="5"/>
  <c r="CL38" i="5"/>
  <c r="AF39" i="5"/>
  <c r="CK38" i="5"/>
  <c r="AD39" i="5"/>
  <c r="CI38" i="5"/>
  <c r="CK45" i="5" l="1"/>
  <c r="CK46" i="5" s="1"/>
  <c r="CJ45" i="5"/>
  <c r="CJ46" i="5" s="1"/>
  <c r="CI45" i="5"/>
  <c r="CI46" i="5" s="1"/>
  <c r="CL45" i="5"/>
  <c r="CL46" i="5" s="1"/>
  <c r="AD32" i="5"/>
  <c r="CZ11" i="5"/>
  <c r="CZ33" i="5" s="1"/>
  <c r="AG38" i="5"/>
  <c r="AE38" i="5"/>
  <c r="AD38" i="5"/>
  <c r="AF38" i="5"/>
  <c r="AF45" i="5" l="1"/>
  <c r="AF46" i="5" s="1"/>
  <c r="AE45" i="5"/>
  <c r="AE46" i="5" s="1"/>
  <c r="AD45" i="5"/>
  <c r="AD46" i="5" s="1"/>
  <c r="AG45" i="5"/>
  <c r="AG46" i="5" s="1"/>
  <c r="CZ32" i="5"/>
  <c r="BT11" i="5"/>
  <c r="BT33" i="5" s="1"/>
  <c r="BU39" i="5"/>
  <c r="BT39" i="5"/>
  <c r="BV39" i="5"/>
  <c r="BW39" i="5"/>
  <c r="BT32" i="5" l="1"/>
  <c r="DA11" i="5"/>
  <c r="DA33" i="5" s="1"/>
  <c r="BW38" i="5"/>
  <c r="DD39" i="5"/>
  <c r="BV38" i="5"/>
  <c r="BT38" i="5"/>
  <c r="DB39" i="5"/>
  <c r="BU38" i="5"/>
  <c r="DC39" i="5"/>
  <c r="BV45" i="5" l="1"/>
  <c r="BV46" i="5" s="1"/>
  <c r="BT45" i="5"/>
  <c r="BT46" i="5" s="1"/>
  <c r="BU45" i="5"/>
  <c r="BU46" i="5" s="1"/>
  <c r="BW45" i="5"/>
  <c r="BW46" i="5" s="1"/>
  <c r="DA32" i="5"/>
  <c r="BB11" i="5"/>
  <c r="BB33" i="5" s="1"/>
  <c r="DC38" i="5"/>
  <c r="BB39" i="5"/>
  <c r="DD38" i="5"/>
  <c r="DB38" i="5"/>
  <c r="DC45" i="5" l="1"/>
  <c r="DC46" i="5" s="1"/>
  <c r="DB45" i="5"/>
  <c r="DB46" i="5" s="1"/>
  <c r="DD45" i="5"/>
  <c r="DD46" i="5" s="1"/>
  <c r="BB32" i="5"/>
  <c r="Z11" i="5"/>
  <c r="Z33" i="5" s="1"/>
  <c r="Z39" i="5"/>
  <c r="AB39" i="5"/>
  <c r="AA39" i="5"/>
  <c r="AC39" i="5"/>
  <c r="BB38" i="5"/>
  <c r="BB45" i="5" l="1"/>
  <c r="BB46" i="5" s="1"/>
  <c r="Z32" i="5"/>
  <c r="CX11" i="5"/>
  <c r="CX33" i="5" s="1"/>
  <c r="CZ39" i="5"/>
  <c r="AB38" i="5"/>
  <c r="CX39" i="5"/>
  <c r="AC38" i="5"/>
  <c r="Z38" i="5"/>
  <c r="AA38" i="5"/>
  <c r="CY39" i="5"/>
  <c r="DA39" i="5"/>
  <c r="AB45" i="5" l="1"/>
  <c r="AB46" i="5" s="1"/>
  <c r="AA45" i="5"/>
  <c r="AA46" i="5" s="1"/>
  <c r="Z45" i="5"/>
  <c r="Z46" i="5" s="1"/>
  <c r="AC45" i="5"/>
  <c r="AC46" i="5" s="1"/>
  <c r="CX32" i="5"/>
  <c r="DE11" i="5"/>
  <c r="DE33" i="5" s="1"/>
  <c r="CZ38" i="5"/>
  <c r="DA38" i="5"/>
  <c r="DE39" i="5"/>
  <c r="CX38" i="5"/>
  <c r="CY38" i="5"/>
  <c r="DF39" i="5"/>
  <c r="DH39" i="5"/>
  <c r="DG39" i="5"/>
  <c r="CZ45" i="5" l="1"/>
  <c r="CZ46" i="5" s="1"/>
  <c r="CX45" i="5"/>
  <c r="CX46" i="5" s="1"/>
  <c r="CY45" i="5"/>
  <c r="CY46" i="5" s="1"/>
  <c r="DA45" i="5"/>
  <c r="DA46" i="5" s="1"/>
  <c r="DE32" i="5"/>
  <c r="CN11" i="5"/>
  <c r="CN33" i="5" s="1"/>
  <c r="DE38" i="5"/>
  <c r="CP39" i="5"/>
  <c r="DH38" i="5"/>
  <c r="DG38" i="5"/>
  <c r="CQ39" i="5"/>
  <c r="DF38" i="5"/>
  <c r="CN39" i="5"/>
  <c r="CO39" i="5"/>
  <c r="DG45" i="5" l="1"/>
  <c r="DG46" i="5" s="1"/>
  <c r="DF45" i="5"/>
  <c r="DF46" i="5" s="1"/>
  <c r="DE45" i="5"/>
  <c r="DE46" i="5" s="1"/>
  <c r="DH45" i="5"/>
  <c r="DH46" i="5" s="1"/>
  <c r="CN32" i="5"/>
  <c r="AN11" i="5"/>
  <c r="AN33" i="5" s="1"/>
  <c r="AO39" i="5"/>
  <c r="CO38" i="5"/>
  <c r="CN38" i="5"/>
  <c r="AN39" i="5"/>
  <c r="CP38" i="5"/>
  <c r="CQ38" i="5"/>
  <c r="AQ39" i="5"/>
  <c r="AP39" i="5"/>
  <c r="CP45" i="5" l="1"/>
  <c r="CP46" i="5" s="1"/>
  <c r="CO45" i="5"/>
  <c r="CO46" i="5" s="1"/>
  <c r="CN45" i="5"/>
  <c r="CN46" i="5" s="1"/>
  <c r="CQ45" i="5"/>
  <c r="CQ46" i="5" s="1"/>
  <c r="AN32" i="5"/>
  <c r="BO11" i="5"/>
  <c r="BO33" i="5" s="1"/>
  <c r="BO39" i="5"/>
  <c r="BP39" i="5"/>
  <c r="AN38" i="5"/>
  <c r="AP38" i="5"/>
  <c r="AO38" i="5"/>
  <c r="BQ39" i="5"/>
  <c r="BR39" i="5"/>
  <c r="AQ38" i="5"/>
  <c r="AP45" i="5" l="1"/>
  <c r="AP46" i="5" s="1"/>
  <c r="AN45" i="5"/>
  <c r="AN46" i="5" s="1"/>
  <c r="AO45" i="5"/>
  <c r="AO46" i="5" s="1"/>
  <c r="AQ45" i="5"/>
  <c r="AQ46" i="5" s="1"/>
  <c r="BO32" i="5"/>
  <c r="BD11" i="5"/>
  <c r="BD33" i="5" s="1"/>
  <c r="BP38" i="5"/>
  <c r="BR38" i="5"/>
  <c r="BQ38" i="5"/>
  <c r="BG39" i="5"/>
  <c r="BO38" i="5"/>
  <c r="BQ45" i="5" l="1"/>
  <c r="BQ46" i="5" s="1"/>
  <c r="BP45" i="5"/>
  <c r="BP46" i="5" s="1"/>
  <c r="BO45" i="5"/>
  <c r="BO46" i="5" s="1"/>
  <c r="BR45" i="5"/>
  <c r="BR46" i="5" s="1"/>
  <c r="BD32" i="5"/>
  <c r="BI11" i="5"/>
  <c r="BI33" i="5" s="1"/>
  <c r="BG38" i="5"/>
  <c r="BL39" i="5"/>
  <c r="BJ39" i="5"/>
  <c r="BI39" i="5"/>
  <c r="BK39" i="5"/>
  <c r="BG45" i="5" l="1"/>
  <c r="BG46" i="5" s="1"/>
  <c r="BI32" i="5"/>
  <c r="P23" i="5"/>
  <c r="P97" i="5" s="1"/>
  <c r="Q99" i="5" s="1"/>
  <c r="AG25" i="5"/>
  <c r="AG62" i="5" s="1"/>
  <c r="BD25" i="5"/>
  <c r="BD62" i="5" s="1"/>
  <c r="DC25" i="5"/>
  <c r="DC62" i="5" s="1"/>
  <c r="CG25" i="5"/>
  <c r="CG62" i="5" s="1"/>
  <c r="BS25" i="5"/>
  <c r="BS62" i="5" s="1"/>
  <c r="EG25" i="5"/>
  <c r="EG62" i="5" s="1"/>
  <c r="BJ25" i="5"/>
  <c r="BJ62" i="5" s="1"/>
  <c r="AN25" i="5"/>
  <c r="AN62" i="5" s="1"/>
  <c r="BE25" i="5"/>
  <c r="BE62" i="5" s="1"/>
  <c r="AC25" i="5"/>
  <c r="AC62" i="5" s="1"/>
  <c r="AD25" i="5"/>
  <c r="AD62" i="5" s="1"/>
  <c r="EI25" i="5"/>
  <c r="EI62" i="5" s="1"/>
  <c r="BM25" i="5"/>
  <c r="BM62" i="5" s="1"/>
  <c r="X25" i="5"/>
  <c r="X62" i="5" s="1"/>
  <c r="AF25" i="5"/>
  <c r="AF62" i="5" s="1"/>
  <c r="BG25" i="5"/>
  <c r="BG62" i="5" s="1"/>
  <c r="Q23" i="5"/>
  <c r="GH21" i="5"/>
  <c r="FL69" i="5"/>
  <c r="FP69" i="5"/>
  <c r="GC21" i="5"/>
  <c r="GC19" i="5"/>
  <c r="GI70" i="5"/>
  <c r="GJ84" i="5" s="1"/>
  <c r="FQ18" i="5"/>
  <c r="FQ19" i="5"/>
  <c r="FP18" i="5"/>
  <c r="BC11" i="5"/>
  <c r="BC33" i="5" s="1"/>
  <c r="BE39" i="5"/>
  <c r="BI38" i="5"/>
  <c r="BJ38" i="5"/>
  <c r="BC39" i="5"/>
  <c r="BK38" i="5"/>
  <c r="BF39" i="5"/>
  <c r="BD39" i="5"/>
  <c r="BL38" i="5"/>
  <c r="BC32" i="5" l="1"/>
  <c r="FQ54" i="5"/>
  <c r="BK45" i="5"/>
  <c r="BK46" i="5" s="1"/>
  <c r="BJ45" i="5"/>
  <c r="BJ46" i="5" s="1"/>
  <c r="BI45" i="5"/>
  <c r="BI46" i="5" s="1"/>
  <c r="BL45" i="5"/>
  <c r="BL46" i="5" s="1"/>
  <c r="BN64" i="5"/>
  <c r="BN63" i="5"/>
  <c r="AE64" i="5"/>
  <c r="AE63" i="5"/>
  <c r="EJ64" i="5"/>
  <c r="EJ63" i="5"/>
  <c r="DD64" i="5"/>
  <c r="DD63" i="5"/>
  <c r="CH64" i="5"/>
  <c r="CH63" i="5"/>
  <c r="AD64" i="5"/>
  <c r="AD63" i="5"/>
  <c r="BE64" i="5"/>
  <c r="BE63" i="5"/>
  <c r="BF64" i="5"/>
  <c r="BF63" i="5"/>
  <c r="AH64" i="5"/>
  <c r="AH63" i="5"/>
  <c r="AK91" i="5" s="1"/>
  <c r="BH64" i="5"/>
  <c r="BH63" i="5"/>
  <c r="AG64" i="5"/>
  <c r="AG63" i="5"/>
  <c r="BK64" i="5"/>
  <c r="BK63" i="5"/>
  <c r="BT64" i="5"/>
  <c r="BT63" i="5"/>
  <c r="AO64" i="5"/>
  <c r="AO63" i="5"/>
  <c r="Y64" i="5"/>
  <c r="Y63" i="5"/>
  <c r="EH64" i="5"/>
  <c r="EH63" i="5"/>
  <c r="Q82" i="5"/>
  <c r="Q57" i="5"/>
  <c r="Q78" i="5"/>
  <c r="Q79" i="5" s="1"/>
  <c r="Q98" i="5"/>
  <c r="R100" i="5" s="1"/>
  <c r="P82" i="5"/>
  <c r="P57" i="5"/>
  <c r="P78" i="5"/>
  <c r="P79" i="5" s="1"/>
  <c r="P98" i="5"/>
  <c r="Q100" i="5" s="1"/>
  <c r="Q97" i="5"/>
  <c r="R99" i="5" s="1"/>
  <c r="GE18" i="5"/>
  <c r="FG21" i="5"/>
  <c r="FR21" i="5"/>
  <c r="FY21" i="5"/>
  <c r="GD18" i="5"/>
  <c r="FT19" i="5"/>
  <c r="FM69" i="5"/>
  <c r="FM77" i="5" s="1"/>
  <c r="FL70" i="5"/>
  <c r="GD69" i="5"/>
  <c r="GE70" i="5"/>
  <c r="FD19" i="5"/>
  <c r="FQ70" i="5"/>
  <c r="GB19" i="5"/>
  <c r="GC53" i="5" s="1"/>
  <c r="GB21" i="5"/>
  <c r="FI19" i="5"/>
  <c r="FF18" i="5"/>
  <c r="GI18" i="5"/>
  <c r="GJ54" i="5" s="1"/>
  <c r="GE69" i="5"/>
  <c r="FS18" i="5"/>
  <c r="FH19" i="5"/>
  <c r="FA19" i="5"/>
  <c r="FT69" i="5"/>
  <c r="FN70" i="5"/>
  <c r="FY19" i="5"/>
  <c r="FY70" i="5"/>
  <c r="FE19" i="5"/>
  <c r="FY69" i="5"/>
  <c r="FQ21" i="5"/>
  <c r="FU18" i="5"/>
  <c r="FH69" i="5"/>
  <c r="GF19" i="5"/>
  <c r="FR19" i="5"/>
  <c r="FR53" i="5" s="1"/>
  <c r="FL19" i="5"/>
  <c r="GI21" i="5"/>
  <c r="FF69" i="5"/>
  <c r="FK69" i="5"/>
  <c r="FL77" i="5" s="1"/>
  <c r="FZ69" i="5"/>
  <c r="GA18" i="5"/>
  <c r="GA54" i="5" s="1"/>
  <c r="GD19" i="5"/>
  <c r="GD53" i="5" s="1"/>
  <c r="FL21" i="5"/>
  <c r="FJ70" i="5"/>
  <c r="FV19" i="5"/>
  <c r="FG18" i="5"/>
  <c r="DL20" i="5"/>
  <c r="DL47" i="5" s="1"/>
  <c r="CS20" i="5"/>
  <c r="CS47" i="5" s="1"/>
  <c r="DQ20" i="5"/>
  <c r="DQ47" i="5" s="1"/>
  <c r="GG70" i="5"/>
  <c r="FW70" i="5"/>
  <c r="FT21" i="5"/>
  <c r="DM20" i="5"/>
  <c r="FT70" i="5"/>
  <c r="FB19" i="5"/>
  <c r="FX21" i="5"/>
  <c r="AJ20" i="5"/>
  <c r="AJ47" i="5" s="1"/>
  <c r="AP20" i="5"/>
  <c r="BH20" i="5"/>
  <c r="BH47" i="5" s="1"/>
  <c r="FZ19" i="5"/>
  <c r="EZ69" i="5"/>
  <c r="FQ69" i="5"/>
  <c r="FQ77" i="5" s="1"/>
  <c r="FI18" i="5"/>
  <c r="EB20" i="5"/>
  <c r="EB47" i="5" s="1"/>
  <c r="BV20" i="5"/>
  <c r="BV47" i="5" s="1"/>
  <c r="DO20" i="5"/>
  <c r="DO47" i="5" s="1"/>
  <c r="CM20" i="5"/>
  <c r="CM47" i="5" s="1"/>
  <c r="GD70" i="5"/>
  <c r="GE84" i="5" s="1"/>
  <c r="FS21" i="5"/>
  <c r="FP21" i="5"/>
  <c r="EW23" i="5"/>
  <c r="EW97" i="5" s="1"/>
  <c r="EX99" i="5" s="1"/>
  <c r="BC20" i="5"/>
  <c r="AR20" i="5"/>
  <c r="AR47" i="5" s="1"/>
  <c r="DC20" i="5"/>
  <c r="DC47" i="5" s="1"/>
  <c r="ET20" i="5"/>
  <c r="GF70" i="5"/>
  <c r="GF84" i="5" s="1"/>
  <c r="GA70" i="5"/>
  <c r="FC19" i="5"/>
  <c r="FD53" i="5" s="1"/>
  <c r="FD69" i="5"/>
  <c r="EG20" i="5"/>
  <c r="EG47" i="5" s="1"/>
  <c r="BG20" i="5"/>
  <c r="BU20" i="5"/>
  <c r="BU47" i="5" s="1"/>
  <c r="CL20" i="5"/>
  <c r="CL47" i="5" s="1"/>
  <c r="DU20" i="5"/>
  <c r="DU47" i="5" s="1"/>
  <c r="FX18" i="5"/>
  <c r="GA19" i="5"/>
  <c r="FI70" i="5"/>
  <c r="AL20" i="5"/>
  <c r="DA20" i="5"/>
  <c r="DA47" i="5" s="1"/>
  <c r="CJ20" i="5"/>
  <c r="CJ47" i="5" s="1"/>
  <c r="BK20" i="5"/>
  <c r="AD20" i="5"/>
  <c r="AD47" i="5" s="1"/>
  <c r="CN20" i="5"/>
  <c r="CN47" i="5" s="1"/>
  <c r="FJ19" i="5"/>
  <c r="FH21" i="5"/>
  <c r="FE70" i="5"/>
  <c r="FD70" i="5"/>
  <c r="AQ20" i="5"/>
  <c r="AQ47" i="5" s="1"/>
  <c r="DP20" i="5"/>
  <c r="DP47" i="5" s="1"/>
  <c r="EQ20" i="5"/>
  <c r="DG20" i="5"/>
  <c r="DG47" i="5" s="1"/>
  <c r="FY18" i="5"/>
  <c r="FZ54" i="5" s="1"/>
  <c r="DT20" i="5"/>
  <c r="EC20" i="5"/>
  <c r="EC47" i="5" s="1"/>
  <c r="AZ20" i="5"/>
  <c r="AZ47" i="5" s="1"/>
  <c r="CE20" i="5"/>
  <c r="EL20" i="5"/>
  <c r="EL47" i="5" s="1"/>
  <c r="FN69" i="5"/>
  <c r="CO20" i="5"/>
  <c r="CO47" i="5" s="1"/>
  <c r="BJ20" i="5"/>
  <c r="ES20" i="5"/>
  <c r="FI69" i="5"/>
  <c r="FF21" i="5"/>
  <c r="EF20" i="5"/>
  <c r="EF47" i="5" s="1"/>
  <c r="BW20" i="5"/>
  <c r="BW47" i="5" s="1"/>
  <c r="FG69" i="5"/>
  <c r="FH77" i="5" s="1"/>
  <c r="BP20" i="5"/>
  <c r="BP47" i="5" s="1"/>
  <c r="BM20" i="5"/>
  <c r="BM47" i="5" s="1"/>
  <c r="CA20" i="5"/>
  <c r="CA47" i="5" s="1"/>
  <c r="GG69" i="5"/>
  <c r="CB20" i="5"/>
  <c r="CB47" i="5" s="1"/>
  <c r="DS20" i="5"/>
  <c r="DS47" i="5" s="1"/>
  <c r="DE20" i="5"/>
  <c r="DE47" i="5" s="1"/>
  <c r="CP20" i="5"/>
  <c r="CP47" i="5" s="1"/>
  <c r="BX20" i="5"/>
  <c r="BX47" i="5" s="1"/>
  <c r="CR20" i="5"/>
  <c r="GH70" i="5"/>
  <c r="GI84" i="5" s="1"/>
  <c r="EY18" i="5"/>
  <c r="EY54" i="5" s="1"/>
  <c r="FE69" i="5"/>
  <c r="FE21" i="5"/>
  <c r="AW20" i="5"/>
  <c r="Z20" i="5"/>
  <c r="Z47" i="5" s="1"/>
  <c r="CH20" i="5"/>
  <c r="CH47" i="5" s="1"/>
  <c r="CV20" i="5"/>
  <c r="CV47" i="5" s="1"/>
  <c r="AA20" i="5"/>
  <c r="AA47" i="5" s="1"/>
  <c r="CU20" i="5"/>
  <c r="CU47" i="5" s="1"/>
  <c r="EO20" i="5"/>
  <c r="DR20" i="5"/>
  <c r="GE19" i="5"/>
  <c r="GH18" i="5"/>
  <c r="FB18" i="5"/>
  <c r="FR70" i="5"/>
  <c r="FB21" i="5"/>
  <c r="FS69" i="5"/>
  <c r="M25" i="5"/>
  <c r="M62" i="5" s="1"/>
  <c r="CF20" i="5"/>
  <c r="AY20" i="5"/>
  <c r="EI20" i="5"/>
  <c r="AM20" i="5"/>
  <c r="EV20" i="5"/>
  <c r="CI20" i="5"/>
  <c r="CX20" i="5"/>
  <c r="CX47" i="5" s="1"/>
  <c r="GE21" i="5"/>
  <c r="GD21" i="5"/>
  <c r="FN21" i="5"/>
  <c r="FJ21" i="5"/>
  <c r="N25" i="5"/>
  <c r="N62" i="5" s="1"/>
  <c r="FB69" i="5"/>
  <c r="CY20" i="5"/>
  <c r="DD20" i="5"/>
  <c r="AS20" i="5"/>
  <c r="AS50" i="5" s="1"/>
  <c r="FL18" i="5"/>
  <c r="FL54" i="5" s="1"/>
  <c r="DF20" i="5"/>
  <c r="EM20" i="5"/>
  <c r="EJ20" i="5"/>
  <c r="EJ47" i="5" s="1"/>
  <c r="EA20" i="5"/>
  <c r="EA47" i="5" s="1"/>
  <c r="CC20" i="5"/>
  <c r="FX19" i="5"/>
  <c r="GA21" i="5"/>
  <c r="FP19" i="5"/>
  <c r="EY19" i="5"/>
  <c r="EY53" i="5" s="1"/>
  <c r="GC69" i="5"/>
  <c r="FM18" i="5"/>
  <c r="FO19" i="5"/>
  <c r="FA70" i="5"/>
  <c r="ER20" i="5"/>
  <c r="GI19" i="5"/>
  <c r="GJ53" i="5" s="1"/>
  <c r="FF70" i="5"/>
  <c r="FN18" i="5"/>
  <c r="FC21" i="5"/>
  <c r="GC70" i="5"/>
  <c r="GG21" i="5"/>
  <c r="FC69" i="5"/>
  <c r="FD77" i="5" s="1"/>
  <c r="FJ69" i="5"/>
  <c r="FJ77" i="5" s="1"/>
  <c r="FC18" i="5"/>
  <c r="GF18" i="5"/>
  <c r="FK70" i="5"/>
  <c r="FL84" i="5" s="1"/>
  <c r="FS19" i="5"/>
  <c r="EZ70" i="5"/>
  <c r="FU70" i="5"/>
  <c r="FB70" i="5"/>
  <c r="FB84" i="5" s="1"/>
  <c r="FZ21" i="5"/>
  <c r="FU21" i="5"/>
  <c r="EZ21" i="5"/>
  <c r="FD21" i="5"/>
  <c r="CZ20" i="5"/>
  <c r="CZ47" i="5" s="1"/>
  <c r="AV20" i="5"/>
  <c r="AV47" i="5" s="1"/>
  <c r="DY20" i="5"/>
  <c r="DY47" i="5" s="1"/>
  <c r="GB18" i="5"/>
  <c r="FM70" i="5"/>
  <c r="EZ18" i="5"/>
  <c r="L25" i="5"/>
  <c r="L62" i="5" s="1"/>
  <c r="FO69" i="5"/>
  <c r="FP77" i="5" s="1"/>
  <c r="DB20" i="5"/>
  <c r="CG20" i="5"/>
  <c r="FH70" i="5"/>
  <c r="FC70" i="5"/>
  <c r="FW19" i="5"/>
  <c r="O25" i="5"/>
  <c r="O62" i="5" s="1"/>
  <c r="P64" i="5" s="1"/>
  <c r="FV21" i="5"/>
  <c r="GC18" i="5"/>
  <c r="GA69" i="5"/>
  <c r="FM21" i="5"/>
  <c r="FW69" i="5"/>
  <c r="FU19" i="5"/>
  <c r="DN20" i="5"/>
  <c r="DN47" i="5" s="1"/>
  <c r="BR20" i="5"/>
  <c r="BR47" i="5" s="1"/>
  <c r="GH69" i="5"/>
  <c r="GI77" i="5" s="1"/>
  <c r="FT18" i="5"/>
  <c r="FU54" i="5" s="1"/>
  <c r="FS70" i="5"/>
  <c r="BZ20" i="5"/>
  <c r="FX69" i="5"/>
  <c r="AU20" i="5"/>
  <c r="DK20" i="5"/>
  <c r="Y20" i="5"/>
  <c r="Y47" i="5" s="1"/>
  <c r="BL20" i="5"/>
  <c r="GF69" i="5"/>
  <c r="GF77" i="5" s="1"/>
  <c r="FN19" i="5"/>
  <c r="EZ19" i="5"/>
  <c r="FG70" i="5"/>
  <c r="FW21" i="5"/>
  <c r="FM19" i="5"/>
  <c r="X20" i="5"/>
  <c r="EW20" i="5"/>
  <c r="BY20" i="5"/>
  <c r="BY47" i="5" s="1"/>
  <c r="AX20" i="5"/>
  <c r="AX47" i="5" s="1"/>
  <c r="BN20" i="5"/>
  <c r="GF21" i="5"/>
  <c r="EY21" i="5"/>
  <c r="FF19" i="5"/>
  <c r="FF53" i="5" s="1"/>
  <c r="FW18" i="5"/>
  <c r="FJ18" i="5"/>
  <c r="FK54" i="5" s="1"/>
  <c r="AG20" i="5"/>
  <c r="EU20" i="5"/>
  <c r="EP20" i="5"/>
  <c r="BI20" i="5"/>
  <c r="AT20" i="5"/>
  <c r="AT47" i="5" s="1"/>
  <c r="AK20" i="5"/>
  <c r="AK47" i="5" s="1"/>
  <c r="BO20" i="5"/>
  <c r="BF20" i="5"/>
  <c r="FZ70" i="5"/>
  <c r="FX70" i="5"/>
  <c r="FH18" i="5"/>
  <c r="FI54" i="5" s="1"/>
  <c r="FK19" i="5"/>
  <c r="FV70" i="5"/>
  <c r="FO21" i="5"/>
  <c r="AB20" i="5"/>
  <c r="AO20" i="5"/>
  <c r="AO47" i="5" s="1"/>
  <c r="AF20" i="5"/>
  <c r="AF47" i="5" s="1"/>
  <c r="Q25" i="5"/>
  <c r="Q62" i="5" s="1"/>
  <c r="CQ20" i="5"/>
  <c r="CQ47" i="5" s="1"/>
  <c r="AH20" i="5"/>
  <c r="AH47" i="5" s="1"/>
  <c r="CW20" i="5"/>
  <c r="GG19" i="5"/>
  <c r="FV69" i="5"/>
  <c r="EK20" i="5"/>
  <c r="AN20" i="5"/>
  <c r="AN47" i="5" s="1"/>
  <c r="DV20" i="5"/>
  <c r="CD20" i="5"/>
  <c r="CD47" i="5" s="1"/>
  <c r="P25" i="5"/>
  <c r="P62" i="5" s="1"/>
  <c r="EH20" i="5"/>
  <c r="EH47" i="5" s="1"/>
  <c r="FK21" i="5"/>
  <c r="AE20" i="5"/>
  <c r="AE47" i="5" s="1"/>
  <c r="BQ20" i="5"/>
  <c r="BQ47" i="5" s="1"/>
  <c r="FU69" i="5"/>
  <c r="DJ20" i="5"/>
  <c r="DJ47" i="5" s="1"/>
  <c r="DZ20" i="5"/>
  <c r="BS20" i="5"/>
  <c r="FE18" i="5"/>
  <c r="FP70" i="5"/>
  <c r="FV18" i="5"/>
  <c r="FV54" i="5" s="1"/>
  <c r="R25" i="5"/>
  <c r="R62" i="5" s="1"/>
  <c r="FO70" i="5"/>
  <c r="FA69" i="5"/>
  <c r="AC20" i="5"/>
  <c r="CT20" i="5"/>
  <c r="CT47" i="5" s="1"/>
  <c r="BT20" i="5"/>
  <c r="BB20" i="5"/>
  <c r="BC50" i="5" s="1"/>
  <c r="DH20" i="5"/>
  <c r="DH47" i="5" s="1"/>
  <c r="BD20" i="5"/>
  <c r="ED20" i="5"/>
  <c r="ED47" i="5" s="1"/>
  <c r="GB69" i="5"/>
  <c r="GH19" i="5"/>
  <c r="FA21" i="5"/>
  <c r="FA18" i="5"/>
  <c r="FG19" i="5"/>
  <c r="FR69" i="5"/>
  <c r="BA20" i="5"/>
  <c r="EN20" i="5"/>
  <c r="FR18" i="5"/>
  <c r="FR54" i="5" s="1"/>
  <c r="EE20" i="5"/>
  <c r="DX20" i="5"/>
  <c r="CK20" i="5"/>
  <c r="DW20" i="5"/>
  <c r="BE20" i="5"/>
  <c r="AI20" i="5"/>
  <c r="DI20" i="5"/>
  <c r="GB70" i="5"/>
  <c r="GG18" i="5"/>
  <c r="FI21" i="5"/>
  <c r="FO18" i="5"/>
  <c r="FP54" i="5" s="1"/>
  <c r="FD18" i="5"/>
  <c r="FY14" i="5"/>
  <c r="FY34" i="5" s="1"/>
  <c r="BE38" i="5"/>
  <c r="BC38" i="5"/>
  <c r="BF38" i="5"/>
  <c r="BD38" i="5"/>
  <c r="ED51" i="5" l="1"/>
  <c r="BY51" i="5"/>
  <c r="BQ51" i="5"/>
  <c r="CT51" i="5"/>
  <c r="FU77" i="5"/>
  <c r="FI77" i="5"/>
  <c r="FU53" i="5"/>
  <c r="EH51" i="5"/>
  <c r="DB50" i="5"/>
  <c r="BW51" i="5"/>
  <c r="BG50" i="5"/>
  <c r="DR50" i="5"/>
  <c r="AK51" i="5"/>
  <c r="GB54" i="5"/>
  <c r="FS84" i="5"/>
  <c r="BJ50" i="5"/>
  <c r="BM50" i="5"/>
  <c r="FB53" i="5"/>
  <c r="GA77" i="5"/>
  <c r="BK47" i="5"/>
  <c r="FF84" i="5"/>
  <c r="FI84" i="5"/>
  <c r="FR84" i="5"/>
  <c r="BN50" i="5"/>
  <c r="AI50" i="5"/>
  <c r="FN54" i="5"/>
  <c r="DH51" i="5"/>
  <c r="BP50" i="5"/>
  <c r="FX54" i="5"/>
  <c r="FC54" i="5"/>
  <c r="FW53" i="5"/>
  <c r="FO84" i="5"/>
  <c r="FE53" i="5"/>
  <c r="FE77" i="5"/>
  <c r="FN77" i="5"/>
  <c r="GG53" i="5"/>
  <c r="BU50" i="5"/>
  <c r="FG84" i="5"/>
  <c r="FJ53" i="5"/>
  <c r="GG54" i="5"/>
  <c r="CG50" i="5"/>
  <c r="AB50" i="5"/>
  <c r="CA50" i="5"/>
  <c r="EU50" i="5"/>
  <c r="FS53" i="5"/>
  <c r="EL50" i="5"/>
  <c r="FM84" i="5"/>
  <c r="CL50" i="5"/>
  <c r="EN50" i="5"/>
  <c r="EZ54" i="5"/>
  <c r="FZ53" i="5"/>
  <c r="BH50" i="5"/>
  <c r="CI50" i="5"/>
  <c r="EE50" i="5"/>
  <c r="AH50" i="5"/>
  <c r="FG54" i="5"/>
  <c r="BX51" i="5"/>
  <c r="CN51" i="5"/>
  <c r="FA54" i="5"/>
  <c r="GF54" i="5"/>
  <c r="DP51" i="5"/>
  <c r="FM53" i="5"/>
  <c r="GH53" i="5"/>
  <c r="FL53" i="5"/>
  <c r="BI50" i="5"/>
  <c r="FE84" i="5"/>
  <c r="FY84" i="5"/>
  <c r="EQ50" i="5"/>
  <c r="FC77" i="5"/>
  <c r="DW50" i="5"/>
  <c r="AE51" i="5"/>
  <c r="GE77" i="5"/>
  <c r="BD45" i="5"/>
  <c r="BD46" i="5" s="1"/>
  <c r="BD47" i="5" s="1"/>
  <c r="BC45" i="5"/>
  <c r="BC46" i="5" s="1"/>
  <c r="BC47" i="5" s="1"/>
  <c r="BE45" i="5"/>
  <c r="BE46" i="5" s="1"/>
  <c r="BE47" i="5" s="1"/>
  <c r="BF45" i="5"/>
  <c r="BF46" i="5" s="1"/>
  <c r="BF47" i="5" s="1"/>
  <c r="CP51" i="5"/>
  <c r="DH50" i="5"/>
  <c r="FC84" i="5"/>
  <c r="BJ47" i="5"/>
  <c r="GA53" i="5"/>
  <c r="BQ50" i="5"/>
  <c r="GC54" i="5"/>
  <c r="FU84" i="5"/>
  <c r="CY50" i="5"/>
  <c r="CI47" i="5"/>
  <c r="CJ51" i="5" s="1"/>
  <c r="EP50" i="5"/>
  <c r="CM50" i="5"/>
  <c r="DI50" i="5"/>
  <c r="GB77" i="5"/>
  <c r="BS50" i="5"/>
  <c r="AE50" i="5"/>
  <c r="EK50" i="5"/>
  <c r="CQ51" i="5"/>
  <c r="ED50" i="5"/>
  <c r="AC50" i="5"/>
  <c r="EA50" i="5"/>
  <c r="FY77" i="5"/>
  <c r="FK84" i="5"/>
  <c r="AO50" i="5"/>
  <c r="FN53" i="5"/>
  <c r="FX53" i="5"/>
  <c r="DT50" i="5"/>
  <c r="FZ77" i="5"/>
  <c r="BE50" i="5"/>
  <c r="FE54" i="5"/>
  <c r="BY50" i="5"/>
  <c r="EZ53" i="5"/>
  <c r="FX77" i="5"/>
  <c r="BR51" i="5"/>
  <c r="CB51" i="5"/>
  <c r="BA50" i="5"/>
  <c r="CP50" i="5"/>
  <c r="FF77" i="5"/>
  <c r="GB84" i="5"/>
  <c r="ET50" i="5"/>
  <c r="DM50" i="5"/>
  <c r="DX50" i="5"/>
  <c r="DI47" i="5"/>
  <c r="DI51" i="5" s="1"/>
  <c r="EE47" i="5"/>
  <c r="EE51" i="5" s="1"/>
  <c r="FG53" i="5"/>
  <c r="FW77" i="5"/>
  <c r="AS47" i="5"/>
  <c r="AS51" i="5" s="1"/>
  <c r="AS52" i="5" s="1"/>
  <c r="AS58" i="5" s="1"/>
  <c r="AA51" i="5"/>
  <c r="FJ84" i="5"/>
  <c r="FR77" i="5"/>
  <c r="GA84" i="5"/>
  <c r="GE54" i="5"/>
  <c r="FV77" i="5"/>
  <c r="DL50" i="5"/>
  <c r="CV50" i="5"/>
  <c r="CN50" i="5"/>
  <c r="GG84" i="5"/>
  <c r="FY53" i="5"/>
  <c r="FB77" i="5"/>
  <c r="FD54" i="5"/>
  <c r="BT50" i="5"/>
  <c r="FP84" i="5"/>
  <c r="DV50" i="5"/>
  <c r="FV84" i="5"/>
  <c r="AG50" i="5"/>
  <c r="AU50" i="5"/>
  <c r="BL47" i="5"/>
  <c r="CY47" i="5"/>
  <c r="CZ51" i="5" s="1"/>
  <c r="CB50" i="5"/>
  <c r="FC53" i="5"/>
  <c r="FN84" i="5"/>
  <c r="FI53" i="5"/>
  <c r="AO51" i="5"/>
  <c r="R64" i="5"/>
  <c r="R63" i="5"/>
  <c r="AF51" i="5"/>
  <c r="S64" i="5"/>
  <c r="S63" i="5"/>
  <c r="V91" i="5" s="1"/>
  <c r="Q64" i="5"/>
  <c r="Q63" i="5"/>
  <c r="BS47" i="5"/>
  <c r="BS51" i="5" s="1"/>
  <c r="DZ47" i="5"/>
  <c r="DZ51" i="5" s="1"/>
  <c r="X47" i="5"/>
  <c r="BT47" i="5"/>
  <c r="BU51" i="5" s="1"/>
  <c r="DW47" i="5"/>
  <c r="BI47" i="5"/>
  <c r="BI51" i="5" s="1"/>
  <c r="GC84" i="5"/>
  <c r="ER50" i="5"/>
  <c r="ES50" i="5"/>
  <c r="DF47" i="5"/>
  <c r="DF51" i="5" s="1"/>
  <c r="DG50" i="5"/>
  <c r="DF50" i="5"/>
  <c r="EV50" i="5"/>
  <c r="N64" i="5"/>
  <c r="N63" i="5"/>
  <c r="EB51" i="5"/>
  <c r="DQ51" i="5"/>
  <c r="CX50" i="5"/>
  <c r="CW50" i="5"/>
  <c r="CK50" i="5"/>
  <c r="BA47" i="5"/>
  <c r="BA51" i="5" s="1"/>
  <c r="BB47" i="5"/>
  <c r="AC47" i="5"/>
  <c r="AD51" i="5" s="1"/>
  <c r="FK53" i="5"/>
  <c r="BO50" i="5"/>
  <c r="AT50" i="5"/>
  <c r="FW54" i="5"/>
  <c r="EW50" i="5"/>
  <c r="BN47" i="5"/>
  <c r="BN51" i="5" s="1"/>
  <c r="GI53" i="5"/>
  <c r="CZ50" i="5"/>
  <c r="CC47" i="5"/>
  <c r="CC51" i="5" s="1"/>
  <c r="CC50" i="5"/>
  <c r="O64" i="5"/>
  <c r="O63" i="5"/>
  <c r="AM47" i="5"/>
  <c r="AN51" i="5" s="1"/>
  <c r="AM50" i="5"/>
  <c r="FS77" i="5"/>
  <c r="EO50" i="5"/>
  <c r="Z51" i="5"/>
  <c r="CR50" i="5"/>
  <c r="CE50" i="5"/>
  <c r="FT77" i="5"/>
  <c r="FT53" i="5"/>
  <c r="CK47" i="5"/>
  <c r="CK51" i="5" s="1"/>
  <c r="DV47" i="5"/>
  <c r="DV51" i="5" s="1"/>
  <c r="AG47" i="5"/>
  <c r="AG51" i="5" s="1"/>
  <c r="BR50" i="5"/>
  <c r="AU47" i="5"/>
  <c r="AU51" i="5" s="1"/>
  <c r="BD50" i="5"/>
  <c r="CT50" i="5"/>
  <c r="AB47" i="5"/>
  <c r="AB51" i="5" s="1"/>
  <c r="DY50" i="5"/>
  <c r="FM54" i="5"/>
  <c r="CU51" i="5"/>
  <c r="Z50" i="5"/>
  <c r="GG77" i="5"/>
  <c r="FA53" i="5"/>
  <c r="GD54" i="5"/>
  <c r="FO54" i="5"/>
  <c r="DJ50" i="5"/>
  <c r="EH50" i="5"/>
  <c r="CD50" i="5"/>
  <c r="AN50" i="5"/>
  <c r="FH54" i="5"/>
  <c r="Y50" i="5"/>
  <c r="CH50" i="5"/>
  <c r="CG47" i="5"/>
  <c r="CH51" i="5" s="1"/>
  <c r="EI50" i="5"/>
  <c r="EI47" i="5"/>
  <c r="EI51" i="5" s="1"/>
  <c r="CU50" i="5"/>
  <c r="AW47" i="5"/>
  <c r="AW51" i="5" s="1"/>
  <c r="AW50" i="5"/>
  <c r="EC51" i="5"/>
  <c r="FT84" i="5"/>
  <c r="FH53" i="5"/>
  <c r="FQ84" i="5"/>
  <c r="AF50" i="5"/>
  <c r="BF50" i="5"/>
  <c r="DX47" i="5"/>
  <c r="FT54" i="5"/>
  <c r="FO77" i="5"/>
  <c r="DB47" i="5"/>
  <c r="DB51" i="5" s="1"/>
  <c r="GD77" i="5"/>
  <c r="GC77" i="5"/>
  <c r="DD47" i="5"/>
  <c r="DD50" i="5"/>
  <c r="AY50" i="5"/>
  <c r="DA51" i="5"/>
  <c r="FV53" i="5"/>
  <c r="FS54" i="5"/>
  <c r="FA77" i="5"/>
  <c r="CQ50" i="5"/>
  <c r="FX84" i="5"/>
  <c r="AK50" i="5"/>
  <c r="BL50" i="5"/>
  <c r="DK50" i="5"/>
  <c r="DN50" i="5"/>
  <c r="DK47" i="5"/>
  <c r="DK51" i="5" s="1"/>
  <c r="AI47" i="5"/>
  <c r="AI51" i="5" s="1"/>
  <c r="FO53" i="5"/>
  <c r="FP53" i="5"/>
  <c r="FQ53" i="5"/>
  <c r="EJ50" i="5"/>
  <c r="FB54" i="5"/>
  <c r="CV51" i="5"/>
  <c r="AL50" i="5"/>
  <c r="CM51" i="5"/>
  <c r="BZ50" i="5"/>
  <c r="GH77" i="5"/>
  <c r="BB50" i="5"/>
  <c r="BO47" i="5"/>
  <c r="CF50" i="5"/>
  <c r="CF47" i="5"/>
  <c r="GH54" i="5"/>
  <c r="DE50" i="5"/>
  <c r="CO51" i="5"/>
  <c r="EG51" i="5"/>
  <c r="AR51" i="5"/>
  <c r="DO51" i="5"/>
  <c r="AP50" i="5"/>
  <c r="FW84" i="5"/>
  <c r="DZ50" i="5"/>
  <c r="CW47" i="5"/>
  <c r="CW51" i="5" s="1"/>
  <c r="FZ84" i="5"/>
  <c r="FJ54" i="5"/>
  <c r="AX50" i="5"/>
  <c r="BZ47" i="5"/>
  <c r="BZ51" i="5" s="1"/>
  <c r="P63" i="5"/>
  <c r="FH84" i="5"/>
  <c r="EK47" i="5"/>
  <c r="EK51" i="5" s="1"/>
  <c r="AV50" i="5"/>
  <c r="FA84" i="5"/>
  <c r="EM50" i="5"/>
  <c r="GE53" i="5"/>
  <c r="GF53" i="5"/>
  <c r="BV51" i="5"/>
  <c r="FF54" i="5"/>
  <c r="AY47" i="5"/>
  <c r="AY51" i="5" s="1"/>
  <c r="DR47" i="5"/>
  <c r="DR51" i="5" s="1"/>
  <c r="FG77" i="5"/>
  <c r="DT47" i="5"/>
  <c r="DT51" i="5" s="1"/>
  <c r="CR47" i="5"/>
  <c r="CR51" i="5" s="1"/>
  <c r="AQ50" i="5"/>
  <c r="FD84" i="5"/>
  <c r="AD50" i="5"/>
  <c r="DA50" i="5"/>
  <c r="DC50" i="5"/>
  <c r="GD84" i="5"/>
  <c r="DO50" i="5"/>
  <c r="BG47" i="5"/>
  <c r="DQ50" i="5"/>
  <c r="AQ91" i="5"/>
  <c r="AO91" i="5"/>
  <c r="AP91" i="5"/>
  <c r="AR91" i="5"/>
  <c r="AI91" i="5"/>
  <c r="AJ91" i="5"/>
  <c r="BG91" i="5"/>
  <c r="BF91" i="5"/>
  <c r="BE91" i="5"/>
  <c r="BH91" i="5"/>
  <c r="AA50" i="5"/>
  <c r="GH84" i="5"/>
  <c r="BX50" i="5"/>
  <c r="EF50" i="5"/>
  <c r="AZ50" i="5"/>
  <c r="CJ50" i="5"/>
  <c r="DU50" i="5"/>
  <c r="EB50" i="5"/>
  <c r="AP47" i="5"/>
  <c r="AP51" i="5" s="1"/>
  <c r="FK77" i="5"/>
  <c r="GB53" i="5"/>
  <c r="DF91" i="5"/>
  <c r="DE91" i="5"/>
  <c r="DD91" i="5"/>
  <c r="DG91" i="5"/>
  <c r="DS50" i="5"/>
  <c r="EW82" i="5"/>
  <c r="EW78" i="5"/>
  <c r="EW79" i="5" s="1"/>
  <c r="EW57" i="5"/>
  <c r="BJ91" i="5"/>
  <c r="BK91" i="5"/>
  <c r="AF91" i="5"/>
  <c r="AE91" i="5"/>
  <c r="AD91" i="5"/>
  <c r="AG91" i="5"/>
  <c r="CO50" i="5"/>
  <c r="DP50" i="5"/>
  <c r="EG50" i="5"/>
  <c r="CE47" i="5"/>
  <c r="CE51" i="5" s="1"/>
  <c r="AJ50" i="5"/>
  <c r="DM47" i="5"/>
  <c r="DM51" i="5" s="1"/>
  <c r="EH91" i="5"/>
  <c r="EJ91" i="5"/>
  <c r="EI91" i="5"/>
  <c r="EK91" i="5"/>
  <c r="EL91" i="5"/>
  <c r="EM91" i="5"/>
  <c r="AL47" i="5"/>
  <c r="AL51" i="5" s="1"/>
  <c r="BU91" i="5"/>
  <c r="BV91" i="5"/>
  <c r="BT91" i="5"/>
  <c r="BW91" i="5"/>
  <c r="BW50" i="5"/>
  <c r="EC50" i="5"/>
  <c r="FY54" i="5"/>
  <c r="BK50" i="5"/>
  <c r="AR50" i="5"/>
  <c r="BV50" i="5"/>
  <c r="CS50" i="5"/>
  <c r="GI54" i="5"/>
  <c r="Z91" i="5"/>
  <c r="AA91" i="5"/>
  <c r="Y91" i="5"/>
  <c r="AB91" i="5"/>
  <c r="CJ91" i="5"/>
  <c r="CI91" i="5"/>
  <c r="CH91" i="5"/>
  <c r="CK91" i="5"/>
  <c r="AH91" i="5"/>
  <c r="BM91" i="5"/>
  <c r="BL91" i="5"/>
  <c r="BN91" i="5"/>
  <c r="BI91" i="5"/>
  <c r="EW98" i="5"/>
  <c r="EX100" i="5" s="1"/>
  <c r="BP91" i="5"/>
  <c r="BO91" i="5"/>
  <c r="BQ91" i="5"/>
  <c r="EY14" i="5"/>
  <c r="EY34" i="5" s="1"/>
  <c r="ED52" i="5" l="1"/>
  <c r="ED58" i="5" s="1"/>
  <c r="CT52" i="5"/>
  <c r="CT58" i="5" s="1"/>
  <c r="BY52" i="5"/>
  <c r="BY58" i="5" s="1"/>
  <c r="BQ52" i="5"/>
  <c r="BQ58" i="5" s="1"/>
  <c r="EH52" i="5"/>
  <c r="EH58" i="5" s="1"/>
  <c r="DB52" i="5"/>
  <c r="DB58" i="5" s="1"/>
  <c r="BW52" i="5"/>
  <c r="BW58" i="5" s="1"/>
  <c r="BL51" i="5"/>
  <c r="BL52" i="5" s="1"/>
  <c r="BL58" i="5" s="1"/>
  <c r="AK52" i="5"/>
  <c r="AK58" i="5" s="1"/>
  <c r="DR52" i="5"/>
  <c r="DR58" i="5" s="1"/>
  <c r="BN52" i="5"/>
  <c r="BN58" i="5" s="1"/>
  <c r="AI52" i="5"/>
  <c r="AI58" i="5" s="1"/>
  <c r="AO52" i="5"/>
  <c r="AO58" i="5" s="1"/>
  <c r="BS52" i="5"/>
  <c r="BS58" i="5" s="1"/>
  <c r="DH52" i="5"/>
  <c r="DH58" i="5" s="1"/>
  <c r="DP52" i="5"/>
  <c r="DP58" i="5" s="1"/>
  <c r="CO52" i="5"/>
  <c r="CO58" i="5" s="1"/>
  <c r="EK52" i="5"/>
  <c r="EK58" i="5" s="1"/>
  <c r="BU52" i="5"/>
  <c r="BU58" i="5" s="1"/>
  <c r="CP52" i="5"/>
  <c r="CP58" i="5" s="1"/>
  <c r="DQ52" i="5"/>
  <c r="DQ58" i="5" s="1"/>
  <c r="CI51" i="5"/>
  <c r="CI52" i="5" s="1"/>
  <c r="CI58" i="5" s="1"/>
  <c r="EE52" i="5"/>
  <c r="EE58" i="5" s="1"/>
  <c r="BX52" i="5"/>
  <c r="BX58" i="5" s="1"/>
  <c r="AB52" i="5"/>
  <c r="AB58" i="5" s="1"/>
  <c r="DZ52" i="5"/>
  <c r="DZ58" i="5" s="1"/>
  <c r="BM51" i="5"/>
  <c r="BM52" i="5" s="1"/>
  <c r="BM58" i="5" s="1"/>
  <c r="AR52" i="5"/>
  <c r="AR58" i="5" s="1"/>
  <c r="S91" i="5"/>
  <c r="BA52" i="5"/>
  <c r="BA58" i="5" s="1"/>
  <c r="BJ51" i="5"/>
  <c r="BJ52" i="5" s="1"/>
  <c r="BJ58" i="5" s="1"/>
  <c r="BK51" i="5"/>
  <c r="BK52" i="5" s="1"/>
  <c r="BK58" i="5" s="1"/>
  <c r="AU52" i="5"/>
  <c r="AU58" i="5" s="1"/>
  <c r="DT52" i="5"/>
  <c r="DT58" i="5" s="1"/>
  <c r="EA51" i="5"/>
  <c r="EA52" i="5" s="1"/>
  <c r="EA58" i="5" s="1"/>
  <c r="DG51" i="5"/>
  <c r="DG52" i="5" s="1"/>
  <c r="DG58" i="5" s="1"/>
  <c r="DA52" i="5"/>
  <c r="DA58" i="5" s="1"/>
  <c r="CJ52" i="5"/>
  <c r="CJ58" i="5" s="1"/>
  <c r="EF51" i="5"/>
  <c r="EF52" i="5" s="1"/>
  <c r="EF58" i="5" s="1"/>
  <c r="BF51" i="5"/>
  <c r="BF52" i="5" s="1"/>
  <c r="BF58" i="5" s="1"/>
  <c r="EC52" i="5"/>
  <c r="EC58" i="5" s="1"/>
  <c r="BO51" i="5"/>
  <c r="BO52" i="5" s="1"/>
  <c r="BO58" i="5" s="1"/>
  <c r="AG52" i="5"/>
  <c r="AG58" i="5" s="1"/>
  <c r="DI52" i="5"/>
  <c r="DI58" i="5" s="1"/>
  <c r="AF52" i="5"/>
  <c r="AF58" i="5" s="1"/>
  <c r="BG51" i="5"/>
  <c r="BG52" i="5" s="1"/>
  <c r="BG58" i="5" s="1"/>
  <c r="CN52" i="5"/>
  <c r="CN58" i="5" s="1"/>
  <c r="EB52" i="5"/>
  <c r="EB58" i="5" s="1"/>
  <c r="CB52" i="5"/>
  <c r="CB58" i="5" s="1"/>
  <c r="BC51" i="5"/>
  <c r="BC52" i="5" s="1"/>
  <c r="BC58" i="5" s="1"/>
  <c r="AD52" i="5"/>
  <c r="AD58" i="5" s="1"/>
  <c r="BD51" i="5"/>
  <c r="BD52" i="5" s="1"/>
  <c r="BD58" i="5" s="1"/>
  <c r="BV52" i="5"/>
  <c r="BV58" i="5" s="1"/>
  <c r="CM52" i="5"/>
  <c r="CM58" i="5" s="1"/>
  <c r="BI52" i="5"/>
  <c r="BI58" i="5" s="1"/>
  <c r="DO52" i="5"/>
  <c r="DO58" i="5" s="1"/>
  <c r="U91" i="5"/>
  <c r="AE52" i="5"/>
  <c r="AE58" i="5" s="1"/>
  <c r="DV52" i="5"/>
  <c r="DV58" i="5" s="1"/>
  <c r="DJ51" i="5"/>
  <c r="DJ52" i="5" s="1"/>
  <c r="DJ58" i="5" s="1"/>
  <c r="BT51" i="5"/>
  <c r="BT52" i="5" s="1"/>
  <c r="BT58" i="5" s="1"/>
  <c r="AA52" i="5"/>
  <c r="AA58" i="5" s="1"/>
  <c r="CV52" i="5"/>
  <c r="CV58" i="5" s="1"/>
  <c r="BE51" i="5"/>
  <c r="BE52" i="5" s="1"/>
  <c r="BE58" i="5" s="1"/>
  <c r="CL51" i="5"/>
  <c r="CL52" i="5" s="1"/>
  <c r="CL58" i="5" s="1"/>
  <c r="EG52" i="5"/>
  <c r="EG58" i="5" s="1"/>
  <c r="CQ52" i="5"/>
  <c r="CQ58" i="5" s="1"/>
  <c r="DX51" i="5"/>
  <c r="DX52" i="5" s="1"/>
  <c r="DX58" i="5" s="1"/>
  <c r="T91" i="5"/>
  <c r="AW52" i="5"/>
  <c r="AW58" i="5" s="1"/>
  <c r="CY51" i="5"/>
  <c r="CY52" i="5" s="1"/>
  <c r="CY58" i="5" s="1"/>
  <c r="DC51" i="5"/>
  <c r="DC52" i="5" s="1"/>
  <c r="DC58" i="5" s="1"/>
  <c r="DK52" i="5"/>
  <c r="DK58" i="5" s="1"/>
  <c r="Z52" i="5"/>
  <c r="Z58" i="5" s="1"/>
  <c r="BR52" i="5"/>
  <c r="BR58" i="5" s="1"/>
  <c r="CC52" i="5"/>
  <c r="CC58" i="5" s="1"/>
  <c r="AT51" i="5"/>
  <c r="AT52" i="5" s="1"/>
  <c r="AT58" i="5" s="1"/>
  <c r="DM52" i="5"/>
  <c r="DM58" i="5" s="1"/>
  <c r="AJ51" i="5"/>
  <c r="AJ52" i="5" s="1"/>
  <c r="AJ58" i="5" s="1"/>
  <c r="EI52" i="5"/>
  <c r="EI58" i="5" s="1"/>
  <c r="CZ52" i="5"/>
  <c r="CZ58" i="5" s="1"/>
  <c r="AH51" i="5"/>
  <c r="AH52" i="5" s="1"/>
  <c r="AH58" i="5" s="1"/>
  <c r="BP51" i="5"/>
  <c r="BP52" i="5" s="1"/>
  <c r="BP58" i="5" s="1"/>
  <c r="BB51" i="5"/>
  <c r="BB52" i="5" s="1"/>
  <c r="BB58" i="5" s="1"/>
  <c r="CD51" i="5"/>
  <c r="CD52" i="5" s="1"/>
  <c r="CD58" i="5" s="1"/>
  <c r="DU51" i="5"/>
  <c r="DU52" i="5" s="1"/>
  <c r="DU58" i="5" s="1"/>
  <c r="CS51" i="5"/>
  <c r="CS52" i="5" s="1"/>
  <c r="CS58" i="5" s="1"/>
  <c r="DW51" i="5"/>
  <c r="DW52" i="5" s="1"/>
  <c r="DW58" i="5" s="1"/>
  <c r="DE51" i="5"/>
  <c r="DE52" i="5" s="1"/>
  <c r="DE58" i="5" s="1"/>
  <c r="DD51" i="5"/>
  <c r="DD52" i="5" s="1"/>
  <c r="DD58" i="5" s="1"/>
  <c r="AZ51" i="5"/>
  <c r="AZ52" i="5" s="1"/>
  <c r="AZ58" i="5" s="1"/>
  <c r="EJ51" i="5"/>
  <c r="EJ52" i="5" s="1"/>
  <c r="EJ58" i="5" s="1"/>
  <c r="AM51" i="5"/>
  <c r="AM52" i="5" s="1"/>
  <c r="AM58" i="5" s="1"/>
  <c r="CK52" i="5"/>
  <c r="CK58" i="5" s="1"/>
  <c r="DN51" i="5"/>
  <c r="DN52" i="5" s="1"/>
  <c r="DN58" i="5" s="1"/>
  <c r="BH51" i="5"/>
  <c r="BH52" i="5" s="1"/>
  <c r="BH58" i="5" s="1"/>
  <c r="CA51" i="5"/>
  <c r="CA52" i="5" s="1"/>
  <c r="CA58" i="5" s="1"/>
  <c r="CG51" i="5"/>
  <c r="CG52" i="5" s="1"/>
  <c r="CG58" i="5" s="1"/>
  <c r="AQ51" i="5"/>
  <c r="AQ52" i="5" s="1"/>
  <c r="AQ58" i="5" s="1"/>
  <c r="R91" i="5"/>
  <c r="CW52" i="5"/>
  <c r="CW58" i="5" s="1"/>
  <c r="Q91" i="5"/>
  <c r="CH52" i="5"/>
  <c r="CH58" i="5" s="1"/>
  <c r="CE52" i="5"/>
  <c r="CE58" i="5" s="1"/>
  <c r="AX51" i="5"/>
  <c r="AX52" i="5" s="1"/>
  <c r="AX58" i="5" s="1"/>
  <c r="AP52" i="5"/>
  <c r="AP58" i="5" s="1"/>
  <c r="CR52" i="5"/>
  <c r="CR58" i="5" s="1"/>
  <c r="DY51" i="5"/>
  <c r="DY52" i="5" s="1"/>
  <c r="DY58" i="5" s="1"/>
  <c r="CF51" i="5"/>
  <c r="CF52" i="5" s="1"/>
  <c r="CF58" i="5" s="1"/>
  <c r="AY52" i="5"/>
  <c r="AY58" i="5" s="1"/>
  <c r="DL51" i="5"/>
  <c r="DL52" i="5" s="1"/>
  <c r="DL58" i="5" s="1"/>
  <c r="DS51" i="5"/>
  <c r="DS52" i="5" s="1"/>
  <c r="DS58" i="5" s="1"/>
  <c r="BZ52" i="5"/>
  <c r="BZ58" i="5" s="1"/>
  <c r="AL52" i="5"/>
  <c r="AL58" i="5" s="1"/>
  <c r="CX51" i="5"/>
  <c r="CX52" i="5" s="1"/>
  <c r="CX58" i="5" s="1"/>
  <c r="CU52" i="5"/>
  <c r="CU58" i="5" s="1"/>
  <c r="AN52" i="5"/>
  <c r="AN58" i="5" s="1"/>
  <c r="AC51" i="5"/>
  <c r="AC52" i="5" s="1"/>
  <c r="AC58" i="5" s="1"/>
  <c r="EL51" i="5"/>
  <c r="EL52" i="5" s="1"/>
  <c r="EL58" i="5" s="1"/>
  <c r="DF52" i="5"/>
  <c r="DF58" i="5" s="1"/>
  <c r="AV51" i="5"/>
  <c r="AV52" i="5" s="1"/>
  <c r="AV58" i="5" s="1"/>
  <c r="Y51" i="5"/>
  <c r="Y52" i="5" s="1"/>
  <c r="Y58" i="5" s="1"/>
  <c r="FV13" i="5"/>
  <c r="EX17" i="5" l="1"/>
  <c r="EX35" i="5" s="1"/>
  <c r="FP13" i="5"/>
  <c r="FB14" i="5" l="1"/>
  <c r="FB34" i="5" s="1"/>
  <c r="FJ13" i="5"/>
  <c r="FN17" i="5" l="1"/>
  <c r="FN35" i="5" s="1"/>
  <c r="FL14" i="5"/>
  <c r="FL34" i="5" s="1"/>
  <c r="FI14" i="5"/>
  <c r="FI34" i="5" s="1"/>
  <c r="FH13" i="5"/>
  <c r="FX13" i="5" l="1"/>
  <c r="FS13" i="5" l="1"/>
  <c r="FM17" i="5" l="1"/>
  <c r="FM35" i="5" s="1"/>
  <c r="FR17" i="5"/>
  <c r="FR35" i="5" s="1"/>
  <c r="FD13" i="5"/>
  <c r="FE14" i="5" l="1"/>
  <c r="FE34" i="5" s="1"/>
  <c r="FH17" i="5"/>
  <c r="FH35" i="5" s="1"/>
  <c r="FW13" i="5"/>
  <c r="FH14" i="5" l="1"/>
  <c r="FH34" i="5" s="1"/>
  <c r="FL17" i="5"/>
  <c r="FL35" i="5" s="1"/>
  <c r="FX14" i="5"/>
  <c r="FX34" i="5" s="1"/>
  <c r="FU17" i="5"/>
  <c r="FU35" i="5" s="1"/>
  <c r="FW14" i="5"/>
  <c r="FW34" i="5" s="1"/>
  <c r="FD17" i="5"/>
  <c r="FD35" i="5" s="1"/>
  <c r="FT13" i="5"/>
  <c r="FO17" i="5" l="1"/>
  <c r="FO35" i="5" s="1"/>
  <c r="FS14" i="5"/>
  <c r="FS34" i="5" s="1"/>
  <c r="FR13" i="5"/>
  <c r="FC13" i="5" l="1"/>
  <c r="EW17" i="5" l="1"/>
  <c r="EW35" i="5" s="1"/>
  <c r="FF13" i="5"/>
  <c r="FE13" i="5" l="1"/>
  <c r="FG17" i="5" l="1"/>
  <c r="FG35" i="5" s="1"/>
  <c r="FB17" i="5"/>
  <c r="FB35" i="5" s="1"/>
  <c r="ET17" i="5"/>
  <c r="ET35" i="5" s="1"/>
  <c r="ES17" i="5"/>
  <c r="ES35" i="5" s="1"/>
  <c r="FN13" i="5"/>
  <c r="FJ14" i="5" l="1"/>
  <c r="FJ34" i="5" s="1"/>
  <c r="EZ13" i="5"/>
  <c r="EQ17" i="5" l="1"/>
  <c r="EQ35" i="5" s="1"/>
  <c r="FV14" i="5"/>
  <c r="FV34" i="5" s="1"/>
  <c r="FF17" i="5"/>
  <c r="FF35" i="5" s="1"/>
  <c r="FQ13" i="5"/>
  <c r="FL13" i="5" l="1"/>
  <c r="EP17" i="5" l="1"/>
  <c r="EP35" i="5" s="1"/>
  <c r="FQ14" i="5"/>
  <c r="FQ34" i="5" s="1"/>
  <c r="EM17" i="5"/>
  <c r="EM35" i="5" s="1"/>
  <c r="EM41" i="5"/>
  <c r="EM45" i="5" l="1"/>
  <c r="EM46" i="5" s="1"/>
  <c r="EM47" i="5" s="1"/>
  <c r="EM51" i="5" s="1"/>
  <c r="EM52" i="5" s="1"/>
  <c r="EM58" i="5" s="1"/>
  <c r="FK13" i="5"/>
  <c r="FA13" i="5" l="1"/>
  <c r="EU17" i="5" l="1"/>
  <c r="EU35" i="5" s="1"/>
  <c r="FS17" i="5"/>
  <c r="FS35" i="5" s="1"/>
  <c r="FI17" i="5"/>
  <c r="FI35" i="5" s="1"/>
  <c r="FP14" i="5"/>
  <c r="FP34" i="5" s="1"/>
  <c r="FA17" i="5"/>
  <c r="FA35" i="5" s="1"/>
  <c r="FK17" i="5"/>
  <c r="FK35" i="5" s="1"/>
  <c r="EO17" i="5"/>
  <c r="EO35" i="5" s="1"/>
  <c r="FU13" i="5"/>
  <c r="FM14" i="5" l="1"/>
  <c r="FM34" i="5" s="1"/>
  <c r="FG13" i="5"/>
  <c r="GC13" i="5" l="1"/>
  <c r="FO14" i="5" l="1"/>
  <c r="FO34" i="5" s="1"/>
  <c r="FA14" i="5"/>
  <c r="FA34" i="5" s="1"/>
  <c r="EZ17" i="5"/>
  <c r="EZ35" i="5" s="1"/>
  <c r="EY13" i="5"/>
  <c r="FJ17" i="5" l="1"/>
  <c r="FJ35" i="5" s="1"/>
  <c r="FR14" i="5"/>
  <c r="FR34" i="5" s="1"/>
  <c r="EY17" i="5"/>
  <c r="EY35" i="5" s="1"/>
  <c r="FF14" i="5"/>
  <c r="FF34" i="5" s="1"/>
  <c r="EV17" i="5"/>
  <c r="EV35" i="5" s="1"/>
  <c r="FQ17" i="5"/>
  <c r="FQ35" i="5" s="1"/>
  <c r="FD14" i="5"/>
  <c r="FD34" i="5" s="1"/>
  <c r="FY13" i="5"/>
  <c r="EZ14" i="5" l="1"/>
  <c r="EZ34" i="5" s="1"/>
  <c r="FK14" i="5"/>
  <c r="FK34" i="5" s="1"/>
  <c r="FT17" i="5"/>
  <c r="FT35" i="5" s="1"/>
  <c r="ER17" i="5"/>
  <c r="ER35" i="5" s="1"/>
  <c r="EN17" i="5"/>
  <c r="EN35" i="5" s="1"/>
  <c r="EZ41" i="5"/>
  <c r="ES41" i="5"/>
  <c r="EQ41" i="5"/>
  <c r="ET41" i="5"/>
  <c r="EX41" i="5"/>
  <c r="ER41" i="5"/>
  <c r="EO41" i="5"/>
  <c r="EP41" i="5"/>
  <c r="FA41" i="5"/>
  <c r="EW41" i="5"/>
  <c r="FB41" i="5"/>
  <c r="EY41" i="5"/>
  <c r="EN41" i="5"/>
  <c r="EU41" i="5"/>
  <c r="EV41" i="5"/>
  <c r="EO45" i="5" l="1"/>
  <c r="EO46" i="5" s="1"/>
  <c r="EO47" i="5" s="1"/>
  <c r="EP45" i="5"/>
  <c r="EP46" i="5" s="1"/>
  <c r="EP47" i="5" s="1"/>
  <c r="EN45" i="5"/>
  <c r="EN46" i="5" s="1"/>
  <c r="EN47" i="5" s="1"/>
  <c r="EN51" i="5" s="1"/>
  <c r="EN52" i="5" s="1"/>
  <c r="EN58" i="5" s="1"/>
  <c r="FG14" i="5"/>
  <c r="FG34" i="5" s="1"/>
  <c r="FK40" i="5"/>
  <c r="FL40" i="5"/>
  <c r="FM40" i="5"/>
  <c r="EP51" i="5" l="1"/>
  <c r="EP52" i="5" s="1"/>
  <c r="EP58" i="5" s="1"/>
  <c r="EO51" i="5"/>
  <c r="EO52" i="5" s="1"/>
  <c r="EO58" i="5" s="1"/>
  <c r="FT14" i="5"/>
  <c r="FT34" i="5" s="1"/>
  <c r="FN14" i="5"/>
  <c r="FN34" i="5" s="1"/>
  <c r="GB13" i="5"/>
  <c r="FT40" i="5"/>
  <c r="FR40" i="5"/>
  <c r="FO40" i="5"/>
  <c r="FP40" i="5"/>
  <c r="FQ40" i="5"/>
  <c r="FS40" i="5"/>
  <c r="FN40" i="5"/>
  <c r="FC17" i="5" l="1"/>
  <c r="FC35" i="5" s="1"/>
  <c r="FC14" i="5"/>
  <c r="FC34" i="5" s="1"/>
  <c r="FI13" i="5"/>
  <c r="FC41" i="5"/>
  <c r="FI40" i="5"/>
  <c r="FD41" i="5"/>
  <c r="FF40" i="5"/>
  <c r="FH40" i="5"/>
  <c r="FJ40" i="5"/>
  <c r="FG40" i="5"/>
  <c r="FO13" i="5" l="1"/>
  <c r="FP17" i="5" l="1"/>
  <c r="FP35" i="5" s="1"/>
  <c r="FM13" i="5"/>
  <c r="FU41" i="5"/>
  <c r="FS41" i="5"/>
  <c r="FR41" i="5"/>
  <c r="FT41" i="5"/>
  <c r="FQ41" i="5"/>
  <c r="FE17" i="5" l="1"/>
  <c r="FE35" i="5" s="1"/>
  <c r="FZ13" i="5"/>
  <c r="FF41" i="5"/>
  <c r="FM41" i="5"/>
  <c r="FO41" i="5"/>
  <c r="FN41" i="5"/>
  <c r="FJ41" i="5"/>
  <c r="FP41" i="5"/>
  <c r="FG41" i="5"/>
  <c r="FI41" i="5"/>
  <c r="FH41" i="5"/>
  <c r="FL41" i="5"/>
  <c r="FE41" i="5"/>
  <c r="FK41" i="5"/>
  <c r="FB13" i="5" l="1"/>
  <c r="GA13" i="5" l="1"/>
  <c r="FU14" i="5" l="1"/>
  <c r="FU34" i="5" s="1"/>
  <c r="CZ73" i="5"/>
  <c r="CZ85" i="5" s="1"/>
  <c r="CZ86" i="5" s="1"/>
  <c r="CZ87" i="5" s="1"/>
  <c r="AB73" i="5"/>
  <c r="GD72" i="5"/>
  <c r="CT73" i="5"/>
  <c r="CT85" i="5" s="1"/>
  <c r="CT86" i="5" s="1"/>
  <c r="CT87" i="5" s="1"/>
  <c r="DL73" i="5"/>
  <c r="DL85" i="5" s="1"/>
  <c r="DL86" i="5" s="1"/>
  <c r="DL87" i="5" s="1"/>
  <c r="AH73" i="5"/>
  <c r="AH85" i="5" s="1"/>
  <c r="AH86" i="5" s="1"/>
  <c r="AH87" i="5" s="1"/>
  <c r="AR73" i="5"/>
  <c r="AR85" i="5" s="1"/>
  <c r="AR86" i="5" s="1"/>
  <c r="AR87" i="5" s="1"/>
  <c r="CO73" i="5"/>
  <c r="CO85" i="5" s="1"/>
  <c r="CO86" i="5" s="1"/>
  <c r="CO87" i="5" s="1"/>
  <c r="EH73" i="5"/>
  <c r="EH85" i="5" s="1"/>
  <c r="EH86" i="5" s="1"/>
  <c r="EH87" i="5" s="1"/>
  <c r="FM72" i="5"/>
  <c r="DA73" i="5"/>
  <c r="DA81" i="5" s="1"/>
  <c r="DA83" i="5" s="1"/>
  <c r="DC73" i="5"/>
  <c r="DC85" i="5" s="1"/>
  <c r="DC86" i="5" s="1"/>
  <c r="DC87" i="5" s="1"/>
  <c r="DC93" i="5" s="1"/>
  <c r="CU73" i="5"/>
  <c r="CX73" i="5"/>
  <c r="CX85" i="5" s="1"/>
  <c r="CX86" i="5" s="1"/>
  <c r="CX87" i="5" s="1"/>
  <c r="DD73" i="5"/>
  <c r="BK73" i="5"/>
  <c r="BK85" i="5" s="1"/>
  <c r="BK86" i="5" s="1"/>
  <c r="BK87" i="5" s="1"/>
  <c r="FY72" i="5"/>
  <c r="DU73" i="5"/>
  <c r="DU85" i="5" s="1"/>
  <c r="DU86" i="5" s="1"/>
  <c r="DU87" i="5" s="1"/>
  <c r="DU93" i="5" s="1"/>
  <c r="FF72" i="5"/>
  <c r="DN73" i="5"/>
  <c r="FX11" i="5"/>
  <c r="FX33" i="5" s="1"/>
  <c r="FW40" i="5"/>
  <c r="FX40" i="5"/>
  <c r="FY40" i="5"/>
  <c r="FV40" i="5"/>
  <c r="FU40" i="5"/>
  <c r="CU81" i="5" l="1"/>
  <c r="CU83" i="5" s="1"/>
  <c r="DD81" i="5"/>
  <c r="DD83" i="5" s="1"/>
  <c r="DL93" i="5"/>
  <c r="AH93" i="5"/>
  <c r="BK93" i="5"/>
  <c r="CX93" i="5"/>
  <c r="EH93" i="5"/>
  <c r="AR93" i="5"/>
  <c r="CT93" i="5"/>
  <c r="CO93" i="5"/>
  <c r="CZ93" i="5"/>
  <c r="DN85" i="5"/>
  <c r="DN86" i="5" s="1"/>
  <c r="DN87" i="5" s="1"/>
  <c r="FX32" i="5"/>
  <c r="DD85" i="5"/>
  <c r="DD86" i="5" s="1"/>
  <c r="DD87" i="5" s="1"/>
  <c r="DA85" i="5"/>
  <c r="DA86" i="5" s="1"/>
  <c r="DA87" i="5" s="1"/>
  <c r="CU85" i="5"/>
  <c r="CU86" i="5" s="1"/>
  <c r="CU87" i="5" s="1"/>
  <c r="AB85" i="5"/>
  <c r="AB86" i="5" s="1"/>
  <c r="AB87" i="5" s="1"/>
  <c r="FZ11" i="5"/>
  <c r="FZ33" i="5" s="1"/>
  <c r="FZ32" i="5" l="1"/>
  <c r="DD93" i="5"/>
  <c r="DA93" i="5"/>
  <c r="AB93" i="5"/>
  <c r="CU93" i="5"/>
  <c r="DN93" i="5"/>
  <c r="FU11" i="5"/>
  <c r="FU33" i="5" s="1"/>
  <c r="FU32" i="5" l="1"/>
  <c r="K72" i="5"/>
  <c r="J72" i="5"/>
  <c r="L19" i="5"/>
  <c r="M53" i="5" s="1"/>
  <c r="H19" i="5"/>
  <c r="H53" i="5" s="1"/>
  <c r="FL11" i="5"/>
  <c r="FL33" i="5" s="1"/>
  <c r="H63" i="5" l="1"/>
  <c r="H91" i="5" s="1"/>
  <c r="H99" i="5"/>
  <c r="H100" i="5"/>
  <c r="FL32" i="5"/>
  <c r="M100" i="5"/>
  <c r="M99" i="5"/>
  <c r="M63" i="5"/>
  <c r="P91" i="5" s="1"/>
  <c r="I19" i="5"/>
  <c r="I53" i="5" s="1"/>
  <c r="BW73" i="5"/>
  <c r="EO73" i="5"/>
  <c r="EO85" i="5" s="1"/>
  <c r="EO86" i="5" s="1"/>
  <c r="EO87" i="5" s="1"/>
  <c r="J21" i="5"/>
  <c r="J19" i="5"/>
  <c r="J53" i="5" s="1"/>
  <c r="K18" i="5"/>
  <c r="K54" i="5" s="1"/>
  <c r="K64" i="5" s="1"/>
  <c r="FP11" i="5"/>
  <c r="FP33" i="5" s="1"/>
  <c r="I63" i="5" l="1"/>
  <c r="I91" i="5" s="1"/>
  <c r="I100" i="5"/>
  <c r="I99" i="5"/>
  <c r="J63" i="5"/>
  <c r="J91" i="5" s="1"/>
  <c r="J99" i="5"/>
  <c r="J100" i="5"/>
  <c r="EO93" i="5"/>
  <c r="FP32" i="5"/>
  <c r="BW85" i="5"/>
  <c r="BW86" i="5" s="1"/>
  <c r="BW87" i="5" s="1"/>
  <c r="H23" i="5"/>
  <c r="H98" i="5" s="1"/>
  <c r="EY70" i="5"/>
  <c r="EZ84" i="5" s="1"/>
  <c r="AK73" i="5"/>
  <c r="AK85" i="5" s="1"/>
  <c r="AK86" i="5" s="1"/>
  <c r="AK87" i="5" s="1"/>
  <c r="FG72" i="5"/>
  <c r="CA73" i="5"/>
  <c r="CA85" i="5" s="1"/>
  <c r="CA86" i="5" s="1"/>
  <c r="CA87" i="5" s="1"/>
  <c r="Y73" i="5"/>
  <c r="CW73" i="5"/>
  <c r="CW85" i="5" s="1"/>
  <c r="CW86" i="5" s="1"/>
  <c r="CW87" i="5" s="1"/>
  <c r="BM73" i="5"/>
  <c r="BM85" i="5" s="1"/>
  <c r="BM86" i="5" s="1"/>
  <c r="BM87" i="5" s="1"/>
  <c r="GC72" i="5"/>
  <c r="FP72" i="5"/>
  <c r="GI72" i="5"/>
  <c r="BC73" i="5"/>
  <c r="BC85" i="5" s="1"/>
  <c r="BC86" i="5" s="1"/>
  <c r="BC87" i="5" s="1"/>
  <c r="BR73" i="5"/>
  <c r="BR85" i="5" s="1"/>
  <c r="BR86" i="5" s="1"/>
  <c r="BR87" i="5" s="1"/>
  <c r="BB73" i="5"/>
  <c r="BB85" i="5" s="1"/>
  <c r="BB86" i="5" s="1"/>
  <c r="BB87" i="5" s="1"/>
  <c r="BF73" i="5"/>
  <c r="BF85" i="5" s="1"/>
  <c r="BF86" i="5" s="1"/>
  <c r="BF87" i="5" s="1"/>
  <c r="GB72" i="5"/>
  <c r="DI73" i="5"/>
  <c r="DI85" i="5" s="1"/>
  <c r="DI86" i="5" s="1"/>
  <c r="DI87" i="5" s="1"/>
  <c r="FQ23" i="5"/>
  <c r="CL73" i="5"/>
  <c r="CL85" i="5" s="1"/>
  <c r="CL86" i="5" s="1"/>
  <c r="CL87" i="5" s="1"/>
  <c r="FW11" i="5"/>
  <c r="FW33" i="5" s="1"/>
  <c r="DI93" i="5" l="1"/>
  <c r="BF93" i="5"/>
  <c r="AK93" i="5"/>
  <c r="CA93" i="5"/>
  <c r="BM93" i="5"/>
  <c r="BB93" i="5"/>
  <c r="BC93" i="5"/>
  <c r="CL93" i="5"/>
  <c r="BR93" i="5"/>
  <c r="CW93" i="5"/>
  <c r="H97" i="5"/>
  <c r="EY84" i="5"/>
  <c r="CX81" i="5"/>
  <c r="CX83" i="5" s="1"/>
  <c r="BW93" i="5"/>
  <c r="H82" i="5"/>
  <c r="FQ57" i="5"/>
  <c r="FQ82" i="5"/>
  <c r="FQ97" i="5"/>
  <c r="FR99" i="5" s="1"/>
  <c r="FQ98" i="5"/>
  <c r="FR100" i="5" s="1"/>
  <c r="FW32" i="5"/>
  <c r="BC81" i="5"/>
  <c r="BC83" i="5" s="1"/>
  <c r="Y85" i="5"/>
  <c r="Y86" i="5" s="1"/>
  <c r="Y87" i="5" s="1"/>
  <c r="FK11" i="5"/>
  <c r="FK33" i="5" s="1"/>
  <c r="FK32" i="5" l="1"/>
  <c r="Y93" i="5"/>
  <c r="FF23" i="5"/>
  <c r="FF98" i="5" s="1"/>
  <c r="FG100" i="5" s="1"/>
  <c r="FZ72" i="5"/>
  <c r="FV72" i="5"/>
  <c r="BT73" i="5"/>
  <c r="BT85" i="5" s="1"/>
  <c r="BT86" i="5" s="1"/>
  <c r="BT87" i="5" s="1"/>
  <c r="DV73" i="5"/>
  <c r="DV81" i="5" s="1"/>
  <c r="DV83" i="5" s="1"/>
  <c r="FD72" i="5"/>
  <c r="AN73" i="5"/>
  <c r="AN85" i="5" s="1"/>
  <c r="AN86" i="5" s="1"/>
  <c r="AN87" i="5" s="1"/>
  <c r="DZ73" i="5"/>
  <c r="DZ85" i="5" s="1"/>
  <c r="DZ86" i="5" s="1"/>
  <c r="DZ87" i="5" s="1"/>
  <c r="DB73" i="5"/>
  <c r="DB85" i="5" s="1"/>
  <c r="DB86" i="5" s="1"/>
  <c r="DB87" i="5" s="1"/>
  <c r="CR73" i="5"/>
  <c r="CR85" i="5" s="1"/>
  <c r="CR86" i="5" s="1"/>
  <c r="CR87" i="5" s="1"/>
  <c r="FQ72" i="5"/>
  <c r="FQ78" i="5" s="1"/>
  <c r="FQ79" i="5" s="1"/>
  <c r="DO73" i="5"/>
  <c r="DO81" i="5" s="1"/>
  <c r="DO83" i="5" s="1"/>
  <c r="EZ23" i="5"/>
  <c r="EZ98" i="5" s="1"/>
  <c r="FA100" i="5" s="1"/>
  <c r="ET25" i="5"/>
  <c r="ET62" i="5" s="1"/>
  <c r="EX72" i="5"/>
  <c r="CC73" i="5"/>
  <c r="CC85" i="5" s="1"/>
  <c r="CC86" i="5" s="1"/>
  <c r="CC87" i="5" s="1"/>
  <c r="AZ73" i="5"/>
  <c r="AZ85" i="5" s="1"/>
  <c r="AZ86" i="5" s="1"/>
  <c r="AZ87" i="5" s="1"/>
  <c r="AZ93" i="5" s="1"/>
  <c r="AS73" i="5"/>
  <c r="AS81" i="5" s="1"/>
  <c r="AS83" i="5" s="1"/>
  <c r="BP73" i="5"/>
  <c r="EZ72" i="5"/>
  <c r="GA72" i="5"/>
  <c r="CY73" i="5"/>
  <c r="CY85" i="5" s="1"/>
  <c r="CY86" i="5" s="1"/>
  <c r="CY87" i="5" s="1"/>
  <c r="X73" i="5"/>
  <c r="BV73" i="5"/>
  <c r="BV85" i="5" s="1"/>
  <c r="BV86" i="5" s="1"/>
  <c r="BV87" i="5" s="1"/>
  <c r="BX73" i="5"/>
  <c r="BX81" i="5" s="1"/>
  <c r="BX83" i="5" s="1"/>
  <c r="CJ73" i="5"/>
  <c r="CJ85" i="5" s="1"/>
  <c r="CJ86" i="5" s="1"/>
  <c r="CJ87" i="5" s="1"/>
  <c r="FS11" i="5"/>
  <c r="FS33" i="5" s="1"/>
  <c r="AS85" i="5" l="1"/>
  <c r="AS86" i="5" s="1"/>
  <c r="AS87" i="5" s="1"/>
  <c r="AS93" i="5" s="1"/>
  <c r="DV85" i="5"/>
  <c r="DV86" i="5" s="1"/>
  <c r="DV87" i="5" s="1"/>
  <c r="DV93" i="5" s="1"/>
  <c r="DO85" i="5"/>
  <c r="DO86" i="5" s="1"/>
  <c r="DO87" i="5" s="1"/>
  <c r="DO93" i="5" s="1"/>
  <c r="EZ78" i="5"/>
  <c r="CJ93" i="5"/>
  <c r="CR93" i="5"/>
  <c r="BT93" i="5"/>
  <c r="DZ93" i="5"/>
  <c r="EU64" i="5"/>
  <c r="EU63" i="5"/>
  <c r="DC90" i="5"/>
  <c r="DC92" i="5" s="1"/>
  <c r="DD90" i="5"/>
  <c r="DD92" i="5" s="1"/>
  <c r="DB93" i="5"/>
  <c r="AN93" i="5"/>
  <c r="BV93" i="5"/>
  <c r="DA90" i="5"/>
  <c r="DA92" i="5" s="1"/>
  <c r="CY93" i="5"/>
  <c r="CZ90" i="5"/>
  <c r="CZ92" i="5" s="1"/>
  <c r="DB90" i="5"/>
  <c r="DB92" i="5" s="1"/>
  <c r="CC93" i="5"/>
  <c r="Y81" i="5"/>
  <c r="Y83" i="5" s="1"/>
  <c r="X85" i="5"/>
  <c r="X86" i="5" s="1"/>
  <c r="EZ57" i="5"/>
  <c r="EZ82" i="5"/>
  <c r="EZ97" i="5"/>
  <c r="FA99" i="5" s="1"/>
  <c r="CY81" i="5"/>
  <c r="CY83" i="5" s="1"/>
  <c r="CZ81" i="5"/>
  <c r="CZ83" i="5" s="1"/>
  <c r="BW81" i="5"/>
  <c r="BW83" i="5" s="1"/>
  <c r="FS32" i="5"/>
  <c r="BX85" i="5"/>
  <c r="BX86" i="5" s="1"/>
  <c r="BX87" i="5" s="1"/>
  <c r="BP85" i="5"/>
  <c r="BP86" i="5" s="1"/>
  <c r="BP87" i="5" s="1"/>
  <c r="DB81" i="5"/>
  <c r="DB83" i="5" s="1"/>
  <c r="DC81" i="5"/>
  <c r="DC83" i="5" s="1"/>
  <c r="FF82" i="5"/>
  <c r="FF57" i="5"/>
  <c r="FF78" i="5"/>
  <c r="FF79" i="5" s="1"/>
  <c r="FF97" i="5"/>
  <c r="FG99" i="5" s="1"/>
  <c r="FV11" i="5"/>
  <c r="FV33" i="5" s="1"/>
  <c r="FX39" i="5"/>
  <c r="BX93" i="5" l="1"/>
  <c r="FV32" i="5"/>
  <c r="BP93" i="5"/>
  <c r="FJ11" i="5"/>
  <c r="FJ33" i="5" s="1"/>
  <c r="FX38" i="5"/>
  <c r="FJ32" i="5" l="1"/>
  <c r="GD23" i="5"/>
  <c r="GD98" i="5" s="1"/>
  <c r="GE100" i="5" s="1"/>
  <c r="FT72" i="5"/>
  <c r="GA23" i="5"/>
  <c r="FT23" i="5"/>
  <c r="FT98" i="5" s="1"/>
  <c r="FU100" i="5" s="1"/>
  <c r="FZ23" i="5"/>
  <c r="FZ97" i="5" s="1"/>
  <c r="GA99" i="5" s="1"/>
  <c r="AM73" i="5"/>
  <c r="AM85" i="5" s="1"/>
  <c r="AM86" i="5" s="1"/>
  <c r="AM87" i="5" s="1"/>
  <c r="CH73" i="5"/>
  <c r="CH85" i="5" s="1"/>
  <c r="CH86" i="5" s="1"/>
  <c r="CH87" i="5" s="1"/>
  <c r="AF73" i="5"/>
  <c r="EX23" i="5"/>
  <c r="EX97" i="5" s="1"/>
  <c r="EY99" i="5" s="1"/>
  <c r="GG72" i="5"/>
  <c r="DJ73" i="5"/>
  <c r="DJ81" i="5" s="1"/>
  <c r="DJ83" i="5" s="1"/>
  <c r="FL23" i="5"/>
  <c r="FB23" i="5"/>
  <c r="FB98" i="5" s="1"/>
  <c r="FC100" i="5" s="1"/>
  <c r="GE72" i="5"/>
  <c r="CM73" i="5"/>
  <c r="CM81" i="5" s="1"/>
  <c r="CM83" i="5" s="1"/>
  <c r="L18" i="5"/>
  <c r="M54" i="5" s="1"/>
  <c r="M64" i="5" s="1"/>
  <c r="AX73" i="5"/>
  <c r="AX85" i="5" s="1"/>
  <c r="AX86" i="5" s="1"/>
  <c r="AX87" i="5" s="1"/>
  <c r="AU73" i="5"/>
  <c r="AU85" i="5" s="1"/>
  <c r="AU86" i="5" s="1"/>
  <c r="AU87" i="5" s="1"/>
  <c r="AP73" i="5"/>
  <c r="AP85" i="5" s="1"/>
  <c r="AP86" i="5" s="1"/>
  <c r="AP87" i="5" s="1"/>
  <c r="BH73" i="5"/>
  <c r="AV73" i="5"/>
  <c r="AV85" i="5" s="1"/>
  <c r="AV86" i="5" s="1"/>
  <c r="AV87" i="5" s="1"/>
  <c r="FU23" i="5"/>
  <c r="FU97" i="5" s="1"/>
  <c r="FV99" i="5" s="1"/>
  <c r="BI73" i="5"/>
  <c r="FC72" i="5"/>
  <c r="H25" i="5"/>
  <c r="H62" i="5" s="1"/>
  <c r="AT73" i="5"/>
  <c r="AT81" i="5" s="1"/>
  <c r="AT83" i="5" s="1"/>
  <c r="BQ73" i="5"/>
  <c r="BA73" i="5"/>
  <c r="BA85" i="5" s="1"/>
  <c r="BA86" i="5" s="1"/>
  <c r="BA87" i="5" s="1"/>
  <c r="FN23" i="5"/>
  <c r="FN98" i="5" s="1"/>
  <c r="FO100" i="5" s="1"/>
  <c r="FG23" i="5"/>
  <c r="FG97" i="5" s="1"/>
  <c r="FH99" i="5" s="1"/>
  <c r="BU73" i="5"/>
  <c r="BU85" i="5" s="1"/>
  <c r="BU86" i="5" s="1"/>
  <c r="BU87" i="5" s="1"/>
  <c r="FK72" i="5"/>
  <c r="CI73" i="5"/>
  <c r="CD73" i="5"/>
  <c r="CD81" i="5" s="1"/>
  <c r="CD83" i="5" s="1"/>
  <c r="AD73" i="5"/>
  <c r="AD85" i="5" s="1"/>
  <c r="AD86" i="5" s="1"/>
  <c r="AD87" i="5" s="1"/>
  <c r="CQ73" i="5"/>
  <c r="CQ85" i="5" s="1"/>
  <c r="CQ86" i="5" s="1"/>
  <c r="CQ87" i="5" s="1"/>
  <c r="GH72" i="5"/>
  <c r="FH11" i="5"/>
  <c r="FH33" i="5" s="1"/>
  <c r="BI81" i="5" l="1"/>
  <c r="BI83" i="5" s="1"/>
  <c r="CM85" i="5"/>
  <c r="CM86" i="5" s="1"/>
  <c r="CM87" i="5" s="1"/>
  <c r="CM93" i="5" s="1"/>
  <c r="FT78" i="5"/>
  <c r="FT79" i="5" s="1"/>
  <c r="AD93" i="5"/>
  <c r="CH93" i="5"/>
  <c r="BC90" i="5"/>
  <c r="BC92" i="5" s="1"/>
  <c r="BA93" i="5"/>
  <c r="AP93" i="5"/>
  <c r="AM93" i="5"/>
  <c r="AX93" i="5"/>
  <c r="AV93" i="5"/>
  <c r="CQ93" i="5"/>
  <c r="BW90" i="5"/>
  <c r="BW92" i="5" s="1"/>
  <c r="BX90" i="5"/>
  <c r="BX92" i="5" s="1"/>
  <c r="BU93" i="5"/>
  <c r="AU93" i="5"/>
  <c r="CI81" i="5"/>
  <c r="CI83" i="5" s="1"/>
  <c r="CJ81" i="5"/>
  <c r="CJ83" i="5" s="1"/>
  <c r="GA82" i="5"/>
  <c r="GA57" i="5"/>
  <c r="GA98" i="5"/>
  <c r="GB100" i="5" s="1"/>
  <c r="GA78" i="5"/>
  <c r="GA79" i="5" s="1"/>
  <c r="BQ81" i="5"/>
  <c r="BQ83" i="5" s="1"/>
  <c r="BR81" i="5"/>
  <c r="BR83" i="5" s="1"/>
  <c r="FL82" i="5"/>
  <c r="FL57" i="5"/>
  <c r="FL97" i="5"/>
  <c r="FM99" i="5" s="1"/>
  <c r="EX78" i="5"/>
  <c r="EX79" i="5" s="1"/>
  <c r="EX82" i="5"/>
  <c r="GD82" i="5"/>
  <c r="GD57" i="5"/>
  <c r="GD78" i="5"/>
  <c r="GD79" i="5" s="1"/>
  <c r="GD97" i="5"/>
  <c r="GE99" i="5" s="1"/>
  <c r="FG82" i="5"/>
  <c r="FG57" i="5"/>
  <c r="FG98" i="5"/>
  <c r="FH100" i="5" s="1"/>
  <c r="FG78" i="5"/>
  <c r="FG79" i="5" s="1"/>
  <c r="FH32" i="5"/>
  <c r="CR81" i="5"/>
  <c r="CR83" i="5" s="1"/>
  <c r="BA81" i="5"/>
  <c r="BA83" i="5" s="1"/>
  <c r="BB81" i="5"/>
  <c r="BB83" i="5" s="1"/>
  <c r="AV81" i="5"/>
  <c r="AV83" i="5" s="1"/>
  <c r="DJ85" i="5"/>
  <c r="DJ86" i="5" s="1"/>
  <c r="DJ87" i="5" s="1"/>
  <c r="CD85" i="5"/>
  <c r="CD86" i="5" s="1"/>
  <c r="CD87" i="5" s="1"/>
  <c r="AT85" i="5"/>
  <c r="AT86" i="5" s="1"/>
  <c r="AT87" i="5" s="1"/>
  <c r="AU81" i="5"/>
  <c r="AU83" i="5" s="1"/>
  <c r="FT57" i="5"/>
  <c r="FT82" i="5"/>
  <c r="FT97" i="5"/>
  <c r="FU99" i="5" s="1"/>
  <c r="EX98" i="5"/>
  <c r="EY100" i="5" s="1"/>
  <c r="FU82" i="5"/>
  <c r="FU57" i="5"/>
  <c r="FU98" i="5"/>
  <c r="FV100" i="5" s="1"/>
  <c r="FB82" i="5"/>
  <c r="FB57" i="5"/>
  <c r="FB97" i="5"/>
  <c r="FC99" i="5" s="1"/>
  <c r="FZ82" i="5"/>
  <c r="FZ57" i="5"/>
  <c r="FZ98" i="5"/>
  <c r="GA100" i="5" s="1"/>
  <c r="FZ78" i="5"/>
  <c r="FZ79" i="5" s="1"/>
  <c r="FN82" i="5"/>
  <c r="FN57" i="5"/>
  <c r="FN97" i="5"/>
  <c r="FO99" i="5" s="1"/>
  <c r="BU81" i="5"/>
  <c r="BU83" i="5" s="1"/>
  <c r="BV81" i="5"/>
  <c r="BV83" i="5" s="1"/>
  <c r="BQ85" i="5"/>
  <c r="BQ86" i="5" s="1"/>
  <c r="BQ87" i="5" s="1"/>
  <c r="AN81" i="5"/>
  <c r="AN83" i="5" s="1"/>
  <c r="CI85" i="5"/>
  <c r="CI86" i="5" s="1"/>
  <c r="CI87" i="5" s="1"/>
  <c r="BI85" i="5"/>
  <c r="BI86" i="5" s="1"/>
  <c r="BI87" i="5" s="1"/>
  <c r="BH85" i="5"/>
  <c r="BH86" i="5" s="1"/>
  <c r="BH87" i="5" s="1"/>
  <c r="L54" i="5"/>
  <c r="FL98" i="5"/>
  <c r="FM100" i="5" s="1"/>
  <c r="AF85" i="5"/>
  <c r="AF86" i="5" s="1"/>
  <c r="AF87" i="5" s="1"/>
  <c r="GA97" i="5"/>
  <c r="GB99" i="5" s="1"/>
  <c r="FT11" i="5"/>
  <c r="FT33" i="5" s="1"/>
  <c r="FV39" i="5"/>
  <c r="FW39" i="5"/>
  <c r="BI93" i="5" l="1"/>
  <c r="CI93" i="5"/>
  <c r="AU90" i="5"/>
  <c r="AU92" i="5" s="1"/>
  <c r="AV90" i="5"/>
  <c r="AV92" i="5" s="1"/>
  <c r="AT93" i="5"/>
  <c r="AF93" i="5"/>
  <c r="CD93" i="5"/>
  <c r="BQ93" i="5"/>
  <c r="DJ93" i="5"/>
  <c r="FT32" i="5"/>
  <c r="BH93" i="5"/>
  <c r="J25" i="5"/>
  <c r="J23" i="5"/>
  <c r="FI23" i="5"/>
  <c r="FI97" i="5" s="1"/>
  <c r="FJ99" i="5" s="1"/>
  <c r="FA72" i="5"/>
  <c r="FW23" i="5"/>
  <c r="FW98" i="5" s="1"/>
  <c r="FX100" i="5" s="1"/>
  <c r="FI11" i="5"/>
  <c r="FI33" i="5" s="1"/>
  <c r="FV38" i="5"/>
  <c r="FK39" i="5"/>
  <c r="FL39" i="5"/>
  <c r="FW38" i="5"/>
  <c r="J62" i="5" l="1"/>
  <c r="J78" i="5"/>
  <c r="J79" i="5" s="1"/>
  <c r="J57" i="5"/>
  <c r="J97" i="5"/>
  <c r="FI32" i="5"/>
  <c r="J98" i="5"/>
  <c r="FI82" i="5"/>
  <c r="FI57" i="5"/>
  <c r="FI98" i="5"/>
  <c r="FJ100" i="5" s="1"/>
  <c r="FW82" i="5"/>
  <c r="FW57" i="5"/>
  <c r="FW97" i="5"/>
  <c r="FX99" i="5" s="1"/>
  <c r="J82" i="5"/>
  <c r="FR72" i="5"/>
  <c r="FD23" i="5"/>
  <c r="FD98" i="5" s="1"/>
  <c r="FE100" i="5" s="1"/>
  <c r="FR23" i="5"/>
  <c r="FR97" i="5" s="1"/>
  <c r="FS99" i="5" s="1"/>
  <c r="CN73" i="5"/>
  <c r="CN85" i="5" s="1"/>
  <c r="CN86" i="5" s="1"/>
  <c r="CN87" i="5" s="1"/>
  <c r="DE73" i="5"/>
  <c r="DE81" i="5" s="1"/>
  <c r="DE83" i="5" s="1"/>
  <c r="K21" i="5"/>
  <c r="AC73" i="5"/>
  <c r="AC85" i="5" s="1"/>
  <c r="AC86" i="5" s="1"/>
  <c r="AC87" i="5" s="1"/>
  <c r="CF73" i="5"/>
  <c r="FC23" i="5"/>
  <c r="FC98" i="5" s="1"/>
  <c r="FD100" i="5" s="1"/>
  <c r="FP23" i="5"/>
  <c r="FP97" i="5" s="1"/>
  <c r="FQ99" i="5" s="1"/>
  <c r="BG73" i="5"/>
  <c r="BG85" i="5" s="1"/>
  <c r="BG86" i="5" s="1"/>
  <c r="BG87" i="5" s="1"/>
  <c r="AO73" i="5"/>
  <c r="AO85" i="5" s="1"/>
  <c r="AO86" i="5" s="1"/>
  <c r="AO87" i="5" s="1"/>
  <c r="FE72" i="5"/>
  <c r="FN72" i="5"/>
  <c r="FN78" i="5" s="1"/>
  <c r="FN79" i="5" s="1"/>
  <c r="GJ21" i="5"/>
  <c r="BD73" i="5"/>
  <c r="BD81" i="5" s="1"/>
  <c r="BD83" i="5" s="1"/>
  <c r="AJ73" i="5"/>
  <c r="AJ85" i="5" s="1"/>
  <c r="AJ86" i="5" s="1"/>
  <c r="AJ87" i="5" s="1"/>
  <c r="BE73" i="5"/>
  <c r="BE85" i="5" s="1"/>
  <c r="BE86" i="5" s="1"/>
  <c r="BE87" i="5" s="1"/>
  <c r="CS73" i="5"/>
  <c r="CS85" i="5" s="1"/>
  <c r="CS86" i="5" s="1"/>
  <c r="CS87" i="5" s="1"/>
  <c r="BZ73" i="5"/>
  <c r="BZ85" i="5" s="1"/>
  <c r="BZ86" i="5" s="1"/>
  <c r="BZ87" i="5" s="1"/>
  <c r="BJ73" i="5"/>
  <c r="BJ85" i="5" s="1"/>
  <c r="BJ86" i="5" s="1"/>
  <c r="BJ87" i="5" s="1"/>
  <c r="FW72" i="5"/>
  <c r="FW78" i="5" s="1"/>
  <c r="FW79" i="5" s="1"/>
  <c r="FU72" i="5"/>
  <c r="FU78" i="5" s="1"/>
  <c r="FU79" i="5" s="1"/>
  <c r="FG11" i="5"/>
  <c r="FG33" i="5" s="1"/>
  <c r="FK38" i="5"/>
  <c r="FL38" i="5"/>
  <c r="FJ39" i="5"/>
  <c r="FR78" i="5" l="1"/>
  <c r="FR79" i="5" s="1"/>
  <c r="FG32" i="5"/>
  <c r="FK45" i="5"/>
  <c r="FK46" i="5" s="1"/>
  <c r="FL45" i="5"/>
  <c r="FL46" i="5" s="1"/>
  <c r="CO90" i="5"/>
  <c r="CO92" i="5" s="1"/>
  <c r="CN93" i="5"/>
  <c r="CU90" i="5"/>
  <c r="CU92" i="5" s="1"/>
  <c r="CT90" i="5"/>
  <c r="CT92" i="5" s="1"/>
  <c r="CS93" i="5"/>
  <c r="BJ93" i="5"/>
  <c r="BK90" i="5"/>
  <c r="BK92" i="5" s="1"/>
  <c r="AC93" i="5"/>
  <c r="AP90" i="5"/>
  <c r="AP92" i="5" s="1"/>
  <c r="AO93" i="5"/>
  <c r="AJ93" i="5"/>
  <c r="BZ93" i="5"/>
  <c r="BE93" i="5"/>
  <c r="BH90" i="5"/>
  <c r="BH92" i="5" s="1"/>
  <c r="BI90" i="5"/>
  <c r="BI92" i="5" s="1"/>
  <c r="BG93" i="5"/>
  <c r="BJ90" i="5"/>
  <c r="BJ92" i="5" s="1"/>
  <c r="BD85" i="5"/>
  <c r="BD86" i="5" s="1"/>
  <c r="BD87" i="5" s="1"/>
  <c r="CA81" i="5"/>
  <c r="CA83" i="5" s="1"/>
  <c r="FD82" i="5"/>
  <c r="FD57" i="5"/>
  <c r="FD97" i="5"/>
  <c r="FE99" i="5" s="1"/>
  <c r="FD78" i="5"/>
  <c r="FD79" i="5" s="1"/>
  <c r="FC82" i="5"/>
  <c r="FC57" i="5"/>
  <c r="FC97" i="5"/>
  <c r="FD99" i="5" s="1"/>
  <c r="FC78" i="5"/>
  <c r="FC79" i="5" s="1"/>
  <c r="DE85" i="5"/>
  <c r="DE86" i="5" s="1"/>
  <c r="DE87" i="5" s="1"/>
  <c r="BG81" i="5"/>
  <c r="BG83" i="5" s="1"/>
  <c r="BH81" i="5"/>
  <c r="BH83" i="5" s="1"/>
  <c r="BE81" i="5"/>
  <c r="BE83" i="5" s="1"/>
  <c r="BF81" i="5"/>
  <c r="BF83" i="5" s="1"/>
  <c r="CN81" i="5"/>
  <c r="CN83" i="5" s="1"/>
  <c r="CO81" i="5"/>
  <c r="CO83" i="5" s="1"/>
  <c r="AK81" i="5"/>
  <c r="AK83" i="5" s="1"/>
  <c r="FP82" i="5"/>
  <c r="FP57" i="5"/>
  <c r="FP78" i="5"/>
  <c r="FP79" i="5" s="1"/>
  <c r="FP98" i="5"/>
  <c r="FQ100" i="5" s="1"/>
  <c r="FR82" i="5"/>
  <c r="FR57" i="5"/>
  <c r="FR98" i="5"/>
  <c r="FS100" i="5" s="1"/>
  <c r="BJ81" i="5"/>
  <c r="BJ83" i="5" s="1"/>
  <c r="BK81" i="5"/>
  <c r="BK83" i="5" s="1"/>
  <c r="CS81" i="5"/>
  <c r="CS83" i="5" s="1"/>
  <c r="CT81" i="5"/>
  <c r="CT83" i="5" s="1"/>
  <c r="AO81" i="5"/>
  <c r="AO83" i="5" s="1"/>
  <c r="AP81" i="5"/>
  <c r="AP83" i="5" s="1"/>
  <c r="CF85" i="5"/>
  <c r="CF86" i="5" s="1"/>
  <c r="CF87" i="5" s="1"/>
  <c r="AC81" i="5"/>
  <c r="AC83" i="5" s="1"/>
  <c r="AD81" i="5"/>
  <c r="AD83" i="5" s="1"/>
  <c r="FC11" i="5"/>
  <c r="FC33" i="5" s="1"/>
  <c r="FJ38" i="5"/>
  <c r="FJ45" i="5" l="1"/>
  <c r="FJ46" i="5" s="1"/>
  <c r="DE90" i="5"/>
  <c r="DE92" i="5" s="1"/>
  <c r="DE93" i="5"/>
  <c r="CF93" i="5"/>
  <c r="FC32" i="5"/>
  <c r="BE90" i="5"/>
  <c r="BE92" i="5" s="1"/>
  <c r="BF90" i="5"/>
  <c r="BF92" i="5" s="1"/>
  <c r="BD90" i="5"/>
  <c r="BD92" i="5" s="1"/>
  <c r="BD93" i="5"/>
  <c r="BG90" i="5"/>
  <c r="BG92" i="5" s="1"/>
  <c r="FY23" i="5"/>
  <c r="GC23" i="5"/>
  <c r="GC98" i="5" s="1"/>
  <c r="GD100" i="5" s="1"/>
  <c r="EY69" i="5"/>
  <c r="EZ77" i="5" s="1"/>
  <c r="EZ79" i="5" s="1"/>
  <c r="FR11" i="5"/>
  <c r="FR33" i="5" s="1"/>
  <c r="FU39" i="5"/>
  <c r="FR32" i="5" l="1"/>
  <c r="EY77" i="5"/>
  <c r="FY82" i="5"/>
  <c r="FY57" i="5"/>
  <c r="FY78" i="5"/>
  <c r="FY79" i="5" s="1"/>
  <c r="FY97" i="5"/>
  <c r="FZ99" i="5" s="1"/>
  <c r="FY98" i="5"/>
  <c r="FZ100" i="5" s="1"/>
  <c r="GC57" i="5"/>
  <c r="GC82" i="5"/>
  <c r="GC78" i="5"/>
  <c r="GC79" i="5" s="1"/>
  <c r="GC97" i="5"/>
  <c r="GD99" i="5" s="1"/>
  <c r="AE73" i="5"/>
  <c r="AE85" i="5" s="1"/>
  <c r="AE86" i="5" s="1"/>
  <c r="AE87" i="5" s="1"/>
  <c r="I25" i="5"/>
  <c r="CV73" i="5"/>
  <c r="CV85" i="5" s="1"/>
  <c r="CV86" i="5" s="1"/>
  <c r="CV87" i="5" s="1"/>
  <c r="FB72" i="5"/>
  <c r="FB78" i="5" s="1"/>
  <c r="FB79" i="5" s="1"/>
  <c r="Z73" i="5"/>
  <c r="Z81" i="5" s="1"/>
  <c r="Z83" i="5" s="1"/>
  <c r="EX21" i="5"/>
  <c r="EX57" i="5" s="1"/>
  <c r="DM73" i="5"/>
  <c r="DM85" i="5" s="1"/>
  <c r="DM86" i="5" s="1"/>
  <c r="DM87" i="5" s="1"/>
  <c r="FH72" i="5"/>
  <c r="EY72" i="5"/>
  <c r="AW73" i="5"/>
  <c r="AW85" i="5" s="1"/>
  <c r="AW86" i="5" s="1"/>
  <c r="AW87" i="5" s="1"/>
  <c r="FO72" i="5"/>
  <c r="CE73" i="5"/>
  <c r="CE85" i="5" s="1"/>
  <c r="CE86" i="5" s="1"/>
  <c r="CE87" i="5" s="1"/>
  <c r="CB73" i="5"/>
  <c r="DF73" i="5"/>
  <c r="DF81" i="5" s="1"/>
  <c r="DF83" i="5" s="1"/>
  <c r="FI72" i="5"/>
  <c r="FI78" i="5" s="1"/>
  <c r="FI79" i="5" s="1"/>
  <c r="FO11" i="5"/>
  <c r="FO33" i="5" s="1"/>
  <c r="FU38" i="5"/>
  <c r="FU45" i="5" l="1"/>
  <c r="FU46" i="5" s="1"/>
  <c r="AE90" i="5"/>
  <c r="AE92" i="5" s="1"/>
  <c r="AF90" i="5"/>
  <c r="AF92" i="5" s="1"/>
  <c r="AE93" i="5"/>
  <c r="CF90" i="5"/>
  <c r="CF92" i="5" s="1"/>
  <c r="CE93" i="5"/>
  <c r="AX90" i="5"/>
  <c r="AX92" i="5" s="1"/>
  <c r="AW90" i="5"/>
  <c r="AW92" i="5" s="1"/>
  <c r="AW93" i="5"/>
  <c r="DO90" i="5"/>
  <c r="DO92" i="5" s="1"/>
  <c r="DM93" i="5"/>
  <c r="CW90" i="5"/>
  <c r="CW92" i="5" s="1"/>
  <c r="CX90" i="5"/>
  <c r="CX92" i="5" s="1"/>
  <c r="CV90" i="5"/>
  <c r="CV92" i="5" s="1"/>
  <c r="CY90" i="5"/>
  <c r="CY92" i="5" s="1"/>
  <c r="CV93" i="5"/>
  <c r="FO32" i="5"/>
  <c r="DF85" i="5"/>
  <c r="DF86" i="5" s="1"/>
  <c r="DF87" i="5" s="1"/>
  <c r="CB81" i="5"/>
  <c r="CB83" i="5" s="1"/>
  <c r="CC81" i="5"/>
  <c r="CC83" i="5" s="1"/>
  <c r="Z85" i="5"/>
  <c r="Z86" i="5" s="1"/>
  <c r="Z87" i="5" s="1"/>
  <c r="DM81" i="5"/>
  <c r="DM83" i="5" s="1"/>
  <c r="DN81" i="5"/>
  <c r="DN83" i="5" s="1"/>
  <c r="AW81" i="5"/>
  <c r="AW83" i="5" s="1"/>
  <c r="AX81" i="5"/>
  <c r="AX83" i="5" s="1"/>
  <c r="CV81" i="5"/>
  <c r="CV83" i="5" s="1"/>
  <c r="CW81" i="5"/>
  <c r="CW83" i="5" s="1"/>
  <c r="CE81" i="5"/>
  <c r="CE83" i="5" s="1"/>
  <c r="CF81" i="5"/>
  <c r="CF83" i="5" s="1"/>
  <c r="AE81" i="5"/>
  <c r="AE83" i="5" s="1"/>
  <c r="AF81" i="5"/>
  <c r="AF83" i="5" s="1"/>
  <c r="CB85" i="5"/>
  <c r="CB86" i="5" s="1"/>
  <c r="CB87" i="5" s="1"/>
  <c r="FF11" i="5"/>
  <c r="FF33" i="5" s="1"/>
  <c r="FI39" i="5"/>
  <c r="DF90" i="5" l="1"/>
  <c r="DF92" i="5" s="1"/>
  <c r="DF93" i="5"/>
  <c r="CD90" i="5"/>
  <c r="CD92" i="5" s="1"/>
  <c r="CC90" i="5"/>
  <c r="CC92" i="5" s="1"/>
  <c r="CB93" i="5"/>
  <c r="CE90" i="5"/>
  <c r="CE92" i="5" s="1"/>
  <c r="Z93" i="5"/>
  <c r="FF32" i="5"/>
  <c r="GB11" i="5"/>
  <c r="GB33" i="5" s="1"/>
  <c r="FI38" i="5"/>
  <c r="FI45" i="5" l="1"/>
  <c r="FI46" i="5" s="1"/>
  <c r="GB32" i="5"/>
  <c r="FQ11" i="5"/>
  <c r="FQ33" i="5" s="1"/>
  <c r="FT39" i="5"/>
  <c r="FR39" i="5"/>
  <c r="FS39" i="5"/>
  <c r="FQ32" i="5" l="1"/>
  <c r="FA23" i="5"/>
  <c r="FA97" i="5" s="1"/>
  <c r="FB99" i="5" s="1"/>
  <c r="FO23" i="5"/>
  <c r="FX23" i="5"/>
  <c r="FX98" i="5" s="1"/>
  <c r="FY100" i="5" s="1"/>
  <c r="FJ72" i="5"/>
  <c r="AY73" i="5"/>
  <c r="AY85" i="5" s="1"/>
  <c r="AY86" i="5" s="1"/>
  <c r="AY87" i="5" s="1"/>
  <c r="FV23" i="5"/>
  <c r="FV98" i="5" s="1"/>
  <c r="FW100" i="5" s="1"/>
  <c r="AA73" i="5"/>
  <c r="AA85" i="5" s="1"/>
  <c r="AA86" i="5" s="1"/>
  <c r="AA87" i="5" s="1"/>
  <c r="DG73" i="5"/>
  <c r="DG81" i="5" s="1"/>
  <c r="DG83" i="5" s="1"/>
  <c r="CP73" i="5"/>
  <c r="CP85" i="5" s="1"/>
  <c r="CP86" i="5" s="1"/>
  <c r="CP87" i="5" s="1"/>
  <c r="FN11" i="5"/>
  <c r="FN33" i="5" s="1"/>
  <c r="FT38" i="5"/>
  <c r="FR38" i="5"/>
  <c r="FS38" i="5"/>
  <c r="FQ39" i="5"/>
  <c r="DG85" i="5" l="1"/>
  <c r="DG86" i="5" s="1"/>
  <c r="DG87" i="5" s="1"/>
  <c r="DG90" i="5" s="1"/>
  <c r="DG92" i="5" s="1"/>
  <c r="FS45" i="5"/>
  <c r="FS46" i="5" s="1"/>
  <c r="FR45" i="5"/>
  <c r="FR46" i="5" s="1"/>
  <c r="FT45" i="5"/>
  <c r="FT46" i="5" s="1"/>
  <c r="CR90" i="5"/>
  <c r="CR92" i="5" s="1"/>
  <c r="CP90" i="5"/>
  <c r="CP92" i="5" s="1"/>
  <c r="CQ90" i="5"/>
  <c r="CQ92" i="5" s="1"/>
  <c r="CP93" i="5"/>
  <c r="CS90" i="5"/>
  <c r="CS92" i="5" s="1"/>
  <c r="BA90" i="5"/>
  <c r="BA92" i="5" s="1"/>
  <c r="AY90" i="5"/>
  <c r="AY92" i="5" s="1"/>
  <c r="AZ90" i="5"/>
  <c r="AZ92" i="5" s="1"/>
  <c r="AY93" i="5"/>
  <c r="BB90" i="5"/>
  <c r="BB92" i="5" s="1"/>
  <c r="AB90" i="5"/>
  <c r="AB92" i="5" s="1"/>
  <c r="AC90" i="5"/>
  <c r="AC92" i="5" s="1"/>
  <c r="AA93" i="5"/>
  <c r="AD90" i="5"/>
  <c r="AD92" i="5" s="1"/>
  <c r="FO82" i="5"/>
  <c r="FO57" i="5"/>
  <c r="FO98" i="5"/>
  <c r="FP100" i="5" s="1"/>
  <c r="FO78" i="5"/>
  <c r="FO79" i="5" s="1"/>
  <c r="FX57" i="5"/>
  <c r="FX82" i="5"/>
  <c r="FX97" i="5"/>
  <c r="FY99" i="5" s="1"/>
  <c r="CP81" i="5"/>
  <c r="CP83" i="5" s="1"/>
  <c r="CQ81" i="5"/>
  <c r="CQ83" i="5" s="1"/>
  <c r="FA82" i="5"/>
  <c r="FA57" i="5"/>
  <c r="FA78" i="5"/>
  <c r="FA79" i="5" s="1"/>
  <c r="FA98" i="5"/>
  <c r="FB100" i="5" s="1"/>
  <c r="AA81" i="5"/>
  <c r="AA83" i="5" s="1"/>
  <c r="AB81" i="5"/>
  <c r="AB83" i="5" s="1"/>
  <c r="AY81" i="5"/>
  <c r="AY83" i="5" s="1"/>
  <c r="AZ81" i="5"/>
  <c r="AZ83" i="5" s="1"/>
  <c r="FN32" i="5"/>
  <c r="FV82" i="5"/>
  <c r="FV57" i="5"/>
  <c r="FV78" i="5"/>
  <c r="FV79" i="5" s="1"/>
  <c r="FV97" i="5"/>
  <c r="FW99" i="5" s="1"/>
  <c r="FO97" i="5"/>
  <c r="FP99" i="5" s="1"/>
  <c r="GC11" i="5"/>
  <c r="GC33" i="5" s="1"/>
  <c r="FQ38" i="5"/>
  <c r="DG93" i="5" l="1"/>
  <c r="FQ45" i="5"/>
  <c r="FQ46" i="5" s="1"/>
  <c r="GC32" i="5"/>
  <c r="FK23" i="5"/>
  <c r="FK98" i="5" s="1"/>
  <c r="FL100" i="5" s="1"/>
  <c r="GB23" i="5"/>
  <c r="GB97" i="5" s="1"/>
  <c r="GC99" i="5" s="1"/>
  <c r="BY73" i="5"/>
  <c r="BY85" i="5" s="1"/>
  <c r="BY86" i="5" s="1"/>
  <c r="BY87" i="5" s="1"/>
  <c r="GI23" i="5"/>
  <c r="GI98" i="5" s="1"/>
  <c r="GJ100" i="5" s="1"/>
  <c r="BL73" i="5"/>
  <c r="BL85" i="5" s="1"/>
  <c r="BL86" i="5" s="1"/>
  <c r="BL87" i="5" s="1"/>
  <c r="GH23" i="5"/>
  <c r="GH98" i="5" s="1"/>
  <c r="GI100" i="5" s="1"/>
  <c r="BS73" i="5"/>
  <c r="BS85" i="5" s="1"/>
  <c r="BS86" i="5" s="1"/>
  <c r="BS87" i="5" s="1"/>
  <c r="GF72" i="5"/>
  <c r="CG73" i="5"/>
  <c r="AL73" i="5"/>
  <c r="AL85" i="5" s="1"/>
  <c r="AL86" i="5" s="1"/>
  <c r="AL87" i="5" s="1"/>
  <c r="BN73" i="5"/>
  <c r="BN81" i="5" s="1"/>
  <c r="BN83" i="5" s="1"/>
  <c r="DK73" i="5"/>
  <c r="DK85" i="5" s="1"/>
  <c r="DK86" i="5" s="1"/>
  <c r="DK87" i="5" s="1"/>
  <c r="I23" i="5"/>
  <c r="I82" i="5" s="1"/>
  <c r="AQ73" i="5"/>
  <c r="AQ85" i="5" s="1"/>
  <c r="AQ86" i="5" s="1"/>
  <c r="AQ87" i="5" s="1"/>
  <c r="CK73" i="5"/>
  <c r="AI73" i="5"/>
  <c r="AI85" i="5" s="1"/>
  <c r="AI86" i="5" s="1"/>
  <c r="AI87" i="5" s="1"/>
  <c r="AG73" i="5"/>
  <c r="AG85" i="5" s="1"/>
  <c r="AG86" i="5" s="1"/>
  <c r="AG87" i="5" s="1"/>
  <c r="GF23" i="5"/>
  <c r="GG23" i="5"/>
  <c r="GG97" i="5" s="1"/>
  <c r="GH99" i="5" s="1"/>
  <c r="DH73" i="5"/>
  <c r="DH85" i="5" s="1"/>
  <c r="DH86" i="5" s="1"/>
  <c r="DH87" i="5" s="1"/>
  <c r="FJ23" i="5"/>
  <c r="FJ97" i="5" s="1"/>
  <c r="FK99" i="5" s="1"/>
  <c r="EY23" i="5"/>
  <c r="EY98" i="5" s="1"/>
  <c r="EZ100" i="5" s="1"/>
  <c r="GA11" i="5"/>
  <c r="GA33" i="5" s="1"/>
  <c r="GC39" i="5"/>
  <c r="BN85" i="5" l="1"/>
  <c r="BN86" i="5" s="1"/>
  <c r="BN87" i="5" s="1"/>
  <c r="BN93" i="5" s="1"/>
  <c r="GF78" i="5"/>
  <c r="GF79" i="5" s="1"/>
  <c r="AK90" i="5"/>
  <c r="AK92" i="5" s="1"/>
  <c r="AI93" i="5"/>
  <c r="AL90" i="5"/>
  <c r="AL92" i="5" s="1"/>
  <c r="BL90" i="5"/>
  <c r="BL92" i="5" s="1"/>
  <c r="BM90" i="5"/>
  <c r="BM92" i="5" s="1"/>
  <c r="BL93" i="5"/>
  <c r="AN90" i="5"/>
  <c r="AN92" i="5" s="1"/>
  <c r="AM90" i="5"/>
  <c r="AM92" i="5" s="1"/>
  <c r="AL93" i="5"/>
  <c r="AO90" i="5"/>
  <c r="AO92" i="5" s="1"/>
  <c r="DI90" i="5"/>
  <c r="DI92" i="5" s="1"/>
  <c r="DH93" i="5"/>
  <c r="DH90" i="5"/>
  <c r="DH92" i="5" s="1"/>
  <c r="DJ90" i="5"/>
  <c r="DJ92" i="5" s="1"/>
  <c r="DK90" i="5"/>
  <c r="DK92" i="5" s="1"/>
  <c r="BY90" i="5"/>
  <c r="BY92" i="5" s="1"/>
  <c r="BZ90" i="5"/>
  <c r="BZ92" i="5" s="1"/>
  <c r="CA90" i="5"/>
  <c r="CA92" i="5" s="1"/>
  <c r="BY93" i="5"/>
  <c r="CB90" i="5"/>
  <c r="CB92" i="5" s="1"/>
  <c r="DL90" i="5"/>
  <c r="DL92" i="5" s="1"/>
  <c r="DM90" i="5"/>
  <c r="DM92" i="5" s="1"/>
  <c r="DN90" i="5"/>
  <c r="DN92" i="5" s="1"/>
  <c r="DK93" i="5"/>
  <c r="AI90" i="5"/>
  <c r="AI92" i="5" s="1"/>
  <c r="AG90" i="5"/>
  <c r="AG92" i="5" s="1"/>
  <c r="AH90" i="5"/>
  <c r="AH92" i="5" s="1"/>
  <c r="AG93" i="5"/>
  <c r="AJ90" i="5"/>
  <c r="AJ92" i="5" s="1"/>
  <c r="AS90" i="5"/>
  <c r="AS92" i="5" s="1"/>
  <c r="AQ90" i="5"/>
  <c r="AQ92" i="5" s="1"/>
  <c r="AR90" i="5"/>
  <c r="AR92" i="5" s="1"/>
  <c r="AQ93" i="5"/>
  <c r="AT90" i="5"/>
  <c r="AT92" i="5" s="1"/>
  <c r="BU90" i="5"/>
  <c r="BU92" i="5" s="1"/>
  <c r="BS90" i="5"/>
  <c r="BS92" i="5" s="1"/>
  <c r="BT90" i="5"/>
  <c r="BT92" i="5" s="1"/>
  <c r="BV90" i="5"/>
  <c r="BV92" i="5" s="1"/>
  <c r="BS93" i="5"/>
  <c r="GF82" i="5"/>
  <c r="GF57" i="5"/>
  <c r="CG81" i="5"/>
  <c r="CG83" i="5" s="1"/>
  <c r="CH81" i="5"/>
  <c r="CH83" i="5" s="1"/>
  <c r="DK81" i="5"/>
  <c r="DK83" i="5" s="1"/>
  <c r="DL81" i="5"/>
  <c r="DL83" i="5" s="1"/>
  <c r="GB82" i="5"/>
  <c r="GB57" i="5"/>
  <c r="GB98" i="5"/>
  <c r="GC100" i="5" s="1"/>
  <c r="GB78" i="5"/>
  <c r="GB79" i="5" s="1"/>
  <c r="AQ81" i="5"/>
  <c r="AQ83" i="5" s="1"/>
  <c r="AR81" i="5"/>
  <c r="AR83" i="5" s="1"/>
  <c r="DH81" i="5"/>
  <c r="DH83" i="5" s="1"/>
  <c r="DI81" i="5"/>
  <c r="DI83" i="5" s="1"/>
  <c r="BS81" i="5"/>
  <c r="BS83" i="5" s="1"/>
  <c r="BT81" i="5"/>
  <c r="BT83" i="5" s="1"/>
  <c r="EY82" i="5"/>
  <c r="EY57" i="5"/>
  <c r="EY97" i="5"/>
  <c r="EZ99" i="5" s="1"/>
  <c r="EY78" i="5"/>
  <c r="EY79" i="5" s="1"/>
  <c r="BL81" i="5"/>
  <c r="BL83" i="5" s="1"/>
  <c r="BM81" i="5"/>
  <c r="BM83" i="5" s="1"/>
  <c r="I98" i="5"/>
  <c r="I97" i="5"/>
  <c r="I62" i="5"/>
  <c r="AL81" i="5"/>
  <c r="AL83" i="5" s="1"/>
  <c r="AM81" i="5"/>
  <c r="AM83" i="5" s="1"/>
  <c r="FK82" i="5"/>
  <c r="FK57" i="5"/>
  <c r="FK78" i="5"/>
  <c r="FK79" i="5" s="1"/>
  <c r="FK97" i="5"/>
  <c r="FL99" i="5" s="1"/>
  <c r="CK81" i="5"/>
  <c r="CK83" i="5" s="1"/>
  <c r="CL81" i="5"/>
  <c r="CL83" i="5" s="1"/>
  <c r="GH57" i="5"/>
  <c r="GH97" i="5"/>
  <c r="GI99" i="5" s="1"/>
  <c r="GH82" i="5"/>
  <c r="GH78" i="5"/>
  <c r="GH79" i="5" s="1"/>
  <c r="BY81" i="5"/>
  <c r="BY83" i="5" s="1"/>
  <c r="BZ81" i="5"/>
  <c r="BZ83" i="5" s="1"/>
  <c r="AG81" i="5"/>
  <c r="AG83" i="5" s="1"/>
  <c r="AH81" i="5"/>
  <c r="AH83" i="5" s="1"/>
  <c r="CK85" i="5"/>
  <c r="CK86" i="5" s="1"/>
  <c r="CK87" i="5" s="1"/>
  <c r="FJ82" i="5"/>
  <c r="FJ57" i="5"/>
  <c r="FJ98" i="5"/>
  <c r="FK100" i="5" s="1"/>
  <c r="FJ78" i="5"/>
  <c r="FJ79" i="5" s="1"/>
  <c r="GF97" i="5"/>
  <c r="GG99" i="5" s="1"/>
  <c r="GG82" i="5"/>
  <c r="GG57" i="5"/>
  <c r="GG78" i="5"/>
  <c r="GG79" i="5" s="1"/>
  <c r="GG98" i="5"/>
  <c r="GH100" i="5" s="1"/>
  <c r="GA32" i="5"/>
  <c r="GF98" i="5"/>
  <c r="GG100" i="5" s="1"/>
  <c r="AI81" i="5"/>
  <c r="AI83" i="5" s="1"/>
  <c r="AJ81" i="5"/>
  <c r="AJ83" i="5" s="1"/>
  <c r="CG85" i="5"/>
  <c r="CG86" i="5" s="1"/>
  <c r="CG87" i="5" s="1"/>
  <c r="GI82" i="5"/>
  <c r="GI57" i="5"/>
  <c r="GI78" i="5"/>
  <c r="GI79" i="5" s="1"/>
  <c r="GI97" i="5"/>
  <c r="GJ99" i="5" s="1"/>
  <c r="FE23" i="5"/>
  <c r="FE97" i="5" s="1"/>
  <c r="FF99" i="5" s="1"/>
  <c r="FH23" i="5"/>
  <c r="FH98" i="5" s="1"/>
  <c r="FI100" i="5" s="1"/>
  <c r="FS23" i="5"/>
  <c r="FS97" i="5" s="1"/>
  <c r="FT99" i="5" s="1"/>
  <c r="FM11" i="5"/>
  <c r="FM33" i="5" s="1"/>
  <c r="FP39" i="5"/>
  <c r="GC38" i="5"/>
  <c r="FN39" i="5"/>
  <c r="FM39" i="5"/>
  <c r="FO39" i="5"/>
  <c r="BN90" i="5" l="1"/>
  <c r="BN92" i="5" s="1"/>
  <c r="CM90" i="5"/>
  <c r="CM92" i="5" s="1"/>
  <c r="CK90" i="5"/>
  <c r="CK92" i="5" s="1"/>
  <c r="CL90" i="5"/>
  <c r="CL92" i="5" s="1"/>
  <c r="CK93" i="5"/>
  <c r="CN90" i="5"/>
  <c r="CN92" i="5" s="1"/>
  <c r="FM32" i="5"/>
  <c r="CI90" i="5"/>
  <c r="CI92" i="5" s="1"/>
  <c r="CH90" i="5"/>
  <c r="CH92" i="5" s="1"/>
  <c r="CG90" i="5"/>
  <c r="CG92" i="5" s="1"/>
  <c r="CG93" i="5"/>
  <c r="CJ90" i="5"/>
  <c r="CJ92" i="5" s="1"/>
  <c r="FE82" i="5"/>
  <c r="FE57" i="5"/>
  <c r="FE98" i="5"/>
  <c r="FF100" i="5" s="1"/>
  <c r="FE78" i="5"/>
  <c r="FE79" i="5" s="1"/>
  <c r="FH57" i="5"/>
  <c r="FH82" i="5"/>
  <c r="FH97" i="5"/>
  <c r="FI99" i="5" s="1"/>
  <c r="FH78" i="5"/>
  <c r="FH79" i="5" s="1"/>
  <c r="FS82" i="5"/>
  <c r="FS57" i="5"/>
  <c r="FS98" i="5"/>
  <c r="FT100" i="5" s="1"/>
  <c r="FY11" i="5"/>
  <c r="FY33" i="5" s="1"/>
  <c r="FY39" i="5"/>
  <c r="FM38" i="5"/>
  <c r="FP38" i="5"/>
  <c r="GB39" i="5"/>
  <c r="FZ39" i="5"/>
  <c r="FO38" i="5"/>
  <c r="GA39" i="5"/>
  <c r="FN38" i="5"/>
  <c r="FO45" i="5" l="1"/>
  <c r="FO46" i="5" s="1"/>
  <c r="FN45" i="5"/>
  <c r="FN46" i="5" s="1"/>
  <c r="FM45" i="5"/>
  <c r="FM46" i="5" s="1"/>
  <c r="FP45" i="5"/>
  <c r="FP46" i="5" s="1"/>
  <c r="FY32" i="5"/>
  <c r="H21" i="5"/>
  <c r="H57" i="5" s="1"/>
  <c r="FS72" i="5"/>
  <c r="FS78" i="5" s="1"/>
  <c r="FS79" i="5" s="1"/>
  <c r="FD11" i="5"/>
  <c r="FD33" i="5" s="1"/>
  <c r="GB38" i="5"/>
  <c r="FZ38" i="5"/>
  <c r="GA38" i="5"/>
  <c r="FY38" i="5"/>
  <c r="FD32" i="5" l="1"/>
  <c r="I72" i="5"/>
  <c r="I78" i="5" s="1"/>
  <c r="I79" i="5" s="1"/>
  <c r="FX72" i="5"/>
  <c r="FX78" i="5" s="1"/>
  <c r="FX79" i="5" s="1"/>
  <c r="FM23" i="5"/>
  <c r="FM98" i="5" s="1"/>
  <c r="FN100" i="5" s="1"/>
  <c r="H72" i="5"/>
  <c r="H78" i="5" s="1"/>
  <c r="H79" i="5" s="1"/>
  <c r="FL72" i="5"/>
  <c r="FL78" i="5" s="1"/>
  <c r="FL79" i="5" s="1"/>
  <c r="I21" i="5"/>
  <c r="I57" i="5" s="1"/>
  <c r="GE23" i="5"/>
  <c r="GE97" i="5" s="1"/>
  <c r="GF99" i="5" s="1"/>
  <c r="BO73" i="5"/>
  <c r="FE11" i="5"/>
  <c r="FE33" i="5" s="1"/>
  <c r="FH39" i="5"/>
  <c r="FG39" i="5"/>
  <c r="FF39" i="5"/>
  <c r="FM82" i="5" l="1"/>
  <c r="FM57" i="5"/>
  <c r="FM78" i="5"/>
  <c r="FM79" i="5" s="1"/>
  <c r="FM97" i="5"/>
  <c r="FN99" i="5" s="1"/>
  <c r="BO81" i="5"/>
  <c r="BO83" i="5" s="1"/>
  <c r="BP81" i="5"/>
  <c r="BP83" i="5" s="1"/>
  <c r="BO85" i="5"/>
  <c r="BO86" i="5" s="1"/>
  <c r="BO87" i="5" s="1"/>
  <c r="FE32" i="5"/>
  <c r="GE82" i="5"/>
  <c r="GE57" i="5"/>
  <c r="GE98" i="5"/>
  <c r="GF100" i="5" s="1"/>
  <c r="GE78" i="5"/>
  <c r="GE79" i="5" s="1"/>
  <c r="EV13" i="5"/>
  <c r="FH38" i="5"/>
  <c r="FG38" i="5"/>
  <c r="FF38" i="5"/>
  <c r="FG45" i="5" l="1"/>
  <c r="FG46" i="5" s="1"/>
  <c r="FF45" i="5"/>
  <c r="FF46" i="5" s="1"/>
  <c r="FH45" i="5"/>
  <c r="FH46" i="5" s="1"/>
  <c r="BP90" i="5"/>
  <c r="BP92" i="5" s="1"/>
  <c r="BQ90" i="5"/>
  <c r="BQ92" i="5" s="1"/>
  <c r="BO90" i="5"/>
  <c r="BO92" i="5" s="1"/>
  <c r="BR90" i="5"/>
  <c r="BR92" i="5" s="1"/>
  <c r="BO93" i="5"/>
  <c r="J17" i="5"/>
  <c r="J35" i="5" s="1"/>
  <c r="EV14" i="5"/>
  <c r="EV34" i="5" s="1"/>
  <c r="EQ14" i="5"/>
  <c r="EQ34" i="5" s="1"/>
  <c r="EQ40" i="5"/>
  <c r="EQ45" i="5" l="1"/>
  <c r="EQ46" i="5" s="1"/>
  <c r="EQ47" i="5" s="1"/>
  <c r="EQ51" i="5" s="1"/>
  <c r="EQ52" i="5" s="1"/>
  <c r="EQ58" i="5" s="1"/>
  <c r="K13" i="5"/>
  <c r="ER14" i="5" l="1"/>
  <c r="ER34" i="5" s="1"/>
  <c r="ER40" i="5"/>
  <c r="ER45" i="5" l="1"/>
  <c r="ER46" i="5" s="1"/>
  <c r="ER47" i="5" s="1"/>
  <c r="ER51" i="5" s="1"/>
  <c r="ER52" i="5" s="1"/>
  <c r="ER58" i="5" s="1"/>
  <c r="EU14" i="5"/>
  <c r="EU34" i="5" s="1"/>
  <c r="EX14" i="5"/>
  <c r="EX34" i="5" s="1"/>
  <c r="K14" i="5"/>
  <c r="K34" i="5" s="1"/>
  <c r="I17" i="5"/>
  <c r="I35" i="5" s="1"/>
  <c r="EW13" i="5"/>
  <c r="FE40" i="5"/>
  <c r="R40" i="5"/>
  <c r="I14" i="5" l="1"/>
  <c r="I34" i="5" s="1"/>
  <c r="I13" i="5"/>
  <c r="P40" i="5"/>
  <c r="EW14" i="5" l="1"/>
  <c r="EW34" i="5" s="1"/>
  <c r="EX13" i="5"/>
  <c r="FC40" i="5"/>
  <c r="FD40" i="5"/>
  <c r="FB40" i="5"/>
  <c r="J13" i="5" l="1"/>
  <c r="H14" i="5" l="1"/>
  <c r="H34" i="5" s="1"/>
  <c r="H17" i="5"/>
  <c r="H35" i="5" s="1"/>
  <c r="ET14" i="5"/>
  <c r="ET34" i="5" s="1"/>
  <c r="ES14" i="5"/>
  <c r="ES34" i="5" s="1"/>
  <c r="O40" i="5"/>
  <c r="EU40" i="5"/>
  <c r="EV40" i="5"/>
  <c r="FA40" i="5"/>
  <c r="EZ40" i="5"/>
  <c r="EY40" i="5"/>
  <c r="ET40" i="5"/>
  <c r="EX40" i="5"/>
  <c r="EW40" i="5"/>
  <c r="ES40" i="5"/>
  <c r="ES45" i="5" l="1"/>
  <c r="ES46" i="5" s="1"/>
  <c r="ES47" i="5" s="1"/>
  <c r="ES51" i="5" s="1"/>
  <c r="ES52" i="5" s="1"/>
  <c r="ES58" i="5" s="1"/>
  <c r="ET45" i="5"/>
  <c r="ET46" i="5" s="1"/>
  <c r="ET47" i="5" s="1"/>
  <c r="K17" i="5"/>
  <c r="K35" i="5" s="1"/>
  <c r="V41" i="5"/>
  <c r="T41" i="5"/>
  <c r="S41" i="5"/>
  <c r="U41" i="5"/>
  <c r="ET51" i="5" l="1"/>
  <c r="ET52" i="5" s="1"/>
  <c r="ET58" i="5" s="1"/>
  <c r="EU13" i="5"/>
  <c r="H13" i="5" l="1"/>
  <c r="J14" i="5" l="1"/>
  <c r="J34" i="5" s="1"/>
  <c r="EP73" i="5"/>
  <c r="EP81" i="5" s="1"/>
  <c r="EP83" i="5" s="1"/>
  <c r="FO20" i="5"/>
  <c r="DX73" i="5"/>
  <c r="DX85" i="5" s="1"/>
  <c r="DX86" i="5" s="1"/>
  <c r="DX87" i="5" s="1"/>
  <c r="EV11" i="5"/>
  <c r="EV33" i="5" s="1"/>
  <c r="Q40" i="5"/>
  <c r="DX93" i="5" l="1"/>
  <c r="FO47" i="5"/>
  <c r="EV32" i="5"/>
  <c r="EP85" i="5"/>
  <c r="EP86" i="5" s="1"/>
  <c r="EP87" i="5" s="1"/>
  <c r="DS73" i="5"/>
  <c r="DS85" i="5" s="1"/>
  <c r="DS86" i="5" s="1"/>
  <c r="DS87" i="5" s="1"/>
  <c r="DY73" i="5"/>
  <c r="DY85" i="5" s="1"/>
  <c r="DY86" i="5" s="1"/>
  <c r="DY87" i="5" s="1"/>
  <c r="FS20" i="5"/>
  <c r="FS47" i="5" s="1"/>
  <c r="GB20" i="5"/>
  <c r="FA25" i="5"/>
  <c r="FA62" i="5" s="1"/>
  <c r="FV20" i="5"/>
  <c r="FA11" i="5"/>
  <c r="FA33" i="5" s="1"/>
  <c r="DY93" i="5" l="1"/>
  <c r="DS93" i="5"/>
  <c r="FB64" i="5"/>
  <c r="FB63" i="5"/>
  <c r="EP93" i="5"/>
  <c r="FA32" i="5"/>
  <c r="DY81" i="5"/>
  <c r="DY83" i="5" s="1"/>
  <c r="DZ81" i="5"/>
  <c r="DZ83" i="5" s="1"/>
  <c r="EX11" i="5"/>
  <c r="EX33" i="5" s="1"/>
  <c r="EX32" i="5" l="1"/>
  <c r="FB25" i="5"/>
  <c r="FB62" i="5" s="1"/>
  <c r="GB25" i="5"/>
  <c r="GB62" i="5" s="1"/>
  <c r="EU25" i="5"/>
  <c r="EU62" i="5" s="1"/>
  <c r="EW25" i="5"/>
  <c r="EW62" i="5" s="1"/>
  <c r="FQ20" i="5"/>
  <c r="FT25" i="5"/>
  <c r="FT62" i="5" s="1"/>
  <c r="FN25" i="5"/>
  <c r="FN62" i="5" s="1"/>
  <c r="S11" i="5"/>
  <c r="S33" i="5" s="1"/>
  <c r="V39" i="5"/>
  <c r="FO64" i="5" l="1"/>
  <c r="FO63" i="5"/>
  <c r="FU64" i="5"/>
  <c r="FU63" i="5"/>
  <c r="EX64" i="5"/>
  <c r="EX63" i="5"/>
  <c r="EV64" i="5"/>
  <c r="EV63" i="5"/>
  <c r="GC64" i="5"/>
  <c r="GC63" i="5"/>
  <c r="FC64" i="5"/>
  <c r="FC63" i="5"/>
  <c r="FQ47" i="5"/>
  <c r="S32" i="5"/>
  <c r="P11" i="5"/>
  <c r="P33" i="5" s="1"/>
  <c r="V38" i="5"/>
  <c r="V45" i="5" l="1"/>
  <c r="V46" i="5" s="1"/>
  <c r="P32" i="5"/>
  <c r="FB11" i="5"/>
  <c r="FB33" i="5" s="1"/>
  <c r="FE39" i="5"/>
  <c r="FD39" i="5"/>
  <c r="FB32" i="5" l="1"/>
  <c r="GA25" i="5"/>
  <c r="GA62" i="5" s="1"/>
  <c r="FG25" i="5"/>
  <c r="FG62" i="5" s="1"/>
  <c r="GJ72" i="5"/>
  <c r="FI20" i="5"/>
  <c r="FF25" i="5"/>
  <c r="FF62" i="5" s="1"/>
  <c r="FK25" i="5"/>
  <c r="FK62" i="5" s="1"/>
  <c r="GC25" i="5"/>
  <c r="GC62" i="5" s="1"/>
  <c r="FX20" i="5"/>
  <c r="GC20" i="5"/>
  <c r="GC50" i="5" s="1"/>
  <c r="GK21" i="5"/>
  <c r="R11" i="5"/>
  <c r="R33" i="5" s="1"/>
  <c r="FD38" i="5"/>
  <c r="FE38" i="5"/>
  <c r="U39" i="5"/>
  <c r="FD45" i="5" l="1"/>
  <c r="FD46" i="5" s="1"/>
  <c r="FE45" i="5"/>
  <c r="FE46" i="5" s="1"/>
  <c r="GD64" i="5"/>
  <c r="GD63" i="5"/>
  <c r="FH64" i="5"/>
  <c r="FH63" i="5"/>
  <c r="FG64" i="5"/>
  <c r="FG63" i="5"/>
  <c r="GB64" i="5"/>
  <c r="GB63" i="5"/>
  <c r="FL64" i="5"/>
  <c r="FL63" i="5"/>
  <c r="FI47" i="5"/>
  <c r="R32" i="5"/>
  <c r="EZ11" i="5"/>
  <c r="EZ33" i="5" s="1"/>
  <c r="U38" i="5"/>
  <c r="FC39" i="5"/>
  <c r="U45" i="5" l="1"/>
  <c r="U46" i="5" s="1"/>
  <c r="EZ32" i="5"/>
  <c r="EI73" i="5"/>
  <c r="EI81" i="5" s="1"/>
  <c r="EI83" i="5" s="1"/>
  <c r="FH25" i="5"/>
  <c r="FH62" i="5" s="1"/>
  <c r="GJ23" i="5"/>
  <c r="FJ25" i="5"/>
  <c r="FJ62" i="5" s="1"/>
  <c r="EV25" i="5"/>
  <c r="EV62" i="5" s="1"/>
  <c r="ES25" i="5"/>
  <c r="ES62" i="5" s="1"/>
  <c r="GA20" i="5"/>
  <c r="GB50" i="5" s="1"/>
  <c r="FQ25" i="5"/>
  <c r="FQ62" i="5" s="1"/>
  <c r="EY11" i="5"/>
  <c r="EY33" i="5" s="1"/>
  <c r="FA39" i="5"/>
  <c r="FB39" i="5"/>
  <c r="FC38" i="5"/>
  <c r="FC45" i="5" l="1"/>
  <c r="FC46" i="5" s="1"/>
  <c r="ET64" i="5"/>
  <c r="ET63" i="5"/>
  <c r="FK64" i="5"/>
  <c r="FK63" i="5"/>
  <c r="EW64" i="5"/>
  <c r="EW63" i="5"/>
  <c r="FI64" i="5"/>
  <c r="FI63" i="5"/>
  <c r="FR64" i="5"/>
  <c r="FR63" i="5"/>
  <c r="EY32" i="5"/>
  <c r="EI85" i="5"/>
  <c r="EI86" i="5" s="1"/>
  <c r="EI87" i="5" s="1"/>
  <c r="GJ57" i="5"/>
  <c r="GJ82" i="5"/>
  <c r="GJ97" i="5"/>
  <c r="GK99" i="5" s="1"/>
  <c r="GJ78" i="5"/>
  <c r="GJ79" i="5" s="1"/>
  <c r="GJ98" i="5"/>
  <c r="GK100" i="5" s="1"/>
  <c r="FJ20" i="5"/>
  <c r="FJ50" i="5" s="1"/>
  <c r="EE73" i="5"/>
  <c r="EE85" i="5" s="1"/>
  <c r="EE86" i="5" s="1"/>
  <c r="EE87" i="5" s="1"/>
  <c r="FU20" i="5"/>
  <c r="FV50" i="5" s="1"/>
  <c r="EY25" i="5"/>
  <c r="EY62" i="5" s="1"/>
  <c r="FR25" i="5"/>
  <c r="FR62" i="5" s="1"/>
  <c r="GF20" i="5"/>
  <c r="FZ25" i="5"/>
  <c r="FZ62" i="5" s="1"/>
  <c r="FG20" i="5"/>
  <c r="FG47" i="5" s="1"/>
  <c r="EX25" i="5"/>
  <c r="EX62" i="5" s="1"/>
  <c r="Q11" i="5"/>
  <c r="Q33" i="5" s="1"/>
  <c r="T39" i="5"/>
  <c r="S39" i="5"/>
  <c r="FB38" i="5"/>
  <c r="FA38" i="5"/>
  <c r="FA45" i="5" l="1"/>
  <c r="FA46" i="5" s="1"/>
  <c r="FB45" i="5"/>
  <c r="FB46" i="5" s="1"/>
  <c r="EZ64" i="5"/>
  <c r="EZ63" i="5"/>
  <c r="EY63" i="5"/>
  <c r="EY91" i="5" s="1"/>
  <c r="EY64" i="5"/>
  <c r="FS64" i="5"/>
  <c r="FS63" i="5"/>
  <c r="EE93" i="5"/>
  <c r="GA64" i="5"/>
  <c r="GA63" i="5"/>
  <c r="GD91" i="5" s="1"/>
  <c r="Q32" i="5"/>
  <c r="FJ47" i="5"/>
  <c r="FJ51" i="5" s="1"/>
  <c r="FJ52" i="5" s="1"/>
  <c r="FJ58" i="5" s="1"/>
  <c r="EI93" i="5"/>
  <c r="EX91" i="5"/>
  <c r="EV91" i="5"/>
  <c r="EU91" i="5"/>
  <c r="ET91" i="5"/>
  <c r="EW91" i="5"/>
  <c r="FU47" i="5"/>
  <c r="FK20" i="5"/>
  <c r="FK47" i="5" s="1"/>
  <c r="FZ20" i="5"/>
  <c r="GA50" i="5" s="1"/>
  <c r="FP20" i="5"/>
  <c r="FQ50" i="5" s="1"/>
  <c r="FV25" i="5"/>
  <c r="FV62" i="5" s="1"/>
  <c r="EB73" i="5"/>
  <c r="EB85" i="5" s="1"/>
  <c r="EB86" i="5" s="1"/>
  <c r="EB87" i="5" s="1"/>
  <c r="FO25" i="5"/>
  <c r="FO62" i="5" s="1"/>
  <c r="EK73" i="5"/>
  <c r="EK85" i="5" s="1"/>
  <c r="EK86" i="5" s="1"/>
  <c r="EK87" i="5" s="1"/>
  <c r="FY25" i="5"/>
  <c r="FY62" i="5" s="1"/>
  <c r="FY20" i="5"/>
  <c r="FY50" i="5" s="1"/>
  <c r="FM20" i="5"/>
  <c r="FM47" i="5" s="1"/>
  <c r="GF25" i="5"/>
  <c r="GF62" i="5" s="1"/>
  <c r="FE25" i="5"/>
  <c r="FE62" i="5" s="1"/>
  <c r="FF64" i="5" s="1"/>
  <c r="ED73" i="5"/>
  <c r="EW11" i="5"/>
  <c r="EW33" i="5" s="1"/>
  <c r="T38" i="5"/>
  <c r="S38" i="5"/>
  <c r="EY39" i="5"/>
  <c r="EZ39" i="5"/>
  <c r="FK51" i="5" l="1"/>
  <c r="EZ91" i="5"/>
  <c r="S45" i="5"/>
  <c r="S46" i="5" s="1"/>
  <c r="T45" i="5"/>
  <c r="T46" i="5" s="1"/>
  <c r="FZ64" i="5"/>
  <c r="FZ63" i="5"/>
  <c r="GC91" i="5" s="1"/>
  <c r="EB93" i="5"/>
  <c r="FW64" i="5"/>
  <c r="FW63" i="5"/>
  <c r="EK93" i="5"/>
  <c r="FP64" i="5"/>
  <c r="FP63" i="5"/>
  <c r="GG64" i="5"/>
  <c r="GG63" i="5"/>
  <c r="FF63" i="5"/>
  <c r="FI91" i="5" s="1"/>
  <c r="FK50" i="5"/>
  <c r="FP47" i="5"/>
  <c r="FP50" i="5"/>
  <c r="EE81" i="5"/>
  <c r="EE83" i="5" s="1"/>
  <c r="EW32" i="5"/>
  <c r="ED85" i="5"/>
  <c r="ED86" i="5" s="1"/>
  <c r="ED87" i="5" s="1"/>
  <c r="FZ50" i="5"/>
  <c r="FC25" i="5"/>
  <c r="FC62" i="5" s="1"/>
  <c r="K25" i="5"/>
  <c r="GD25" i="5"/>
  <c r="GD62" i="5" s="1"/>
  <c r="FL25" i="5"/>
  <c r="FL62" i="5" s="1"/>
  <c r="FU25" i="5"/>
  <c r="FU62" i="5" s="1"/>
  <c r="FM25" i="5"/>
  <c r="FM62" i="5" s="1"/>
  <c r="FN64" i="5" s="1"/>
  <c r="FH20" i="5"/>
  <c r="FI50" i="5" s="1"/>
  <c r="FS25" i="5"/>
  <c r="FS62" i="5" s="1"/>
  <c r="EX20" i="5"/>
  <c r="EX50" i="5" s="1"/>
  <c r="FT20" i="5"/>
  <c r="FU50" i="5" s="1"/>
  <c r="EC73" i="5"/>
  <c r="EC81" i="5" s="1"/>
  <c r="EC83" i="5" s="1"/>
  <c r="FW20" i="5"/>
  <c r="FX50" i="5" s="1"/>
  <c r="GS18" i="5"/>
  <c r="GT54" i="5" s="1"/>
  <c r="GU69" i="5"/>
  <c r="GV77" i="5" s="1"/>
  <c r="GV19" i="5"/>
  <c r="GW53" i="5" s="1"/>
  <c r="EU11" i="5"/>
  <c r="EU33" i="5" s="1"/>
  <c r="EZ38" i="5"/>
  <c r="EY38" i="5"/>
  <c r="EU39" i="5"/>
  <c r="EX39" i="5"/>
  <c r="EW39" i="5"/>
  <c r="EV39" i="5"/>
  <c r="FK52" i="5" l="1"/>
  <c r="FK58" i="5" s="1"/>
  <c r="FW50" i="5"/>
  <c r="EY45" i="5"/>
  <c r="EY46" i="5" s="1"/>
  <c r="EZ45" i="5"/>
  <c r="EZ46" i="5" s="1"/>
  <c r="GE64" i="5"/>
  <c r="GE63" i="5"/>
  <c r="FT64" i="5"/>
  <c r="FT63" i="5"/>
  <c r="FM64" i="5"/>
  <c r="FM63" i="5"/>
  <c r="FD64" i="5"/>
  <c r="FD63" i="5"/>
  <c r="FV64" i="5"/>
  <c r="FV63" i="5"/>
  <c r="FH50" i="5"/>
  <c r="GV53" i="5"/>
  <c r="FT50" i="5"/>
  <c r="FT47" i="5"/>
  <c r="GS54" i="5"/>
  <c r="EU32" i="5"/>
  <c r="FQ51" i="5"/>
  <c r="FQ52" i="5" s="1"/>
  <c r="FQ58" i="5" s="1"/>
  <c r="FP51" i="5"/>
  <c r="FP52" i="5" s="1"/>
  <c r="FP58" i="5" s="1"/>
  <c r="GU77" i="5"/>
  <c r="FH47" i="5"/>
  <c r="FN63" i="5"/>
  <c r="ED93" i="5"/>
  <c r="ED81" i="5"/>
  <c r="ED83" i="5" s="1"/>
  <c r="EC85" i="5"/>
  <c r="EC86" i="5" s="1"/>
  <c r="EC87" i="5" s="1"/>
  <c r="GL72" i="5"/>
  <c r="GO23" i="5"/>
  <c r="GO98" i="5" s="1"/>
  <c r="GP100" i="5" s="1"/>
  <c r="GQ25" i="5"/>
  <c r="GW69" i="5"/>
  <c r="GX77" i="5" s="1"/>
  <c r="GY72" i="5"/>
  <c r="HB72" i="5"/>
  <c r="GN21" i="5"/>
  <c r="GO21" i="5"/>
  <c r="GR21" i="5"/>
  <c r="GY70" i="5"/>
  <c r="GZ84" i="5" s="1"/>
  <c r="HA72" i="5"/>
  <c r="HC70" i="5"/>
  <c r="EQ73" i="5"/>
  <c r="EQ81" i="5" s="1"/>
  <c r="EQ83" i="5" s="1"/>
  <c r="EJ73" i="5"/>
  <c r="EJ85" i="5" s="1"/>
  <c r="EJ86" i="5" s="1"/>
  <c r="EJ87" i="5" s="1"/>
  <c r="EN73" i="5"/>
  <c r="EN85" i="5" s="1"/>
  <c r="EN86" i="5" s="1"/>
  <c r="EN87" i="5" s="1"/>
  <c r="DP73" i="5"/>
  <c r="DP81" i="5" s="1"/>
  <c r="DP83" i="5" s="1"/>
  <c r="GM72" i="5"/>
  <c r="EY73" i="5"/>
  <c r="GP72" i="5"/>
  <c r="GQ19" i="5"/>
  <c r="GR53" i="5" s="1"/>
  <c r="GS21" i="5"/>
  <c r="GS72" i="5"/>
  <c r="GU21" i="5"/>
  <c r="GY21" i="5"/>
  <c r="GV25" i="5"/>
  <c r="GZ72" i="5"/>
  <c r="HB18" i="5"/>
  <c r="HC54" i="5" s="1"/>
  <c r="GZ25" i="5"/>
  <c r="DQ73" i="5"/>
  <c r="DR73" i="5"/>
  <c r="DR85" i="5" s="1"/>
  <c r="DR86" i="5" s="1"/>
  <c r="DR87" i="5" s="1"/>
  <c r="EA73" i="5"/>
  <c r="EA85" i="5" s="1"/>
  <c r="EA86" i="5" s="1"/>
  <c r="EA87" i="5" s="1"/>
  <c r="EM73" i="5"/>
  <c r="EM85" i="5" s="1"/>
  <c r="EM86" i="5" s="1"/>
  <c r="EM87" i="5" s="1"/>
  <c r="FW73" i="5"/>
  <c r="FW85" i="5" s="1"/>
  <c r="FW86" i="5" s="1"/>
  <c r="EU73" i="5"/>
  <c r="EU85" i="5" s="1"/>
  <c r="EU86" i="5" s="1"/>
  <c r="FU73" i="5"/>
  <c r="FI73" i="5"/>
  <c r="FI85" i="5" s="1"/>
  <c r="FI86" i="5" s="1"/>
  <c r="FY73" i="5"/>
  <c r="FY85" i="5" s="1"/>
  <c r="FY86" i="5" s="1"/>
  <c r="GB73" i="5"/>
  <c r="GB85" i="5" s="1"/>
  <c r="GB86" i="5" s="1"/>
  <c r="GN72" i="5"/>
  <c r="FC73" i="5"/>
  <c r="FC85" i="5" s="1"/>
  <c r="FC86" i="5" s="1"/>
  <c r="GO72" i="5"/>
  <c r="GN25" i="5"/>
  <c r="GT70" i="5"/>
  <c r="GU84" i="5" s="1"/>
  <c r="GT23" i="5"/>
  <c r="GT57" i="5" s="1"/>
  <c r="GR25" i="5"/>
  <c r="GV72" i="5"/>
  <c r="GW23" i="5"/>
  <c r="GW72" i="5"/>
  <c r="GP25" i="5"/>
  <c r="GX23" i="5"/>
  <c r="GX57" i="5" s="1"/>
  <c r="HA23" i="5"/>
  <c r="HA21" i="5"/>
  <c r="HC21" i="5"/>
  <c r="FX25" i="5"/>
  <c r="FX62" i="5" s="1"/>
  <c r="EZ25" i="5"/>
  <c r="EZ62" i="5" s="1"/>
  <c r="FN20" i="5"/>
  <c r="FO50" i="5" s="1"/>
  <c r="FW25" i="5"/>
  <c r="FW62" i="5" s="1"/>
  <c r="FX64" i="5" s="1"/>
  <c r="FD25" i="5"/>
  <c r="FD62" i="5" s="1"/>
  <c r="FE64" i="5" s="1"/>
  <c r="EG73" i="5"/>
  <c r="EG85" i="5" s="1"/>
  <c r="EG86" i="5" s="1"/>
  <c r="EG87" i="5" s="1"/>
  <c r="EL73" i="5"/>
  <c r="EL81" i="5" s="1"/>
  <c r="EL83" i="5" s="1"/>
  <c r="GK72" i="5"/>
  <c r="U20" i="5"/>
  <c r="FE20" i="5"/>
  <c r="FE47" i="5" s="1"/>
  <c r="FC20" i="5"/>
  <c r="FC47" i="5" s="1"/>
  <c r="DW73" i="5"/>
  <c r="DW85" i="5" s="1"/>
  <c r="DW86" i="5" s="1"/>
  <c r="DW87" i="5" s="1"/>
  <c r="GL21" i="5"/>
  <c r="W20" i="5"/>
  <c r="X50" i="5" s="1"/>
  <c r="GM21" i="5"/>
  <c r="W73" i="5"/>
  <c r="W85" i="5" s="1"/>
  <c r="W86" i="5" s="1"/>
  <c r="U73" i="5"/>
  <c r="U85" i="5" s="1"/>
  <c r="U86" i="5" s="1"/>
  <c r="V73" i="5"/>
  <c r="V85" i="5" s="1"/>
  <c r="V86" i="5" s="1"/>
  <c r="FE73" i="5"/>
  <c r="FE85" i="5" s="1"/>
  <c r="FE86" i="5" s="1"/>
  <c r="GP23" i="5"/>
  <c r="GQ21" i="5"/>
  <c r="GR23" i="5"/>
  <c r="GR82" i="5" s="1"/>
  <c r="GT72" i="5"/>
  <c r="GU72" i="5"/>
  <c r="GZ69" i="5"/>
  <c r="HA77" i="5" s="1"/>
  <c r="FL20" i="5"/>
  <c r="FM50" i="5" s="1"/>
  <c r="K23" i="5"/>
  <c r="K98" i="5" s="1"/>
  <c r="FD20" i="5"/>
  <c r="FD47" i="5" s="1"/>
  <c r="ES73" i="5"/>
  <c r="ES85" i="5" s="1"/>
  <c r="ES86" i="5" s="1"/>
  <c r="ES87" i="5" s="1"/>
  <c r="EY20" i="5"/>
  <c r="GK23" i="5"/>
  <c r="GK98" i="5" s="1"/>
  <c r="GL100" i="5" s="1"/>
  <c r="FF20" i="5"/>
  <c r="FG50" i="5" s="1"/>
  <c r="EF73" i="5"/>
  <c r="EF81" i="5" s="1"/>
  <c r="EF83" i="5" s="1"/>
  <c r="GM69" i="5"/>
  <c r="GN77" i="5" s="1"/>
  <c r="T73" i="5"/>
  <c r="T85" i="5" s="1"/>
  <c r="T86" i="5" s="1"/>
  <c r="GA73" i="5"/>
  <c r="GA85" i="5" s="1"/>
  <c r="GA86" i="5" s="1"/>
  <c r="FH73" i="5"/>
  <c r="FH85" i="5" s="1"/>
  <c r="FH86" i="5" s="1"/>
  <c r="FV73" i="5"/>
  <c r="FV85" i="5" s="1"/>
  <c r="FV86" i="5" s="1"/>
  <c r="FN73" i="5"/>
  <c r="FS73" i="5"/>
  <c r="FS85" i="5" s="1"/>
  <c r="FS86" i="5" s="1"/>
  <c r="FG73" i="5"/>
  <c r="FG85" i="5" s="1"/>
  <c r="FG86" i="5" s="1"/>
  <c r="FM73" i="5"/>
  <c r="FM85" i="5" s="1"/>
  <c r="FM86" i="5" s="1"/>
  <c r="GI25" i="5"/>
  <c r="GI62" i="5" s="1"/>
  <c r="FO73" i="5"/>
  <c r="GC73" i="5"/>
  <c r="FJ73" i="5"/>
  <c r="FK73" i="5"/>
  <c r="EV73" i="5"/>
  <c r="EW73" i="5"/>
  <c r="FF73" i="5"/>
  <c r="EX73" i="5"/>
  <c r="EX85" i="5" s="1"/>
  <c r="EX86" i="5" s="1"/>
  <c r="GN23" i="5"/>
  <c r="GL25" i="5"/>
  <c r="GM25" i="5"/>
  <c r="GQ69" i="5"/>
  <c r="GR77" i="5" s="1"/>
  <c r="GQ23" i="5"/>
  <c r="GR72" i="5"/>
  <c r="GS23" i="5"/>
  <c r="GS82" i="5" s="1"/>
  <c r="GV21" i="5"/>
  <c r="GV23" i="5"/>
  <c r="GS25" i="5"/>
  <c r="GU25" i="5"/>
  <c r="GW25" i="5"/>
  <c r="HB21" i="5"/>
  <c r="GY25" i="5"/>
  <c r="GE20" i="5"/>
  <c r="FI25" i="5"/>
  <c r="FI62" i="5" s="1"/>
  <c r="GD20" i="5"/>
  <c r="FP25" i="5"/>
  <c r="FP62" i="5" s="1"/>
  <c r="GE25" i="5"/>
  <c r="GE62" i="5" s="1"/>
  <c r="FR20" i="5"/>
  <c r="K19" i="5"/>
  <c r="L53" i="5" s="1"/>
  <c r="T20" i="5"/>
  <c r="FB20" i="5"/>
  <c r="GK25" i="5"/>
  <c r="DT73" i="5"/>
  <c r="ET73" i="5"/>
  <c r="ER73" i="5"/>
  <c r="ER81" i="5" s="1"/>
  <c r="ER83" i="5" s="1"/>
  <c r="EZ20" i="5"/>
  <c r="V20" i="5"/>
  <c r="GG25" i="5"/>
  <c r="GG62" i="5" s="1"/>
  <c r="GH64" i="5" s="1"/>
  <c r="FA20" i="5"/>
  <c r="FA47" i="5" s="1"/>
  <c r="GH25" i="5"/>
  <c r="GH62" i="5" s="1"/>
  <c r="GL23" i="5"/>
  <c r="GL97" i="5" s="1"/>
  <c r="GM99" i="5" s="1"/>
  <c r="GM23" i="5"/>
  <c r="GM97" i="5" s="1"/>
  <c r="GN99" i="5" s="1"/>
  <c r="FX73" i="5"/>
  <c r="FZ73" i="5"/>
  <c r="FL73" i="5"/>
  <c r="FQ73" i="5"/>
  <c r="FP73" i="5"/>
  <c r="FT73" i="5"/>
  <c r="FR73" i="5"/>
  <c r="FR85" i="5" s="1"/>
  <c r="FR86" i="5" s="1"/>
  <c r="FA73" i="5"/>
  <c r="FA85" i="5" s="1"/>
  <c r="FA86" i="5" s="1"/>
  <c r="FB73" i="5"/>
  <c r="FB85" i="5" s="1"/>
  <c r="FB86" i="5" s="1"/>
  <c r="EZ73" i="5"/>
  <c r="FD73" i="5"/>
  <c r="GJ25" i="5"/>
  <c r="GJ62" i="5" s="1"/>
  <c r="GQ72" i="5"/>
  <c r="GO25" i="5"/>
  <c r="GU23" i="5"/>
  <c r="GU82" i="5" s="1"/>
  <c r="GW21" i="5"/>
  <c r="GX72" i="5"/>
  <c r="GT25" i="5"/>
  <c r="GX25" i="5"/>
  <c r="GY23" i="5"/>
  <c r="GY98" i="5" s="1"/>
  <c r="GZ100" i="5" s="1"/>
  <c r="GZ21" i="5"/>
  <c r="GZ23" i="5"/>
  <c r="GZ98" i="5" s="1"/>
  <c r="HA100" i="5" s="1"/>
  <c r="HB23" i="5"/>
  <c r="HB98" i="5" s="1"/>
  <c r="HC100" i="5" s="1"/>
  <c r="HC72" i="5"/>
  <c r="HC23" i="5"/>
  <c r="HC97" i="5" s="1"/>
  <c r="HC25" i="5"/>
  <c r="HB25" i="5"/>
  <c r="HA25" i="5"/>
  <c r="G14" i="5"/>
  <c r="G34" i="5" s="1"/>
  <c r="EV38" i="5"/>
  <c r="EX38" i="5"/>
  <c r="EW38" i="5"/>
  <c r="N40" i="5"/>
  <c r="EU38" i="5"/>
  <c r="GP57" i="5" l="1"/>
  <c r="GP82" i="5"/>
  <c r="GP78" i="5"/>
  <c r="GP79" i="5" s="1"/>
  <c r="FX81" i="5"/>
  <c r="FX83" i="5" s="1"/>
  <c r="FZ81" i="5"/>
  <c r="FZ83" i="5" s="1"/>
  <c r="GQ62" i="5"/>
  <c r="GR63" i="5" s="1"/>
  <c r="GW57" i="5"/>
  <c r="GW62" i="5"/>
  <c r="GX64" i="5" s="1"/>
  <c r="EY47" i="5"/>
  <c r="GN78" i="5"/>
  <c r="GN79" i="5" s="1"/>
  <c r="FD81" i="5"/>
  <c r="FD83" i="5" s="1"/>
  <c r="ET81" i="5"/>
  <c r="ET83" i="5" s="1"/>
  <c r="GX62" i="5"/>
  <c r="GY64" i="5" s="1"/>
  <c r="DQ81" i="5"/>
  <c r="DQ83" i="5" s="1"/>
  <c r="GR78" i="5"/>
  <c r="GR79" i="5" s="1"/>
  <c r="GT62" i="5"/>
  <c r="GU64" i="5" s="1"/>
  <c r="EZ50" i="5"/>
  <c r="GZ57" i="5"/>
  <c r="FP81" i="5"/>
  <c r="FP83" i="5" s="1"/>
  <c r="FN81" i="5"/>
  <c r="FN83" i="5" s="1"/>
  <c r="FD85" i="5"/>
  <c r="FD86" i="5" s="1"/>
  <c r="V50" i="5"/>
  <c r="ER85" i="5"/>
  <c r="ER86" i="5" s="1"/>
  <c r="ER87" i="5" s="1"/>
  <c r="ER93" i="5" s="1"/>
  <c r="GK78" i="5"/>
  <c r="GK79" i="5" s="1"/>
  <c r="HA57" i="5"/>
  <c r="HB62" i="5"/>
  <c r="HC64" i="5" s="1"/>
  <c r="EL85" i="5"/>
  <c r="EL86" i="5" s="1"/>
  <c r="EL87" i="5" s="1"/>
  <c r="EO90" i="5" s="1"/>
  <c r="EO92" i="5" s="1"/>
  <c r="GS62" i="5"/>
  <c r="GT64" i="5" s="1"/>
  <c r="FB50" i="5"/>
  <c r="FJ81" i="5"/>
  <c r="FJ83" i="5" s="1"/>
  <c r="GO78" i="5"/>
  <c r="GO79" i="5" s="1"/>
  <c r="GX78" i="5"/>
  <c r="GX79" i="5" s="1"/>
  <c r="EZ81" i="5"/>
  <c r="EZ83" i="5" s="1"/>
  <c r="FV81" i="5"/>
  <c r="FV83" i="5" s="1"/>
  <c r="GO62" i="5"/>
  <c r="GP64" i="5" s="1"/>
  <c r="GR97" i="5"/>
  <c r="GS99" i="5" s="1"/>
  <c r="FQ81" i="5"/>
  <c r="FQ83" i="5" s="1"/>
  <c r="FT81" i="5"/>
  <c r="FT83" i="5" s="1"/>
  <c r="FZ85" i="5"/>
  <c r="FZ86" i="5" s="1"/>
  <c r="GK62" i="5"/>
  <c r="GL64" i="5" s="1"/>
  <c r="GQ78" i="5"/>
  <c r="GM57" i="5"/>
  <c r="GO57" i="5"/>
  <c r="GN98" i="5"/>
  <c r="GO100" i="5" s="1"/>
  <c r="FK81" i="5"/>
  <c r="FK83" i="5" s="1"/>
  <c r="GP62" i="5"/>
  <c r="GQ64" i="5" s="1"/>
  <c r="HB54" i="5"/>
  <c r="GQ53" i="5"/>
  <c r="HC78" i="5"/>
  <c r="HC79" i="5" s="1"/>
  <c r="HC62" i="5"/>
  <c r="FJ85" i="5"/>
  <c r="FJ86" i="5" s="1"/>
  <c r="FJ87" i="5" s="1"/>
  <c r="FD50" i="5"/>
  <c r="EV81" i="5"/>
  <c r="EV83" i="5" s="1"/>
  <c r="FO81" i="5"/>
  <c r="FO83" i="5" s="1"/>
  <c r="GM77" i="5"/>
  <c r="HA82" i="5"/>
  <c r="GS57" i="5"/>
  <c r="GQ82" i="5"/>
  <c r="FK85" i="5"/>
  <c r="FK86" i="5" s="1"/>
  <c r="FK87" i="5" s="1"/>
  <c r="FK93" i="5" s="1"/>
  <c r="EF85" i="5"/>
  <c r="EF86" i="5" s="1"/>
  <c r="EF87" i="5" s="1"/>
  <c r="EF93" i="5" s="1"/>
  <c r="GT78" i="5"/>
  <c r="GT79" i="5" s="1"/>
  <c r="V81" i="5"/>
  <c r="V83" i="5" s="1"/>
  <c r="GT98" i="5"/>
  <c r="GU100" i="5" s="1"/>
  <c r="EQ85" i="5"/>
  <c r="EQ86" i="5" s="1"/>
  <c r="EQ87" i="5" s="1"/>
  <c r="GN57" i="5"/>
  <c r="HA62" i="5"/>
  <c r="HB63" i="5" s="1"/>
  <c r="GM62" i="5"/>
  <c r="GN64" i="5" s="1"/>
  <c r="GW78" i="5"/>
  <c r="GN62" i="5"/>
  <c r="GO64" i="5" s="1"/>
  <c r="GM78" i="5"/>
  <c r="HA78" i="5"/>
  <c r="HA79" i="5" s="1"/>
  <c r="GZ97" i="5"/>
  <c r="HA99" i="5" s="1"/>
  <c r="FT85" i="5"/>
  <c r="FT86" i="5" s="1"/>
  <c r="GM82" i="5"/>
  <c r="GS97" i="5"/>
  <c r="GT99" i="5" s="1"/>
  <c r="GK97" i="5"/>
  <c r="GL99" i="5" s="1"/>
  <c r="FL50" i="5"/>
  <c r="GP98" i="5"/>
  <c r="FE50" i="5"/>
  <c r="GW82" i="5"/>
  <c r="GC81" i="5"/>
  <c r="GC83" i="5" s="1"/>
  <c r="FE51" i="5"/>
  <c r="GS78" i="5"/>
  <c r="GS79" i="5" s="1"/>
  <c r="GR57" i="5"/>
  <c r="EW45" i="5"/>
  <c r="EW46" i="5" s="1"/>
  <c r="EW47" i="5" s="1"/>
  <c r="EV45" i="5"/>
  <c r="EV46" i="5" s="1"/>
  <c r="EV47" i="5" s="1"/>
  <c r="EU45" i="5"/>
  <c r="EU46" i="5" s="1"/>
  <c r="EU47" i="5" s="1"/>
  <c r="EU51" i="5" s="1"/>
  <c r="EU52" i="5" s="1"/>
  <c r="EU58" i="5" s="1"/>
  <c r="EU87" i="5" s="1"/>
  <c r="EX45" i="5"/>
  <c r="EX46" i="5" s="1"/>
  <c r="EX47" i="5" s="1"/>
  <c r="FQ64" i="5"/>
  <c r="FQ63" i="5"/>
  <c r="FQ91" i="5" s="1"/>
  <c r="GK64" i="5"/>
  <c r="GK63" i="5"/>
  <c r="DT81" i="5"/>
  <c r="DT83" i="5" s="1"/>
  <c r="DU81" i="5"/>
  <c r="DU83" i="5" s="1"/>
  <c r="T47" i="5"/>
  <c r="EW81" i="5"/>
  <c r="EW83" i="5" s="1"/>
  <c r="EW85" i="5"/>
  <c r="EW86" i="5" s="1"/>
  <c r="EG93" i="5"/>
  <c r="EJ90" i="5"/>
  <c r="EJ92" i="5" s="1"/>
  <c r="FY64" i="5"/>
  <c r="FY63" i="5"/>
  <c r="GB91" i="5" s="1"/>
  <c r="HB97" i="5"/>
  <c r="HC99" i="5" s="1"/>
  <c r="HB82" i="5"/>
  <c r="HB78" i="5"/>
  <c r="HB79" i="5" s="1"/>
  <c r="GU97" i="5"/>
  <c r="GV99" i="5" s="1"/>
  <c r="GU57" i="5"/>
  <c r="GU98" i="5"/>
  <c r="GV100" i="5" s="1"/>
  <c r="FR81" i="5"/>
  <c r="FR83" i="5" s="1"/>
  <c r="FQ85" i="5"/>
  <c r="FQ86" i="5" s="1"/>
  <c r="FQ87" i="5" s="1"/>
  <c r="FX85" i="5"/>
  <c r="FX86" i="5" s="1"/>
  <c r="GL82" i="5"/>
  <c r="GL98" i="5"/>
  <c r="GM100" i="5" s="1"/>
  <c r="GL57" i="5"/>
  <c r="K53" i="5"/>
  <c r="GU62" i="5"/>
  <c r="EN93" i="5"/>
  <c r="GI64" i="5"/>
  <c r="GI63" i="5"/>
  <c r="FJ64" i="5"/>
  <c r="FJ63" i="5"/>
  <c r="U50" i="5"/>
  <c r="DR93" i="5"/>
  <c r="EJ93" i="5"/>
  <c r="EK90" i="5"/>
  <c r="EK92" i="5" s="1"/>
  <c r="GY97" i="5"/>
  <c r="GZ99" i="5" s="1"/>
  <c r="GY82" i="5"/>
  <c r="FB81" i="5"/>
  <c r="FB83" i="5" s="1"/>
  <c r="V47" i="5"/>
  <c r="FS50" i="5"/>
  <c r="FR47" i="5"/>
  <c r="FR50" i="5"/>
  <c r="GY62" i="5"/>
  <c r="GJ64" i="5"/>
  <c r="GJ63" i="5"/>
  <c r="ES93" i="5"/>
  <c r="GU78" i="5"/>
  <c r="GU79" i="5" s="1"/>
  <c r="GL78" i="5"/>
  <c r="GL79" i="5" s="1"/>
  <c r="HC82" i="5"/>
  <c r="HC98" i="5"/>
  <c r="HC57" i="5"/>
  <c r="GZ82" i="5"/>
  <c r="GZ62" i="5"/>
  <c r="FL81" i="5"/>
  <c r="FL83" i="5" s="1"/>
  <c r="FL85" i="5"/>
  <c r="FL86" i="5" s="1"/>
  <c r="GF64" i="5"/>
  <c r="GF63" i="5"/>
  <c r="GF91" i="5" s="1"/>
  <c r="GV78" i="5"/>
  <c r="GV79" i="5" s="1"/>
  <c r="GV57" i="5"/>
  <c r="GV97" i="5"/>
  <c r="GW99" i="5" s="1"/>
  <c r="GV98" i="5"/>
  <c r="GW100" i="5" s="1"/>
  <c r="GV82" i="5"/>
  <c r="FA50" i="5"/>
  <c r="EZ47" i="5"/>
  <c r="ET85" i="5"/>
  <c r="ET86" i="5" s="1"/>
  <c r="ET87" i="5" s="1"/>
  <c r="GF50" i="5"/>
  <c r="GE50" i="5"/>
  <c r="HB57" i="5"/>
  <c r="EM93" i="5"/>
  <c r="EP90" i="5"/>
  <c r="EP92" i="5" s="1"/>
  <c r="GZ78" i="5"/>
  <c r="FA81" i="5"/>
  <c r="FA83" i="5" s="1"/>
  <c r="FP85" i="5"/>
  <c r="FP86" i="5" s="1"/>
  <c r="FP87" i="5" s="1"/>
  <c r="FB47" i="5"/>
  <c r="FB51" i="5" s="1"/>
  <c r="FC50" i="5"/>
  <c r="DX90" i="5"/>
  <c r="DX92" i="5" s="1"/>
  <c r="DY90" i="5"/>
  <c r="DY92" i="5" s="1"/>
  <c r="DW93" i="5"/>
  <c r="DZ90" i="5"/>
  <c r="DZ92" i="5" s="1"/>
  <c r="GV62" i="5"/>
  <c r="GY78" i="5"/>
  <c r="GY79" i="5" s="1"/>
  <c r="EZ85" i="5"/>
  <c r="EZ86" i="5" s="1"/>
  <c r="GH63" i="5"/>
  <c r="DT85" i="5"/>
  <c r="DT86" i="5" s="1"/>
  <c r="DT87" i="5" s="1"/>
  <c r="GL62" i="5"/>
  <c r="FF81" i="5"/>
  <c r="FF83" i="5" s="1"/>
  <c r="FF85" i="5"/>
  <c r="FF86" i="5" s="1"/>
  <c r="L100" i="5"/>
  <c r="FD51" i="5"/>
  <c r="FA64" i="5"/>
  <c r="FA63" i="5"/>
  <c r="EC90" i="5"/>
  <c r="EC92" i="5" s="1"/>
  <c r="EA93" i="5"/>
  <c r="EB90" i="5"/>
  <c r="EB92" i="5" s="1"/>
  <c r="EA90" i="5"/>
  <c r="EA92" i="5" s="1"/>
  <c r="ED90" i="5"/>
  <c r="ED92" i="5" s="1"/>
  <c r="GY57" i="5"/>
  <c r="FO85" i="5"/>
  <c r="FO86" i="5" s="1"/>
  <c r="FN85" i="5"/>
  <c r="FN86" i="5" s="1"/>
  <c r="GQ97" i="5"/>
  <c r="GR99" i="5" s="1"/>
  <c r="FU81" i="5"/>
  <c r="FU83" i="5" s="1"/>
  <c r="GW97" i="5"/>
  <c r="GX99" i="5" s="1"/>
  <c r="GN97" i="5"/>
  <c r="GO99" i="5" s="1"/>
  <c r="EY81" i="5"/>
  <c r="EY83" i="5" s="1"/>
  <c r="FV91" i="5"/>
  <c r="FU91" i="5"/>
  <c r="FW91" i="5"/>
  <c r="FG81" i="5"/>
  <c r="FG83" i="5" s="1"/>
  <c r="GA81" i="5"/>
  <c r="GA83" i="5" s="1"/>
  <c r="GZ77" i="5"/>
  <c r="FX63" i="5"/>
  <c r="GW98" i="5"/>
  <c r="GX100" i="5" s="1"/>
  <c r="FI81" i="5"/>
  <c r="FI83" i="5" s="1"/>
  <c r="EM81" i="5"/>
  <c r="EM83" i="5" s="1"/>
  <c r="DP85" i="5"/>
  <c r="DP86" i="5" s="1"/>
  <c r="DP87" i="5" s="1"/>
  <c r="EJ81" i="5"/>
  <c r="EJ83" i="5" s="1"/>
  <c r="EK81" i="5"/>
  <c r="EK83" i="5" s="1"/>
  <c r="HA98" i="5"/>
  <c r="HB100" i="5" s="1"/>
  <c r="FF47" i="5"/>
  <c r="W47" i="5"/>
  <c r="FI51" i="5"/>
  <c r="FI52" i="5" s="1"/>
  <c r="FI58" i="5" s="1"/>
  <c r="FI87" i="5" s="1"/>
  <c r="FH51" i="5"/>
  <c r="FH52" i="5" s="1"/>
  <c r="FH58" i="5" s="1"/>
  <c r="FH87" i="5" s="1"/>
  <c r="FU51" i="5"/>
  <c r="FU52" i="5" s="1"/>
  <c r="FU58" i="5" s="1"/>
  <c r="FT51" i="5"/>
  <c r="FT52" i="5" s="1"/>
  <c r="FT58" i="5" s="1"/>
  <c r="K82" i="5"/>
  <c r="K78" i="5"/>
  <c r="K79" i="5" s="1"/>
  <c r="K57" i="5"/>
  <c r="K97" i="5"/>
  <c r="L99" i="5" s="1"/>
  <c r="GQ57" i="5"/>
  <c r="GR62" i="5"/>
  <c r="GM98" i="5"/>
  <c r="GN100" i="5" s="1"/>
  <c r="EN81" i="5"/>
  <c r="EN83" i="5" s="1"/>
  <c r="EO81" i="5"/>
  <c r="EO83" i="5" s="1"/>
  <c r="GX97" i="5"/>
  <c r="GY99" i="5" s="1"/>
  <c r="GD50" i="5"/>
  <c r="GQ77" i="5"/>
  <c r="FM81" i="5"/>
  <c r="FM83" i="5" s="1"/>
  <c r="FH81" i="5"/>
  <c r="FH83" i="5" s="1"/>
  <c r="FF50" i="5"/>
  <c r="ES81" i="5"/>
  <c r="ES83" i="5" s="1"/>
  <c r="EG81" i="5"/>
  <c r="EG83" i="5" s="1"/>
  <c r="EH81" i="5"/>
  <c r="EH83" i="5" s="1"/>
  <c r="FY81" i="5"/>
  <c r="FY83" i="5" s="1"/>
  <c r="DQ85" i="5"/>
  <c r="DQ86" i="5" s="1"/>
  <c r="DQ87" i="5" s="1"/>
  <c r="HA97" i="5"/>
  <c r="HB99" i="5" s="1"/>
  <c r="GT97" i="5"/>
  <c r="GU99" i="5" s="1"/>
  <c r="GY84" i="5"/>
  <c r="GS98" i="5"/>
  <c r="GT100" i="5" s="1"/>
  <c r="GQ98" i="5"/>
  <c r="GR100" i="5" s="1"/>
  <c r="U47" i="5"/>
  <c r="EC93" i="5"/>
  <c r="EE90" i="5"/>
  <c r="EE92" i="5" s="1"/>
  <c r="GE91" i="5"/>
  <c r="EV85" i="5"/>
  <c r="EV86" i="5" s="1"/>
  <c r="GC85" i="5"/>
  <c r="GC86" i="5" s="1"/>
  <c r="EY50" i="5"/>
  <c r="W50" i="5"/>
  <c r="FL47" i="5"/>
  <c r="FC81" i="5"/>
  <c r="FC83" i="5" s="1"/>
  <c r="FW81" i="5"/>
  <c r="FW83" i="5" s="1"/>
  <c r="GT82" i="5"/>
  <c r="HC84" i="5"/>
  <c r="K62" i="5"/>
  <c r="FS81" i="5"/>
  <c r="FS83" i="5" s="1"/>
  <c r="FE81" i="5"/>
  <c r="FE83" i="5" s="1"/>
  <c r="DW81" i="5"/>
  <c r="DW83" i="5" s="1"/>
  <c r="DX81" i="5"/>
  <c r="DX83" i="5" s="1"/>
  <c r="FE63" i="5"/>
  <c r="FH91" i="5" s="1"/>
  <c r="FN50" i="5"/>
  <c r="GR98" i="5"/>
  <c r="GS100" i="5" s="1"/>
  <c r="GB81" i="5"/>
  <c r="GB83" i="5" s="1"/>
  <c r="DR81" i="5"/>
  <c r="DR83" i="5" s="1"/>
  <c r="DS81" i="5"/>
  <c r="DS83" i="5" s="1"/>
  <c r="FO91" i="5"/>
  <c r="FN91" i="5"/>
  <c r="FP91" i="5"/>
  <c r="GN82" i="5"/>
  <c r="EU81" i="5"/>
  <c r="EU83" i="5" s="1"/>
  <c r="GP97" i="5"/>
  <c r="GX82" i="5"/>
  <c r="GO82" i="5"/>
  <c r="GO97" i="5"/>
  <c r="GP99" i="5" s="1"/>
  <c r="FN47" i="5"/>
  <c r="EX81" i="5"/>
  <c r="EX83" i="5" s="1"/>
  <c r="GK57" i="5"/>
  <c r="GK82" i="5"/>
  <c r="U81" i="5"/>
  <c r="U83" i="5" s="1"/>
  <c r="W81" i="5"/>
  <c r="W83" i="5" s="1"/>
  <c r="X81" i="5"/>
  <c r="X83" i="5" s="1"/>
  <c r="GX98" i="5"/>
  <c r="GY100" i="5" s="1"/>
  <c r="GT84" i="5"/>
  <c r="FU85" i="5"/>
  <c r="FU86" i="5" s="1"/>
  <c r="EA81" i="5"/>
  <c r="EA83" i="5" s="1"/>
  <c r="EB81" i="5"/>
  <c r="EB83" i="5" s="1"/>
  <c r="EY85" i="5"/>
  <c r="EY86" i="5" s="1"/>
  <c r="GW77" i="5"/>
  <c r="D14" i="5"/>
  <c r="D34" i="5" s="1"/>
  <c r="K40" i="5"/>
  <c r="GY63" i="5" l="1"/>
  <c r="GX63" i="5"/>
  <c r="GQ100" i="5"/>
  <c r="GR64" i="5"/>
  <c r="EY51" i="5"/>
  <c r="EY52" i="5" s="1"/>
  <c r="EY58" i="5" s="1"/>
  <c r="EY87" i="5" s="1"/>
  <c r="EZ51" i="5"/>
  <c r="EZ52" i="5" s="1"/>
  <c r="EZ58" i="5" s="1"/>
  <c r="EZ87" i="5" s="1"/>
  <c r="FD52" i="5"/>
  <c r="FD58" i="5" s="1"/>
  <c r="FD87" i="5" s="1"/>
  <c r="FD93" i="5" s="1"/>
  <c r="GN63" i="5"/>
  <c r="GL63" i="5"/>
  <c r="GL91" i="5" s="1"/>
  <c r="GQ99" i="5"/>
  <c r="U51" i="5"/>
  <c r="U52" i="5" s="1"/>
  <c r="U58" i="5" s="1"/>
  <c r="U87" i="5" s="1"/>
  <c r="EL93" i="5"/>
  <c r="FY91" i="5"/>
  <c r="EN90" i="5"/>
  <c r="EN92" i="5" s="1"/>
  <c r="GP63" i="5"/>
  <c r="EM90" i="5"/>
  <c r="EM92" i="5" s="1"/>
  <c r="EL90" i="5"/>
  <c r="EL92" i="5" s="1"/>
  <c r="GO63" i="5"/>
  <c r="GT63" i="5"/>
  <c r="ES90" i="5"/>
  <c r="ES92" i="5" s="1"/>
  <c r="EI90" i="5"/>
  <c r="EI92" i="5" s="1"/>
  <c r="EG90" i="5"/>
  <c r="EG92" i="5" s="1"/>
  <c r="EH90" i="5"/>
  <c r="EH92" i="5" s="1"/>
  <c r="EF90" i="5"/>
  <c r="EF92" i="5" s="1"/>
  <c r="GQ79" i="5"/>
  <c r="FE52" i="5"/>
  <c r="FE58" i="5" s="1"/>
  <c r="FE87" i="5" s="1"/>
  <c r="FE93" i="5" s="1"/>
  <c r="GU63" i="5"/>
  <c r="HB64" i="5"/>
  <c r="ER90" i="5"/>
  <c r="ER92" i="5" s="1"/>
  <c r="EQ90" i="5"/>
  <c r="EQ92" i="5" s="1"/>
  <c r="HC63" i="5"/>
  <c r="FB52" i="5"/>
  <c r="FB58" i="5" s="1"/>
  <c r="FB87" i="5" s="1"/>
  <c r="FB93" i="5" s="1"/>
  <c r="EQ93" i="5"/>
  <c r="GQ63" i="5"/>
  <c r="FC51" i="5"/>
  <c r="FC52" i="5" s="1"/>
  <c r="FC58" i="5" s="1"/>
  <c r="FC87" i="5" s="1"/>
  <c r="FJ93" i="5"/>
  <c r="FU87" i="5"/>
  <c r="FU93" i="5" s="1"/>
  <c r="FT87" i="5"/>
  <c r="FT93" i="5" s="1"/>
  <c r="GW79" i="5"/>
  <c r="GH91" i="5"/>
  <c r="EX51" i="5"/>
  <c r="EX52" i="5" s="1"/>
  <c r="EX58" i="5" s="1"/>
  <c r="EX87" i="5" s="1"/>
  <c r="EX93" i="5" s="1"/>
  <c r="GM79" i="5"/>
  <c r="GG91" i="5"/>
  <c r="FI93" i="5"/>
  <c r="FH93" i="5"/>
  <c r="FK90" i="5"/>
  <c r="DV90" i="5"/>
  <c r="DV92" i="5" s="1"/>
  <c r="DT93" i="5"/>
  <c r="DW90" i="5"/>
  <c r="DW92" i="5" s="1"/>
  <c r="FR91" i="5"/>
  <c r="FS91" i="5"/>
  <c r="FT91" i="5"/>
  <c r="FG91" i="5"/>
  <c r="GS64" i="5"/>
  <c r="GS63" i="5"/>
  <c r="DQ90" i="5"/>
  <c r="DQ92" i="5" s="1"/>
  <c r="DR90" i="5"/>
  <c r="DR92" i="5" s="1"/>
  <c r="DP90" i="5"/>
  <c r="DP92" i="5" s="1"/>
  <c r="DP93" i="5"/>
  <c r="DS90" i="5"/>
  <c r="DS92" i="5" s="1"/>
  <c r="GJ91" i="5"/>
  <c r="GK91" i="5"/>
  <c r="ET90" i="5"/>
  <c r="ET92" i="5" s="1"/>
  <c r="GI91" i="5"/>
  <c r="DU90" i="5"/>
  <c r="DU92" i="5" s="1"/>
  <c r="FK91" i="5"/>
  <c r="FL91" i="5"/>
  <c r="FJ91" i="5"/>
  <c r="FM91" i="5"/>
  <c r="FF91" i="5"/>
  <c r="GZ64" i="5"/>
  <c r="GZ63" i="5"/>
  <c r="FO51" i="5"/>
  <c r="FO52" i="5" s="1"/>
  <c r="FO58" i="5" s="1"/>
  <c r="FO87" i="5" s="1"/>
  <c r="FN51" i="5"/>
  <c r="FN52" i="5" s="1"/>
  <c r="FN58" i="5" s="1"/>
  <c r="FN87" i="5" s="1"/>
  <c r="FM51" i="5"/>
  <c r="FM52" i="5" s="1"/>
  <c r="FM58" i="5" s="1"/>
  <c r="FM87" i="5" s="1"/>
  <c r="FL51" i="5"/>
  <c r="FL52" i="5" s="1"/>
  <c r="FL58" i="5" s="1"/>
  <c r="FL87" i="5" s="1"/>
  <c r="FE91" i="5"/>
  <c r="X51" i="5"/>
  <c r="X52" i="5" s="1"/>
  <c r="X58" i="5" s="1"/>
  <c r="X87" i="5" s="1"/>
  <c r="W51" i="5"/>
  <c r="W52" i="5" s="1"/>
  <c r="W58" i="5" s="1"/>
  <c r="W87" i="5" s="1"/>
  <c r="GW64" i="5"/>
  <c r="GW63" i="5"/>
  <c r="EU93" i="5"/>
  <c r="GV64" i="5"/>
  <c r="GV63" i="5"/>
  <c r="FQ93" i="5"/>
  <c r="FG51" i="5"/>
  <c r="FG52" i="5" s="1"/>
  <c r="FG58" i="5" s="1"/>
  <c r="FG87" i="5" s="1"/>
  <c r="FF51" i="5"/>
  <c r="FF52" i="5" s="1"/>
  <c r="FF58" i="5" s="1"/>
  <c r="FF87" i="5" s="1"/>
  <c r="FC91" i="5"/>
  <c r="FB91" i="5"/>
  <c r="FA91" i="5"/>
  <c r="FD91" i="5"/>
  <c r="GM64" i="5"/>
  <c r="GM63" i="5"/>
  <c r="FP93" i="5"/>
  <c r="FS51" i="5"/>
  <c r="FS52" i="5" s="1"/>
  <c r="FS58" i="5" s="1"/>
  <c r="FS87" i="5" s="1"/>
  <c r="FR51" i="5"/>
  <c r="FR52" i="5" s="1"/>
  <c r="FR58" i="5" s="1"/>
  <c r="FR87" i="5" s="1"/>
  <c r="FA51" i="5"/>
  <c r="FA52" i="5" s="1"/>
  <c r="FA58" i="5" s="1"/>
  <c r="FA87" i="5" s="1"/>
  <c r="L63" i="5"/>
  <c r="O91" i="5" s="1"/>
  <c r="L64" i="5"/>
  <c r="FZ91" i="5"/>
  <c r="GA91" i="5"/>
  <c r="FX91" i="5"/>
  <c r="GZ79" i="5"/>
  <c r="K99" i="5"/>
  <c r="K100" i="5"/>
  <c r="K63" i="5"/>
  <c r="DQ93" i="5"/>
  <c r="DT90" i="5"/>
  <c r="DT92" i="5" s="1"/>
  <c r="HA64" i="5"/>
  <c r="HA63" i="5"/>
  <c r="V51" i="5"/>
  <c r="V52" i="5" s="1"/>
  <c r="V58" i="5" s="1"/>
  <c r="V87" i="5" s="1"/>
  <c r="EV51" i="5"/>
  <c r="EV52" i="5" s="1"/>
  <c r="EV58" i="5" s="1"/>
  <c r="EV87" i="5" s="1"/>
  <c r="ET93" i="5"/>
  <c r="EU90" i="5"/>
  <c r="EU92" i="5" s="1"/>
  <c r="EW51" i="5"/>
  <c r="EW52" i="5" s="1"/>
  <c r="EW58" i="5" s="1"/>
  <c r="EW87" i="5" s="1"/>
  <c r="K20" i="5"/>
  <c r="K50" i="5" s="1"/>
  <c r="H11" i="5"/>
  <c r="H33" i="5" s="1"/>
  <c r="HC91" i="5" l="1"/>
  <c r="GZ91" i="5"/>
  <c r="GS91" i="5"/>
  <c r="GW91" i="5"/>
  <c r="GV91" i="5"/>
  <c r="GY91" i="5"/>
  <c r="GT91" i="5"/>
  <c r="GX91" i="5"/>
  <c r="HA91" i="5"/>
  <c r="HB91" i="5"/>
  <c r="GU91" i="5"/>
  <c r="GP91" i="5"/>
  <c r="GO91" i="5"/>
  <c r="GM91" i="5"/>
  <c r="FE90" i="5"/>
  <c r="FE92" i="5" s="1"/>
  <c r="GQ91" i="5"/>
  <c r="GR91" i="5"/>
  <c r="FR93" i="5"/>
  <c r="FU90" i="5"/>
  <c r="FU92" i="5" s="1"/>
  <c r="FS90" i="5"/>
  <c r="FS92" i="5" s="1"/>
  <c r="FT90" i="5"/>
  <c r="FT92" i="5" s="1"/>
  <c r="FQ90" i="5"/>
  <c r="FQ92" i="5" s="1"/>
  <c r="FN93" i="5"/>
  <c r="FA93" i="5"/>
  <c r="FD90" i="5"/>
  <c r="FD92" i="5" s="1"/>
  <c r="EV93" i="5"/>
  <c r="EY90" i="5"/>
  <c r="EY92" i="5" s="1"/>
  <c r="EV90" i="5"/>
  <c r="EV92" i="5" s="1"/>
  <c r="EX90" i="5"/>
  <c r="EX92" i="5" s="1"/>
  <c r="EW90" i="5"/>
  <c r="EW92" i="5" s="1"/>
  <c r="FF93" i="5"/>
  <c r="FI90" i="5"/>
  <c r="FI92" i="5" s="1"/>
  <c r="FG90" i="5"/>
  <c r="FG92" i="5" s="1"/>
  <c r="FH90" i="5"/>
  <c r="FH92" i="5" s="1"/>
  <c r="Z90" i="5"/>
  <c r="Z92" i="5" s="1"/>
  <c r="W93" i="5"/>
  <c r="FA90" i="5"/>
  <c r="FA92" i="5" s="1"/>
  <c r="V93" i="5"/>
  <c r="Y90" i="5"/>
  <c r="Y92" i="5" s="1"/>
  <c r="FL93" i="5"/>
  <c r="FO90" i="5"/>
  <c r="FO92" i="5" s="1"/>
  <c r="FM90" i="5"/>
  <c r="FM92" i="5" s="1"/>
  <c r="FN90" i="5"/>
  <c r="FN92" i="5" s="1"/>
  <c r="FS93" i="5"/>
  <c r="FP90" i="5"/>
  <c r="FP92" i="5" s="1"/>
  <c r="FM93" i="5"/>
  <c r="FL90" i="5"/>
  <c r="FL92" i="5" s="1"/>
  <c r="EW93" i="5"/>
  <c r="EZ90" i="5"/>
  <c r="EZ92" i="5" s="1"/>
  <c r="K91" i="5"/>
  <c r="N91" i="5"/>
  <c r="M91" i="5"/>
  <c r="L91" i="5"/>
  <c r="FC90" i="5"/>
  <c r="FC92" i="5" s="1"/>
  <c r="EZ93" i="5"/>
  <c r="EY93" i="5"/>
  <c r="FB90" i="5"/>
  <c r="FB92" i="5" s="1"/>
  <c r="FJ90" i="5"/>
  <c r="FJ92" i="5" s="1"/>
  <c r="FG93" i="5"/>
  <c r="FK92" i="5"/>
  <c r="FO93" i="5"/>
  <c r="FR90" i="5"/>
  <c r="FR92" i="5" s="1"/>
  <c r="AA90" i="5"/>
  <c r="AA92" i="5" s="1"/>
  <c r="X93" i="5"/>
  <c r="H32" i="5"/>
  <c r="U93" i="5"/>
  <c r="X90" i="5"/>
  <c r="X92" i="5" s="1"/>
  <c r="GN91" i="5"/>
  <c r="FC93" i="5"/>
  <c r="FF90" i="5"/>
  <c r="FF92" i="5" s="1"/>
  <c r="F14" i="5"/>
  <c r="F34" i="5" s="1"/>
  <c r="J11" i="5"/>
  <c r="J33" i="5" s="1"/>
  <c r="M40" i="5"/>
  <c r="J32" i="5" l="1"/>
  <c r="E14" i="5"/>
  <c r="E34" i="5" s="1"/>
  <c r="L20" i="5"/>
  <c r="L50" i="5" s="1"/>
  <c r="I11" i="5"/>
  <c r="I33" i="5" s="1"/>
  <c r="L40" i="5"/>
  <c r="I32" i="5" l="1"/>
  <c r="E17" i="5"/>
  <c r="E35" i="5" s="1"/>
  <c r="M11" i="5"/>
  <c r="M33" i="5" s="1"/>
  <c r="M32" i="5" l="1"/>
  <c r="L73" i="5"/>
  <c r="L85" i="5" s="1"/>
  <c r="L86" i="5" s="1"/>
  <c r="M20" i="5"/>
  <c r="D17" i="5"/>
  <c r="D35" i="5" s="1"/>
  <c r="M50" i="5" l="1"/>
  <c r="M73" i="5"/>
  <c r="M81" i="5" s="1"/>
  <c r="M83" i="5" s="1"/>
  <c r="K73" i="5"/>
  <c r="K81" i="5" s="1"/>
  <c r="K83" i="5" s="1"/>
  <c r="G17" i="5"/>
  <c r="G35" i="5" s="1"/>
  <c r="R41" i="5"/>
  <c r="M85" i="5" l="1"/>
  <c r="M86" i="5" s="1"/>
  <c r="K85" i="5"/>
  <c r="K86" i="5" s="1"/>
  <c r="L81" i="5"/>
  <c r="L83" i="5" s="1"/>
  <c r="L11" i="5"/>
  <c r="L33" i="5" s="1"/>
  <c r="L32" i="5" l="1"/>
  <c r="P20" i="5"/>
  <c r="O11" i="5"/>
  <c r="O33" i="5" s="1"/>
  <c r="R39" i="5"/>
  <c r="O32" i="5" l="1"/>
  <c r="F17" i="5"/>
  <c r="F35" i="5" s="1"/>
  <c r="O41" i="5"/>
  <c r="R38" i="5"/>
  <c r="Q41" i="5"/>
  <c r="P41" i="5"/>
  <c r="R45" i="5" l="1"/>
  <c r="R46" i="5" s="1"/>
  <c r="Q20" i="5"/>
  <c r="Q50" i="5" s="1"/>
  <c r="N11" i="5"/>
  <c r="N33" i="5" s="1"/>
  <c r="Q39" i="5"/>
  <c r="O39" i="5"/>
  <c r="P39" i="5"/>
  <c r="N32" i="5" l="1"/>
  <c r="S20" i="5"/>
  <c r="T50" i="5" s="1"/>
  <c r="Q38" i="5"/>
  <c r="O38" i="5"/>
  <c r="P38" i="5"/>
  <c r="P45" i="5" l="1"/>
  <c r="P46" i="5" s="1"/>
  <c r="P47" i="5" s="1"/>
  <c r="O45" i="5"/>
  <c r="O46" i="5" s="1"/>
  <c r="Q45" i="5"/>
  <c r="Q46" i="5" s="1"/>
  <c r="Q47" i="5" s="1"/>
  <c r="S47" i="5"/>
  <c r="R20" i="5"/>
  <c r="R47" i="5" s="1"/>
  <c r="S73" i="5"/>
  <c r="S85" i="5" s="1"/>
  <c r="S86" i="5" s="1"/>
  <c r="K11" i="5"/>
  <c r="K33" i="5" s="1"/>
  <c r="L39" i="5"/>
  <c r="N39" i="5"/>
  <c r="M39" i="5"/>
  <c r="K39" i="5"/>
  <c r="R51" i="5" l="1"/>
  <c r="Q51" i="5"/>
  <c r="Q52" i="5" s="1"/>
  <c r="Q58" i="5" s="1"/>
  <c r="K32" i="5"/>
  <c r="S50" i="5"/>
  <c r="R50" i="5"/>
  <c r="T51" i="5"/>
  <c r="T52" i="5" s="1"/>
  <c r="T58" i="5" s="1"/>
  <c r="T87" i="5" s="1"/>
  <c r="S51" i="5"/>
  <c r="T81" i="5"/>
  <c r="T83" i="5" s="1"/>
  <c r="O20" i="5"/>
  <c r="Q73" i="5"/>
  <c r="R73" i="5"/>
  <c r="R85" i="5" s="1"/>
  <c r="R86" i="5" s="1"/>
  <c r="P73" i="5"/>
  <c r="N20" i="5"/>
  <c r="N73" i="5"/>
  <c r="N81" i="5" s="1"/>
  <c r="N83" i="5" s="1"/>
  <c r="O73" i="5"/>
  <c r="E13" i="5"/>
  <c r="L38" i="5"/>
  <c r="M38" i="5"/>
  <c r="K38" i="5"/>
  <c r="N38" i="5"/>
  <c r="R52" i="5" l="1"/>
  <c r="R58" i="5" s="1"/>
  <c r="R87" i="5" s="1"/>
  <c r="R93" i="5" s="1"/>
  <c r="O50" i="5"/>
  <c r="O81" i="5"/>
  <c r="O83" i="5" s="1"/>
  <c r="P81" i="5"/>
  <c r="P83" i="5" s="1"/>
  <c r="K45" i="5"/>
  <c r="K46" i="5" s="1"/>
  <c r="K47" i="5" s="1"/>
  <c r="K51" i="5" s="1"/>
  <c r="K52" i="5" s="1"/>
  <c r="K58" i="5" s="1"/>
  <c r="K87" i="5" s="1"/>
  <c r="M45" i="5"/>
  <c r="M46" i="5" s="1"/>
  <c r="M47" i="5" s="1"/>
  <c r="L45" i="5"/>
  <c r="L46" i="5" s="1"/>
  <c r="L47" i="5" s="1"/>
  <c r="N85" i="5"/>
  <c r="N86" i="5" s="1"/>
  <c r="S81" i="5"/>
  <c r="S83" i="5" s="1"/>
  <c r="P50" i="5"/>
  <c r="O47" i="5"/>
  <c r="Q81" i="5"/>
  <c r="Q83" i="5" s="1"/>
  <c r="T93" i="5"/>
  <c r="W90" i="5"/>
  <c r="W92" i="5" s="1"/>
  <c r="N50" i="5"/>
  <c r="O85" i="5"/>
  <c r="O86" i="5" s="1"/>
  <c r="S52" i="5"/>
  <c r="S58" i="5" s="1"/>
  <c r="S87" i="5" s="1"/>
  <c r="P85" i="5"/>
  <c r="P86" i="5" s="1"/>
  <c r="Q85" i="5"/>
  <c r="Q86" i="5" s="1"/>
  <c r="Q87" i="5" s="1"/>
  <c r="R81" i="5"/>
  <c r="R83" i="5" s="1"/>
  <c r="H20" i="5"/>
  <c r="H50" i="5" s="1"/>
  <c r="E11" i="5"/>
  <c r="E33" i="5" s="1"/>
  <c r="H39" i="5"/>
  <c r="U90" i="5" l="1"/>
  <c r="U92" i="5" s="1"/>
  <c r="L51" i="5"/>
  <c r="L52" i="5" s="1"/>
  <c r="L58" i="5" s="1"/>
  <c r="L87" i="5" s="1"/>
  <c r="O90" i="5" s="1"/>
  <c r="O92" i="5" s="1"/>
  <c r="V90" i="5"/>
  <c r="V92" i="5" s="1"/>
  <c r="S93" i="5"/>
  <c r="E32" i="5"/>
  <c r="T90" i="5"/>
  <c r="T92" i="5" s="1"/>
  <c r="Q93" i="5"/>
  <c r="P51" i="5"/>
  <c r="P52" i="5" s="1"/>
  <c r="P58" i="5" s="1"/>
  <c r="P87" i="5" s="1"/>
  <c r="M51" i="5"/>
  <c r="M52" i="5" s="1"/>
  <c r="M58" i="5" s="1"/>
  <c r="M87" i="5" s="1"/>
  <c r="K93" i="5"/>
  <c r="K90" i="5"/>
  <c r="K92" i="5" s="1"/>
  <c r="N90" i="5"/>
  <c r="N92" i="5" s="1"/>
  <c r="F13" i="5"/>
  <c r="H38" i="5"/>
  <c r="M90" i="5" l="1"/>
  <c r="M92" i="5" s="1"/>
  <c r="L93" i="5"/>
  <c r="L90" i="5"/>
  <c r="L92" i="5" s="1"/>
  <c r="H45" i="5"/>
  <c r="H46" i="5" s="1"/>
  <c r="H47" i="5" s="1"/>
  <c r="H51" i="5" s="1"/>
  <c r="H52" i="5" s="1"/>
  <c r="H58" i="5" s="1"/>
  <c r="P93" i="5"/>
  <c r="S90" i="5"/>
  <c r="S92" i="5" s="1"/>
  <c r="P90" i="5"/>
  <c r="P92" i="5" s="1"/>
  <c r="M93" i="5"/>
  <c r="I20" i="5"/>
  <c r="F11" i="5"/>
  <c r="F33" i="5" s="1"/>
  <c r="I39" i="5"/>
  <c r="I50" i="5" l="1"/>
  <c r="F32" i="5"/>
  <c r="H73" i="5"/>
  <c r="H81" i="5" s="1"/>
  <c r="H83" i="5" s="1"/>
  <c r="I73" i="5"/>
  <c r="I81" i="5" s="1"/>
  <c r="I83" i="5" s="1"/>
  <c r="I38" i="5"/>
  <c r="I45" i="5" l="1"/>
  <c r="I46" i="5" s="1"/>
  <c r="I47" i="5" s="1"/>
  <c r="I51" i="5" s="1"/>
  <c r="I52" i="5" s="1"/>
  <c r="I58" i="5" s="1"/>
  <c r="I85" i="5"/>
  <c r="I86" i="5" s="1"/>
  <c r="H85" i="5"/>
  <c r="H86" i="5" s="1"/>
  <c r="H87" i="5" s="1"/>
  <c r="H93" i="5" l="1"/>
  <c r="H90" i="5"/>
  <c r="H92" i="5" s="1"/>
  <c r="I87" i="5"/>
  <c r="I93" i="5" l="1"/>
  <c r="I90" i="5"/>
  <c r="I92" i="5" s="1"/>
  <c r="D22" i="5"/>
  <c r="D46" i="5" s="1"/>
  <c r="E22" i="5"/>
  <c r="E46" i="5" s="1"/>
  <c r="G13" i="5"/>
  <c r="D13" i="5" l="1"/>
  <c r="GD13" i="5" l="1"/>
  <c r="F21" i="5" l="1"/>
  <c r="G25" i="5"/>
  <c r="D23" i="5"/>
  <c r="D82" i="5" s="1"/>
  <c r="G23" i="5"/>
  <c r="G98" i="5" s="1"/>
  <c r="D19" i="5"/>
  <c r="D53" i="5" s="1"/>
  <c r="E25" i="5"/>
  <c r="E21" i="5"/>
  <c r="F20" i="5"/>
  <c r="F50" i="5" s="1"/>
  <c r="F25" i="5"/>
  <c r="G19" i="5"/>
  <c r="G53" i="5" s="1"/>
  <c r="D25" i="5"/>
  <c r="D62" i="5" s="1"/>
  <c r="E23" i="5"/>
  <c r="D72" i="5"/>
  <c r="D78" i="5" s="1"/>
  <c r="D79" i="5" s="1"/>
  <c r="F19" i="5"/>
  <c r="F53" i="5" s="1"/>
  <c r="D11" i="5"/>
  <c r="D33" i="5" s="1"/>
  <c r="E62" i="5" l="1"/>
  <c r="G62" i="5"/>
  <c r="D63" i="5"/>
  <c r="D91" i="5" s="1"/>
  <c r="D100" i="5"/>
  <c r="D99" i="5"/>
  <c r="F100" i="5"/>
  <c r="F63" i="5"/>
  <c r="F91" i="5" s="1"/>
  <c r="F99" i="5"/>
  <c r="G100" i="5"/>
  <c r="G99" i="5"/>
  <c r="G63" i="5"/>
  <c r="G91" i="5" s="1"/>
  <c r="D98" i="5"/>
  <c r="G97" i="5"/>
  <c r="D97" i="5"/>
  <c r="E82" i="5"/>
  <c r="E57" i="5"/>
  <c r="E98" i="5"/>
  <c r="G82" i="5"/>
  <c r="E97" i="5"/>
  <c r="D32" i="5"/>
  <c r="F72" i="5"/>
  <c r="J20" i="5"/>
  <c r="G11" i="5"/>
  <c r="G33" i="5" s="1"/>
  <c r="G39" i="5"/>
  <c r="J39" i="5"/>
  <c r="J50" i="5" l="1"/>
  <c r="G32" i="5"/>
  <c r="E72" i="5"/>
  <c r="E78" i="5" s="1"/>
  <c r="E79" i="5" s="1"/>
  <c r="G21" i="5"/>
  <c r="G57" i="5" s="1"/>
  <c r="F23" i="5"/>
  <c r="F82" i="5" s="1"/>
  <c r="G72" i="5"/>
  <c r="G78" i="5" s="1"/>
  <c r="G79" i="5" s="1"/>
  <c r="E19" i="5"/>
  <c r="E53" i="5" s="1"/>
  <c r="D21" i="5"/>
  <c r="D57" i="5" s="1"/>
  <c r="GE13" i="5"/>
  <c r="G38" i="5"/>
  <c r="J38" i="5"/>
  <c r="G45" i="5" l="1"/>
  <c r="G46" i="5" s="1"/>
  <c r="E63" i="5"/>
  <c r="E91" i="5" s="1"/>
  <c r="E99" i="5"/>
  <c r="E100" i="5"/>
  <c r="F62" i="5"/>
  <c r="F97" i="5"/>
  <c r="F98" i="5"/>
  <c r="F57" i="5"/>
  <c r="F78" i="5"/>
  <c r="F79" i="5" s="1"/>
  <c r="FV17" i="5"/>
  <c r="FV35" i="5" s="1"/>
  <c r="FV41" i="5"/>
  <c r="FV45" i="5" l="1"/>
  <c r="FV46" i="5" s="1"/>
  <c r="FV47" i="5" s="1"/>
  <c r="FV51" i="5" s="1"/>
  <c r="FV52" i="5" s="1"/>
  <c r="FV58" i="5" s="1"/>
  <c r="FV87" i="5" s="1"/>
  <c r="FZ14" i="5"/>
  <c r="FZ34" i="5" s="1"/>
  <c r="FZ40" i="5"/>
  <c r="FV93" i="5" l="1"/>
  <c r="FV90" i="5"/>
  <c r="FV92" i="5" s="1"/>
  <c r="GG20" i="5"/>
  <c r="GD11" i="5"/>
  <c r="GD33" i="5" s="1"/>
  <c r="GD39" i="5"/>
  <c r="GG50" i="5" l="1"/>
  <c r="GD32" i="5"/>
  <c r="G20" i="5"/>
  <c r="G47" i="5" s="1"/>
  <c r="G51" i="5" s="1"/>
  <c r="J73" i="5"/>
  <c r="J81" i="5" s="1"/>
  <c r="J83" i="5" s="1"/>
  <c r="D20" i="5"/>
  <c r="D47" i="5" s="1"/>
  <c r="D51" i="5" s="1"/>
  <c r="E20" i="5"/>
  <c r="E47" i="5" s="1"/>
  <c r="E51" i="5" s="1"/>
  <c r="GF13" i="5"/>
  <c r="GD38" i="5"/>
  <c r="E50" i="5" l="1"/>
  <c r="E52" i="5" s="1"/>
  <c r="E58" i="5" s="1"/>
  <c r="G50" i="5"/>
  <c r="G52" i="5" s="1"/>
  <c r="G58" i="5" s="1"/>
  <c r="D50" i="5"/>
  <c r="D52" i="5" s="1"/>
  <c r="D58" i="5" s="1"/>
  <c r="J85" i="5"/>
  <c r="J86" i="5" s="1"/>
  <c r="GA14" i="5"/>
  <c r="GA34" i="5" s="1"/>
  <c r="GA40" i="5"/>
  <c r="FW17" i="5" l="1"/>
  <c r="FW35" i="5" s="1"/>
  <c r="FW41" i="5"/>
  <c r="FW45" i="5" l="1"/>
  <c r="FW46" i="5" s="1"/>
  <c r="FW47" i="5" s="1"/>
  <c r="FW51" i="5" s="1"/>
  <c r="FW52" i="5" s="1"/>
  <c r="FW58" i="5" s="1"/>
  <c r="FW87" i="5" s="1"/>
  <c r="G73" i="5"/>
  <c r="G81" i="5" s="1"/>
  <c r="G83" i="5" s="1"/>
  <c r="GH20" i="5"/>
  <c r="GH50" i="5" s="1"/>
  <c r="GE11" i="5"/>
  <c r="GE33" i="5" s="1"/>
  <c r="GE39" i="5"/>
  <c r="G85" i="5" l="1"/>
  <c r="G86" i="5" s="1"/>
  <c r="G87" i="5" s="1"/>
  <c r="GE32" i="5"/>
  <c r="FW93" i="5"/>
  <c r="FW90" i="5"/>
  <c r="FW92" i="5" s="1"/>
  <c r="F73" i="5"/>
  <c r="F81" i="5" s="1"/>
  <c r="F83" i="5" s="1"/>
  <c r="E73" i="5"/>
  <c r="E81" i="5" s="1"/>
  <c r="E83" i="5" s="1"/>
  <c r="D73" i="5"/>
  <c r="D81" i="5" s="1"/>
  <c r="D83" i="5" s="1"/>
  <c r="FX17" i="5"/>
  <c r="FX35" i="5" s="1"/>
  <c r="GE38" i="5"/>
  <c r="FX41" i="5"/>
  <c r="FX45" i="5" l="1"/>
  <c r="FX46" i="5" s="1"/>
  <c r="FX47" i="5" s="1"/>
  <c r="FX51" i="5" s="1"/>
  <c r="FX52" i="5" s="1"/>
  <c r="FX58" i="5" s="1"/>
  <c r="FX87" i="5" s="1"/>
  <c r="F85" i="5"/>
  <c r="F86" i="5" s="1"/>
  <c r="E85" i="5"/>
  <c r="E86" i="5" s="1"/>
  <c r="E87" i="5" s="1"/>
  <c r="G90" i="5"/>
  <c r="G92" i="5" s="1"/>
  <c r="G93" i="5"/>
  <c r="D85" i="5"/>
  <c r="D86" i="5" s="1"/>
  <c r="D87" i="5" s="1"/>
  <c r="GB14" i="5"/>
  <c r="GB34" i="5" s="1"/>
  <c r="GB40" i="5"/>
  <c r="D93" i="5" l="1"/>
  <c r="D90" i="5"/>
  <c r="D92" i="5" s="1"/>
  <c r="E93" i="5"/>
  <c r="E90" i="5"/>
  <c r="E92" i="5" s="1"/>
  <c r="FX93" i="5"/>
  <c r="FX90" i="5"/>
  <c r="FX92" i="5" s="1"/>
  <c r="GG13" i="5"/>
  <c r="GI20" i="5" l="1"/>
  <c r="GI50" i="5" s="1"/>
  <c r="GF11" i="5"/>
  <c r="GF33" i="5" s="1"/>
  <c r="GF39" i="5"/>
  <c r="GF32" i="5" l="1"/>
  <c r="GC14" i="5"/>
  <c r="GC34" i="5" s="1"/>
  <c r="GF38" i="5"/>
  <c r="GC40" i="5"/>
  <c r="FY17" i="5" l="1"/>
  <c r="FY35" i="5" s="1"/>
  <c r="FY41" i="5"/>
  <c r="FY45" i="5" l="1"/>
  <c r="FY46" i="5" s="1"/>
  <c r="FY47" i="5" s="1"/>
  <c r="FY51" i="5" s="1"/>
  <c r="FY52" i="5" s="1"/>
  <c r="FY58" i="5" s="1"/>
  <c r="FY87" i="5" s="1"/>
  <c r="GH13" i="5"/>
  <c r="FY93" i="5" l="1"/>
  <c r="FY90" i="5"/>
  <c r="FY92" i="5" s="1"/>
  <c r="GD73" i="5"/>
  <c r="GD81" i="5" s="1"/>
  <c r="GD83" i="5" s="1"/>
  <c r="GJ20" i="5"/>
  <c r="GJ50" i="5" s="1"/>
  <c r="GG11" i="5"/>
  <c r="GG33" i="5" s="1"/>
  <c r="GG39" i="5"/>
  <c r="GG32" i="5" l="1"/>
  <c r="GD85" i="5"/>
  <c r="GD86" i="5" s="1"/>
  <c r="FZ17" i="5"/>
  <c r="FZ35" i="5" s="1"/>
  <c r="FZ41" i="5"/>
  <c r="GG38" i="5"/>
  <c r="FZ45" i="5" l="1"/>
  <c r="FZ46" i="5" s="1"/>
  <c r="FZ47" i="5" s="1"/>
  <c r="FZ51" i="5" s="1"/>
  <c r="FZ52" i="5" s="1"/>
  <c r="FZ58" i="5" s="1"/>
  <c r="FZ87" i="5" s="1"/>
  <c r="GI13" i="5"/>
  <c r="FZ93" i="5" l="1"/>
  <c r="FZ90" i="5"/>
  <c r="FZ92" i="5" s="1"/>
  <c r="GD14" i="5"/>
  <c r="GD34" i="5" s="1"/>
  <c r="GD40" i="5"/>
  <c r="GE73" i="5" l="1"/>
  <c r="GE81" i="5" s="1"/>
  <c r="GE83" i="5" s="1"/>
  <c r="GK20" i="5"/>
  <c r="GH11" i="5"/>
  <c r="GH33" i="5" s="1"/>
  <c r="GH39" i="5"/>
  <c r="GH32" i="5" l="1"/>
  <c r="GE85" i="5"/>
  <c r="GE86" i="5" s="1"/>
  <c r="GK50" i="5"/>
  <c r="GE14" i="5"/>
  <c r="GE34" i="5" s="1"/>
  <c r="GH38" i="5"/>
  <c r="GE40" i="5"/>
  <c r="GA17" i="5" l="1"/>
  <c r="GA35" i="5" s="1"/>
  <c r="GA41" i="5"/>
  <c r="GA45" i="5" l="1"/>
  <c r="GA46" i="5" s="1"/>
  <c r="GA47" i="5" s="1"/>
  <c r="GA51" i="5" s="1"/>
  <c r="GA52" i="5" s="1"/>
  <c r="GA58" i="5" s="1"/>
  <c r="GA87" i="5" s="1"/>
  <c r="GJ13" i="5"/>
  <c r="GA93" i="5" l="1"/>
  <c r="GA90" i="5"/>
  <c r="GA92" i="5" s="1"/>
  <c r="GF73" i="5"/>
  <c r="GF81" i="5" s="1"/>
  <c r="GF83" i="5" s="1"/>
  <c r="GL20" i="5"/>
  <c r="GL50" i="5" s="1"/>
  <c r="GI11" i="5"/>
  <c r="GI33" i="5" s="1"/>
  <c r="GI39" i="5"/>
  <c r="GI32" i="5" l="1"/>
  <c r="GF85" i="5"/>
  <c r="GF86" i="5" s="1"/>
  <c r="GF14" i="5"/>
  <c r="GF34" i="5" s="1"/>
  <c r="GI38" i="5"/>
  <c r="GF40" i="5"/>
  <c r="GB17" i="5" l="1"/>
  <c r="GB35" i="5" s="1"/>
  <c r="GB41" i="5"/>
  <c r="GB45" i="5" l="1"/>
  <c r="GB46" i="5" s="1"/>
  <c r="GB47" i="5" s="1"/>
  <c r="GB51" i="5" s="1"/>
  <c r="GB52" i="5" s="1"/>
  <c r="GB58" i="5" s="1"/>
  <c r="GB87" i="5" s="1"/>
  <c r="GK13" i="5"/>
  <c r="GB93" i="5" l="1"/>
  <c r="GB90" i="5"/>
  <c r="GB92" i="5" s="1"/>
  <c r="GM20" i="5"/>
  <c r="GJ11" i="5"/>
  <c r="GJ33" i="5" s="1"/>
  <c r="GJ39" i="5"/>
  <c r="GM50" i="5" l="1"/>
  <c r="GJ32" i="5"/>
  <c r="GG73" i="5"/>
  <c r="GG81" i="5" s="1"/>
  <c r="GG83" i="5" s="1"/>
  <c r="GC17" i="5"/>
  <c r="GC35" i="5" s="1"/>
  <c r="GJ38" i="5"/>
  <c r="GC41" i="5"/>
  <c r="GC45" i="5" l="1"/>
  <c r="GC46" i="5" s="1"/>
  <c r="GC47" i="5" s="1"/>
  <c r="GC51" i="5" s="1"/>
  <c r="GC52" i="5" s="1"/>
  <c r="GC58" i="5" s="1"/>
  <c r="GC87" i="5" s="1"/>
  <c r="GG85" i="5"/>
  <c r="GG86" i="5" s="1"/>
  <c r="GG14" i="5"/>
  <c r="GG34" i="5" s="1"/>
  <c r="GG40" i="5"/>
  <c r="GC93" i="5" l="1"/>
  <c r="GC90" i="5"/>
  <c r="GC92" i="5" s="1"/>
  <c r="GL13" i="5"/>
  <c r="GN20" i="5" l="1"/>
  <c r="GN50" i="5" s="1"/>
  <c r="GK11" i="5"/>
  <c r="GK33" i="5" s="1"/>
  <c r="GK39" i="5"/>
  <c r="GK32" i="5" l="1"/>
  <c r="GH73" i="5"/>
  <c r="GH81" i="5" s="1"/>
  <c r="GH83" i="5" s="1"/>
  <c r="GD17" i="5"/>
  <c r="GD35" i="5" s="1"/>
  <c r="GK38" i="5"/>
  <c r="GD41" i="5"/>
  <c r="GD45" i="5" l="1"/>
  <c r="GD46" i="5" s="1"/>
  <c r="GD47" i="5" s="1"/>
  <c r="GD51" i="5" s="1"/>
  <c r="GD52" i="5" s="1"/>
  <c r="GD58" i="5" s="1"/>
  <c r="GD87" i="5" s="1"/>
  <c r="GH85" i="5"/>
  <c r="GH86" i="5" s="1"/>
  <c r="GH14" i="5"/>
  <c r="GH34" i="5" s="1"/>
  <c r="GH40" i="5"/>
  <c r="GD93" i="5" l="1"/>
  <c r="GD90" i="5"/>
  <c r="GD92" i="5" s="1"/>
  <c r="GM13" i="5"/>
  <c r="GO20" i="5" l="1"/>
  <c r="GO50" i="5" s="1"/>
  <c r="GL11" i="5"/>
  <c r="GL33" i="5" s="1"/>
  <c r="GL39" i="5"/>
  <c r="GL32" i="5" l="1"/>
  <c r="GM73" i="5"/>
  <c r="GI73" i="5"/>
  <c r="GI81" i="5" s="1"/>
  <c r="GI83" i="5" s="1"/>
  <c r="GE17" i="5"/>
  <c r="GE35" i="5" s="1"/>
  <c r="GE41" i="5"/>
  <c r="GL38" i="5"/>
  <c r="GE45" i="5" l="1"/>
  <c r="GE46" i="5" s="1"/>
  <c r="GE47" i="5" s="1"/>
  <c r="GE51" i="5" s="1"/>
  <c r="GE52" i="5" s="1"/>
  <c r="GE58" i="5" s="1"/>
  <c r="GE87" i="5" s="1"/>
  <c r="GI85" i="5"/>
  <c r="GI86" i="5" s="1"/>
  <c r="GM85" i="5"/>
  <c r="GM86" i="5" s="1"/>
  <c r="GI14" i="5"/>
  <c r="GI34" i="5" s="1"/>
  <c r="GI40" i="5"/>
  <c r="GE93" i="5" l="1"/>
  <c r="GE90" i="5"/>
  <c r="GE92" i="5" s="1"/>
  <c r="GN13" i="5"/>
  <c r="GP20" i="5" l="1"/>
  <c r="GP50" i="5" s="1"/>
  <c r="GM11" i="5"/>
  <c r="GM33" i="5" s="1"/>
  <c r="GM39" i="5"/>
  <c r="GM32" i="5" l="1"/>
  <c r="GN73" i="5"/>
  <c r="GN81" i="5" s="1"/>
  <c r="GN83" i="5" s="1"/>
  <c r="GJ73" i="5"/>
  <c r="GJ81" i="5" s="1"/>
  <c r="GJ83" i="5" s="1"/>
  <c r="GJ14" i="5"/>
  <c r="GJ34" i="5" s="1"/>
  <c r="GM38" i="5"/>
  <c r="GJ40" i="5"/>
  <c r="GJ85" i="5" l="1"/>
  <c r="GJ86" i="5" s="1"/>
  <c r="GN85" i="5"/>
  <c r="GN86" i="5" s="1"/>
  <c r="GF17" i="5"/>
  <c r="GF35" i="5" s="1"/>
  <c r="GF41" i="5"/>
  <c r="GF45" i="5" l="1"/>
  <c r="GF46" i="5" s="1"/>
  <c r="GF47" i="5" s="1"/>
  <c r="GF51" i="5" s="1"/>
  <c r="GF52" i="5" s="1"/>
  <c r="GF58" i="5" s="1"/>
  <c r="GF87" i="5" s="1"/>
  <c r="GO13" i="5"/>
  <c r="GF93" i="5" l="1"/>
  <c r="GF90" i="5"/>
  <c r="GF92" i="5" s="1"/>
  <c r="GQ20" i="5"/>
  <c r="GN11" i="5"/>
  <c r="GN33" i="5" s="1"/>
  <c r="GN39" i="5"/>
  <c r="GN32" i="5" l="1"/>
  <c r="GQ50" i="5"/>
  <c r="GK73" i="5"/>
  <c r="GK81" i="5" s="1"/>
  <c r="GK83" i="5" s="1"/>
  <c r="GG17" i="5"/>
  <c r="GG35" i="5" s="1"/>
  <c r="GG41" i="5"/>
  <c r="GN38" i="5"/>
  <c r="GG45" i="5" l="1"/>
  <c r="GG46" i="5" s="1"/>
  <c r="GG47" i="5" s="1"/>
  <c r="GG51" i="5" s="1"/>
  <c r="GG52" i="5" s="1"/>
  <c r="GG58" i="5" s="1"/>
  <c r="GG87" i="5" s="1"/>
  <c r="GK85" i="5"/>
  <c r="GK86" i="5" s="1"/>
  <c r="GK14" i="5"/>
  <c r="GK34" i="5" s="1"/>
  <c r="GK40" i="5"/>
  <c r="GG93" i="5" l="1"/>
  <c r="GG90" i="5"/>
  <c r="GG92" i="5" s="1"/>
  <c r="GP13" i="5"/>
  <c r="GR20" i="5" l="1"/>
  <c r="GR50" i="5" s="1"/>
  <c r="GO11" i="5"/>
  <c r="GO33" i="5" s="1"/>
  <c r="GO39" i="5"/>
  <c r="GO32" i="5" l="1"/>
  <c r="GL73" i="5"/>
  <c r="GL85" i="5" s="1"/>
  <c r="GL86" i="5" s="1"/>
  <c r="GH17" i="5"/>
  <c r="GH35" i="5" s="1"/>
  <c r="GH41" i="5"/>
  <c r="GO38" i="5"/>
  <c r="GH45" i="5" l="1"/>
  <c r="GH46" i="5" s="1"/>
  <c r="GH47" i="5" s="1"/>
  <c r="GH51" i="5" s="1"/>
  <c r="GH52" i="5" s="1"/>
  <c r="GH58" i="5" s="1"/>
  <c r="GH87" i="5" s="1"/>
  <c r="GL81" i="5"/>
  <c r="GL83" i="5" s="1"/>
  <c r="GM81" i="5"/>
  <c r="GM83" i="5" s="1"/>
  <c r="GQ13" i="5"/>
  <c r="GH93" i="5" l="1"/>
  <c r="GH90" i="5"/>
  <c r="GH92" i="5" s="1"/>
  <c r="GL14" i="5"/>
  <c r="GL34" i="5" s="1"/>
  <c r="GL40" i="5"/>
  <c r="GS20" i="5" l="1"/>
  <c r="GS50" i="5" s="1"/>
  <c r="GP33" i="5"/>
  <c r="GP39" i="5"/>
  <c r="GR13" i="5" l="1"/>
  <c r="GP38" i="5"/>
  <c r="GM14" i="5" l="1"/>
  <c r="GM34" i="5" s="1"/>
  <c r="GM40" i="5"/>
  <c r="GI17" i="5" l="1"/>
  <c r="GI35" i="5" s="1"/>
  <c r="GI41" i="5"/>
  <c r="GI45" i="5" l="1"/>
  <c r="GI46" i="5" s="1"/>
  <c r="GI47" i="5" s="1"/>
  <c r="GI51" i="5" s="1"/>
  <c r="GI52" i="5" s="1"/>
  <c r="GI58" i="5" s="1"/>
  <c r="GI87" i="5" s="1"/>
  <c r="GT20" i="5"/>
  <c r="GT50" i="5" s="1"/>
  <c r="GQ11" i="5"/>
  <c r="GQ33" i="5" s="1"/>
  <c r="GQ39" i="5"/>
  <c r="GQ32" i="5" l="1"/>
  <c r="GI93" i="5"/>
  <c r="GI90" i="5"/>
  <c r="GI92" i="5" s="1"/>
  <c r="GN14" i="5"/>
  <c r="GN34" i="5" s="1"/>
  <c r="GN40" i="5"/>
  <c r="GQ38" i="5"/>
  <c r="GS13" i="5" l="1"/>
  <c r="GJ17" i="5" l="1"/>
  <c r="GJ35" i="5" s="1"/>
  <c r="GJ41" i="5"/>
  <c r="GJ45" i="5" l="1"/>
  <c r="GJ46" i="5" s="1"/>
  <c r="GJ47" i="5" s="1"/>
  <c r="GJ51" i="5" s="1"/>
  <c r="GJ52" i="5" s="1"/>
  <c r="GJ58" i="5" s="1"/>
  <c r="GJ87" i="5" s="1"/>
  <c r="GO73" i="5"/>
  <c r="GO81" i="5" s="1"/>
  <c r="GO83" i="5" s="1"/>
  <c r="GU20" i="5"/>
  <c r="GR11" i="5"/>
  <c r="GR33" i="5" s="1"/>
  <c r="GR39" i="5"/>
  <c r="GR32" i="5" l="1"/>
  <c r="GO85" i="5"/>
  <c r="GO86" i="5" s="1"/>
  <c r="GU50" i="5"/>
  <c r="GJ93" i="5"/>
  <c r="GJ90" i="5"/>
  <c r="GJ92" i="5" s="1"/>
  <c r="GO14" i="5"/>
  <c r="GO34" i="5" s="1"/>
  <c r="GR38" i="5"/>
  <c r="GO40" i="5"/>
  <c r="GK17" i="5" l="1"/>
  <c r="GK35" i="5" s="1"/>
  <c r="GK41" i="5"/>
  <c r="GK45" i="5" l="1"/>
  <c r="GK46" i="5" s="1"/>
  <c r="GK47" i="5" s="1"/>
  <c r="GK51" i="5" s="1"/>
  <c r="GK52" i="5" s="1"/>
  <c r="GK58" i="5" s="1"/>
  <c r="GK87" i="5" s="1"/>
  <c r="GT13" i="5"/>
  <c r="GK93" i="5" l="1"/>
  <c r="GK90" i="5"/>
  <c r="GK92" i="5" s="1"/>
  <c r="GV20" i="5"/>
  <c r="GV50" i="5" s="1"/>
  <c r="GS11" i="5"/>
  <c r="GS33" i="5" s="1"/>
  <c r="GS39" i="5"/>
  <c r="GS32" i="5" l="1"/>
  <c r="GP73" i="5"/>
  <c r="GP81" i="5" s="1"/>
  <c r="GP83" i="5" s="1"/>
  <c r="GP14" i="5"/>
  <c r="GP34" i="5" s="1"/>
  <c r="GS38" i="5"/>
  <c r="GP40" i="5"/>
  <c r="GP85" i="5" l="1"/>
  <c r="GP86" i="5" s="1"/>
  <c r="GL17" i="5"/>
  <c r="GL35" i="5" s="1"/>
  <c r="GL41" i="5"/>
  <c r="GL45" i="5" l="1"/>
  <c r="GL46" i="5" s="1"/>
  <c r="GL47" i="5" s="1"/>
  <c r="GL51" i="5" s="1"/>
  <c r="GL52" i="5" s="1"/>
  <c r="GL58" i="5" s="1"/>
  <c r="GL87" i="5" s="1"/>
  <c r="GU13" i="5"/>
  <c r="GL93" i="5" l="1"/>
  <c r="GL90" i="5"/>
  <c r="GL92" i="5" s="1"/>
  <c r="GQ73" i="5"/>
  <c r="GQ81" i="5" s="1"/>
  <c r="GQ83" i="5" s="1"/>
  <c r="GW20" i="5"/>
  <c r="GW50" i="5" s="1"/>
  <c r="GT11" i="5"/>
  <c r="GT33" i="5" s="1"/>
  <c r="GT39" i="5"/>
  <c r="GT32" i="5" l="1"/>
  <c r="GQ85" i="5"/>
  <c r="GQ86" i="5" s="1"/>
  <c r="GV13" i="5"/>
  <c r="GT38" i="5"/>
  <c r="GM17" i="5" l="1"/>
  <c r="GM35" i="5" s="1"/>
  <c r="GM41" i="5"/>
  <c r="GM45" i="5" l="1"/>
  <c r="GM46" i="5" s="1"/>
  <c r="GM47" i="5" s="1"/>
  <c r="GM51" i="5" s="1"/>
  <c r="GM52" i="5" s="1"/>
  <c r="GM58" i="5" s="1"/>
  <c r="GM87" i="5" s="1"/>
  <c r="GQ14" i="5"/>
  <c r="GQ34" i="5" s="1"/>
  <c r="GQ40" i="5"/>
  <c r="GM93" i="5" l="1"/>
  <c r="GM90" i="5"/>
  <c r="GM92" i="5" s="1"/>
  <c r="GX20" i="5"/>
  <c r="GU11" i="5"/>
  <c r="GU33" i="5" s="1"/>
  <c r="GU39" i="5"/>
  <c r="GX50" i="5" l="1"/>
  <c r="GU32" i="5"/>
  <c r="GR73" i="5"/>
  <c r="GR81" i="5" s="1"/>
  <c r="GR83" i="5" s="1"/>
  <c r="GN17" i="5"/>
  <c r="GN35" i="5" s="1"/>
  <c r="GN41" i="5"/>
  <c r="GU38" i="5"/>
  <c r="GN45" i="5" l="1"/>
  <c r="GN46" i="5" s="1"/>
  <c r="GN47" i="5" s="1"/>
  <c r="GN51" i="5" s="1"/>
  <c r="GN52" i="5" s="1"/>
  <c r="GN58" i="5" s="1"/>
  <c r="GN87" i="5" s="1"/>
  <c r="GR85" i="5"/>
  <c r="GR86" i="5" s="1"/>
  <c r="GR14" i="5"/>
  <c r="GR34" i="5" s="1"/>
  <c r="GR40" i="5"/>
  <c r="GN93" i="5" l="1"/>
  <c r="GN90" i="5"/>
  <c r="GN92" i="5" s="1"/>
  <c r="GW13" i="5"/>
  <c r="GY20" i="5" l="1"/>
  <c r="GY50" i="5" s="1"/>
  <c r="GV11" i="5"/>
  <c r="GV33" i="5" s="1"/>
  <c r="GV39" i="5"/>
  <c r="GV32" i="5" l="1"/>
  <c r="GS73" i="5"/>
  <c r="GS81" i="5" s="1"/>
  <c r="GS83" i="5" s="1"/>
  <c r="GO17" i="5"/>
  <c r="GO35" i="5" s="1"/>
  <c r="GO41" i="5"/>
  <c r="GV38" i="5"/>
  <c r="GO45" i="5" l="1"/>
  <c r="GO46" i="5" s="1"/>
  <c r="GO47" i="5" s="1"/>
  <c r="GO51" i="5" s="1"/>
  <c r="GO52" i="5" s="1"/>
  <c r="GO58" i="5" s="1"/>
  <c r="GO87" i="5" s="1"/>
  <c r="GS85" i="5"/>
  <c r="GS86" i="5" s="1"/>
  <c r="GX13" i="5"/>
  <c r="GO93" i="5" l="1"/>
  <c r="GO90" i="5"/>
  <c r="GO92" i="5" s="1"/>
  <c r="GS14" i="5"/>
  <c r="GS34" i="5" s="1"/>
  <c r="GS40" i="5"/>
  <c r="GT73" i="5" l="1"/>
  <c r="GT81" i="5" s="1"/>
  <c r="GT83" i="5" s="1"/>
  <c r="GZ20" i="5"/>
  <c r="GW11" i="5"/>
  <c r="GW33" i="5" s="1"/>
  <c r="GW39" i="5"/>
  <c r="GZ50" i="5" l="1"/>
  <c r="GW32" i="5"/>
  <c r="GT85" i="5"/>
  <c r="GT86" i="5" s="1"/>
  <c r="GT14" i="5"/>
  <c r="GT34" i="5" s="1"/>
  <c r="GW38" i="5"/>
  <c r="GT40" i="5"/>
  <c r="GY13" i="5" l="1"/>
  <c r="GP17" i="5" l="1"/>
  <c r="GP35" i="5" s="1"/>
  <c r="GP41" i="5"/>
  <c r="GP36" i="5" l="1"/>
  <c r="GP45" i="5"/>
  <c r="GP46" i="5" s="1"/>
  <c r="GP47" i="5" s="1"/>
  <c r="GP51" i="5" s="1"/>
  <c r="GP52" i="5" s="1"/>
  <c r="GP58" i="5" s="1"/>
  <c r="HA20" i="5"/>
  <c r="HA50" i="5" s="1"/>
  <c r="GX11" i="5"/>
  <c r="GX33" i="5" s="1"/>
  <c r="GX39" i="5"/>
  <c r="GP87" i="5" l="1"/>
  <c r="GP90" i="5" s="1"/>
  <c r="GP92" i="5" s="1"/>
  <c r="GX32" i="5"/>
  <c r="GU73" i="5"/>
  <c r="GU81" i="5" s="1"/>
  <c r="GU83" i="5" s="1"/>
  <c r="GZ13" i="5"/>
  <c r="GX38" i="5"/>
  <c r="GP93" i="5" l="1"/>
  <c r="GU85" i="5"/>
  <c r="GU86" i="5" s="1"/>
  <c r="GQ17" i="5"/>
  <c r="GQ35" i="5" s="1"/>
  <c r="GQ41" i="5"/>
  <c r="GQ45" i="5" l="1"/>
  <c r="GQ46" i="5" s="1"/>
  <c r="GQ47" i="5" s="1"/>
  <c r="GQ51" i="5" s="1"/>
  <c r="GQ52" i="5" s="1"/>
  <c r="GQ58" i="5" s="1"/>
  <c r="GQ87" i="5" s="1"/>
  <c r="GU14" i="5"/>
  <c r="GU34" i="5" s="1"/>
  <c r="GU40" i="5"/>
  <c r="GQ93" i="5" l="1"/>
  <c r="GQ90" i="5"/>
  <c r="GQ92" i="5" s="1"/>
  <c r="HB20" i="5"/>
  <c r="HB50" i="5" s="1"/>
  <c r="GY11" i="5"/>
  <c r="GY33" i="5" s="1"/>
  <c r="GY39" i="5"/>
  <c r="GY32" i="5" l="1"/>
  <c r="GV73" i="5"/>
  <c r="GV81" i="5" s="1"/>
  <c r="GV83" i="5" s="1"/>
  <c r="GR17" i="5"/>
  <c r="GR35" i="5" s="1"/>
  <c r="GY38" i="5"/>
  <c r="GR41" i="5"/>
  <c r="GR45" i="5" l="1"/>
  <c r="GR46" i="5" s="1"/>
  <c r="GR47" i="5" s="1"/>
  <c r="GR51" i="5" s="1"/>
  <c r="GR52" i="5" s="1"/>
  <c r="GR58" i="5" s="1"/>
  <c r="GR87" i="5" s="1"/>
  <c r="GV85" i="5"/>
  <c r="GV86" i="5" s="1"/>
  <c r="GV14" i="5"/>
  <c r="GV34" i="5" s="1"/>
  <c r="GV40" i="5"/>
  <c r="GR93" i="5" l="1"/>
  <c r="GR90" i="5"/>
  <c r="GR92" i="5" s="1"/>
  <c r="HA13" i="5"/>
  <c r="HC20" i="5" l="1"/>
  <c r="HC50" i="5" s="1"/>
  <c r="GZ11" i="5"/>
  <c r="GZ33" i="5" s="1"/>
  <c r="GZ39" i="5"/>
  <c r="GZ32" i="5" l="1"/>
  <c r="GW73" i="5"/>
  <c r="GW81" i="5" s="1"/>
  <c r="GW83" i="5" s="1"/>
  <c r="GS17" i="5"/>
  <c r="GS35" i="5" s="1"/>
  <c r="GS41" i="5"/>
  <c r="GZ38" i="5"/>
  <c r="GS45" i="5" l="1"/>
  <c r="GS46" i="5" s="1"/>
  <c r="GS47" i="5" s="1"/>
  <c r="GS51" i="5" s="1"/>
  <c r="GS52" i="5" s="1"/>
  <c r="GS58" i="5" s="1"/>
  <c r="GS87" i="5" s="1"/>
  <c r="GW85" i="5"/>
  <c r="GW86" i="5" s="1"/>
  <c r="GW14" i="5"/>
  <c r="GW34" i="5" s="1"/>
  <c r="GW40" i="5"/>
  <c r="GS93" i="5" l="1"/>
  <c r="GS90" i="5"/>
  <c r="GS92" i="5" s="1"/>
  <c r="HB13" i="5"/>
  <c r="GX73" i="5" l="1"/>
  <c r="GX81" i="5" s="1"/>
  <c r="GX83" i="5" s="1"/>
  <c r="HA11" i="5"/>
  <c r="HA33" i="5" s="1"/>
  <c r="HA39" i="5"/>
  <c r="HA32" i="5" l="1"/>
  <c r="GX85" i="5"/>
  <c r="GX86" i="5" s="1"/>
  <c r="GT17" i="5"/>
  <c r="GT35" i="5" s="1"/>
  <c r="GT41" i="5"/>
  <c r="HA38" i="5"/>
  <c r="GT45" i="5" l="1"/>
  <c r="GT46" i="5" s="1"/>
  <c r="GT47" i="5" s="1"/>
  <c r="GT51" i="5" s="1"/>
  <c r="GT52" i="5" s="1"/>
  <c r="GT58" i="5" s="1"/>
  <c r="GT87" i="5" s="1"/>
  <c r="GX14" i="5"/>
  <c r="GX34" i="5" s="1"/>
  <c r="GX40" i="5"/>
  <c r="GT93" i="5" l="1"/>
  <c r="GT90" i="5"/>
  <c r="GT92" i="5" s="1"/>
  <c r="HC13" i="5"/>
  <c r="HB11" i="5" l="1"/>
  <c r="HB33" i="5" s="1"/>
  <c r="HB39" i="5"/>
  <c r="HB32" i="5" l="1"/>
  <c r="GY73" i="5"/>
  <c r="GY81" i="5" s="1"/>
  <c r="GY83" i="5" s="1"/>
  <c r="GU17" i="5"/>
  <c r="GU35" i="5" s="1"/>
  <c r="GU41" i="5"/>
  <c r="HB38" i="5"/>
  <c r="GU45" i="5" l="1"/>
  <c r="GU46" i="5" s="1"/>
  <c r="GU47" i="5" s="1"/>
  <c r="GU51" i="5" s="1"/>
  <c r="GU52" i="5" s="1"/>
  <c r="GU58" i="5" s="1"/>
  <c r="GU87" i="5" s="1"/>
  <c r="GY85" i="5"/>
  <c r="GY86" i="5" s="1"/>
  <c r="GU93" i="5" l="1"/>
  <c r="GU90" i="5"/>
  <c r="GU92" i="5" s="1"/>
  <c r="GY14" i="5"/>
  <c r="GY34" i="5" s="1"/>
  <c r="GY40" i="5"/>
  <c r="HC11" i="5" l="1"/>
  <c r="HC33" i="5" s="1"/>
  <c r="HC39" i="5"/>
  <c r="HC32" i="5" l="1"/>
  <c r="GZ73" i="5"/>
  <c r="GZ81" i="5" s="1"/>
  <c r="GZ83" i="5" s="1"/>
  <c r="GV17" i="5"/>
  <c r="GV35" i="5" s="1"/>
  <c r="GV41" i="5"/>
  <c r="HC38" i="5"/>
  <c r="GV45" i="5" l="1"/>
  <c r="GV46" i="5" s="1"/>
  <c r="GV47" i="5" s="1"/>
  <c r="GV51" i="5" s="1"/>
  <c r="GV52" i="5" s="1"/>
  <c r="GV58" i="5" s="1"/>
  <c r="GV87" i="5" s="1"/>
  <c r="GZ85" i="5"/>
  <c r="GZ86" i="5" s="1"/>
  <c r="GV93" i="5" l="1"/>
  <c r="GV90" i="5"/>
  <c r="GV92" i="5" s="1"/>
  <c r="GZ14" i="5"/>
  <c r="GZ34" i="5" s="1"/>
  <c r="GZ40" i="5"/>
  <c r="HA73" i="5" l="1"/>
  <c r="HA81" i="5" s="1"/>
  <c r="HA83" i="5" s="1"/>
  <c r="GW17" i="5"/>
  <c r="GW35" i="5" s="1"/>
  <c r="GW41" i="5"/>
  <c r="GW45" i="5" l="1"/>
  <c r="GW46" i="5" s="1"/>
  <c r="GW47" i="5" s="1"/>
  <c r="GW51" i="5" s="1"/>
  <c r="GW52" i="5" s="1"/>
  <c r="GW58" i="5" s="1"/>
  <c r="GW87" i="5" s="1"/>
  <c r="HA85" i="5"/>
  <c r="HA86" i="5" s="1"/>
  <c r="GW93" i="5" l="1"/>
  <c r="GW90" i="5"/>
  <c r="GW92" i="5" s="1"/>
  <c r="GX17" i="5"/>
  <c r="GX35" i="5" s="1"/>
  <c r="GX41" i="5"/>
  <c r="GX45" i="5" l="1"/>
  <c r="GX46" i="5" s="1"/>
  <c r="GX47" i="5" s="1"/>
  <c r="GX51" i="5" s="1"/>
  <c r="GX52" i="5" s="1"/>
  <c r="GX58" i="5" s="1"/>
  <c r="GX87" i="5" s="1"/>
  <c r="HA14" i="5"/>
  <c r="HA34" i="5" s="1"/>
  <c r="HA40" i="5"/>
  <c r="GX93" i="5" l="1"/>
  <c r="GX90" i="5"/>
  <c r="GX92" i="5" s="1"/>
  <c r="HB73" i="5"/>
  <c r="HB81" i="5" s="1"/>
  <c r="HB83" i="5" s="1"/>
  <c r="HB85" i="5" l="1"/>
  <c r="HB86" i="5" s="1"/>
  <c r="HB14" i="5" l="1"/>
  <c r="HB34" i="5" s="1"/>
  <c r="HB40" i="5"/>
  <c r="GY17" i="5" l="1"/>
  <c r="GY35" i="5" s="1"/>
  <c r="GY41" i="5"/>
  <c r="GY45" i="5" l="1"/>
  <c r="GY46" i="5" s="1"/>
  <c r="GY47" i="5" s="1"/>
  <c r="GY51" i="5" s="1"/>
  <c r="GY52" i="5" s="1"/>
  <c r="GY58" i="5" s="1"/>
  <c r="GY87" i="5" s="1"/>
  <c r="HC73" i="5"/>
  <c r="HC81" i="5" s="1"/>
  <c r="HC83" i="5" s="1"/>
  <c r="GY93" i="5" l="1"/>
  <c r="GY90" i="5"/>
  <c r="GY92" i="5" s="1"/>
  <c r="HC85" i="5"/>
  <c r="HC86" i="5" s="1"/>
  <c r="HC14" i="5"/>
  <c r="HC34" i="5" s="1"/>
  <c r="HC40" i="5"/>
  <c r="GZ17" i="5" l="1"/>
  <c r="GZ35" i="5" s="1"/>
  <c r="GZ41" i="5"/>
  <c r="GZ45" i="5" l="1"/>
  <c r="GZ46" i="5" s="1"/>
  <c r="GZ47" i="5" s="1"/>
  <c r="GZ51" i="5" s="1"/>
  <c r="GZ52" i="5" s="1"/>
  <c r="GZ58" i="5" s="1"/>
  <c r="GZ87" i="5" l="1"/>
  <c r="GZ93" i="5" l="1"/>
  <c r="GZ90" i="5"/>
  <c r="GZ92" i="5" s="1"/>
  <c r="HA17" i="5"/>
  <c r="HA35" i="5" s="1"/>
  <c r="HA41" i="5"/>
  <c r="HA45" i="5" l="1"/>
  <c r="HA46" i="5" s="1"/>
  <c r="HA47" i="5" s="1"/>
  <c r="HA51" i="5" s="1"/>
  <c r="HA52" i="5" s="1"/>
  <c r="HA58" i="5" s="1"/>
  <c r="HA87" i="5" l="1"/>
  <c r="HA90" i="5" l="1"/>
  <c r="HA92" i="5" s="1"/>
  <c r="HA93" i="5"/>
  <c r="HB17" i="5"/>
  <c r="HB35" i="5" s="1"/>
  <c r="HB41" i="5"/>
  <c r="HB45" i="5" l="1"/>
  <c r="HB46" i="5" s="1"/>
  <c r="HB47" i="5" s="1"/>
  <c r="HB51" i="5" s="1"/>
  <c r="HB52" i="5" s="1"/>
  <c r="HB58" i="5" s="1"/>
  <c r="HB87" i="5" l="1"/>
  <c r="HB90" i="5" l="1"/>
  <c r="HB92" i="5" s="1"/>
  <c r="HB93" i="5"/>
  <c r="HC17" i="5" l="1"/>
  <c r="HC35" i="5" s="1"/>
  <c r="HC41" i="5"/>
  <c r="HC45" i="5" l="1"/>
  <c r="HC46" i="5" s="1"/>
  <c r="HC47" i="5" s="1"/>
  <c r="HC51" i="5" s="1"/>
  <c r="HC52" i="5" s="1"/>
  <c r="HC58" i="5" s="1"/>
  <c r="HC87" i="5" l="1"/>
  <c r="HC90" i="5" l="1"/>
  <c r="HC92" i="5" s="1"/>
  <c r="HC93" i="5"/>
  <c r="C9" i="5" l="1"/>
  <c r="E90" i="20" l="1"/>
  <c r="E88" i="20"/>
  <c r="E89" i="20"/>
  <c r="E87" i="20"/>
  <c r="E78" i="20"/>
  <c r="F87" i="20"/>
  <c r="F88" i="20"/>
  <c r="F89" i="20"/>
  <c r="F90" i="20"/>
  <c r="G87" i="20"/>
  <c r="D87" i="20"/>
  <c r="B87" i="20"/>
  <c r="G88" i="20"/>
  <c r="D88" i="20"/>
  <c r="B88" i="20"/>
  <c r="G89" i="20"/>
  <c r="D89" i="20"/>
  <c r="B89" i="20"/>
  <c r="G90" i="20"/>
  <c r="D90" i="20"/>
  <c r="B90" i="20"/>
  <c r="F16" i="20"/>
  <c r="G11" i="20"/>
  <c r="F71" i="20"/>
  <c r="G55" i="20"/>
  <c r="B60" i="20"/>
  <c r="B83" i="20"/>
  <c r="E5" i="20"/>
  <c r="D24" i="20"/>
  <c r="E49" i="20"/>
  <c r="D52" i="20"/>
  <c r="B59" i="20"/>
  <c r="C15" i="5"/>
  <c r="F22" i="20"/>
  <c r="F41" i="20"/>
  <c r="E59" i="20"/>
  <c r="D43" i="20"/>
  <c r="B36" i="20"/>
  <c r="D68" i="20"/>
  <c r="F15" i="20"/>
  <c r="F64" i="20"/>
  <c r="B15" i="20"/>
  <c r="G40" i="20"/>
  <c r="B35" i="20"/>
  <c r="D71" i="20"/>
  <c r="E18" i="20"/>
  <c r="E58" i="20"/>
  <c r="F37" i="20"/>
  <c r="G39" i="20"/>
  <c r="E75" i="20"/>
  <c r="D74" i="20"/>
  <c r="E4" i="20"/>
  <c r="E35" i="20"/>
  <c r="F46" i="20"/>
  <c r="D47" i="20"/>
  <c r="F76" i="20"/>
  <c r="G76" i="20"/>
  <c r="G9" i="20"/>
  <c r="F35" i="20"/>
  <c r="G56" i="20"/>
  <c r="D65" i="20"/>
  <c r="B77" i="20"/>
  <c r="D19" i="20"/>
  <c r="F24" i="20"/>
  <c r="B85" i="20"/>
  <c r="B69" i="20"/>
  <c r="E76" i="20"/>
  <c r="G26" i="20"/>
  <c r="G32" i="20"/>
  <c r="D2" i="20"/>
  <c r="B30" i="20"/>
  <c r="B3" i="20"/>
  <c r="B19" i="20"/>
  <c r="F78" i="20"/>
  <c r="F19" i="20"/>
  <c r="D28" i="20"/>
  <c r="E62" i="20"/>
  <c r="G34" i="20"/>
  <c r="E73" i="20"/>
  <c r="C71" i="5"/>
  <c r="D86" i="20"/>
  <c r="E15" i="20"/>
  <c r="F52" i="20"/>
  <c r="E66" i="20"/>
  <c r="E72" i="20"/>
  <c r="B42" i="20"/>
  <c r="G69" i="20"/>
  <c r="F29" i="20"/>
  <c r="E43" i="20"/>
  <c r="E69" i="20"/>
  <c r="D46" i="20"/>
  <c r="B38" i="20"/>
  <c r="B70" i="20"/>
  <c r="F13" i="20"/>
  <c r="F60" i="20"/>
  <c r="E45" i="20"/>
  <c r="D53" i="20"/>
  <c r="F75" i="20"/>
  <c r="G75" i="20"/>
  <c r="F31" i="20"/>
  <c r="E56" i="20"/>
  <c r="B14" i="20"/>
  <c r="G35" i="20"/>
  <c r="E85" i="20"/>
  <c r="B76" i="20"/>
  <c r="D16" i="20"/>
  <c r="F61" i="20"/>
  <c r="G58" i="20"/>
  <c r="D48" i="20"/>
  <c r="D77" i="20"/>
  <c r="E6" i="20"/>
  <c r="G27" i="20"/>
  <c r="B23" i="20"/>
  <c r="G33" i="20"/>
  <c r="B62" i="20"/>
  <c r="B80" i="20"/>
  <c r="B12" i="20"/>
  <c r="D5" i="20"/>
  <c r="F20" i="20"/>
  <c r="B74" i="20"/>
  <c r="D72" i="20"/>
  <c r="G2" i="20"/>
  <c r="G30" i="20"/>
  <c r="D32" i="20"/>
  <c r="F54" i="20"/>
  <c r="B29" i="20"/>
  <c r="B4" i="20"/>
  <c r="B24" i="20"/>
  <c r="F80" i="20"/>
  <c r="E2" i="20"/>
  <c r="E55" i="20"/>
  <c r="F57" i="20"/>
  <c r="D62" i="20"/>
  <c r="B39" i="20"/>
  <c r="G68" i="20"/>
  <c r="F6" i="20"/>
  <c r="F69" i="20"/>
  <c r="E47" i="20"/>
  <c r="D42" i="20"/>
  <c r="B41" i="20"/>
  <c r="G72" i="20"/>
  <c r="E31" i="20"/>
  <c r="E34" i="20"/>
  <c r="B17" i="20"/>
  <c r="G36" i="20"/>
  <c r="E80" i="20"/>
  <c r="B73" i="20"/>
  <c r="F25" i="20"/>
  <c r="E70" i="20"/>
  <c r="F65" i="20"/>
  <c r="D66" i="20"/>
  <c r="F83" i="20"/>
  <c r="G78" i="20"/>
  <c r="E30" i="20"/>
  <c r="D17" i="20"/>
  <c r="E40" i="20"/>
  <c r="G64" i="20"/>
  <c r="D61" i="20"/>
  <c r="D80" i="20"/>
  <c r="E21" i="20"/>
  <c r="D27" i="20"/>
  <c r="E41" i="20"/>
  <c r="B8" i="20"/>
  <c r="B67" i="20"/>
  <c r="B79" i="20"/>
  <c r="F32" i="20"/>
  <c r="D11" i="20"/>
  <c r="E33" i="20"/>
  <c r="B5" i="20"/>
  <c r="D41" i="20"/>
  <c r="D83" i="20"/>
  <c r="G62" i="20"/>
  <c r="E54" i="20"/>
  <c r="D14" i="20"/>
  <c r="F23" i="20"/>
  <c r="G31" i="20"/>
  <c r="G6" i="20"/>
  <c r="D26" i="20"/>
  <c r="B22" i="20"/>
  <c r="B13" i="20"/>
  <c r="B9" i="20"/>
  <c r="F81" i="20"/>
  <c r="E17" i="20"/>
  <c r="D31" i="20"/>
  <c r="D25" i="20"/>
  <c r="D49" i="20"/>
  <c r="B37" i="20"/>
  <c r="D70" i="20"/>
  <c r="F18" i="20"/>
  <c r="F42" i="20"/>
  <c r="F38" i="20"/>
  <c r="G37" i="20"/>
  <c r="E79" i="20"/>
  <c r="D73" i="20"/>
  <c r="G13" i="20"/>
  <c r="F62" i="20"/>
  <c r="B27" i="20"/>
  <c r="D57" i="20"/>
  <c r="D76" i="20"/>
  <c r="E16" i="20"/>
  <c r="D20" i="20"/>
  <c r="F45" i="20"/>
  <c r="G51" i="20"/>
  <c r="D59" i="20"/>
  <c r="D79" i="20"/>
  <c r="F3" i="20"/>
  <c r="E46" i="20"/>
  <c r="F40" i="20"/>
  <c r="B28" i="20"/>
  <c r="D34" i="20"/>
  <c r="D82" i="20"/>
  <c r="E19" i="20"/>
  <c r="D9" i="20"/>
  <c r="F63" i="20"/>
  <c r="G46" i="20"/>
  <c r="B56" i="20"/>
  <c r="B82" i="20"/>
  <c r="E14" i="20"/>
  <c r="G15" i="20"/>
  <c r="E39" i="20"/>
  <c r="G60" i="20"/>
  <c r="B47" i="20"/>
  <c r="D39" i="20"/>
  <c r="G63" i="20"/>
  <c r="E52" i="20"/>
  <c r="G28" i="20"/>
  <c r="F30" i="20"/>
  <c r="E12" i="20"/>
  <c r="G22" i="20"/>
  <c r="G25" i="20"/>
  <c r="B31" i="20"/>
  <c r="B26" i="20"/>
  <c r="B25" i="20"/>
  <c r="F82" i="20"/>
  <c r="E32" i="20"/>
  <c r="B10" i="20"/>
  <c r="E57" i="20"/>
  <c r="D50" i="20"/>
  <c r="F79" i="20"/>
  <c r="G74" i="20"/>
  <c r="G21" i="20"/>
  <c r="F34" i="20"/>
  <c r="G45" i="20"/>
  <c r="D64" i="20"/>
  <c r="B75" i="20"/>
  <c r="E27" i="20"/>
  <c r="D13" i="20"/>
  <c r="D8" i="20"/>
  <c r="B11" i="20"/>
  <c r="B45" i="20"/>
  <c r="B78" i="20"/>
  <c r="F28" i="20"/>
  <c r="D22" i="20"/>
  <c r="E36" i="20"/>
  <c r="B20" i="20"/>
  <c r="B55" i="20"/>
  <c r="B81" i="20"/>
  <c r="E24" i="20"/>
  <c r="G5" i="20"/>
  <c r="E51" i="20"/>
  <c r="G67" i="20"/>
  <c r="F74" i="20"/>
  <c r="G86" i="20"/>
  <c r="E20" i="20"/>
  <c r="D4" i="20"/>
  <c r="E63" i="20"/>
  <c r="G50" i="20"/>
  <c r="B53" i="20"/>
  <c r="B84" i="20"/>
  <c r="F26" i="20"/>
  <c r="D23" i="20"/>
  <c r="F66" i="20"/>
  <c r="G59" i="20"/>
  <c r="B52" i="20"/>
  <c r="C12" i="5"/>
  <c r="B54" i="20"/>
  <c r="G52" i="20"/>
  <c r="F44" i="20"/>
  <c r="E50" i="20"/>
  <c r="F53" i="20"/>
  <c r="D29" i="20"/>
  <c r="E25" i="20"/>
  <c r="E8" i="20"/>
  <c r="G18" i="20"/>
  <c r="G7" i="20"/>
  <c r="B18" i="20"/>
  <c r="B6" i="20"/>
  <c r="B2" i="20"/>
  <c r="E81" i="20"/>
  <c r="F84" i="20"/>
  <c r="C69" i="5"/>
  <c r="C77" i="5" s="1"/>
  <c r="C26" i="5"/>
  <c r="G19" i="20"/>
  <c r="E68" i="20"/>
  <c r="G42" i="20"/>
  <c r="G41" i="20"/>
  <c r="G77" i="20"/>
  <c r="F5" i="20"/>
  <c r="D15" i="20"/>
  <c r="F70" i="20"/>
  <c r="G48" i="20"/>
  <c r="B66" i="20"/>
  <c r="G80" i="20"/>
  <c r="F17" i="20"/>
  <c r="G20" i="20"/>
  <c r="F48" i="20"/>
  <c r="G47" i="20"/>
  <c r="D37" i="20"/>
  <c r="G83" i="20"/>
  <c r="E23" i="20"/>
  <c r="G23" i="20"/>
  <c r="E38" i="20"/>
  <c r="G54" i="20"/>
  <c r="B33" i="20"/>
  <c r="D85" i="20"/>
  <c r="E28" i="20"/>
  <c r="G16" i="20"/>
  <c r="F59" i="20"/>
  <c r="G44" i="20"/>
  <c r="B48" i="20"/>
  <c r="F8" i="20"/>
  <c r="G24" i="20"/>
  <c r="E64" i="20"/>
  <c r="E71" i="20"/>
  <c r="D40" i="20"/>
  <c r="C68" i="5"/>
  <c r="E22" i="20"/>
  <c r="E67" i="20"/>
  <c r="F56" i="20"/>
  <c r="D58" i="20"/>
  <c r="B44" i="20"/>
  <c r="G71" i="20"/>
  <c r="G79" i="20"/>
  <c r="B51" i="20"/>
  <c r="G43" i="20"/>
  <c r="F50" i="20"/>
  <c r="D3" i="20"/>
  <c r="F43" i="20"/>
  <c r="E44" i="20"/>
  <c r="F14" i="20"/>
  <c r="G10" i="20"/>
  <c r="E42" i="20"/>
  <c r="B32" i="20"/>
  <c r="E82" i="20"/>
  <c r="F85" i="20"/>
  <c r="E29" i="20"/>
  <c r="G14" i="20"/>
  <c r="F51" i="20"/>
  <c r="G57" i="20"/>
  <c r="B65" i="20"/>
  <c r="D78" i="20"/>
  <c r="E11" i="20"/>
  <c r="G12" i="20"/>
  <c r="E60" i="20"/>
  <c r="G61" i="20"/>
  <c r="D36" i="20"/>
  <c r="D81" i="20"/>
  <c r="F2" i="20"/>
  <c r="G4" i="20"/>
  <c r="F55" i="20"/>
  <c r="G65" i="20"/>
  <c r="B61" i="20"/>
  <c r="D84" i="20"/>
  <c r="E13" i="20"/>
  <c r="G17" i="20"/>
  <c r="E65" i="20"/>
  <c r="F72" i="20"/>
  <c r="B63" i="20"/>
  <c r="F27" i="20"/>
  <c r="D10" i="20"/>
  <c r="D6" i="20"/>
  <c r="D55" i="20"/>
  <c r="B46" i="20"/>
  <c r="G70" i="20"/>
  <c r="F9" i="20"/>
  <c r="F58" i="20"/>
  <c r="F49" i="20"/>
  <c r="F73" i="20"/>
  <c r="B49" i="20"/>
  <c r="D69" i="20"/>
  <c r="E7" i="20"/>
  <c r="F68" i="20"/>
  <c r="D30" i="20"/>
  <c r="D56" i="20"/>
  <c r="B43" i="20"/>
  <c r="B72" i="20"/>
  <c r="G81" i="20"/>
  <c r="D38" i="20"/>
  <c r="G38" i="20"/>
  <c r="D63" i="20"/>
  <c r="G66" i="20"/>
  <c r="F39" i="20"/>
  <c r="F21" i="20"/>
  <c r="G3" i="20"/>
  <c r="E37" i="20"/>
  <c r="E77" i="20"/>
  <c r="E83" i="20"/>
  <c r="E86" i="20"/>
  <c r="F86" i="20"/>
  <c r="F4" i="20"/>
  <c r="D12" i="20"/>
  <c r="B7" i="20"/>
  <c r="G53" i="20"/>
  <c r="B57" i="20"/>
  <c r="G82" i="20"/>
  <c r="E26" i="20"/>
  <c r="G29" i="20"/>
  <c r="F36" i="20"/>
  <c r="G49" i="20"/>
  <c r="B58" i="20"/>
  <c r="G85" i="20"/>
  <c r="E3" i="20"/>
  <c r="D21" i="20"/>
  <c r="E53" i="20"/>
  <c r="D67" i="20"/>
  <c r="B50" i="20"/>
  <c r="C24" i="5"/>
  <c r="B86" i="20"/>
  <c r="E9" i="20"/>
  <c r="D18" i="20"/>
  <c r="B21" i="20"/>
  <c r="D45" i="20"/>
  <c r="B64" i="20"/>
  <c r="B68" i="20"/>
  <c r="F10" i="20"/>
  <c r="B16" i="20"/>
  <c r="F33" i="20"/>
  <c r="D44" i="20"/>
  <c r="E74" i="20"/>
  <c r="B71" i="20"/>
  <c r="E10" i="20"/>
  <c r="E48" i="20"/>
  <c r="F47" i="20"/>
  <c r="D33" i="20"/>
  <c r="B34" i="20"/>
  <c r="G73" i="20"/>
  <c r="F7" i="20"/>
  <c r="E61" i="20"/>
  <c r="F67" i="20"/>
  <c r="D54" i="20"/>
  <c r="F77" i="20"/>
  <c r="D75" i="20"/>
  <c r="F12" i="20"/>
  <c r="G84" i="20"/>
  <c r="C16" i="5"/>
  <c r="D35" i="20"/>
  <c r="B40" i="20"/>
  <c r="D60" i="20"/>
  <c r="D51" i="20"/>
  <c r="F11" i="20"/>
  <c r="G8" i="20"/>
  <c r="D7" i="20"/>
  <c r="E84" i="20"/>
  <c r="C18" i="5"/>
  <c r="C54" i="5" s="1"/>
  <c r="C64" i="5" s="1"/>
  <c r="C70" i="5"/>
  <c r="C84" i="5" s="1"/>
  <c r="C27" i="5"/>
  <c r="C17" i="5"/>
  <c r="C35" i="5" s="1"/>
  <c r="C19" i="5"/>
  <c r="C53" i="5" s="1"/>
  <c r="C13" i="5"/>
  <c r="C11" i="5"/>
  <c r="C14" i="5"/>
  <c r="C22" i="5"/>
  <c r="C46" i="5" s="1"/>
  <c r="C25" i="5"/>
  <c r="C23" i="5"/>
  <c r="C72" i="5"/>
  <c r="C21" i="5"/>
  <c r="C20" i="5"/>
  <c r="C73" i="5"/>
  <c r="N41" i="5"/>
  <c r="C32" i="5" l="1"/>
  <c r="C78" i="5"/>
  <c r="C79" i="5" s="1"/>
  <c r="C62" i="5"/>
  <c r="C34" i="5"/>
  <c r="C33" i="5"/>
  <c r="C57" i="5"/>
  <c r="C100" i="5"/>
  <c r="C99" i="5"/>
  <c r="C63" i="5"/>
  <c r="C91" i="5" s="1"/>
  <c r="C97" i="5"/>
  <c r="C98" i="5"/>
  <c r="C82" i="5"/>
  <c r="C28" i="5"/>
  <c r="C29" i="5"/>
  <c r="C81" i="5"/>
  <c r="C85" i="5"/>
  <c r="C86" i="5" s="1"/>
  <c r="C47" i="5"/>
  <c r="C51" i="5" s="1"/>
  <c r="C50" i="5"/>
  <c r="F39" i="5"/>
  <c r="F38" i="5"/>
  <c r="J40" i="5"/>
  <c r="N45" i="5" l="1"/>
  <c r="N46" i="5" s="1"/>
  <c r="N47" i="5" s="1"/>
  <c r="N51" i="5" s="1"/>
  <c r="N52" i="5" s="1"/>
  <c r="N58" i="5" s="1"/>
  <c r="N87" i="5" s="1"/>
  <c r="C52" i="5"/>
  <c r="C58" i="5" s="1"/>
  <c r="C87" i="5" s="1"/>
  <c r="J45" i="5"/>
  <c r="J46" i="5" s="1"/>
  <c r="J47" i="5" s="1"/>
  <c r="J51" i="5" s="1"/>
  <c r="J52" i="5" s="1"/>
  <c r="J58" i="5" s="1"/>
  <c r="J87" i="5" s="1"/>
  <c r="J93" i="5" s="1"/>
  <c r="F45" i="5"/>
  <c r="F46" i="5" s="1"/>
  <c r="F47" i="5" s="1"/>
  <c r="F51" i="5" s="1"/>
  <c r="F52" i="5" s="1"/>
  <c r="F58" i="5" s="1"/>
  <c r="F87" i="5" s="1"/>
  <c r="F90" i="5" s="1"/>
  <c r="F92" i="5" s="1"/>
  <c r="C83" i="5"/>
  <c r="O51" i="5" l="1"/>
  <c r="O52" i="5" s="1"/>
  <c r="O58" i="5" s="1"/>
  <c r="O87" i="5" s="1"/>
  <c r="O93" i="5" s="1"/>
  <c r="J90" i="5"/>
  <c r="J92" i="5" s="1"/>
  <c r="F93" i="5"/>
  <c r="C93" i="5"/>
  <c r="C90" i="5"/>
  <c r="C92" i="5" s="1"/>
  <c r="N93" i="5"/>
  <c r="Q90" i="5"/>
  <c r="Q92" i="5" s="1"/>
  <c r="R90" i="5" l="1"/>
  <c r="R92" i="5" s="1"/>
</calcChain>
</file>

<file path=xl/sharedStrings.xml><?xml version="1.0" encoding="utf-8"?>
<sst xmlns="http://schemas.openxmlformats.org/spreadsheetml/2006/main" count="962" uniqueCount="649">
  <si>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</si>
  <si>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</si>
  <si>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</si>
  <si>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</si>
  <si>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</si>
  <si>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</si>
  <si>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</si>
  <si>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</si>
  <si>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</si>
  <si>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</si>
  <si>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</si>
  <si>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</si>
  <si>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</si>
  <si>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</si>
  <si>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</si>
  <si>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</si>
  <si>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</si>
  <si>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</si>
  <si>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</si>
  <si>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</si>
  <si>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</si>
  <si>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</si>
  <si>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</si>
  <si>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</si>
  <si>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</si>
  <si>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</si>
  <si>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</si>
  <si>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</si>
  <si>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</si>
  <si>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</si>
  <si>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</si>
  <si>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</si>
  <si>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</si>
  <si>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5</t>
  </si>
  <si>
    <t>Contributions for Government Social Insurance</t>
  </si>
  <si>
    <t>Personal Current Taxes</t>
  </si>
  <si>
    <t>Taxes on Production and Imports</t>
  </si>
  <si>
    <t>Row 36</t>
  </si>
  <si>
    <t>Row 37</t>
  </si>
  <si>
    <t>Row 38</t>
  </si>
  <si>
    <t>Row 39</t>
  </si>
  <si>
    <t>Taxes on corporate income</t>
  </si>
  <si>
    <t>YPTX@USNA</t>
  </si>
  <si>
    <t>YTPI@USNA</t>
  </si>
  <si>
    <t>YCTLG@USNA</t>
  </si>
  <si>
    <t>GDPH@USECON</t>
  </si>
  <si>
    <t>Row 44</t>
  </si>
  <si>
    <t>GDP@USECON</t>
  </si>
  <si>
    <t>Row 45</t>
  </si>
  <si>
    <t>Row 46</t>
  </si>
  <si>
    <t>Row 47</t>
  </si>
  <si>
    <t>C@USECON</t>
  </si>
  <si>
    <t>CH@USECON</t>
  </si>
  <si>
    <t>DC@USNA/100</t>
  </si>
  <si>
    <t>Row 32</t>
  </si>
  <si>
    <t>.DESC</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</si>
  <si>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</si>
  <si>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</si>
  <si>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</si>
  <si>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</si>
  <si>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</si>
  <si>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</si>
  <si>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</si>
  <si>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</si>
  <si>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</si>
  <si>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</si>
  <si>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</si>
  <si>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</si>
  <si>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</si>
  <si>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</si>
  <si>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</si>
  <si>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</si>
  <si>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</si>
  <si>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</si>
  <si>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</si>
  <si>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</si>
  <si>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</si>
  <si>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</si>
  <si>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</si>
  <si>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</si>
  <si>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</si>
  <si>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</si>
  <si>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</si>
  <si>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</si>
  <si>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</si>
  <si>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</si>
  <si>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</si>
  <si>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</si>
  <si>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</si>
  <si>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</si>
  <si>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</si>
  <si>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</si>
  <si>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</si>
  <si>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</si>
  <si>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</si>
  <si>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</si>
  <si>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</si>
  <si>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</si>
  <si>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</si>
  <si>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</si>
  <si>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</si>
  <si>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</si>
  <si>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</si>
  <si>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</si>
  <si>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</si>
  <si>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</si>
  <si>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</si>
  <si>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</si>
  <si>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</si>
  <si>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</si>
  <si>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</si>
  <si>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</si>
  <si>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</si>
  <si>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</si>
  <si>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</si>
  <si>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</si>
  <si>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</si>
  <si>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</si>
  <si>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</si>
  <si>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</si>
  <si>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</si>
  <si>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</si>
  <si>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</si>
  <si>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</si>
  <si>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</si>
  <si>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</si>
  <si>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</si>
  <si>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</si>
  <si>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</si>
  <si>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</si>
  <si>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</si>
  <si>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</si>
  <si>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</si>
  <si>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</si>
  <si>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</si>
  <si>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</si>
  <si>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</si>
  <si>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</si>
  <si>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</si>
  <si>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</si>
  <si>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</si>
  <si>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</si>
  <si>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</si>
  <si>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</si>
  <si>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</si>
  <si>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</si>
  <si>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</si>
  <si>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</si>
  <si>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</si>
  <si>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</si>
  <si>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</si>
  <si>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</si>
  <si>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</si>
  <si>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</si>
  <si>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</si>
  <si>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</si>
  <si>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</si>
  <si>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</si>
  <si>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</si>
  <si>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</si>
  <si>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</si>
  <si>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</si>
  <si>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</si>
  <si>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</si>
  <si>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</si>
  <si>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</si>
  <si>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</si>
  <si>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</si>
  <si>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</si>
  <si>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</si>
  <si>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</si>
  <si>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</si>
  <si>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</si>
  <si>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</si>
  <si>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</si>
  <si>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</si>
  <si>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</si>
  <si>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</si>
  <si>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</si>
  <si>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</si>
  <si>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</si>
  <si>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</si>
  <si>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</si>
  <si>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</si>
  <si>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</si>
  <si>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</si>
  <si>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</si>
  <si>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</si>
  <si>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</si>
  <si>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</si>
  <si>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</si>
  <si>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</si>
  <si>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</si>
  <si>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</si>
  <si>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</si>
  <si>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</si>
  <si>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</si>
  <si>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</si>
  <si>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</si>
  <si>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</si>
  <si>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</si>
  <si>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</si>
  <si>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</si>
  <si>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</si>
  <si>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</si>
  <si>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</si>
  <si>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</si>
  <si>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</si>
  <si>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</si>
  <si>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</si>
  <si>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</si>
  <si>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</si>
  <si>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</si>
  <si>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</si>
  <si>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</si>
  <si>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</si>
  <si>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</si>
  <si>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</si>
  <si>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</si>
  <si>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GFRCF@USNA</t>
  </si>
  <si>
    <t>[3d]</t>
  </si>
  <si>
    <t>Corporate Taxes from Fed Banks</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</si>
  <si>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</si>
  <si>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</si>
  <si>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</si>
  <si>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</si>
  <si>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</si>
  <si>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</si>
  <si>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</si>
  <si>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</si>
  <si>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</si>
  <si>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</si>
  <si>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</si>
  <si>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</si>
  <si>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</si>
  <si>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</si>
  <si>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</si>
  <si>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</si>
  <si>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</si>
  <si>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</si>
  <si>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</si>
  <si>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</si>
  <si>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</si>
  <si>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</si>
  <si>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</si>
  <si>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</si>
  <si>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</si>
  <si>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</si>
  <si>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</si>
  <si>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</si>
  <si>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</si>
  <si>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</si>
  <si>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</si>
  <si>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</si>
  <si>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</si>
  <si>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</si>
  <si>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</si>
  <si>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</si>
  <si>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</si>
  <si>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</si>
  <si>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</si>
  <si>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</si>
  <si>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</si>
  <si>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</si>
  <si>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</si>
  <si>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</si>
  <si>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</si>
  <si>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</si>
  <si>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</si>
  <si>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</si>
  <si>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</si>
  <si>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</si>
  <si>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</si>
  <si>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</si>
  <si>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</si>
  <si>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</si>
  <si>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</si>
  <si>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</si>
  <si>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</si>
  <si>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</si>
  <si>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</si>
  <si>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</si>
  <si>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</si>
  <si>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</si>
  <si>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</si>
  <si>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</si>
  <si>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</si>
  <si>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</si>
  <si>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</si>
  <si>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</si>
  <si>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</si>
  <si>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</si>
  <si>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</si>
  <si>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</si>
  <si>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</si>
  <si>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</si>
  <si>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</si>
  <si>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</si>
  <si>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</si>
  <si>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</si>
  <si>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</si>
  <si>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</si>
  <si>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</si>
  <si>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</si>
  <si>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</si>
  <si>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</si>
  <si>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</si>
  <si>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</si>
  <si>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</si>
  <si>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</si>
  <si>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</si>
  <si>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</si>
  <si>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</si>
  <si>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</si>
  <si>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</si>
  <si>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</si>
  <si>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</si>
  <si>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</si>
  <si>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</si>
  <si>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</si>
  <si>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</si>
  <si>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</si>
  <si>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</si>
  <si>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</si>
  <si>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</si>
  <si>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</si>
  <si>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</si>
  <si>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</si>
  <si>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</si>
  <si>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</si>
  <si>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</si>
  <si>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</si>
  <si>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</si>
  <si>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Fiscal_impact_bars</t>
  </si>
  <si>
    <t>RecessionDummy2</t>
  </si>
  <si>
    <t>Q3-2014</t>
  </si>
  <si>
    <t>Q4-2014</t>
  </si>
  <si>
    <t>Q1-2015</t>
  </si>
  <si>
    <t>[22] = Growth Rate of [4a]</t>
  </si>
  <si>
    <t>[23] = Growth Rate of [4]</t>
  </si>
  <si>
    <t>[24a] = [6]/[8]</t>
  </si>
  <si>
    <t>Q2-2015</t>
  </si>
  <si>
    <t>Contribution to %Ch in Real GDP from "Federal G"</t>
  </si>
  <si>
    <t>Contribution to %Ch in Real GDP from "S+L G"</t>
  </si>
  <si>
    <t>Q3-2015</t>
  </si>
  <si>
    <t>Q4-2015</t>
  </si>
  <si>
    <t>Government Social Benefit Payments to Persons: Medicare (SAAR, Bil.$)</t>
  </si>
  <si>
    <t>Government Social Benefit Payments to Persons: Medicaid (SAAR, Bil.$)</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</si>
  <si>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</si>
  <si>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</si>
  <si>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</si>
  <si>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</si>
  <si>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</si>
  <si>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Personal Consumption Expenditures (SAAR, Bil.$)</t>
  </si>
  <si>
    <t>Gross Domestic Product (SAAR, Bil.$)</t>
  </si>
  <si>
    <t>Govt Consumption Expenditures &amp; Gross Invest: Contrib to Real GDP %Chg(SAAR,%Pt)</t>
  </si>
  <si>
    <t>Government Consumption Expenditures &amp; Gross Investment (SAAR, Bil.$)</t>
  </si>
  <si>
    <t>Q1-2016</t>
  </si>
  <si>
    <t>Q2-2016</t>
  </si>
  <si>
    <t>Q3-2016</t>
  </si>
  <si>
    <t>Q4-2016</t>
  </si>
  <si>
    <t>impact</t>
  </si>
  <si>
    <t>recession</t>
  </si>
  <si>
    <t>total</t>
  </si>
  <si>
    <t>federal</t>
  </si>
  <si>
    <t>state_local</t>
  </si>
  <si>
    <t>consumption</t>
  </si>
  <si>
    <t>For more on the methodology, see here.</t>
  </si>
  <si>
    <t>For the Hutchins Center Fiscal Impact Measure, see here.</t>
  </si>
  <si>
    <t>Q1-2017</t>
  </si>
  <si>
    <t>Q2-2017</t>
  </si>
  <si>
    <t>Q3-2017</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</si>
  <si>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</si>
  <si>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Q4-2017</t>
  </si>
  <si>
    <t>Q1-2018</t>
  </si>
  <si>
    <t>Q2-2018</t>
  </si>
  <si>
    <t>Real Gross Domestic Product (SAAR, Bil.Chn.2012$)</t>
  </si>
  <si>
    <t>Real Personal Consumption Expenditures (SAAR, Bil.Chn.2012$)</t>
  </si>
  <si>
    <t>Personal Consumption Expenditures: Implicit Price Deflator (SA, 2012=100)</t>
  </si>
  <si>
    <t>SL as a Share of GDP</t>
  </si>
  <si>
    <t>Federal</t>
  </si>
  <si>
    <t>S&amp;L</t>
  </si>
  <si>
    <t>Federal as Share of GDP</t>
  </si>
  <si>
    <t>Neutral Fed FIM</t>
  </si>
  <si>
    <t>Neutral S&amp;L FIM</t>
  </si>
  <si>
    <t>Real Potential GDP</t>
  </si>
  <si>
    <t>CBO Series</t>
  </si>
  <si>
    <t>Source</t>
  </si>
  <si>
    <t>Line # From Sage's Spreadsheet</t>
  </si>
  <si>
    <t>Consists of Federal excise taxes and customs duties, state and local sales taxes, property taxes (including residential real estate taxes), motor vehicle licenses, severance taxes, and special assessments.</t>
  </si>
  <si>
    <t>Contributions consisting of employer payments under the following Federal Government and State and Local government programs: Old-age, survivors, and disability insurance (social security); hospital insurance; unemployment insurance; railroad retirement; pension benefit guaranty; veterans life insurance; publicly administered workers' compensation; military medical insurance and temporary disability insurance.</t>
  </si>
  <si>
    <t>Includes taxes paid by persons on income, including realized net capital gains, and on personal property.</t>
  </si>
  <si>
    <t>CBO’s Projections of Federal Receipts and Expenditures in the National Income and Product Accounts, July 2018</t>
  </si>
  <si>
    <t>Table 2</t>
  </si>
  <si>
    <t>Table 1. (Quarterly)</t>
  </si>
  <si>
    <t>Notes</t>
  </si>
  <si>
    <t>Medicare</t>
  </si>
  <si>
    <t>Medicaid</t>
  </si>
  <si>
    <t>Federal Contribution to Real GDP Growth</t>
  </si>
  <si>
    <t>Federal Government Consumption &amp; Gross Investment (SAAR, Bil.$)</t>
  </si>
  <si>
    <t>State &amp; Local Government Consumption &amp; Gross Investment (SAAR, Bil.$)</t>
  </si>
  <si>
    <t>Real Federal Government Consumption &amp; Gross Investment (SAAR, Bil.Chn.2012$)</t>
  </si>
  <si>
    <t>Real State &amp; Local Govt Consumption &amp; Gross Investment (SAAR, Bil.Chn.2012$)</t>
  </si>
  <si>
    <t>Q1-1970 *Q</t>
  </si>
  <si>
    <t>Nominal "G": Government Consumption and Investment</t>
  </si>
  <si>
    <t>Nominal Federal Consumption Expenditures and Gross Investment</t>
  </si>
  <si>
    <t>Nominal State Consumption Expenditures and Gross Investment</t>
  </si>
  <si>
    <t>Calculating the Contribution to Real GDP Growth for Federal, State &amp; Local</t>
  </si>
  <si>
    <t>Raw Data (from Projections_clean)</t>
  </si>
  <si>
    <t xml:space="preserve"> Federal, State &amp; Local Calculations</t>
  </si>
  <si>
    <t>Real Federal "G" Growth</t>
  </si>
  <si>
    <t>Federal Nominal Share of GDP</t>
  </si>
  <si>
    <t>Real S&amp;L "G" Growth</t>
  </si>
  <si>
    <t>S&amp;L Nominal Share of GDP</t>
  </si>
  <si>
    <t>S&amp;L Contribution to Real GDP Growth</t>
  </si>
  <si>
    <t>Calculating the Consumption Contribution to Real GDP Growth</t>
  </si>
  <si>
    <t>[27]</t>
  </si>
  <si>
    <t>[28]</t>
  </si>
  <si>
    <t>[29]</t>
  </si>
  <si>
    <t>[30]</t>
  </si>
  <si>
    <t>[31]</t>
  </si>
  <si>
    <t>[32]</t>
  </si>
  <si>
    <t>[33a] = Growth Rate of [28]</t>
  </si>
  <si>
    <t>[33b] = [31]/[8]</t>
  </si>
  <si>
    <t>[33c] = [33a]*[33b]</t>
  </si>
  <si>
    <t>[34a] = Growth Rate of [29]</t>
  </si>
  <si>
    <t>[34b] = [32]/[8]</t>
  </si>
  <si>
    <t>[34c] = [34a]*[34b]</t>
  </si>
  <si>
    <t>[35] = [24b] + [33c]  + [34c], Total Fiscal Contribution to Real GDP</t>
  </si>
  <si>
    <t>projection</t>
  </si>
  <si>
    <t>Levels</t>
  </si>
  <si>
    <t>Real "G": Government Consumption and Investment</t>
  </si>
  <si>
    <t>Real Federal Consumption Expenditures and Gross Investment</t>
  </si>
  <si>
    <t>Real State Consumption Expenditures and Gross Investment</t>
  </si>
  <si>
    <t>Nominal GDP (Annual, Calendar Year)</t>
  </si>
  <si>
    <t>Table 2. (Calendar Year)</t>
  </si>
  <si>
    <t>Nominal GDP Growth</t>
  </si>
  <si>
    <t>Real GDP Growth</t>
  </si>
  <si>
    <t>Real Potential GDP Growth</t>
  </si>
  <si>
    <t>PCE deflator Growth</t>
  </si>
  <si>
    <t>Nominal PCE Growth</t>
  </si>
  <si>
    <t>Real PCE Growth</t>
  </si>
  <si>
    <t>Real "G": Government Consumption and Investment Growth</t>
  </si>
  <si>
    <t>Real Federal Consumption Expenditures and Gross Investment Growth</t>
  </si>
  <si>
    <t>Real State Consumption Expenditures and Gross Investment Growth</t>
  </si>
  <si>
    <t>Nominal "G": Government Consumption and Investment Growth</t>
  </si>
  <si>
    <t>Nominal Federal Consumption Expenditures and Gross Investment Growth</t>
  </si>
  <si>
    <t>Nominal State Consumption Expenditures and Gross Investment Growth</t>
  </si>
  <si>
    <t>Medicare Outlays Growth</t>
  </si>
  <si>
    <t>Medicaid Outlays Growth</t>
  </si>
  <si>
    <t>ADDENDA</t>
  </si>
  <si>
    <t>Share of GDP</t>
  </si>
  <si>
    <t>Economic and government transfer variables, actual and projected, 2010-2028</t>
  </si>
  <si>
    <t>(Fiscal Years)</t>
  </si>
  <si>
    <t xml:space="preserve">Medicare </t>
  </si>
  <si>
    <t xml:space="preserve">Medicaid </t>
  </si>
  <si>
    <t>Total  Benefits to Persons</t>
  </si>
  <si>
    <t>Income Taxes</t>
  </si>
  <si>
    <t>Production and Import Taxes</t>
  </si>
  <si>
    <t>Gov Expenditures, Nominal</t>
  </si>
  <si>
    <t>Gov Expenditures, Real</t>
  </si>
  <si>
    <t>Nominal Federal Consumption &amp; Investment</t>
  </si>
  <si>
    <t>Nominal Government Consumption &amp; Investment</t>
  </si>
  <si>
    <t>Nominal S&amp;L Consumption &amp; Investment</t>
  </si>
  <si>
    <t>Consumption out of Transfers and Taxes</t>
  </si>
  <si>
    <t>Nominal Shares of GDP (%)</t>
  </si>
  <si>
    <t>Q3-2018</t>
  </si>
  <si>
    <t>GF@USNA</t>
  </si>
  <si>
    <t>GS@USNA</t>
  </si>
  <si>
    <t>GFH@USNA</t>
  </si>
  <si>
    <t>GSH@USNA</t>
  </si>
  <si>
    <t>PTGFH@USNA</t>
  </si>
  <si>
    <t>PTGSH@USNA</t>
  </si>
  <si>
    <t>RECESSQ@USECON</t>
  </si>
  <si>
    <t>.DTLM</t>
  </si>
  <si>
    <t>.SOURCE</t>
  </si>
  <si>
    <t>BEA</t>
  </si>
  <si>
    <t>Jun-29-2018 08:38</t>
  </si>
  <si>
    <t>CBO</t>
  </si>
  <si>
    <t>NBER</t>
  </si>
  <si>
    <t>Quarterly NBER Recession/Expansion: Recession Shading (+1/-1)</t>
  </si>
  <si>
    <t>Federal Govt Consumption &amp; Investment: Contrib to Real GDP % Change (SAAR, %Pt)</t>
  </si>
  <si>
    <t>State &amp; Local Govt Consumption/Investment: Contrib to Real GDP % Chg (SAAR, %Pt)</t>
  </si>
  <si>
    <t>GDPH@USNA</t>
  </si>
  <si>
    <t>YPOG@USNA</t>
  </si>
  <si>
    <t>GRCSP@USNA</t>
  </si>
  <si>
    <t>Contributions for Government Social Insurance from Persons (SAAR, Bil.$)</t>
  </si>
  <si>
    <t>Contributions for Government Social Insurance (to persons)</t>
  </si>
  <si>
    <t>Table 3.1, line 8</t>
  </si>
  <si>
    <t>Current transfers to government from persons</t>
  </si>
  <si>
    <t>Personal Current Transfer Payments to Government (SAAR, Bil.$)</t>
  </si>
  <si>
    <t>Net Gov't Benefits to Persons</t>
  </si>
  <si>
    <t>GFRPT@USNA</t>
  </si>
  <si>
    <t>GFRPRI@USNA</t>
  </si>
  <si>
    <t>GFRCP@USNA</t>
  </si>
  <si>
    <t>GFRS@USNA</t>
  </si>
  <si>
    <t>Federal Government Personal Current Tax Receipts (SAAR, Bil.$)</t>
  </si>
  <si>
    <t>Federal Government Tax Receipts on Production &amp; Imports (SAAR, Bil.$)</t>
  </si>
  <si>
    <t>Federal Government Tax Receipts on Corporate Income (SAAR, Bil.$)</t>
  </si>
  <si>
    <t>Contributions for Federal Government Social Insurance (SAAR, Bil.$)</t>
  </si>
  <si>
    <t>Using annual growth rates</t>
  </si>
  <si>
    <t>Federal Levels  (projected using growth rates)</t>
  </si>
  <si>
    <t>Total Levels  (projected using growth rates)</t>
  </si>
  <si>
    <t>Growth Rates: GDP, consumption and investment (CBO Projections)</t>
  </si>
  <si>
    <t>Growth rates: Federal taxes and transfers (calculated from CBO Projections)</t>
  </si>
  <si>
    <t>GFTFP@USNA</t>
  </si>
  <si>
    <t>GFEG@USNA</t>
  </si>
  <si>
    <t>GSRPT@USNA</t>
  </si>
  <si>
    <t>GSRPRI@USNA</t>
  </si>
  <si>
    <t>GSRCP@USNA</t>
  </si>
  <si>
    <t>GSRS@USNA</t>
  </si>
  <si>
    <t>GSTFP@USNA</t>
  </si>
  <si>
    <t>Federal Government Social Benefit Payments to Persons (SAAR, Bil.$)</t>
  </si>
  <si>
    <t>Federal Grants-in-Aid to State &amp; Local Governments (SAAR, Bil.$)</t>
  </si>
  <si>
    <t>State &amp; Local Government Personal Current Tax Receipts (SAAR, Bil.$)</t>
  </si>
  <si>
    <t>State &amp; Local Government Tax Receipts on Production &amp; Imports (SAAR, Bil.$)</t>
  </si>
  <si>
    <t>State &amp; Local Government Tax Receipts on Corporate Income (SAAR, Bil.$)</t>
  </si>
  <si>
    <t>Contributions for State &amp; Local Government Social Insurance (SAAR, Bil.$)</t>
  </si>
  <si>
    <t>State &amp; Local Government Social Benefit Payments to Persons (SAAR, Bil.$)</t>
  </si>
  <si>
    <t xml:space="preserve">State and Local Gov't Benefits to Persons Growth </t>
  </si>
  <si>
    <t xml:space="preserve">State and Local Personal Current Taxes Growth </t>
  </si>
  <si>
    <t xml:space="preserve">State and Local Taxes on Production and Imports Growth </t>
  </si>
  <si>
    <t xml:space="preserve">State and Local Corporate Taxes Growth </t>
  </si>
  <si>
    <t xml:space="preserve">State and Local Contributions for Government Social Insurance Growth </t>
  </si>
  <si>
    <t xml:space="preserve">Federal Gov't Benefits to Persons Growth </t>
  </si>
  <si>
    <t xml:space="preserve">Federal Taxes on Production and Imports Growth </t>
  </si>
  <si>
    <t xml:space="preserve">Federal Corporate Taxes Growth </t>
  </si>
  <si>
    <t xml:space="preserve">Federal Contributions for Government Social Insurance Growth </t>
  </si>
  <si>
    <t>Federal Personal Current Taxes</t>
  </si>
  <si>
    <t>Federal Taxes on Production and Imports</t>
  </si>
  <si>
    <t>Federal Corporate Taxes</t>
  </si>
  <si>
    <r>
      <t>Federal</t>
    </r>
    <r>
      <rPr>
        <b/>
        <sz val="11"/>
        <color theme="1"/>
        <rFont val="Calibri"/>
        <family val="2"/>
        <scheme val="minor"/>
      </rPr>
      <t xml:space="preserve"> </t>
    </r>
    <r>
      <rPr>
        <sz val="11"/>
        <color theme="1"/>
        <rFont val="Calibri"/>
        <family val="2"/>
        <scheme val="minor"/>
      </rPr>
      <t>Contributions for Government Social Insurance</t>
    </r>
  </si>
  <si>
    <t>Quarterly annualized rates, percent</t>
  </si>
  <si>
    <t>Annual rates imputed to quarterly annualized, percent</t>
  </si>
  <si>
    <t>GSET@USNA</t>
  </si>
  <si>
    <t>State &amp; Local Government Expenditures (SAAR, Bil.$)</t>
  </si>
  <si>
    <t>Federal Grants-in-Aid to State &amp; Local Governments</t>
  </si>
  <si>
    <t>State &amp; Local Government Total Expenditures</t>
  </si>
  <si>
    <t>Growth rates: State and local taxes and transfers (assume growth constant with current expenditures)</t>
  </si>
  <si>
    <t>Federal Gov't Benefits to Persons</t>
  </si>
  <si>
    <t>State and local levels  (projected using growth rates)</t>
  </si>
  <si>
    <t>State and local Gov't Benefits to Persons</t>
  </si>
  <si>
    <t>State and local Personal Current Taxes</t>
  </si>
  <si>
    <t>State and local Taxes on Production and Imports</t>
  </si>
  <si>
    <t>State and local Corporate Taxes</t>
  </si>
  <si>
    <t>State and local Contributions for Government Social Insurance</t>
  </si>
  <si>
    <t>Taxes and transfers</t>
  </si>
  <si>
    <t>Consumption and investment</t>
  </si>
  <si>
    <t>Alternative Scenario: Spending caps remain in place, TCJA provisions do not expire</t>
  </si>
  <si>
    <t>Baseline Scenario (CBO)</t>
  </si>
  <si>
    <t>Baseline "G": Government Consumption and Investment</t>
  </si>
  <si>
    <t>Q4-2018</t>
  </si>
  <si>
    <t>Mar-01-2019 08:38</t>
  </si>
  <si>
    <t>Feb-28-2019 08:31</t>
  </si>
  <si>
    <t>Jan-28-2019 11:46</t>
  </si>
  <si>
    <t>Real Potential Gross Domestic Product [CBO] (SAAR, Bil.Chn.2012$)</t>
  </si>
  <si>
    <t>Jan-02-2019 08:32</t>
  </si>
  <si>
    <t>2017Q1</t>
  </si>
  <si>
    <t>2017Q2</t>
  </si>
  <si>
    <t>2017Q3</t>
  </si>
  <si>
    <t>2017Q4</t>
  </si>
  <si>
    <t>2018Q1</t>
  </si>
  <si>
    <t>2018Q2</t>
  </si>
  <si>
    <t>2018Q3</t>
  </si>
  <si>
    <t>2018Q4</t>
  </si>
  <si>
    <t>2019Q1</t>
  </si>
  <si>
    <t>2019Q2</t>
  </si>
  <si>
    <t>2019Q3</t>
  </si>
  <si>
    <t>2019Q4</t>
  </si>
  <si>
    <t>2020Q1</t>
  </si>
  <si>
    <t>2020Q2</t>
  </si>
  <si>
    <t>2020Q3</t>
  </si>
  <si>
    <t>2020Q4</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</si>
  <si>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</si>
  <si>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</si>
  <si>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</si>
  <si>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</si>
  <si>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</si>
  <si>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</si>
  <si>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</si>
  <si>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</si>
  <si>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</si>
  <si>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</si>
  <si>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</si>
  <si>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</si>
  <si>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</si>
  <si>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</si>
  <si>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</si>
  <si>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</si>
  <si>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</si>
  <si>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</si>
  <si>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</si>
  <si>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</si>
  <si>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2026Q1</t>
  </si>
  <si>
    <t>2026Q2</t>
  </si>
  <si>
    <t>2026Q3</t>
  </si>
  <si>
    <t>2026Q4</t>
  </si>
  <si>
    <t>2027Q1</t>
  </si>
  <si>
    <t>2027Q2</t>
  </si>
  <si>
    <t>2027Q3</t>
  </si>
  <si>
    <t>2027Q4</t>
  </si>
  <si>
    <t>2028Q1</t>
  </si>
  <si>
    <t>2028Q2</t>
  </si>
  <si>
    <t>2028Q3</t>
  </si>
  <si>
    <t>2028Q4</t>
  </si>
  <si>
    <t>2029Q1</t>
  </si>
  <si>
    <t>2029Q2</t>
  </si>
  <si>
    <t>2029Q3</t>
  </si>
  <si>
    <t>2029Q4</t>
  </si>
  <si>
    <t>CBO projected levels (nominal)</t>
  </si>
  <si>
    <t>Total Gov't Current Expenditures</t>
  </si>
  <si>
    <t>Gov't Subsidies</t>
  </si>
  <si>
    <t>Gov't Interest Payments</t>
  </si>
  <si>
    <t>Medicare Outlays (Budget Account)</t>
  </si>
  <si>
    <t>Medicaid Outlays (Budget Account)</t>
  </si>
  <si>
    <t xml:space="preserve">Federal Personal Current Taxes Growth </t>
  </si>
  <si>
    <t>Fiscal year (x4 quarters)</t>
  </si>
  <si>
    <t>Calendar quarter</t>
  </si>
  <si>
    <t>n/a</t>
  </si>
  <si>
    <t>Translate from fiscal years to calendar quarters, smooth over four quarters</t>
  </si>
  <si>
    <t>Calculate quarterly annualized growth rates</t>
  </si>
  <si>
    <t xml:space="preserve">Implied Growth (annualized) </t>
  </si>
  <si>
    <t>CBO's 10-Year Economic Projections, January 2019</t>
  </si>
  <si>
    <t>Table 3-1, line 13</t>
  </si>
  <si>
    <t>Table 3-1, line 14</t>
  </si>
  <si>
    <t>CBO’s January 2019 report The Budget and Economic Outlook: 2019 to 2029</t>
  </si>
  <si>
    <t>Worksheet directory</t>
  </si>
  <si>
    <t>data_pull</t>
  </si>
  <si>
    <t>Sheet</t>
  </si>
  <si>
    <t>Historical Data</t>
  </si>
  <si>
    <t>Projection Data</t>
  </si>
  <si>
    <t>Purpose</t>
  </si>
  <si>
    <t>Pulls historical data from Haver database</t>
  </si>
  <si>
    <t>a_projections</t>
  </si>
  <si>
    <t>q_projections</t>
  </si>
  <si>
    <t>Holds CBO's 10-year economic projections, translates to quarterly annualized growth rates</t>
  </si>
  <si>
    <t>Holds CBO's 10-year projections of taxes and transfers in annual, fiscal year data; imputes annual, fiscal year levesl to quarterly annualized growth rates</t>
  </si>
  <si>
    <t>current_projections</t>
  </si>
  <si>
    <t>Combines historical and projected data into continuous time series, projects future levels of relevant variables using growth rates from 'a_projections; and 'q_projections'</t>
  </si>
  <si>
    <t>Calculations_forecast</t>
  </si>
  <si>
    <t>Reads data from 'current_projections' and performs the FIM calculations</t>
  </si>
  <si>
    <t>projection_figures</t>
  </si>
  <si>
    <t>Contains some figures of the relevant projected variables</t>
  </si>
  <si>
    <t>fiscal_impact</t>
  </si>
  <si>
    <t>Fiscal_impact_forecast</t>
  </si>
  <si>
    <t>Contains finalized data for the FIM and its components</t>
  </si>
  <si>
    <t>Contains finalized PDF of figures of the FIM and its components</t>
  </si>
  <si>
    <t>Real Federal Consumption Expenditures and Gross Investment Growth - Current Law</t>
  </si>
  <si>
    <t>Nominal Federal Consumption Expenditures and Gross Investment Growth - Current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</si>
</sst>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mmm&quot;-&quot;yyyy"/>
    <numFmt numFmtId="165" formatCode="0.0"/>
    <numFmt numFmtId="166" formatCode="mm/dd/yy"/>
    <numFmt numFmtId="167" formatCode="0.0000"/>
    <numFmt numFmtId="168" formatCode="0.000"/>
    <numFmt numFmtId="169" formatCode="#,##0;#,##0"/>
    <numFmt numFmtId="170" formatCode="0.00000"/>
    <numFmt numFmtId="171" formatCode="yyyy"/>
  </numFmts>
  <fonts count="6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7.5"/>
      <color theme="1"/>
      <name val="Helvetica"/>
    </font>
    <font>
      <u/>
      <sz val="7.5"/>
      <color theme="10"/>
      <name val="Helvetica"/>
    </font>
    <font>
      <sz val="11"/>
      <color theme="1"/>
      <name val="Arial"/>
      <family val="2"/>
    </font>
    <font>
      <sz val="12"/>
      <name val="Arial"/>
      <family val="2"/>
    </font>
    <font>
      <sz val="12"/>
      <color theme="1"/>
      <name val="Calibri"/>
      <family val="2"/>
      <scheme val="minor"/>
    </font>
    <font>
      <u/>
      <sz val="10"/>
      <color theme="10"/>
      <name val="Arial"/>
      <family val="2"/>
    </font>
    <font>
      <sz val="11"/>
      <color theme="3"/>
      <name val="Arial"/>
      <family val="2"/>
    </font>
    <font>
      <u/>
      <sz val="11"/>
      <color theme="10"/>
      <name val="Calibri"/>
      <family val="2"/>
    </font>
    <font>
      <u/>
      <sz val="12"/>
      <color theme="10"/>
      <name val="Arial"/>
      <family val="2"/>
    </font>
    <font>
      <u/>
      <sz val="10"/>
      <color indexed="12"/>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b/>
      <sz val="10"/>
      <color theme="1"/>
      <name val="Arial"/>
      <family val="2"/>
    </font>
    <font>
      <sz val="10"/>
      <color rgb="FFFF0000"/>
      <name val="Arial"/>
      <family val="2"/>
    </font>
    <font>
      <sz val="12"/>
      <name val="Courier"/>
      <family val="3"/>
    </font>
    <font>
      <sz val="10"/>
      <color indexed="8"/>
      <name val="Arial"/>
      <family val="2"/>
    </font>
    <font>
      <b/>
      <sz val="18"/>
      <color theme="3"/>
      <name val="Cambria"/>
      <family val="2"/>
      <scheme val="major"/>
    </font>
    <font>
      <sz val="10"/>
      <name val="P-TIMES"/>
    </font>
    <font>
      <sz val="10"/>
      <color rgb="FF000000"/>
      <name val="Times New Roman"/>
      <family val="1"/>
    </font>
    <font>
      <sz val="10"/>
      <name val="Times New Roman"/>
      <family val="1"/>
      <charset val="204"/>
    </font>
    <font>
      <sz val="9"/>
      <color indexed="63"/>
      <name val="Arial"/>
      <family val="2"/>
    </font>
    <font>
      <sz val="11"/>
      <color theme="0" tint="-0.14999847407452621"/>
      <name val="Calibri"/>
      <family val="2"/>
      <scheme val="minor"/>
    </font>
    <font>
      <sz val="11"/>
      <color theme="0" tint="-0.34998626667073579"/>
      <name val="Calibri"/>
      <family val="2"/>
      <scheme val="minor"/>
    </font>
    <font>
      <u/>
      <sz val="11"/>
      <color theme="0" tint="-0.34998626667073579"/>
      <name val="Calibri"/>
      <family val="2"/>
      <scheme val="minor"/>
    </font>
    <font>
      <sz val="11"/>
      <color rgb="FFFF0000"/>
      <name val="Calibri"/>
      <family val="2"/>
      <scheme val="minor"/>
    </font>
    <font>
      <sz val="11"/>
      <color theme="4"/>
      <name val="Calibri"/>
      <family val="2"/>
      <scheme val="minor"/>
    </font>
    <font>
      <i/>
      <sz val="11"/>
      <name val="Calibri"/>
      <family val="2"/>
      <scheme val="minor"/>
    </font>
    <font>
      <b/>
      <sz val="12"/>
      <color theme="1"/>
      <name val="Georgia"/>
      <family val="1"/>
    </font>
    <font>
      <sz val="12"/>
      <color theme="1"/>
      <name val="Georgia"/>
      <family val="1"/>
    </font>
    <font>
      <b/>
      <sz val="12"/>
      <color theme="1"/>
      <name val="Calibri"/>
      <family val="2"/>
      <scheme val="minor"/>
    </font>
    <font>
      <b/>
      <sz val="11"/>
      <color theme="0" tint="-0.14999847407452621"/>
      <name val="Calibri"/>
      <family val="2"/>
      <scheme val="minor"/>
    </font>
    <font>
      <i/>
      <sz val="11"/>
      <color theme="0" tint="-0.14999847407452621"/>
      <name val="Calibri"/>
      <family val="2"/>
      <scheme val="minor"/>
    </font>
    <font>
      <sz val="11"/>
      <color theme="6" tint="-0.249977111117893"/>
      <name val="Calibri"/>
      <family val="2"/>
      <scheme val="minor"/>
    </font>
  </fonts>
  <fills count="38">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2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22">
    <xf numFmtId="0" fontId="0" fillId="0" borderId="0"/>
    <xf numFmtId="0" fontId="1" fillId="0" borderId="0" applyNumberFormat="0" applyFill="0" applyBorder="0" applyAlignment="0" applyProtection="0"/>
    <xf numFmtId="0" fontId="3" fillId="0" borderId="0"/>
    <xf numFmtId="0" fontId="4" fillId="0" borderId="0"/>
    <xf numFmtId="0" fontId="4" fillId="0" borderId="0"/>
    <xf numFmtId="0" fontId="16" fillId="0" borderId="0"/>
    <xf numFmtId="43" fontId="3"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3" fillId="0" borderId="0"/>
    <xf numFmtId="0" fontId="3" fillId="0" borderId="0"/>
    <xf numFmtId="9" fontId="3" fillId="0" borderId="0" applyFont="0" applyFill="0" applyBorder="0" applyAlignment="0" applyProtection="0"/>
    <xf numFmtId="0" fontId="16"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20" fillId="0" borderId="0" applyNumberFormat="0" applyFill="0" applyBorder="0" applyAlignment="0" applyProtection="0">
      <alignment vertical="top"/>
      <protection locked="0"/>
    </xf>
    <xf numFmtId="0" fontId="3" fillId="0" borderId="0"/>
    <xf numFmtId="0" fontId="21" fillId="0" borderId="0" applyNumberFormat="0" applyFill="0" applyBorder="0" applyAlignment="0" applyProtection="0"/>
    <xf numFmtId="9" fontId="4" fillId="0" borderId="0" applyFont="0" applyFill="0" applyBorder="0" applyAlignment="0" applyProtection="0"/>
    <xf numFmtId="0" fontId="3" fillId="0" borderId="0"/>
    <xf numFmtId="0" fontId="4" fillId="0" borderId="0"/>
    <xf numFmtId="0" fontId="16" fillId="0" borderId="0"/>
    <xf numFmtId="0" fontId="22" fillId="0" borderId="0" applyNumberFormat="0" applyFill="0" applyBorder="0" applyAlignment="0" applyProtection="0">
      <alignment vertical="top"/>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 fillId="0" borderId="0"/>
    <xf numFmtId="0" fontId="23" fillId="14" borderId="0" applyNumberFormat="0" applyBorder="0" applyAlignment="0" applyProtection="0"/>
    <xf numFmtId="0" fontId="23" fillId="18" borderId="0" applyNumberFormat="0" applyBorder="0" applyAlignment="0" applyProtection="0"/>
    <xf numFmtId="0" fontId="23" fillId="22" borderId="0" applyNumberFormat="0" applyBorder="0" applyAlignment="0" applyProtection="0"/>
    <xf numFmtId="0" fontId="23" fillId="26" borderId="0" applyNumberFormat="0" applyBorder="0" applyAlignment="0" applyProtection="0"/>
    <xf numFmtId="0" fontId="23" fillId="30" borderId="0" applyNumberFormat="0" applyBorder="0" applyAlignment="0" applyProtection="0"/>
    <xf numFmtId="0" fontId="23" fillId="34" borderId="0" applyNumberFormat="0" applyBorder="0" applyAlignment="0" applyProtection="0"/>
    <xf numFmtId="0" fontId="23" fillId="15" borderId="0" applyNumberFormat="0" applyBorder="0" applyAlignment="0" applyProtection="0"/>
    <xf numFmtId="0" fontId="23" fillId="19" borderId="0" applyNumberFormat="0" applyBorder="0" applyAlignment="0" applyProtection="0"/>
    <xf numFmtId="0" fontId="23" fillId="23" borderId="0" applyNumberFormat="0" applyBorder="0" applyAlignment="0" applyProtection="0"/>
    <xf numFmtId="0" fontId="23" fillId="27" borderId="0" applyNumberFormat="0" applyBorder="0" applyAlignment="0" applyProtection="0"/>
    <xf numFmtId="0" fontId="23" fillId="31" borderId="0" applyNumberFormat="0" applyBorder="0" applyAlignment="0" applyProtection="0"/>
    <xf numFmtId="0" fontId="23" fillId="35" borderId="0" applyNumberFormat="0" applyBorder="0" applyAlignment="0" applyProtection="0"/>
    <xf numFmtId="0" fontId="24" fillId="16" borderId="0" applyNumberFormat="0" applyBorder="0" applyAlignment="0" applyProtection="0"/>
    <xf numFmtId="0" fontId="24" fillId="20" borderId="0" applyNumberFormat="0" applyBorder="0" applyAlignment="0" applyProtection="0"/>
    <xf numFmtId="0" fontId="24" fillId="24" borderId="0" applyNumberFormat="0" applyBorder="0" applyAlignment="0" applyProtection="0"/>
    <xf numFmtId="0" fontId="24" fillId="28" borderId="0" applyNumberFormat="0" applyBorder="0" applyAlignment="0" applyProtection="0"/>
    <xf numFmtId="0" fontId="24" fillId="32" borderId="0" applyNumberFormat="0" applyBorder="0" applyAlignment="0" applyProtection="0"/>
    <xf numFmtId="0" fontId="24" fillId="36" borderId="0" applyNumberFormat="0" applyBorder="0" applyAlignment="0" applyProtection="0"/>
    <xf numFmtId="0" fontId="24" fillId="13"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5" fillId="7" borderId="0" applyNumberFormat="0" applyBorder="0" applyAlignment="0" applyProtection="0"/>
    <xf numFmtId="0" fontId="26" fillId="10" borderId="20" applyNumberFormat="0" applyAlignment="0" applyProtection="0"/>
    <xf numFmtId="0" fontId="27" fillId="11" borderId="23" applyNumberFormat="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3" fontId="3" fillId="0" borderId="0" applyFont="0" applyFill="0" applyBorder="0" applyAlignment="0" applyProtection="0"/>
    <xf numFmtId="44" fontId="28" fillId="0" borderId="0" applyFont="0" applyFill="0" applyBorder="0" applyAlignment="0" applyProtection="0"/>
    <xf numFmtId="44" fontId="28" fillId="0" borderId="0" applyFont="0" applyFill="0" applyBorder="0" applyAlignment="0" applyProtection="0"/>
    <xf numFmtId="0" fontId="29" fillId="0" borderId="0" applyNumberFormat="0" applyFill="0" applyBorder="0" applyAlignment="0" applyProtection="0"/>
    <xf numFmtId="0" fontId="30" fillId="6" borderId="0" applyNumberFormat="0" applyBorder="0" applyAlignment="0" applyProtection="0"/>
    <xf numFmtId="0" fontId="31" fillId="0" borderId="17" applyNumberFormat="0" applyFill="0" applyAlignment="0" applyProtection="0"/>
    <xf numFmtId="0" fontId="32" fillId="0" borderId="18" applyNumberFormat="0" applyFill="0" applyAlignment="0" applyProtection="0"/>
    <xf numFmtId="0" fontId="33" fillId="0" borderId="19" applyNumberFormat="0" applyFill="0" applyAlignment="0" applyProtection="0"/>
    <xf numFmtId="0" fontId="33" fillId="0" borderId="0" applyNumberFormat="0" applyFill="0" applyBorder="0" applyAlignment="0" applyProtection="0"/>
    <xf numFmtId="0" fontId="34" fillId="9" borderId="20" applyNumberFormat="0" applyAlignment="0" applyProtection="0"/>
    <xf numFmtId="0" fontId="35" fillId="0" borderId="22" applyNumberFormat="0" applyFill="0" applyAlignment="0" applyProtection="0"/>
    <xf numFmtId="0" fontId="36" fillId="8" borderId="0" applyNumberFormat="0" applyBorder="0" applyAlignment="0" applyProtection="0"/>
    <xf numFmtId="0" fontId="3"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3"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23" fillId="0" borderId="0"/>
    <xf numFmtId="0" fontId="3"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 fillId="0" borderId="0"/>
    <xf numFmtId="0" fontId="38" fillId="0" borderId="0"/>
    <xf numFmtId="0" fontId="38" fillId="0" borderId="0"/>
    <xf numFmtId="0" fontId="38" fillId="0" borderId="0"/>
    <xf numFmtId="0" fontId="38" fillId="0" borderId="0"/>
    <xf numFmtId="0" fontId="16" fillId="0" borderId="0"/>
    <xf numFmtId="0" fontId="16" fillId="0" borderId="0"/>
    <xf numFmtId="0" fontId="16" fillId="0" borderId="0"/>
    <xf numFmtId="0" fontId="3" fillId="0" borderId="0"/>
    <xf numFmtId="0" fontId="3" fillId="0" borderId="0"/>
    <xf numFmtId="0" fontId="4" fillId="0" borderId="0"/>
    <xf numFmtId="0" fontId="3" fillId="0" borderId="0"/>
    <xf numFmtId="0" fontId="4" fillId="12" borderId="24" applyNumberFormat="0" applyFont="0" applyAlignment="0" applyProtection="0"/>
    <xf numFmtId="0" fontId="4" fillId="12" borderId="24" applyNumberFormat="0" applyFont="0" applyAlignment="0" applyProtection="0"/>
    <xf numFmtId="0" fontId="4" fillId="12" borderId="24" applyNumberFormat="0" applyFont="0" applyAlignment="0" applyProtection="0"/>
    <xf numFmtId="0" fontId="23" fillId="12" borderId="24" applyNumberFormat="0" applyFont="0" applyAlignment="0" applyProtection="0"/>
    <xf numFmtId="0" fontId="39" fillId="10" borderId="21" applyNumberFormat="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40" fillId="0" borderId="25" applyNumberFormat="0" applyFill="0" applyAlignment="0" applyProtection="0"/>
    <xf numFmtId="0" fontId="41" fillId="0" borderId="0" applyNumberFormat="0" applyFill="0" applyBorder="0" applyAlignment="0" applyProtection="0"/>
    <xf numFmtId="0" fontId="1" fillId="0" borderId="0" applyNumberFormat="0" applyFill="0" applyBorder="0" applyAlignment="0" applyProtection="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9" fontId="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8" fillId="0" borderId="0" applyNumberFormat="0" applyFill="0" applyBorder="0" applyAlignment="0" applyProtection="0"/>
    <xf numFmtId="0" fontId="16" fillId="0" borderId="0"/>
    <xf numFmtId="0" fontId="3" fillId="0" borderId="0"/>
    <xf numFmtId="0" fontId="42" fillId="0" borderId="0" applyFont="0" applyFill="0" applyBorder="0" applyAlignment="0" applyProtection="0"/>
    <xf numFmtId="0" fontId="43"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18" fillId="0" borderId="0" applyNumberFormat="0" applyFill="0" applyBorder="0" applyAlignment="0" applyProtection="0"/>
    <xf numFmtId="0" fontId="4" fillId="0" borderId="0"/>
    <xf numFmtId="0" fontId="45" fillId="0" borderId="0"/>
    <xf numFmtId="44" fontId="3" fillId="0" borderId="0" applyFont="0" applyFill="0" applyBorder="0" applyAlignment="0" applyProtection="0"/>
    <xf numFmtId="0" fontId="18" fillId="0" borderId="0" applyNumberFormat="0" applyFill="0" applyBorder="0" applyAlignment="0" applyProtection="0"/>
    <xf numFmtId="0" fontId="3" fillId="0" borderId="0"/>
    <xf numFmtId="0" fontId="1" fillId="0" borderId="0" applyNumberFormat="0" applyFill="0" applyBorder="0" applyAlignment="0" applyProtection="0"/>
    <xf numFmtId="0" fontId="44" fillId="0" borderId="0" applyNumberFormat="0" applyFill="0" applyBorder="0" applyAlignment="0" applyProtection="0"/>
    <xf numFmtId="0" fontId="23" fillId="12" borderId="24" applyNumberFormat="0" applyFont="0" applyAlignment="0" applyProtection="0"/>
    <xf numFmtId="0" fontId="3" fillId="0" borderId="0"/>
    <xf numFmtId="0" fontId="46" fillId="0" borderId="0"/>
  </cellStyleXfs>
  <cellXfs count="139">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0" fontId="0" fillId="0" borderId="0" xfId="0" applyAlignment="1">
      <alignment horizontal="left"/>
    </xf>
    <xf numFmtId="0" fontId="0" fillId="0" borderId="0" xfId="0"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0" fontId="0" fillId="4" borderId="2" xfId="0" applyFill="1" applyBorder="1"/>
    <xf numFmtId="0" fontId="5" fillId="0" borderId="0" xfId="0" applyFont="1"/>
    <xf numFmtId="2" fontId="5" fillId="0" borderId="0" xfId="0" applyNumberFormat="1" applyFont="1"/>
    <xf numFmtId="0" fontId="6" fillId="0" borderId="0" xfId="0" applyFont="1"/>
    <xf numFmtId="0" fontId="4" fillId="0" borderId="0" xfId="3"/>
    <xf numFmtId="0" fontId="7" fillId="0" borderId="0" xfId="0" applyFont="1" applyAlignment="1">
      <alignment horizontal="left"/>
    </xf>
    <xf numFmtId="0" fontId="7" fillId="0" borderId="0" xfId="0"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5" fillId="0" borderId="0" xfId="0" applyFont="1" applyAlignment="1">
      <alignment horizontal="left"/>
    </xf>
    <xf numFmtId="0" fontId="2" fillId="0" borderId="0" xfId="0" applyFont="1"/>
    <xf numFmtId="0" fontId="2" fillId="0" borderId="0" xfId="0" applyNumberFormat="1" applyFont="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8" fillId="5" borderId="0" xfId="0" applyFont="1" applyFill="1" applyAlignment="1">
      <alignment vertical="center"/>
    </xf>
    <xf numFmtId="0" fontId="9" fillId="5" borderId="0" xfId="0" applyFont="1" applyFill="1"/>
    <xf numFmtId="0" fontId="10" fillId="5" borderId="0" xfId="0" applyFont="1" applyFill="1"/>
    <xf numFmtId="0" fontId="1" fillId="0" borderId="0" xfId="1" applyAlignment="1">
      <alignment horizontal="left" vertical="center" readingOrder="1"/>
    </xf>
    <xf numFmtId="0" fontId="0" fillId="0" borderId="0" xfId="0" applyFont="1"/>
    <xf numFmtId="166"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2" fillId="5" borderId="0" xfId="0" applyFont="1" applyFill="1" applyBorder="1" applyAlignment="1">
      <alignment wrapText="1"/>
    </xf>
    <xf numFmtId="168" fontId="0" fillId="0" borderId="0" xfId="0" applyNumberFormat="1" applyAlignment="1">
      <alignment horizontal="right"/>
    </xf>
    <xf numFmtId="0" fontId="47" fillId="0" borderId="0" xfId="0" applyFont="1" applyAlignment="1">
      <alignment horizontal="left" vertical="top" wrapText="1"/>
    </xf>
    <xf numFmtId="169" fontId="48" fillId="0" borderId="0" xfId="0" applyNumberFormat="1" applyFont="1" applyAlignment="1">
      <alignment horizontal="left" vertical="top" wrapText="1"/>
    </xf>
    <xf numFmtId="0" fontId="2" fillId="0" borderId="0" xfId="0" applyFont="1"/>
    <xf numFmtId="0" fontId="0" fillId="0" borderId="0" xfId="0"/>
    <xf numFmtId="0" fontId="0" fillId="0" borderId="0" xfId="0" applyFill="1"/>
    <xf numFmtId="0" fontId="11" fillId="0" borderId="0" xfId="0" applyFont="1"/>
    <xf numFmtId="0" fontId="49" fillId="0" borderId="0" xfId="0" applyFont="1"/>
    <xf numFmtId="0" fontId="50" fillId="0" borderId="0" xfId="0" applyFont="1"/>
    <xf numFmtId="0" fontId="51" fillId="0" borderId="0" xfId="1" applyFont="1"/>
    <xf numFmtId="0" fontId="0" fillId="0" borderId="0" xfId="0" applyNumberFormat="1" applyFont="1"/>
    <xf numFmtId="0" fontId="0" fillId="0" borderId="0" xfId="0" applyFill="1" applyAlignment="1"/>
    <xf numFmtId="0" fontId="2" fillId="0" borderId="0" xfId="0" applyFont="1" applyFill="1" applyAlignment="1"/>
    <xf numFmtId="0" fontId="0" fillId="0" borderId="0" xfId="0" applyFill="1" applyAlignment="1">
      <alignment horizontal="left" indent="2"/>
    </xf>
    <xf numFmtId="1" fontId="0" fillId="0" borderId="0" xfId="0" applyNumberFormat="1" applyFill="1" applyAlignment="1">
      <alignment horizontal="left" indent="2"/>
    </xf>
    <xf numFmtId="1" fontId="5" fillId="0" borderId="0" xfId="0" applyNumberFormat="1" applyFont="1" applyFill="1" applyAlignment="1">
      <alignment horizontal="left" indent="1"/>
    </xf>
    <xf numFmtId="164" fontId="0" fillId="0" borderId="0" xfId="0" applyNumberFormat="1" applyFill="1"/>
    <xf numFmtId="164" fontId="11" fillId="0" borderId="0" xfId="0" applyNumberFormat="1" applyFont="1" applyFill="1"/>
    <xf numFmtId="0" fontId="11" fillId="0" borderId="0" xfId="0" applyFont="1" applyFill="1"/>
    <xf numFmtId="0" fontId="5" fillId="0" borderId="0" xfId="0" applyFont="1" applyFill="1"/>
    <xf numFmtId="0" fontId="54" fillId="0" borderId="0" xfId="0" applyFont="1" applyFill="1"/>
    <xf numFmtId="164" fontId="53" fillId="0" borderId="0" xfId="0" applyNumberFormat="1" applyFont="1" applyFill="1"/>
    <xf numFmtId="0" fontId="53" fillId="0" borderId="0" xfId="0" applyFont="1" applyFill="1"/>
    <xf numFmtId="0" fontId="56" fillId="0" borderId="0" xfId="0" applyFont="1" applyAlignment="1">
      <alignment horizontal="center"/>
    </xf>
    <xf numFmtId="0" fontId="0" fillId="0" borderId="0" xfId="0" applyAlignment="1"/>
    <xf numFmtId="0" fontId="0" fillId="0" borderId="0" xfId="0" applyNumberFormat="1" applyAlignment="1"/>
    <xf numFmtId="165" fontId="0" fillId="0" borderId="0" xfId="0" applyNumberFormat="1" applyFont="1" applyAlignment="1"/>
    <xf numFmtId="169" fontId="48" fillId="0" borderId="0" xfId="0" applyNumberFormat="1" applyFont="1" applyAlignment="1">
      <alignment horizontal="left" vertical="top"/>
    </xf>
    <xf numFmtId="0" fontId="57" fillId="0" borderId="0" xfId="0" applyFont="1" applyFill="1" applyAlignment="1">
      <alignment horizontal="left"/>
    </xf>
    <xf numFmtId="1" fontId="2" fillId="0" borderId="0" xfId="0" applyNumberFormat="1" applyFont="1" applyFill="1" applyAlignment="1"/>
    <xf numFmtId="1" fontId="11" fillId="0" borderId="0" xfId="39" applyNumberFormat="1" applyFont="1" applyFill="1" applyAlignment="1"/>
    <xf numFmtId="1" fontId="11" fillId="37" borderId="0" xfId="39" applyNumberFormat="1" applyFont="1" applyFill="1" applyAlignment="1"/>
    <xf numFmtId="165" fontId="11" fillId="0" borderId="0" xfId="39" applyNumberFormat="1" applyFont="1" applyFill="1" applyAlignment="1"/>
    <xf numFmtId="170" fontId="0" fillId="0" borderId="0" xfId="0" applyNumberFormat="1"/>
    <xf numFmtId="0" fontId="1" fillId="0" borderId="0" xfId="1" applyFill="1"/>
    <xf numFmtId="0" fontId="5" fillId="0" borderId="0" xfId="0" applyFont="1" applyFill="1" applyAlignment="1">
      <alignment horizontal="left" indent="1"/>
    </xf>
    <xf numFmtId="2" fontId="53" fillId="0" borderId="0" xfId="0" applyNumberFormat="1" applyFont="1" applyFill="1"/>
    <xf numFmtId="2" fontId="0" fillId="0" borderId="0" xfId="0" applyNumberFormat="1" applyFill="1" applyAlignment="1">
      <alignment horizontal="left" indent="2"/>
    </xf>
    <xf numFmtId="14" fontId="49" fillId="0" borderId="0" xfId="0" applyNumberFormat="1" applyFont="1" applyFill="1"/>
    <xf numFmtId="14" fontId="49" fillId="0" borderId="0" xfId="0" applyNumberFormat="1" applyFont="1" applyAlignment="1">
      <alignment horizontal="right"/>
    </xf>
    <xf numFmtId="167" fontId="49" fillId="0" borderId="0" xfId="0" applyNumberFormat="1" applyFont="1"/>
    <xf numFmtId="14" fontId="49" fillId="0" borderId="0" xfId="0" applyNumberFormat="1" applyFont="1"/>
    <xf numFmtId="0" fontId="0" fillId="0" borderId="0" xfId="0" applyFill="1" applyAlignment="1">
      <alignment horizontal="left" wrapText="1"/>
    </xf>
    <xf numFmtId="0" fontId="54" fillId="0" borderId="0" xfId="0" applyFont="1" applyFill="1" applyAlignment="1">
      <alignment horizontal="left" indent="2"/>
    </xf>
    <xf numFmtId="1" fontId="5" fillId="0" borderId="0" xfId="0" applyNumberFormat="1" applyFont="1" applyFill="1" applyAlignment="1">
      <alignment horizontal="left"/>
    </xf>
    <xf numFmtId="1" fontId="58" fillId="0" borderId="0" xfId="0" applyNumberFormat="1" applyFont="1" applyFill="1" applyAlignment="1"/>
    <xf numFmtId="1" fontId="49" fillId="0" borderId="0" xfId="39" applyNumberFormat="1" applyFont="1" applyFill="1" applyAlignment="1"/>
    <xf numFmtId="0" fontId="49" fillId="0" borderId="0" xfId="0" applyFont="1" applyFill="1" applyAlignment="1">
      <alignment horizontal="left" indent="2"/>
    </xf>
    <xf numFmtId="165" fontId="49" fillId="0" borderId="0" xfId="39" applyNumberFormat="1" applyFont="1" applyFill="1" applyAlignment="1"/>
    <xf numFmtId="1" fontId="49" fillId="0" borderId="0" xfId="0" applyNumberFormat="1" applyFont="1" applyFill="1" applyAlignment="1">
      <alignment horizontal="left" indent="2"/>
    </xf>
    <xf numFmtId="1" fontId="59" fillId="0" borderId="0" xfId="0" applyNumberFormat="1" applyFont="1" applyFill="1" applyAlignment="1">
      <alignment horizontal="left" indent="2"/>
    </xf>
    <xf numFmtId="0" fontId="49" fillId="0" borderId="0" xfId="0" applyFont="1" applyFill="1"/>
    <xf numFmtId="0" fontId="52" fillId="0" borderId="0" xfId="0" applyFont="1"/>
    <xf numFmtId="0" fontId="60" fillId="0" borderId="0" xfId="0" applyFont="1" applyFill="1" applyAlignment="1">
      <alignment horizontal="left" indent="2"/>
    </xf>
    <xf numFmtId="0" fontId="60" fillId="0" borderId="0" xfId="0" applyFont="1"/>
    <xf numFmtId="1" fontId="2" fillId="0" borderId="0" xfId="0" applyNumberFormat="1" applyFont="1" applyFill="1" applyAlignment="1">
      <alignment horizontal="left" indent="2"/>
    </xf>
    <xf numFmtId="171" fontId="0" fillId="0" borderId="0" xfId="0" applyNumberFormat="1"/>
    <xf numFmtId="1" fontId="11" fillId="0" borderId="0" xfId="0" applyNumberFormat="1" applyFont="1" applyFill="1" applyAlignment="1">
      <alignment horizontal="left" indent="2"/>
    </xf>
    <xf numFmtId="167" fontId="0" fillId="0" borderId="0" xfId="0" applyNumberFormat="1" applyAlignment="1">
      <alignment horizontal="right"/>
    </xf>
    <xf numFmtId="164" fontId="0" fillId="4" borderId="0" xfId="0" applyNumberFormat="1" applyFill="1"/>
    <xf numFmtId="164" fontId="11" fillId="4" borderId="0" xfId="0" applyNumberFormat="1" applyFont="1" applyFill="1"/>
    <xf numFmtId="164" fontId="53" fillId="4" borderId="0" xfId="0" applyNumberFormat="1" applyFont="1" applyFill="1"/>
    <xf numFmtId="168" fontId="0" fillId="4" borderId="0" xfId="0" applyNumberFormat="1" applyFill="1" applyAlignment="1">
      <alignment horizontal="right"/>
    </xf>
    <xf numFmtId="168" fontId="53" fillId="4" borderId="0" xfId="0" applyNumberFormat="1" applyFont="1" applyFill="1" applyAlignment="1">
      <alignment horizontal="right"/>
    </xf>
    <xf numFmtId="3" fontId="0" fillId="0" borderId="0" xfId="0" applyNumberFormat="1" applyAlignment="1"/>
    <xf numFmtId="3" fontId="0" fillId="0" borderId="0" xfId="0" applyNumberFormat="1"/>
    <xf numFmtId="0" fontId="0" fillId="0" borderId="0" xfId="0"/>
    <xf numFmtId="0" fontId="0" fillId="0" borderId="0" xfId="0" applyFont="1"/>
    <xf numFmtId="1" fontId="53" fillId="0" borderId="0" xfId="0" applyNumberFormat="1" applyFont="1" applyFill="1" applyAlignment="1">
      <alignment horizontal="left" indent="2"/>
    </xf>
    <xf numFmtId="0" fontId="2" fillId="2" borderId="0" xfId="0" applyFont="1" applyFill="1" applyAlignment="1">
      <alignment horizontal="center"/>
    </xf>
    <xf numFmtId="0" fontId="55" fillId="0" borderId="0" xfId="0" applyFont="1" applyAlignment="1">
      <alignment horizontal="center"/>
    </xf>
    <xf numFmtId="0" fontId="56" fillId="0" borderId="0" xfId="0" applyFont="1" applyAlignment="1">
      <alignment horizontal="center"/>
    </xf>
    <xf numFmtId="0" fontId="8" fillId="5" borderId="0" xfId="0" applyFont="1" applyFill="1" applyAlignment="1">
      <alignment horizontal="center" vertical="center"/>
    </xf>
    <xf numFmtId="0" fontId="12" fillId="5" borderId="10" xfId="0" applyFont="1" applyFill="1" applyBorder="1" applyAlignment="1">
      <alignment horizontal="center" vertical="center" wrapText="1"/>
    </xf>
    <xf numFmtId="0" fontId="12" fillId="5" borderId="11" xfId="0" applyFont="1" applyFill="1" applyBorder="1" applyAlignment="1">
      <alignment horizontal="center" vertical="center" wrapText="1"/>
    </xf>
    <xf numFmtId="0" fontId="12" fillId="5" borderId="12" xfId="0" applyFont="1" applyFill="1" applyBorder="1" applyAlignment="1">
      <alignment horizontal="center" vertical="center" wrapText="1"/>
    </xf>
    <xf numFmtId="0" fontId="12" fillId="5" borderId="13"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14" xfId="0" applyFont="1" applyFill="1" applyBorder="1" applyAlignment="1">
      <alignment horizontal="center" vertical="center" wrapText="1"/>
    </xf>
    <xf numFmtId="0" fontId="14" fillId="5" borderId="15" xfId="1" applyFont="1" applyFill="1" applyBorder="1" applyAlignment="1">
      <alignment horizontal="right"/>
    </xf>
    <xf numFmtId="0" fontId="14" fillId="5" borderId="9" xfId="1" applyFont="1" applyFill="1" applyBorder="1" applyAlignment="1">
      <alignment horizontal="right"/>
    </xf>
    <xf numFmtId="0" fontId="14" fillId="5" borderId="9" xfId="1" applyFont="1" applyFill="1" applyBorder="1" applyAlignment="1">
      <alignment horizontal="left"/>
    </xf>
    <xf numFmtId="0" fontId="14" fillId="5" borderId="16" xfId="1" applyFont="1" applyFill="1" applyBorder="1" applyAlignment="1">
      <alignment horizontal="left"/>
    </xf>
  </cellXfs>
  <cellStyles count="522">
    <cellStyle name="20% - Accent1 2" xfId="195" xr:uid="{00000000-0005-0000-0000-000000000000}"/>
    <cellStyle name="20% - Accent2 2" xfId="196" xr:uid="{00000000-0005-0000-0000-000001000000}"/>
    <cellStyle name="20% - Accent3 2" xfId="197" xr:uid="{00000000-0005-0000-0000-000002000000}"/>
    <cellStyle name="20% - Accent4 2" xfId="198" xr:uid="{00000000-0005-0000-0000-000003000000}"/>
    <cellStyle name="20% - Accent5 2" xfId="199" xr:uid="{00000000-0005-0000-0000-000004000000}"/>
    <cellStyle name="20% - Accent6 2" xfId="200" xr:uid="{00000000-0005-0000-0000-000005000000}"/>
    <cellStyle name="40% - Accent1 2" xfId="201" xr:uid="{00000000-0005-0000-0000-000006000000}"/>
    <cellStyle name="40% - Accent2 2" xfId="202" xr:uid="{00000000-0005-0000-0000-000007000000}"/>
    <cellStyle name="40% - Accent3 2" xfId="203" xr:uid="{00000000-0005-0000-0000-000008000000}"/>
    <cellStyle name="40% - Accent4 2" xfId="204" xr:uid="{00000000-0005-0000-0000-000009000000}"/>
    <cellStyle name="40% - Accent5 2" xfId="205" xr:uid="{00000000-0005-0000-0000-00000A000000}"/>
    <cellStyle name="40% - Accent6 2" xfId="206" xr:uid="{00000000-0005-0000-0000-00000B000000}"/>
    <cellStyle name="60% - Accent1 2" xfId="207" xr:uid="{00000000-0005-0000-0000-00000C000000}"/>
    <cellStyle name="60% - Accent2 2" xfId="208" xr:uid="{00000000-0005-0000-0000-00000D000000}"/>
    <cellStyle name="60% - Accent3 2" xfId="209" xr:uid="{00000000-0005-0000-0000-00000E000000}"/>
    <cellStyle name="60% - Accent4 2" xfId="210" xr:uid="{00000000-0005-0000-0000-00000F000000}"/>
    <cellStyle name="60% - Accent5 2" xfId="211" xr:uid="{00000000-0005-0000-0000-000010000000}"/>
    <cellStyle name="60% - Accent6 2" xfId="212" xr:uid="{00000000-0005-0000-0000-000011000000}"/>
    <cellStyle name="Accent1 2" xfId="213" xr:uid="{00000000-0005-0000-0000-000012000000}"/>
    <cellStyle name="Accent2 2" xfId="214" xr:uid="{00000000-0005-0000-0000-000013000000}"/>
    <cellStyle name="Accent3 2" xfId="215" xr:uid="{00000000-0005-0000-0000-000014000000}"/>
    <cellStyle name="Accent4 2" xfId="216" xr:uid="{00000000-0005-0000-0000-000015000000}"/>
    <cellStyle name="Accent5 2" xfId="217" xr:uid="{00000000-0005-0000-0000-000016000000}"/>
    <cellStyle name="Accent6 2" xfId="218" xr:uid="{00000000-0005-0000-0000-000017000000}"/>
    <cellStyle name="Bad 2" xfId="219" xr:uid="{00000000-0005-0000-0000-000018000000}"/>
    <cellStyle name="Calculation 2" xfId="220" xr:uid="{00000000-0005-0000-0000-000019000000}"/>
    <cellStyle name="Check Cell 2" xfId="221" xr:uid="{00000000-0005-0000-0000-00001A000000}"/>
    <cellStyle name="Comma 2" xfId="6" xr:uid="{00000000-0005-0000-0000-00001C000000}"/>
    <cellStyle name="Comma 2 2" xfId="15" xr:uid="{00000000-0005-0000-0000-00001D000000}"/>
    <cellStyle name="Comma 2 3" xfId="222" xr:uid="{00000000-0005-0000-0000-00001E000000}"/>
    <cellStyle name="Comma 2 4" xfId="223" xr:uid="{00000000-0005-0000-0000-00001F000000}"/>
    <cellStyle name="Comma 2 5" xfId="224" xr:uid="{00000000-0005-0000-0000-000020000000}"/>
    <cellStyle name="Comma 2 6" xfId="225" xr:uid="{00000000-0005-0000-0000-000021000000}"/>
    <cellStyle name="Comma 2 7" xfId="507" xr:uid="{00000000-0005-0000-0000-000022000000}"/>
    <cellStyle name="Comma 3" xfId="16" xr:uid="{00000000-0005-0000-0000-000023000000}"/>
    <cellStyle name="Comma 4" xfId="226" xr:uid="{00000000-0005-0000-0000-000024000000}"/>
    <cellStyle name="Comma 5" xfId="510" xr:uid="{00000000-0005-0000-0000-000025000000}"/>
    <cellStyle name="Comma 9" xfId="227" xr:uid="{00000000-0005-0000-0000-000026000000}"/>
    <cellStyle name="Comma0" xfId="228" xr:uid="{00000000-0005-0000-0000-000027000000}"/>
    <cellStyle name="Currency 2" xfId="229" xr:uid="{00000000-0005-0000-0000-000028000000}"/>
    <cellStyle name="Currency 3" xfId="230" xr:uid="{00000000-0005-0000-0000-000029000000}"/>
    <cellStyle name="Currency 4" xfId="514" xr:uid="{00000000-0005-0000-0000-00002A000000}"/>
    <cellStyle name="Currency0" xfId="504" xr:uid="{00000000-0005-0000-0000-00002B000000}"/>
    <cellStyle name="Explanatory Text 2" xfId="231" xr:uid="{00000000-0005-0000-0000-00002C000000}"/>
    <cellStyle name="Good 2" xfId="232" xr:uid="{00000000-0005-0000-0000-00002D000000}"/>
    <cellStyle name="Heading 1 2" xfId="233" xr:uid="{00000000-0005-0000-0000-00002E000000}"/>
    <cellStyle name="Heading 2 2" xfId="234" xr:uid="{00000000-0005-0000-0000-00002F000000}"/>
    <cellStyle name="Heading 3 2" xfId="235" xr:uid="{00000000-0005-0000-0000-000030000000}"/>
    <cellStyle name="Heading 4 2" xfId="236" xr:uid="{00000000-0005-0000-0000-000031000000}"/>
    <cellStyle name="Hyperlink" xfId="1" builtinId="8"/>
    <cellStyle name="Hyperlink 2" xfId="17" xr:uid="{00000000-0005-0000-0000-000033000000}"/>
    <cellStyle name="Hyperlink 2 2" xfId="511" xr:uid="{00000000-0005-0000-0000-000034000000}"/>
    <cellStyle name="Hyperlink 3" xfId="19" xr:uid="{00000000-0005-0000-0000-000035000000}"/>
    <cellStyle name="Hyperlink 4" xfId="24" xr:uid="{00000000-0005-0000-0000-000036000000}"/>
    <cellStyle name="Hyperlink 5" xfId="317" xr:uid="{00000000-0005-0000-0000-000037000000}"/>
    <cellStyle name="Hyperlink 5 2" xfId="515" xr:uid="{00000000-0005-0000-0000-000038000000}"/>
    <cellStyle name="Hyperlink 6" xfId="501" xr:uid="{00000000-0005-0000-0000-000039000000}"/>
    <cellStyle name="Hyperlink 6 2" xfId="517" xr:uid="{00000000-0005-0000-0000-00003A000000}"/>
    <cellStyle name="Hyperlink 7" xfId="9" xr:uid="{00000000-0005-0000-0000-00003B000000}"/>
    <cellStyle name="Input 2" xfId="237" xr:uid="{00000000-0005-0000-0000-00003C000000}"/>
    <cellStyle name="Linked Cell 2" xfId="238" xr:uid="{00000000-0005-0000-0000-00003D000000}"/>
    <cellStyle name="Neutral 2" xfId="239" xr:uid="{00000000-0005-0000-0000-00003E000000}"/>
    <cellStyle name="Normal" xfId="0" builtinId="0"/>
    <cellStyle name="Normal 10" xfId="22" xr:uid="{00000000-0005-0000-0000-000040000000}"/>
    <cellStyle name="Normal 10 2" xfId="319" xr:uid="{00000000-0005-0000-0000-000041000000}"/>
    <cellStyle name="Normal 11" xfId="240" xr:uid="{00000000-0005-0000-0000-000042000000}"/>
    <cellStyle name="Normal 11 2" xfId="241" xr:uid="{00000000-0005-0000-0000-000043000000}"/>
    <cellStyle name="Normal 11 3" xfId="242" xr:uid="{00000000-0005-0000-0000-000044000000}"/>
    <cellStyle name="Normal 11 4" xfId="243" xr:uid="{00000000-0005-0000-0000-000045000000}"/>
    <cellStyle name="Normal 12" xfId="244" xr:uid="{00000000-0005-0000-0000-000046000000}"/>
    <cellStyle name="Normal 12 2" xfId="245" xr:uid="{00000000-0005-0000-0000-000047000000}"/>
    <cellStyle name="Normal 12 3" xfId="246" xr:uid="{00000000-0005-0000-0000-000048000000}"/>
    <cellStyle name="Normal 12 4" xfId="247" xr:uid="{00000000-0005-0000-0000-000049000000}"/>
    <cellStyle name="Normal 13" xfId="248" xr:uid="{00000000-0005-0000-0000-00004A000000}"/>
    <cellStyle name="Normal 13 2" xfId="249" xr:uid="{00000000-0005-0000-0000-00004B000000}"/>
    <cellStyle name="Normal 13 3" xfId="250" xr:uid="{00000000-0005-0000-0000-00004C000000}"/>
    <cellStyle name="Normal 13 4" xfId="251" xr:uid="{00000000-0005-0000-0000-00004D000000}"/>
    <cellStyle name="Normal 14" xfId="252" xr:uid="{00000000-0005-0000-0000-00004E000000}"/>
    <cellStyle name="Normal 14 2" xfId="253" xr:uid="{00000000-0005-0000-0000-00004F000000}"/>
    <cellStyle name="Normal 15" xfId="254" xr:uid="{00000000-0005-0000-0000-000050000000}"/>
    <cellStyle name="Normal 16" xfId="255" xr:uid="{00000000-0005-0000-0000-000051000000}"/>
    <cellStyle name="Normal 17" xfId="256" xr:uid="{00000000-0005-0000-0000-000052000000}"/>
    <cellStyle name="Normal 18" xfId="257" xr:uid="{00000000-0005-0000-0000-000053000000}"/>
    <cellStyle name="Normal 18 2" xfId="520" xr:uid="{00000000-0005-0000-0000-000054000000}"/>
    <cellStyle name="Normal 19" xfId="506" xr:uid="{00000000-0005-0000-0000-000055000000}"/>
    <cellStyle name="Normal 19 2" xfId="512" xr:uid="{00000000-0005-0000-0000-000056000000}"/>
    <cellStyle name="Normal 19 3" xfId="513" xr:uid="{00000000-0005-0000-0000-000057000000}"/>
    <cellStyle name="Normal 2" xfId="3" xr:uid="{00000000-0005-0000-0000-000058000000}"/>
    <cellStyle name="Normal 2 10" xfId="25" xr:uid="{00000000-0005-0000-0000-000059000000}"/>
    <cellStyle name="Normal 2 10 2" xfId="320" xr:uid="{00000000-0005-0000-0000-00005A000000}"/>
    <cellStyle name="Normal 2 11" xfId="26" xr:uid="{00000000-0005-0000-0000-00005B000000}"/>
    <cellStyle name="Normal 2 11 2" xfId="321" xr:uid="{00000000-0005-0000-0000-00005C000000}"/>
    <cellStyle name="Normal 2 12" xfId="258" xr:uid="{00000000-0005-0000-0000-00005D000000}"/>
    <cellStyle name="Normal 2 13" xfId="259" xr:uid="{00000000-0005-0000-0000-00005E000000}"/>
    <cellStyle name="Normal 2 14" xfId="260" xr:uid="{00000000-0005-0000-0000-00005F000000}"/>
    <cellStyle name="Normal 2 15" xfId="261" xr:uid="{00000000-0005-0000-0000-000060000000}"/>
    <cellStyle name="Normal 2 16" xfId="262" xr:uid="{00000000-0005-0000-0000-000061000000}"/>
    <cellStyle name="Normal 2 17" xfId="263" xr:uid="{00000000-0005-0000-0000-000062000000}"/>
    <cellStyle name="Normal 2 18" xfId="264" xr:uid="{00000000-0005-0000-0000-000063000000}"/>
    <cellStyle name="Normal 2 19" xfId="265" xr:uid="{00000000-0005-0000-0000-000064000000}"/>
    <cellStyle name="Normal 2 2" xfId="11" xr:uid="{00000000-0005-0000-0000-000065000000}"/>
    <cellStyle name="Normal 2 2 10" xfId="322" xr:uid="{00000000-0005-0000-0000-000066000000}"/>
    <cellStyle name="Normal 2 2 2" xfId="27" xr:uid="{00000000-0005-0000-0000-000067000000}"/>
    <cellStyle name="Normal 2 2 2 2" xfId="28" xr:uid="{00000000-0005-0000-0000-000068000000}"/>
    <cellStyle name="Normal 2 2 2 2 2" xfId="323" xr:uid="{00000000-0005-0000-0000-000069000000}"/>
    <cellStyle name="Normal 2 2 2 3" xfId="29" xr:uid="{00000000-0005-0000-0000-00006A000000}"/>
    <cellStyle name="Normal 2 2 2 3 2" xfId="324" xr:uid="{00000000-0005-0000-0000-00006B000000}"/>
    <cellStyle name="Normal 2 2 2 4" xfId="325" xr:uid="{00000000-0005-0000-0000-00006C000000}"/>
    <cellStyle name="Normal 2 2 3" xfId="30" xr:uid="{00000000-0005-0000-0000-00006D000000}"/>
    <cellStyle name="Normal 2 2 3 2" xfId="31" xr:uid="{00000000-0005-0000-0000-00006E000000}"/>
    <cellStyle name="Normal 2 2 3 2 2" xfId="326" xr:uid="{00000000-0005-0000-0000-00006F000000}"/>
    <cellStyle name="Normal 2 2 3 3" xfId="327" xr:uid="{00000000-0005-0000-0000-000070000000}"/>
    <cellStyle name="Normal 2 2 4" xfId="32" xr:uid="{00000000-0005-0000-0000-000071000000}"/>
    <cellStyle name="Normal 2 2 4 2" xfId="33" xr:uid="{00000000-0005-0000-0000-000072000000}"/>
    <cellStyle name="Normal 2 2 4 2 2" xfId="328" xr:uid="{00000000-0005-0000-0000-000073000000}"/>
    <cellStyle name="Normal 2 2 4 3" xfId="329" xr:uid="{00000000-0005-0000-0000-000074000000}"/>
    <cellStyle name="Normal 2 2 5" xfId="34" xr:uid="{00000000-0005-0000-0000-000075000000}"/>
    <cellStyle name="Normal 2 2 5 2" xfId="35" xr:uid="{00000000-0005-0000-0000-000076000000}"/>
    <cellStyle name="Normal 2 2 5 2 2" xfId="330" xr:uid="{00000000-0005-0000-0000-000077000000}"/>
    <cellStyle name="Normal 2 2 5 3" xfId="331" xr:uid="{00000000-0005-0000-0000-000078000000}"/>
    <cellStyle name="Normal 2 2 6" xfId="36" xr:uid="{00000000-0005-0000-0000-000079000000}"/>
    <cellStyle name="Normal 2 2 6 2" xfId="332" xr:uid="{00000000-0005-0000-0000-00007A000000}"/>
    <cellStyle name="Normal 2 2 7" xfId="37" xr:uid="{00000000-0005-0000-0000-00007B000000}"/>
    <cellStyle name="Normal 2 2 7 2" xfId="333" xr:uid="{00000000-0005-0000-0000-00007C000000}"/>
    <cellStyle name="Normal 2 2 8" xfId="38" xr:uid="{00000000-0005-0000-0000-00007D000000}"/>
    <cellStyle name="Normal 2 2 8 2" xfId="334" xr:uid="{00000000-0005-0000-0000-00007E000000}"/>
    <cellStyle name="Normal 2 2 9" xfId="335" xr:uid="{00000000-0005-0000-0000-00007F000000}"/>
    <cellStyle name="Normal 2 20" xfId="266" xr:uid="{00000000-0005-0000-0000-000080000000}"/>
    <cellStyle name="Normal 2 21" xfId="267" xr:uid="{00000000-0005-0000-0000-000081000000}"/>
    <cellStyle name="Normal 2 22" xfId="268" xr:uid="{00000000-0005-0000-0000-000082000000}"/>
    <cellStyle name="Normal 2 23" xfId="269" xr:uid="{00000000-0005-0000-0000-000083000000}"/>
    <cellStyle name="Normal 2 24" xfId="318" xr:uid="{00000000-0005-0000-0000-000084000000}"/>
    <cellStyle name="Normal 2 25" xfId="505" xr:uid="{00000000-0005-0000-0000-000085000000}"/>
    <cellStyle name="Normal 2 26" xfId="7" xr:uid="{00000000-0005-0000-0000-000086000000}"/>
    <cellStyle name="Normal 2 3" xfId="13" xr:uid="{00000000-0005-0000-0000-000087000000}"/>
    <cellStyle name="Normal 2 3 2" xfId="39" xr:uid="{00000000-0005-0000-0000-000088000000}"/>
    <cellStyle name="Normal 2 3 2 2" xfId="40" xr:uid="{00000000-0005-0000-0000-000089000000}"/>
    <cellStyle name="Normal 2 3 2 2 2" xfId="336" xr:uid="{00000000-0005-0000-0000-00008A000000}"/>
    <cellStyle name="Normal 2 3 2 3" xfId="41" xr:uid="{00000000-0005-0000-0000-00008B000000}"/>
    <cellStyle name="Normal 2 3 2 3 2" xfId="337" xr:uid="{00000000-0005-0000-0000-00008C000000}"/>
    <cellStyle name="Normal 2 3 2 4" xfId="338" xr:uid="{00000000-0005-0000-0000-00008D000000}"/>
    <cellStyle name="Normal 2 3 3" xfId="42" xr:uid="{00000000-0005-0000-0000-00008E000000}"/>
    <cellStyle name="Normal 2 3 4" xfId="43" xr:uid="{00000000-0005-0000-0000-00008F000000}"/>
    <cellStyle name="Normal 2 3 4 2" xfId="339" xr:uid="{00000000-0005-0000-0000-000090000000}"/>
    <cellStyle name="Normal 2 3 5" xfId="44" xr:uid="{00000000-0005-0000-0000-000091000000}"/>
    <cellStyle name="Normal 2 3 5 2" xfId="340" xr:uid="{00000000-0005-0000-0000-000092000000}"/>
    <cellStyle name="Normal 2 3 6" xfId="341" xr:uid="{00000000-0005-0000-0000-000093000000}"/>
    <cellStyle name="Normal 2 4" xfId="45" xr:uid="{00000000-0005-0000-0000-000094000000}"/>
    <cellStyle name="Normal 2 4 2" xfId="46" xr:uid="{00000000-0005-0000-0000-000095000000}"/>
    <cellStyle name="Normal 2 4 2 2" xfId="342" xr:uid="{00000000-0005-0000-0000-000096000000}"/>
    <cellStyle name="Normal 2 5" xfId="47" xr:uid="{00000000-0005-0000-0000-000097000000}"/>
    <cellStyle name="Normal 2 5 2" xfId="48" xr:uid="{00000000-0005-0000-0000-000098000000}"/>
    <cellStyle name="Normal 2 5 2 2" xfId="343" xr:uid="{00000000-0005-0000-0000-000099000000}"/>
    <cellStyle name="Normal 2 5 3" xfId="344" xr:uid="{00000000-0005-0000-0000-00009A000000}"/>
    <cellStyle name="Normal 2 6" xfId="49" xr:uid="{00000000-0005-0000-0000-00009B000000}"/>
    <cellStyle name="Normal 2 6 2" xfId="50" xr:uid="{00000000-0005-0000-0000-00009C000000}"/>
    <cellStyle name="Normal 2 6 2 2" xfId="345" xr:uid="{00000000-0005-0000-0000-00009D000000}"/>
    <cellStyle name="Normal 2 6 3" xfId="346" xr:uid="{00000000-0005-0000-0000-00009E000000}"/>
    <cellStyle name="Normal 2 7" xfId="51" xr:uid="{00000000-0005-0000-0000-00009F000000}"/>
    <cellStyle name="Normal 2 7 2" xfId="52" xr:uid="{00000000-0005-0000-0000-0000A0000000}"/>
    <cellStyle name="Normal 2 7 2 2" xfId="347" xr:uid="{00000000-0005-0000-0000-0000A1000000}"/>
    <cellStyle name="Normal 2 7 3" xfId="348" xr:uid="{00000000-0005-0000-0000-0000A2000000}"/>
    <cellStyle name="Normal 2 8" xfId="53" xr:uid="{00000000-0005-0000-0000-0000A3000000}"/>
    <cellStyle name="Normal 2 8 2" xfId="54" xr:uid="{00000000-0005-0000-0000-0000A4000000}"/>
    <cellStyle name="Normal 2 8 2 2" xfId="349" xr:uid="{00000000-0005-0000-0000-0000A5000000}"/>
    <cellStyle name="Normal 2 8 3" xfId="350" xr:uid="{00000000-0005-0000-0000-0000A6000000}"/>
    <cellStyle name="Normal 2 9" xfId="55" xr:uid="{00000000-0005-0000-0000-0000A7000000}"/>
    <cellStyle name="Normal 2 9 2" xfId="351" xr:uid="{00000000-0005-0000-0000-0000A8000000}"/>
    <cellStyle name="Normal 20" xfId="516" xr:uid="{00000000-0005-0000-0000-0000A9000000}"/>
    <cellStyle name="Normal 3" xfId="2" xr:uid="{00000000-0005-0000-0000-0000AA000000}"/>
    <cellStyle name="Normal 3 10" xfId="270" xr:uid="{00000000-0005-0000-0000-0000AB000000}"/>
    <cellStyle name="Normal 3 11" xfId="271" xr:uid="{00000000-0005-0000-0000-0000AC000000}"/>
    <cellStyle name="Normal 3 12" xfId="272" xr:uid="{00000000-0005-0000-0000-0000AD000000}"/>
    <cellStyle name="Normal 3 13" xfId="273" xr:uid="{00000000-0005-0000-0000-0000AE000000}"/>
    <cellStyle name="Normal 3 14" xfId="5" xr:uid="{00000000-0005-0000-0000-0000AF000000}"/>
    <cellStyle name="Normal 3 14 2" xfId="521" xr:uid="{00000000-0005-0000-0000-0000B0000000}"/>
    <cellStyle name="Normal 3 2" xfId="14" xr:uid="{00000000-0005-0000-0000-0000B1000000}"/>
    <cellStyle name="Normal 3 2 2" xfId="23" xr:uid="{00000000-0005-0000-0000-0000B2000000}"/>
    <cellStyle name="Normal 3 2 2 2" xfId="56" xr:uid="{00000000-0005-0000-0000-0000B3000000}"/>
    <cellStyle name="Normal 3 2 2 3" xfId="352" xr:uid="{00000000-0005-0000-0000-0000B4000000}"/>
    <cellStyle name="Normal 3 2 3" xfId="57" xr:uid="{00000000-0005-0000-0000-0000B5000000}"/>
    <cellStyle name="Normal 3 2 3 2" xfId="353" xr:uid="{00000000-0005-0000-0000-0000B6000000}"/>
    <cellStyle name="Normal 3 2 4" xfId="58" xr:uid="{00000000-0005-0000-0000-0000B7000000}"/>
    <cellStyle name="Normal 3 2 5" xfId="354" xr:uid="{00000000-0005-0000-0000-0000B8000000}"/>
    <cellStyle name="Normal 3 2 6" xfId="355" xr:uid="{00000000-0005-0000-0000-0000B9000000}"/>
    <cellStyle name="Normal 3 3" xfId="59" xr:uid="{00000000-0005-0000-0000-0000BA000000}"/>
    <cellStyle name="Normal 3 3 2" xfId="60" xr:uid="{00000000-0005-0000-0000-0000BB000000}"/>
    <cellStyle name="Normal 3 3 2 2" xfId="356" xr:uid="{00000000-0005-0000-0000-0000BC000000}"/>
    <cellStyle name="Normal 3 3 3" xfId="61" xr:uid="{00000000-0005-0000-0000-0000BD000000}"/>
    <cellStyle name="Normal 3 3 3 2" xfId="357" xr:uid="{00000000-0005-0000-0000-0000BE000000}"/>
    <cellStyle name="Normal 3 3 4" xfId="358" xr:uid="{00000000-0005-0000-0000-0000BF000000}"/>
    <cellStyle name="Normal 3 4" xfId="62" xr:uid="{00000000-0005-0000-0000-0000C0000000}"/>
    <cellStyle name="Normal 3 4 2" xfId="63" xr:uid="{00000000-0005-0000-0000-0000C1000000}"/>
    <cellStyle name="Normal 3 4 2 2" xfId="359" xr:uid="{00000000-0005-0000-0000-0000C2000000}"/>
    <cellStyle name="Normal 3 4 3" xfId="360" xr:uid="{00000000-0005-0000-0000-0000C3000000}"/>
    <cellStyle name="Normal 3 5" xfId="64" xr:uid="{00000000-0005-0000-0000-0000C4000000}"/>
    <cellStyle name="Normal 3 5 2" xfId="65" xr:uid="{00000000-0005-0000-0000-0000C5000000}"/>
    <cellStyle name="Normal 3 5 2 2" xfId="361" xr:uid="{00000000-0005-0000-0000-0000C6000000}"/>
    <cellStyle name="Normal 3 5 3" xfId="362" xr:uid="{00000000-0005-0000-0000-0000C7000000}"/>
    <cellStyle name="Normal 3 6" xfId="66" xr:uid="{00000000-0005-0000-0000-0000C8000000}"/>
    <cellStyle name="Normal 3 6 2" xfId="67" xr:uid="{00000000-0005-0000-0000-0000C9000000}"/>
    <cellStyle name="Normal 3 6 2 2" xfId="363" xr:uid="{00000000-0005-0000-0000-0000CA000000}"/>
    <cellStyle name="Normal 3 6 3" xfId="364" xr:uid="{00000000-0005-0000-0000-0000CB000000}"/>
    <cellStyle name="Normal 3 7" xfId="68" xr:uid="{00000000-0005-0000-0000-0000CC000000}"/>
    <cellStyle name="Normal 3 7 2" xfId="365" xr:uid="{00000000-0005-0000-0000-0000CD000000}"/>
    <cellStyle name="Normal 3 8" xfId="69" xr:uid="{00000000-0005-0000-0000-0000CE000000}"/>
    <cellStyle name="Normal 3 8 2" xfId="366" xr:uid="{00000000-0005-0000-0000-0000CF000000}"/>
    <cellStyle name="Normal 3 9" xfId="70" xr:uid="{00000000-0005-0000-0000-0000D0000000}"/>
    <cellStyle name="Normal 3 9 2" xfId="367" xr:uid="{00000000-0005-0000-0000-0000D1000000}"/>
    <cellStyle name="Normal 4" xfId="4" xr:uid="{00000000-0005-0000-0000-0000D2000000}"/>
    <cellStyle name="Normal 4 10" xfId="71" xr:uid="{00000000-0005-0000-0000-0000D3000000}"/>
    <cellStyle name="Normal 4 10 2" xfId="368" xr:uid="{00000000-0005-0000-0000-0000D4000000}"/>
    <cellStyle name="Normal 4 10 2 2" xfId="369" xr:uid="{00000000-0005-0000-0000-0000D5000000}"/>
    <cellStyle name="Normal 4 10 3" xfId="370" xr:uid="{00000000-0005-0000-0000-0000D6000000}"/>
    <cellStyle name="Normal 4 11" xfId="274" xr:uid="{00000000-0005-0000-0000-0000D7000000}"/>
    <cellStyle name="Normal 4 11 2" xfId="502" xr:uid="{00000000-0005-0000-0000-0000D8000000}"/>
    <cellStyle name="Normal 4 12" xfId="275" xr:uid="{00000000-0005-0000-0000-0000D9000000}"/>
    <cellStyle name="Normal 4 13" xfId="276" xr:uid="{00000000-0005-0000-0000-0000DA000000}"/>
    <cellStyle name="Normal 4 14" xfId="8" xr:uid="{00000000-0005-0000-0000-0000DB000000}"/>
    <cellStyle name="Normal 4 2" xfId="72" xr:uid="{00000000-0005-0000-0000-0000DC000000}"/>
    <cellStyle name="Normal 4 2 2" xfId="73" xr:uid="{00000000-0005-0000-0000-0000DD000000}"/>
    <cellStyle name="Normal 4 2 2 2" xfId="74" xr:uid="{00000000-0005-0000-0000-0000DE000000}"/>
    <cellStyle name="Normal 4 2 2 2 2" xfId="371" xr:uid="{00000000-0005-0000-0000-0000DF000000}"/>
    <cellStyle name="Normal 4 2 2 3" xfId="372" xr:uid="{00000000-0005-0000-0000-0000E0000000}"/>
    <cellStyle name="Normal 4 2 3" xfId="75" xr:uid="{00000000-0005-0000-0000-0000E1000000}"/>
    <cellStyle name="Normal 4 2 3 2" xfId="373" xr:uid="{00000000-0005-0000-0000-0000E2000000}"/>
    <cellStyle name="Normal 4 2 4" xfId="76" xr:uid="{00000000-0005-0000-0000-0000E3000000}"/>
    <cellStyle name="Normal 4 2 4 2" xfId="374" xr:uid="{00000000-0005-0000-0000-0000E4000000}"/>
    <cellStyle name="Normal 4 2 5" xfId="77" xr:uid="{00000000-0005-0000-0000-0000E5000000}"/>
    <cellStyle name="Normal 4 2 5 2" xfId="375" xr:uid="{00000000-0005-0000-0000-0000E6000000}"/>
    <cellStyle name="Normal 4 2 6" xfId="376" xr:uid="{00000000-0005-0000-0000-0000E7000000}"/>
    <cellStyle name="Normal 4 2 7" xfId="377" xr:uid="{00000000-0005-0000-0000-0000E8000000}"/>
    <cellStyle name="Normal 4 3" xfId="78" xr:uid="{00000000-0005-0000-0000-0000E9000000}"/>
    <cellStyle name="Normal 4 3 2" xfId="79" xr:uid="{00000000-0005-0000-0000-0000EA000000}"/>
    <cellStyle name="Normal 4 3 2 2" xfId="378" xr:uid="{00000000-0005-0000-0000-0000EB000000}"/>
    <cellStyle name="Normal 4 3 3" xfId="80" xr:uid="{00000000-0005-0000-0000-0000EC000000}"/>
    <cellStyle name="Normal 4 3 3 2" xfId="379" xr:uid="{00000000-0005-0000-0000-0000ED000000}"/>
    <cellStyle name="Normal 4 3 4" xfId="81" xr:uid="{00000000-0005-0000-0000-0000EE000000}"/>
    <cellStyle name="Normal 4 3 4 2" xfId="380" xr:uid="{00000000-0005-0000-0000-0000EF000000}"/>
    <cellStyle name="Normal 4 3 5" xfId="381" xr:uid="{00000000-0005-0000-0000-0000F0000000}"/>
    <cellStyle name="Normal 4 4" xfId="82" xr:uid="{00000000-0005-0000-0000-0000F1000000}"/>
    <cellStyle name="Normal 4 4 2" xfId="83" xr:uid="{00000000-0005-0000-0000-0000F2000000}"/>
    <cellStyle name="Normal 4 4 2 2" xfId="382" xr:uid="{00000000-0005-0000-0000-0000F3000000}"/>
    <cellStyle name="Normal 4 4 3" xfId="383" xr:uid="{00000000-0005-0000-0000-0000F4000000}"/>
    <cellStyle name="Normal 4 5" xfId="84" xr:uid="{00000000-0005-0000-0000-0000F5000000}"/>
    <cellStyle name="Normal 4 5 2" xfId="85" xr:uid="{00000000-0005-0000-0000-0000F6000000}"/>
    <cellStyle name="Normal 4 5 2 2" xfId="384" xr:uid="{00000000-0005-0000-0000-0000F7000000}"/>
    <cellStyle name="Normal 4 5 3" xfId="385" xr:uid="{00000000-0005-0000-0000-0000F8000000}"/>
    <cellStyle name="Normal 4 6" xfId="86" xr:uid="{00000000-0005-0000-0000-0000F9000000}"/>
    <cellStyle name="Normal 4 6 2" xfId="87" xr:uid="{00000000-0005-0000-0000-0000FA000000}"/>
    <cellStyle name="Normal 4 6 2 2" xfId="386" xr:uid="{00000000-0005-0000-0000-0000FB000000}"/>
    <cellStyle name="Normal 4 6 3" xfId="387" xr:uid="{00000000-0005-0000-0000-0000FC000000}"/>
    <cellStyle name="Normal 4 7" xfId="88" xr:uid="{00000000-0005-0000-0000-0000FD000000}"/>
    <cellStyle name="Normal 4 7 2" xfId="388" xr:uid="{00000000-0005-0000-0000-0000FE000000}"/>
    <cellStyle name="Normal 4 8" xfId="89" xr:uid="{00000000-0005-0000-0000-0000FF000000}"/>
    <cellStyle name="Normal 4 8 2" xfId="389" xr:uid="{00000000-0005-0000-0000-000000010000}"/>
    <cellStyle name="Normal 4 9" xfId="90" xr:uid="{00000000-0005-0000-0000-000001010000}"/>
    <cellStyle name="Normal 4 9 2" xfId="390" xr:uid="{00000000-0005-0000-0000-000002010000}"/>
    <cellStyle name="Normal 5" xfId="10" xr:uid="{00000000-0005-0000-0000-000003010000}"/>
    <cellStyle name="Normal 5 10" xfId="194" xr:uid="{00000000-0005-0000-0000-000004010000}"/>
    <cellStyle name="Normal 5 10 2" xfId="503" xr:uid="{00000000-0005-0000-0000-000005010000}"/>
    <cellStyle name="Normal 5 11" xfId="277" xr:uid="{00000000-0005-0000-0000-000006010000}"/>
    <cellStyle name="Normal 5 12" xfId="278" xr:uid="{00000000-0005-0000-0000-000007010000}"/>
    <cellStyle name="Normal 5 13" xfId="279" xr:uid="{00000000-0005-0000-0000-000008010000}"/>
    <cellStyle name="Normal 5 2" xfId="91" xr:uid="{00000000-0005-0000-0000-000009010000}"/>
    <cellStyle name="Normal 5 2 2" xfId="92" xr:uid="{00000000-0005-0000-0000-00000A010000}"/>
    <cellStyle name="Normal 5 2 2 2" xfId="93" xr:uid="{00000000-0005-0000-0000-00000B010000}"/>
    <cellStyle name="Normal 5 2 2 2 2" xfId="391" xr:uid="{00000000-0005-0000-0000-00000C010000}"/>
    <cellStyle name="Normal 5 2 2 3" xfId="392" xr:uid="{00000000-0005-0000-0000-00000D010000}"/>
    <cellStyle name="Normal 5 2 3" xfId="94" xr:uid="{00000000-0005-0000-0000-00000E010000}"/>
    <cellStyle name="Normal 5 2 3 2" xfId="393" xr:uid="{00000000-0005-0000-0000-00000F010000}"/>
    <cellStyle name="Normal 5 2 4" xfId="95" xr:uid="{00000000-0005-0000-0000-000010010000}"/>
    <cellStyle name="Normal 5 2 4 2" xfId="394" xr:uid="{00000000-0005-0000-0000-000011010000}"/>
    <cellStyle name="Normal 5 2 5" xfId="395" xr:uid="{00000000-0005-0000-0000-000012010000}"/>
    <cellStyle name="Normal 5 2 6" xfId="396" xr:uid="{00000000-0005-0000-0000-000013010000}"/>
    <cellStyle name="Normal 5 3" xfId="96" xr:uid="{00000000-0005-0000-0000-000014010000}"/>
    <cellStyle name="Normal 5 3 2" xfId="97" xr:uid="{00000000-0005-0000-0000-000015010000}"/>
    <cellStyle name="Normal 5 3 2 2" xfId="397" xr:uid="{00000000-0005-0000-0000-000016010000}"/>
    <cellStyle name="Normal 5 3 3" xfId="98" xr:uid="{00000000-0005-0000-0000-000017010000}"/>
    <cellStyle name="Normal 5 3 3 2" xfId="398" xr:uid="{00000000-0005-0000-0000-000018010000}"/>
    <cellStyle name="Normal 5 3 4" xfId="399" xr:uid="{00000000-0005-0000-0000-000019010000}"/>
    <cellStyle name="Normal 5 4" xfId="99" xr:uid="{00000000-0005-0000-0000-00001A010000}"/>
    <cellStyle name="Normal 5 4 2" xfId="100" xr:uid="{00000000-0005-0000-0000-00001B010000}"/>
    <cellStyle name="Normal 5 4 2 2" xfId="400" xr:uid="{00000000-0005-0000-0000-00001C010000}"/>
    <cellStyle name="Normal 5 4 3" xfId="401" xr:uid="{00000000-0005-0000-0000-00001D010000}"/>
    <cellStyle name="Normal 5 5" xfId="101" xr:uid="{00000000-0005-0000-0000-00001E010000}"/>
    <cellStyle name="Normal 5 5 2" xfId="102" xr:uid="{00000000-0005-0000-0000-00001F010000}"/>
    <cellStyle name="Normal 5 5 2 2" xfId="402" xr:uid="{00000000-0005-0000-0000-000020010000}"/>
    <cellStyle name="Normal 5 5 3" xfId="403" xr:uid="{00000000-0005-0000-0000-000021010000}"/>
    <cellStyle name="Normal 5 6" xfId="103" xr:uid="{00000000-0005-0000-0000-000022010000}"/>
    <cellStyle name="Normal 5 6 2" xfId="104" xr:uid="{00000000-0005-0000-0000-000023010000}"/>
    <cellStyle name="Normal 5 6 2 2" xfId="404" xr:uid="{00000000-0005-0000-0000-000024010000}"/>
    <cellStyle name="Normal 5 6 3" xfId="405" xr:uid="{00000000-0005-0000-0000-000025010000}"/>
    <cellStyle name="Normal 5 7" xfId="105" xr:uid="{00000000-0005-0000-0000-000026010000}"/>
    <cellStyle name="Normal 5 7 2" xfId="406" xr:uid="{00000000-0005-0000-0000-000027010000}"/>
    <cellStyle name="Normal 5 8" xfId="106" xr:uid="{00000000-0005-0000-0000-000028010000}"/>
    <cellStyle name="Normal 5 8 2" xfId="407" xr:uid="{00000000-0005-0000-0000-000029010000}"/>
    <cellStyle name="Normal 5 9" xfId="107" xr:uid="{00000000-0005-0000-0000-00002A010000}"/>
    <cellStyle name="Normal 5 9 2" xfId="408" xr:uid="{00000000-0005-0000-0000-00002B010000}"/>
    <cellStyle name="Normal 6" xfId="21" xr:uid="{00000000-0005-0000-0000-00002C010000}"/>
    <cellStyle name="Normal 6 2" xfId="280" xr:uid="{00000000-0005-0000-0000-00002D010000}"/>
    <cellStyle name="Normal 7" xfId="108" xr:uid="{00000000-0005-0000-0000-00002E010000}"/>
    <cellStyle name="Normal 7 10" xfId="409" xr:uid="{00000000-0005-0000-0000-00002F010000}"/>
    <cellStyle name="Normal 7 2" xfId="109" xr:uid="{00000000-0005-0000-0000-000030010000}"/>
    <cellStyle name="Normal 7 2 2" xfId="110" xr:uid="{00000000-0005-0000-0000-000031010000}"/>
    <cellStyle name="Normal 7 2 2 2" xfId="410" xr:uid="{00000000-0005-0000-0000-000032010000}"/>
    <cellStyle name="Normal 7 2 3" xfId="111" xr:uid="{00000000-0005-0000-0000-000033010000}"/>
    <cellStyle name="Normal 7 2 3 2" xfId="411" xr:uid="{00000000-0005-0000-0000-000034010000}"/>
    <cellStyle name="Normal 7 2 4" xfId="412" xr:uid="{00000000-0005-0000-0000-000035010000}"/>
    <cellStyle name="Normal 7 3" xfId="112" xr:uid="{00000000-0005-0000-0000-000036010000}"/>
    <cellStyle name="Normal 7 3 2" xfId="113" xr:uid="{00000000-0005-0000-0000-000037010000}"/>
    <cellStyle name="Normal 7 3 2 2" xfId="413" xr:uid="{00000000-0005-0000-0000-000038010000}"/>
    <cellStyle name="Normal 7 3 3" xfId="414" xr:uid="{00000000-0005-0000-0000-000039010000}"/>
    <cellStyle name="Normal 7 4" xfId="114" xr:uid="{00000000-0005-0000-0000-00003A010000}"/>
    <cellStyle name="Normal 7 4 2" xfId="115" xr:uid="{00000000-0005-0000-0000-00003B010000}"/>
    <cellStyle name="Normal 7 4 2 2" xfId="415" xr:uid="{00000000-0005-0000-0000-00003C010000}"/>
    <cellStyle name="Normal 7 4 3" xfId="416" xr:uid="{00000000-0005-0000-0000-00003D010000}"/>
    <cellStyle name="Normal 7 5" xfId="116" xr:uid="{00000000-0005-0000-0000-00003E010000}"/>
    <cellStyle name="Normal 7 5 2" xfId="117" xr:uid="{00000000-0005-0000-0000-00003F010000}"/>
    <cellStyle name="Normal 7 5 2 2" xfId="417" xr:uid="{00000000-0005-0000-0000-000040010000}"/>
    <cellStyle name="Normal 7 5 3" xfId="418" xr:uid="{00000000-0005-0000-0000-000041010000}"/>
    <cellStyle name="Normal 7 6" xfId="118" xr:uid="{00000000-0005-0000-0000-000042010000}"/>
    <cellStyle name="Normal 7 6 2" xfId="419" xr:uid="{00000000-0005-0000-0000-000043010000}"/>
    <cellStyle name="Normal 7 7" xfId="119" xr:uid="{00000000-0005-0000-0000-000044010000}"/>
    <cellStyle name="Normal 7 7 2" xfId="420" xr:uid="{00000000-0005-0000-0000-000045010000}"/>
    <cellStyle name="Normal 7 8" xfId="120" xr:uid="{00000000-0005-0000-0000-000046010000}"/>
    <cellStyle name="Normal 7 8 2" xfId="421" xr:uid="{00000000-0005-0000-0000-000047010000}"/>
    <cellStyle name="Normal 7 9" xfId="422" xr:uid="{00000000-0005-0000-0000-000048010000}"/>
    <cellStyle name="Normal 8" xfId="18" xr:uid="{00000000-0005-0000-0000-000049010000}"/>
    <cellStyle name="Normal 8 2" xfId="121" xr:uid="{00000000-0005-0000-0000-00004A010000}"/>
    <cellStyle name="Normal 8 2 2" xfId="122" xr:uid="{00000000-0005-0000-0000-00004B010000}"/>
    <cellStyle name="Normal 8 2 2 2" xfId="423" xr:uid="{00000000-0005-0000-0000-00004C010000}"/>
    <cellStyle name="Normal 8 2 3" xfId="424" xr:uid="{00000000-0005-0000-0000-00004D010000}"/>
    <cellStyle name="Normal 8 3" xfId="123" xr:uid="{00000000-0005-0000-0000-00004E010000}"/>
    <cellStyle name="Normal 8 3 2" xfId="124" xr:uid="{00000000-0005-0000-0000-00004F010000}"/>
    <cellStyle name="Normal 8 3 2 2" xfId="425" xr:uid="{00000000-0005-0000-0000-000050010000}"/>
    <cellStyle name="Normal 8 3 3" xfId="426" xr:uid="{00000000-0005-0000-0000-000051010000}"/>
    <cellStyle name="Normal 8 4" xfId="125" xr:uid="{00000000-0005-0000-0000-000052010000}"/>
    <cellStyle name="Normal 8 4 2" xfId="126" xr:uid="{00000000-0005-0000-0000-000053010000}"/>
    <cellStyle name="Normal 8 4 2 2" xfId="427" xr:uid="{00000000-0005-0000-0000-000054010000}"/>
    <cellStyle name="Normal 8 4 3" xfId="428" xr:uid="{00000000-0005-0000-0000-000055010000}"/>
    <cellStyle name="Normal 8 5" xfId="127" xr:uid="{00000000-0005-0000-0000-000056010000}"/>
    <cellStyle name="Normal 8 5 2" xfId="429" xr:uid="{00000000-0005-0000-0000-000057010000}"/>
    <cellStyle name="Normal 8 6" xfId="430" xr:uid="{00000000-0005-0000-0000-000058010000}"/>
    <cellStyle name="Normal 9" xfId="128" xr:uid="{00000000-0005-0000-0000-000059010000}"/>
    <cellStyle name="Note 2" xfId="281" xr:uid="{00000000-0005-0000-0000-00005A010000}"/>
    <cellStyle name="Note 2 2" xfId="519" xr:uid="{00000000-0005-0000-0000-00005B010000}"/>
    <cellStyle name="Note 3" xfId="282" xr:uid="{00000000-0005-0000-0000-00005C010000}"/>
    <cellStyle name="Note 4" xfId="283" xr:uid="{00000000-0005-0000-0000-00005D010000}"/>
    <cellStyle name="Note 5" xfId="284" xr:uid="{00000000-0005-0000-0000-00005E010000}"/>
    <cellStyle name="Output 2" xfId="285" xr:uid="{00000000-0005-0000-0000-00005F010000}"/>
    <cellStyle name="Percent 2" xfId="12" xr:uid="{00000000-0005-0000-0000-000060010000}"/>
    <cellStyle name="Percent 2 10" xfId="431" xr:uid="{00000000-0005-0000-0000-000061010000}"/>
    <cellStyle name="Percent 2 11" xfId="432" xr:uid="{00000000-0005-0000-0000-000062010000}"/>
    <cellStyle name="Percent 2 12" xfId="508" xr:uid="{00000000-0005-0000-0000-000063010000}"/>
    <cellStyle name="Percent 2 2" xfId="129" xr:uid="{00000000-0005-0000-0000-000064010000}"/>
    <cellStyle name="Percent 2 2 10" xfId="286" xr:uid="{00000000-0005-0000-0000-000065010000}"/>
    <cellStyle name="Percent 2 2 11" xfId="287" xr:uid="{00000000-0005-0000-0000-000066010000}"/>
    <cellStyle name="Percent 2 2 12" xfId="288" xr:uid="{00000000-0005-0000-0000-000067010000}"/>
    <cellStyle name="Percent 2 2 2" xfId="130" xr:uid="{00000000-0005-0000-0000-000068010000}"/>
    <cellStyle name="Percent 2 2 2 2" xfId="131" xr:uid="{00000000-0005-0000-0000-000069010000}"/>
    <cellStyle name="Percent 2 2 2 2 2" xfId="433" xr:uid="{00000000-0005-0000-0000-00006A010000}"/>
    <cellStyle name="Percent 2 2 2 3" xfId="434" xr:uid="{00000000-0005-0000-0000-00006B010000}"/>
    <cellStyle name="Percent 2 2 3" xfId="132" xr:uid="{00000000-0005-0000-0000-00006C010000}"/>
    <cellStyle name="Percent 2 2 3 2" xfId="435" xr:uid="{00000000-0005-0000-0000-00006D010000}"/>
    <cellStyle name="Percent 2 2 4" xfId="133" xr:uid="{00000000-0005-0000-0000-00006E010000}"/>
    <cellStyle name="Percent 2 2 4 2" xfId="436" xr:uid="{00000000-0005-0000-0000-00006F010000}"/>
    <cellStyle name="Percent 2 2 5" xfId="289" xr:uid="{00000000-0005-0000-0000-000070010000}"/>
    <cellStyle name="Percent 2 2 6" xfId="290" xr:uid="{00000000-0005-0000-0000-000071010000}"/>
    <cellStyle name="Percent 2 2 7" xfId="291" xr:uid="{00000000-0005-0000-0000-000072010000}"/>
    <cellStyle name="Percent 2 2 8" xfId="292" xr:uid="{00000000-0005-0000-0000-000073010000}"/>
    <cellStyle name="Percent 2 2 9" xfId="293" xr:uid="{00000000-0005-0000-0000-000074010000}"/>
    <cellStyle name="Percent 2 3" xfId="134" xr:uid="{00000000-0005-0000-0000-000075010000}"/>
    <cellStyle name="Percent 2 3 10" xfId="294" xr:uid="{00000000-0005-0000-0000-000076010000}"/>
    <cellStyle name="Percent 2 3 11" xfId="295" xr:uid="{00000000-0005-0000-0000-000077010000}"/>
    <cellStyle name="Percent 2 3 12" xfId="296" xr:uid="{00000000-0005-0000-0000-000078010000}"/>
    <cellStyle name="Percent 2 3 2" xfId="135" xr:uid="{00000000-0005-0000-0000-000079010000}"/>
    <cellStyle name="Percent 2 3 2 2" xfId="437" xr:uid="{00000000-0005-0000-0000-00007A010000}"/>
    <cellStyle name="Percent 2 3 3" xfId="136" xr:uid="{00000000-0005-0000-0000-00007B010000}"/>
    <cellStyle name="Percent 2 3 3 2" xfId="438" xr:uid="{00000000-0005-0000-0000-00007C010000}"/>
    <cellStyle name="Percent 2 3 4" xfId="297" xr:uid="{00000000-0005-0000-0000-00007D010000}"/>
    <cellStyle name="Percent 2 3 5" xfId="298" xr:uid="{00000000-0005-0000-0000-00007E010000}"/>
    <cellStyle name="Percent 2 3 6" xfId="299" xr:uid="{00000000-0005-0000-0000-00007F010000}"/>
    <cellStyle name="Percent 2 3 7" xfId="300" xr:uid="{00000000-0005-0000-0000-000080010000}"/>
    <cellStyle name="Percent 2 3 8" xfId="301" xr:uid="{00000000-0005-0000-0000-000081010000}"/>
    <cellStyle name="Percent 2 3 9" xfId="302" xr:uid="{00000000-0005-0000-0000-000082010000}"/>
    <cellStyle name="Percent 2 4" xfId="137" xr:uid="{00000000-0005-0000-0000-000083010000}"/>
    <cellStyle name="Percent 2 4 10" xfId="303" xr:uid="{00000000-0005-0000-0000-000084010000}"/>
    <cellStyle name="Percent 2 4 11" xfId="304" xr:uid="{00000000-0005-0000-0000-000085010000}"/>
    <cellStyle name="Percent 2 4 12" xfId="305" xr:uid="{00000000-0005-0000-0000-000086010000}"/>
    <cellStyle name="Percent 2 4 2" xfId="138" xr:uid="{00000000-0005-0000-0000-000087010000}"/>
    <cellStyle name="Percent 2 4 2 2" xfId="439" xr:uid="{00000000-0005-0000-0000-000088010000}"/>
    <cellStyle name="Percent 2 4 3" xfId="306" xr:uid="{00000000-0005-0000-0000-000089010000}"/>
    <cellStyle name="Percent 2 4 4" xfId="307" xr:uid="{00000000-0005-0000-0000-00008A010000}"/>
    <cellStyle name="Percent 2 4 5" xfId="308" xr:uid="{00000000-0005-0000-0000-00008B010000}"/>
    <cellStyle name="Percent 2 4 6" xfId="309" xr:uid="{00000000-0005-0000-0000-00008C010000}"/>
    <cellStyle name="Percent 2 4 7" xfId="310" xr:uid="{00000000-0005-0000-0000-00008D010000}"/>
    <cellStyle name="Percent 2 4 8" xfId="311" xr:uid="{00000000-0005-0000-0000-00008E010000}"/>
    <cellStyle name="Percent 2 4 9" xfId="312" xr:uid="{00000000-0005-0000-0000-00008F010000}"/>
    <cellStyle name="Percent 2 5" xfId="139" xr:uid="{00000000-0005-0000-0000-000090010000}"/>
    <cellStyle name="Percent 2 5 2" xfId="140" xr:uid="{00000000-0005-0000-0000-000091010000}"/>
    <cellStyle name="Percent 2 5 2 2" xfId="440" xr:uid="{00000000-0005-0000-0000-000092010000}"/>
    <cellStyle name="Percent 2 5 3" xfId="441" xr:uid="{00000000-0005-0000-0000-000093010000}"/>
    <cellStyle name="Percent 2 6" xfId="141" xr:uid="{00000000-0005-0000-0000-000094010000}"/>
    <cellStyle name="Percent 2 6 2" xfId="142" xr:uid="{00000000-0005-0000-0000-000095010000}"/>
    <cellStyle name="Percent 2 6 2 2" xfId="442" xr:uid="{00000000-0005-0000-0000-000096010000}"/>
    <cellStyle name="Percent 2 6 3" xfId="443" xr:uid="{00000000-0005-0000-0000-000097010000}"/>
    <cellStyle name="Percent 2 7" xfId="143" xr:uid="{00000000-0005-0000-0000-000098010000}"/>
    <cellStyle name="Percent 2 7 2" xfId="444" xr:uid="{00000000-0005-0000-0000-000099010000}"/>
    <cellStyle name="Percent 2 8" xfId="144" xr:uid="{00000000-0005-0000-0000-00009A010000}"/>
    <cellStyle name="Percent 2 8 2" xfId="445" xr:uid="{00000000-0005-0000-0000-00009B010000}"/>
    <cellStyle name="Percent 2 9" xfId="145" xr:uid="{00000000-0005-0000-0000-00009C010000}"/>
    <cellStyle name="Percent 2 9 2" xfId="446" xr:uid="{00000000-0005-0000-0000-00009D010000}"/>
    <cellStyle name="Percent 3" xfId="20" xr:uid="{00000000-0005-0000-0000-00009E010000}"/>
    <cellStyle name="Percent 3 10" xfId="447" xr:uid="{00000000-0005-0000-0000-00009F010000}"/>
    <cellStyle name="Percent 3 11" xfId="448" xr:uid="{00000000-0005-0000-0000-0000A0010000}"/>
    <cellStyle name="Percent 3 2" xfId="146" xr:uid="{00000000-0005-0000-0000-0000A1010000}"/>
    <cellStyle name="Percent 3 2 2" xfId="147" xr:uid="{00000000-0005-0000-0000-0000A2010000}"/>
    <cellStyle name="Percent 3 2 2 2" xfId="148" xr:uid="{00000000-0005-0000-0000-0000A3010000}"/>
    <cellStyle name="Percent 3 2 2 2 2" xfId="449" xr:uid="{00000000-0005-0000-0000-0000A4010000}"/>
    <cellStyle name="Percent 3 2 2 3" xfId="450" xr:uid="{00000000-0005-0000-0000-0000A5010000}"/>
    <cellStyle name="Percent 3 2 3" xfId="149" xr:uid="{00000000-0005-0000-0000-0000A6010000}"/>
    <cellStyle name="Percent 3 2 3 2" xfId="451" xr:uid="{00000000-0005-0000-0000-0000A7010000}"/>
    <cellStyle name="Percent 3 2 4" xfId="150" xr:uid="{00000000-0005-0000-0000-0000A8010000}"/>
    <cellStyle name="Percent 3 2 4 2" xfId="452" xr:uid="{00000000-0005-0000-0000-0000A9010000}"/>
    <cellStyle name="Percent 3 2 5" xfId="453" xr:uid="{00000000-0005-0000-0000-0000AA010000}"/>
    <cellStyle name="Percent 3 2 6" xfId="454" xr:uid="{00000000-0005-0000-0000-0000AB010000}"/>
    <cellStyle name="Percent 3 3" xfId="151" xr:uid="{00000000-0005-0000-0000-0000AC010000}"/>
    <cellStyle name="Percent 3 3 2" xfId="152" xr:uid="{00000000-0005-0000-0000-0000AD010000}"/>
    <cellStyle name="Percent 3 3 2 2" xfId="455" xr:uid="{00000000-0005-0000-0000-0000AE010000}"/>
    <cellStyle name="Percent 3 3 3" xfId="153" xr:uid="{00000000-0005-0000-0000-0000AF010000}"/>
    <cellStyle name="Percent 3 3 3 2" xfId="456" xr:uid="{00000000-0005-0000-0000-0000B0010000}"/>
    <cellStyle name="Percent 3 3 4" xfId="457" xr:uid="{00000000-0005-0000-0000-0000B1010000}"/>
    <cellStyle name="Percent 3 4" xfId="154" xr:uid="{00000000-0005-0000-0000-0000B2010000}"/>
    <cellStyle name="Percent 3 4 2" xfId="155" xr:uid="{00000000-0005-0000-0000-0000B3010000}"/>
    <cellStyle name="Percent 3 4 2 2" xfId="458" xr:uid="{00000000-0005-0000-0000-0000B4010000}"/>
    <cellStyle name="Percent 3 4 3" xfId="459" xr:uid="{00000000-0005-0000-0000-0000B5010000}"/>
    <cellStyle name="Percent 3 5" xfId="156" xr:uid="{00000000-0005-0000-0000-0000B6010000}"/>
    <cellStyle name="Percent 3 5 2" xfId="157" xr:uid="{00000000-0005-0000-0000-0000B7010000}"/>
    <cellStyle name="Percent 3 5 2 2" xfId="460" xr:uid="{00000000-0005-0000-0000-0000B8010000}"/>
    <cellStyle name="Percent 3 5 3" xfId="461" xr:uid="{00000000-0005-0000-0000-0000B9010000}"/>
    <cellStyle name="Percent 3 6" xfId="158" xr:uid="{00000000-0005-0000-0000-0000BA010000}"/>
    <cellStyle name="Percent 3 6 2" xfId="159" xr:uid="{00000000-0005-0000-0000-0000BB010000}"/>
    <cellStyle name="Percent 3 6 2 2" xfId="462" xr:uid="{00000000-0005-0000-0000-0000BC010000}"/>
    <cellStyle name="Percent 3 6 3" xfId="463" xr:uid="{00000000-0005-0000-0000-0000BD010000}"/>
    <cellStyle name="Percent 3 7" xfId="160" xr:uid="{00000000-0005-0000-0000-0000BE010000}"/>
    <cellStyle name="Percent 3 7 2" xfId="464" xr:uid="{00000000-0005-0000-0000-0000BF010000}"/>
    <cellStyle name="Percent 3 8" xfId="161" xr:uid="{00000000-0005-0000-0000-0000C0010000}"/>
    <cellStyle name="Percent 3 8 2" xfId="465" xr:uid="{00000000-0005-0000-0000-0000C1010000}"/>
    <cellStyle name="Percent 3 9" xfId="162" xr:uid="{00000000-0005-0000-0000-0000C2010000}"/>
    <cellStyle name="Percent 3 9 2" xfId="466" xr:uid="{00000000-0005-0000-0000-0000C3010000}"/>
    <cellStyle name="Percent 4" xfId="163" xr:uid="{00000000-0005-0000-0000-0000C4010000}"/>
    <cellStyle name="Percent 4 10" xfId="467" xr:uid="{00000000-0005-0000-0000-0000C5010000}"/>
    <cellStyle name="Percent 4 11" xfId="468" xr:uid="{00000000-0005-0000-0000-0000C6010000}"/>
    <cellStyle name="Percent 4 2" xfId="164" xr:uid="{00000000-0005-0000-0000-0000C7010000}"/>
    <cellStyle name="Percent 4 2 2" xfId="165" xr:uid="{00000000-0005-0000-0000-0000C8010000}"/>
    <cellStyle name="Percent 4 2 2 2" xfId="166" xr:uid="{00000000-0005-0000-0000-0000C9010000}"/>
    <cellStyle name="Percent 4 2 2 2 2" xfId="469" xr:uid="{00000000-0005-0000-0000-0000CA010000}"/>
    <cellStyle name="Percent 4 2 2 3" xfId="470" xr:uid="{00000000-0005-0000-0000-0000CB010000}"/>
    <cellStyle name="Percent 4 2 3" xfId="167" xr:uid="{00000000-0005-0000-0000-0000CC010000}"/>
    <cellStyle name="Percent 4 2 3 2" xfId="471" xr:uid="{00000000-0005-0000-0000-0000CD010000}"/>
    <cellStyle name="Percent 4 2 4" xfId="168" xr:uid="{00000000-0005-0000-0000-0000CE010000}"/>
    <cellStyle name="Percent 4 2 4 2" xfId="472" xr:uid="{00000000-0005-0000-0000-0000CF010000}"/>
    <cellStyle name="Percent 4 2 5" xfId="473" xr:uid="{00000000-0005-0000-0000-0000D0010000}"/>
    <cellStyle name="Percent 4 2 6" xfId="474" xr:uid="{00000000-0005-0000-0000-0000D1010000}"/>
    <cellStyle name="Percent 4 3" xfId="169" xr:uid="{00000000-0005-0000-0000-0000D2010000}"/>
    <cellStyle name="Percent 4 3 2" xfId="170" xr:uid="{00000000-0005-0000-0000-0000D3010000}"/>
    <cellStyle name="Percent 4 3 2 2" xfId="475" xr:uid="{00000000-0005-0000-0000-0000D4010000}"/>
    <cellStyle name="Percent 4 3 3" xfId="171" xr:uid="{00000000-0005-0000-0000-0000D5010000}"/>
    <cellStyle name="Percent 4 3 3 2" xfId="476" xr:uid="{00000000-0005-0000-0000-0000D6010000}"/>
    <cellStyle name="Percent 4 3 4" xfId="477" xr:uid="{00000000-0005-0000-0000-0000D7010000}"/>
    <cellStyle name="Percent 4 4" xfId="172" xr:uid="{00000000-0005-0000-0000-0000D8010000}"/>
    <cellStyle name="Percent 4 4 2" xfId="173" xr:uid="{00000000-0005-0000-0000-0000D9010000}"/>
    <cellStyle name="Percent 4 4 2 2" xfId="478" xr:uid="{00000000-0005-0000-0000-0000DA010000}"/>
    <cellStyle name="Percent 4 4 3" xfId="479" xr:uid="{00000000-0005-0000-0000-0000DB010000}"/>
    <cellStyle name="Percent 4 5" xfId="174" xr:uid="{00000000-0005-0000-0000-0000DC010000}"/>
    <cellStyle name="Percent 4 5 2" xfId="175" xr:uid="{00000000-0005-0000-0000-0000DD010000}"/>
    <cellStyle name="Percent 4 5 2 2" xfId="480" xr:uid="{00000000-0005-0000-0000-0000DE010000}"/>
    <cellStyle name="Percent 4 5 3" xfId="481" xr:uid="{00000000-0005-0000-0000-0000DF010000}"/>
    <cellStyle name="Percent 4 6" xfId="176" xr:uid="{00000000-0005-0000-0000-0000E0010000}"/>
    <cellStyle name="Percent 4 6 2" xfId="177" xr:uid="{00000000-0005-0000-0000-0000E1010000}"/>
    <cellStyle name="Percent 4 6 2 2" xfId="482" xr:uid="{00000000-0005-0000-0000-0000E2010000}"/>
    <cellStyle name="Percent 4 6 3" xfId="483" xr:uid="{00000000-0005-0000-0000-0000E3010000}"/>
    <cellStyle name="Percent 4 7" xfId="178" xr:uid="{00000000-0005-0000-0000-0000E4010000}"/>
    <cellStyle name="Percent 4 7 2" xfId="484" xr:uid="{00000000-0005-0000-0000-0000E5010000}"/>
    <cellStyle name="Percent 4 8" xfId="179" xr:uid="{00000000-0005-0000-0000-0000E6010000}"/>
    <cellStyle name="Percent 4 8 2" xfId="485" xr:uid="{00000000-0005-0000-0000-0000E7010000}"/>
    <cellStyle name="Percent 4 9" xfId="180" xr:uid="{00000000-0005-0000-0000-0000E8010000}"/>
    <cellStyle name="Percent 4 9 2" xfId="486" xr:uid="{00000000-0005-0000-0000-0000E9010000}"/>
    <cellStyle name="Percent 5" xfId="181" xr:uid="{00000000-0005-0000-0000-0000EA010000}"/>
    <cellStyle name="Percent 5 10" xfId="487" xr:uid="{00000000-0005-0000-0000-0000EB010000}"/>
    <cellStyle name="Percent 5 2" xfId="182" xr:uid="{00000000-0005-0000-0000-0000EC010000}"/>
    <cellStyle name="Percent 5 2 2" xfId="183" xr:uid="{00000000-0005-0000-0000-0000ED010000}"/>
    <cellStyle name="Percent 5 2 2 2" xfId="488" xr:uid="{00000000-0005-0000-0000-0000EE010000}"/>
    <cellStyle name="Percent 5 2 3" xfId="184" xr:uid="{00000000-0005-0000-0000-0000EF010000}"/>
    <cellStyle name="Percent 5 2 3 2" xfId="489" xr:uid="{00000000-0005-0000-0000-0000F0010000}"/>
    <cellStyle name="Percent 5 2 4" xfId="490" xr:uid="{00000000-0005-0000-0000-0000F1010000}"/>
    <cellStyle name="Percent 5 3" xfId="185" xr:uid="{00000000-0005-0000-0000-0000F2010000}"/>
    <cellStyle name="Percent 5 3 2" xfId="186" xr:uid="{00000000-0005-0000-0000-0000F3010000}"/>
    <cellStyle name="Percent 5 3 2 2" xfId="491" xr:uid="{00000000-0005-0000-0000-0000F4010000}"/>
    <cellStyle name="Percent 5 3 3" xfId="492" xr:uid="{00000000-0005-0000-0000-0000F5010000}"/>
    <cellStyle name="Percent 5 4" xfId="187" xr:uid="{00000000-0005-0000-0000-0000F6010000}"/>
    <cellStyle name="Percent 5 4 2" xfId="188" xr:uid="{00000000-0005-0000-0000-0000F7010000}"/>
    <cellStyle name="Percent 5 4 2 2" xfId="493" xr:uid="{00000000-0005-0000-0000-0000F8010000}"/>
    <cellStyle name="Percent 5 4 3" xfId="494" xr:uid="{00000000-0005-0000-0000-0000F9010000}"/>
    <cellStyle name="Percent 5 5" xfId="189" xr:uid="{00000000-0005-0000-0000-0000FA010000}"/>
    <cellStyle name="Percent 5 5 2" xfId="190" xr:uid="{00000000-0005-0000-0000-0000FB010000}"/>
    <cellStyle name="Percent 5 5 2 2" xfId="495" xr:uid="{00000000-0005-0000-0000-0000FC010000}"/>
    <cellStyle name="Percent 5 5 3" xfId="496" xr:uid="{00000000-0005-0000-0000-0000FD010000}"/>
    <cellStyle name="Percent 5 6" xfId="191" xr:uid="{00000000-0005-0000-0000-0000FE010000}"/>
    <cellStyle name="Percent 5 6 2" xfId="497" xr:uid="{00000000-0005-0000-0000-0000FF010000}"/>
    <cellStyle name="Percent 5 7" xfId="192" xr:uid="{00000000-0005-0000-0000-000000020000}"/>
    <cellStyle name="Percent 5 7 2" xfId="498" xr:uid="{00000000-0005-0000-0000-000001020000}"/>
    <cellStyle name="Percent 5 8" xfId="193" xr:uid="{00000000-0005-0000-0000-000002020000}"/>
    <cellStyle name="Percent 5 8 2" xfId="499" xr:uid="{00000000-0005-0000-0000-000003020000}"/>
    <cellStyle name="Percent 5 9" xfId="500" xr:uid="{00000000-0005-0000-0000-000004020000}"/>
    <cellStyle name="Percent 6" xfId="313" xr:uid="{00000000-0005-0000-0000-000005020000}"/>
    <cellStyle name="Percent 7" xfId="509" xr:uid="{00000000-0005-0000-0000-000006020000}"/>
    <cellStyle name="Percent 9" xfId="314" xr:uid="{00000000-0005-0000-0000-000007020000}"/>
    <cellStyle name="Title 2" xfId="518" xr:uid="{00000000-0005-0000-0000-000008020000}"/>
    <cellStyle name="Total 2" xfId="315" xr:uid="{00000000-0005-0000-0000-000009020000}"/>
    <cellStyle name="Warning Text 2" xfId="316" xr:uid="{00000000-0005-0000-0000-00000A020000}"/>
  </cellStyles>
  <dxfs count="0"/>
  <tableStyles count="0" defaultTableStyle="TableStyleMedium2" defaultPivotStyle="PivotStyleLight16"/>
  <colors>
    <mruColors>
      <color rgb="FF1B9553"/>
      <color rgb="FF2198C7"/>
      <color rgb="FFAE68A9"/>
      <color rgb="FFA875BD"/>
      <color rgb="FFE971A7"/>
      <color rgb="FFE52B88"/>
      <color rgb="FFE7619F"/>
      <color rgb="FFDC5894"/>
      <color rgb="FFE84496"/>
      <color rgb="FFE31B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1.xml"/><Relationship Id="rId1" Type="http://schemas.microsoft.com/office/2011/relationships/chartStyle" Target="style11.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2.xml"/><Relationship Id="rId1" Type="http://schemas.microsoft.com/office/2011/relationships/chartStyle" Target="style1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Tax</a:t>
            </a:r>
            <a:r>
              <a:rPr lang="en-US" baseline="0"/>
              <a:t> Revenues</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1441124576409081"/>
          <c:w val="0.8731203242451836"/>
          <c:h val="0.62979193638531028"/>
        </c:manualLayout>
      </c:layout>
      <c:lineChart>
        <c:grouping val="standard"/>
        <c:varyColors val="0"/>
        <c:ser>
          <c:idx val="1"/>
          <c:order val="0"/>
          <c:tx>
            <c:strRef>
              <c:f>current_projections!$A$75</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43465</c:v>
                </c:pt>
                <c:pt idx="45">
                  <c:v>43555</c:v>
                </c:pt>
                <c:pt idx="46">
                  <c:v>43646</c:v>
                </c:pt>
                <c:pt idx="47">
                  <c:v>43738</c:v>
                </c:pt>
                <c:pt idx="48">
                  <c:v>43830</c:v>
                </c:pt>
                <c:pt idx="49">
                  <c:v>43921</c:v>
                </c:pt>
                <c:pt idx="50">
                  <c:v>44012</c:v>
                </c:pt>
                <c:pt idx="51">
                  <c:v>44104</c:v>
                </c:pt>
                <c:pt idx="52">
                  <c:v>44196</c:v>
                </c:pt>
                <c:pt idx="53">
                  <c:v>44286</c:v>
                </c:pt>
                <c:pt idx="54">
                  <c:v>44377</c:v>
                </c:pt>
                <c:pt idx="55">
                  <c:v>44469</c:v>
                </c:pt>
                <c:pt idx="56">
                  <c:v>44561</c:v>
                </c:pt>
                <c:pt idx="57">
                  <c:v>44651</c:v>
                </c:pt>
                <c:pt idx="58">
                  <c:v>44742</c:v>
                </c:pt>
                <c:pt idx="59">
                  <c:v>44834</c:v>
                </c:pt>
                <c:pt idx="60">
                  <c:v>44926</c:v>
                </c:pt>
                <c:pt idx="61">
                  <c:v>45016</c:v>
                </c:pt>
                <c:pt idx="62">
                  <c:v>45107</c:v>
                </c:pt>
                <c:pt idx="63">
                  <c:v>45199</c:v>
                </c:pt>
                <c:pt idx="64">
                  <c:v>45291</c:v>
                </c:pt>
                <c:pt idx="65">
                  <c:v>45382</c:v>
                </c:pt>
                <c:pt idx="66">
                  <c:v>45473</c:v>
                </c:pt>
                <c:pt idx="67">
                  <c:v>45565</c:v>
                </c:pt>
                <c:pt idx="68">
                  <c:v>45657</c:v>
                </c:pt>
                <c:pt idx="69">
                  <c:v>45747</c:v>
                </c:pt>
                <c:pt idx="70">
                  <c:v>45838</c:v>
                </c:pt>
                <c:pt idx="71">
                  <c:v>45930</c:v>
                </c:pt>
                <c:pt idx="72">
                  <c:v>46022</c:v>
                </c:pt>
                <c:pt idx="73">
                  <c:v>46112</c:v>
                </c:pt>
                <c:pt idx="74">
                  <c:v>46203</c:v>
                </c:pt>
                <c:pt idx="75">
                  <c:v>46295</c:v>
                </c:pt>
              </c:numCache>
            </c:numRef>
          </c:cat>
          <c:val>
            <c:numRef>
              <c:f>current_projections!$EW$91:$HT$91</c:f>
              <c:numCache>
                <c:formatCode>0</c:formatCode>
                <c:ptCount val="76"/>
                <c:pt idx="0">
                  <c:v>2.4030242141470559</c:v>
                </c:pt>
                <c:pt idx="1">
                  <c:v>1.99235547061634</c:v>
                </c:pt>
                <c:pt idx="2">
                  <c:v>1.882395850218836</c:v>
                </c:pt>
                <c:pt idx="3">
                  <c:v>1.7815735547886107</c:v>
                </c:pt>
                <c:pt idx="4">
                  <c:v>1.1167965932896047</c:v>
                </c:pt>
                <c:pt idx="5">
                  <c:v>1.155997082218903</c:v>
                </c:pt>
                <c:pt idx="6">
                  <c:v>1.3133234398623275</c:v>
                </c:pt>
                <c:pt idx="7">
                  <c:v>1.3917879655763057</c:v>
                </c:pt>
                <c:pt idx="8">
                  <c:v>1.6010391030899644</c:v>
                </c:pt>
                <c:pt idx="9">
                  <c:v>1.6968494844240358</c:v>
                </c:pt>
                <c:pt idx="10">
                  <c:v>1.7124366043373687</c:v>
                </c:pt>
                <c:pt idx="11">
                  <c:v>1.8077042951213207</c:v>
                </c:pt>
                <c:pt idx="12">
                  <c:v>1.8634192430843526</c:v>
                </c:pt>
                <c:pt idx="13">
                  <c:v>1.8141019769982598</c:v>
                </c:pt>
                <c:pt idx="14">
                  <c:v>1.7875350085827493</c:v>
                </c:pt>
                <c:pt idx="15">
                  <c:v>1.5912108210032132</c:v>
                </c:pt>
                <c:pt idx="16">
                  <c:v>1.8168581647833382</c:v>
                </c:pt>
                <c:pt idx="17">
                  <c:v>1.9394748998114835</c:v>
                </c:pt>
                <c:pt idx="18">
                  <c:v>2.0120973483652485</c:v>
                </c:pt>
                <c:pt idx="19">
                  <c:v>2.047708092414438</c:v>
                </c:pt>
                <c:pt idx="20">
                  <c:v>2.0343666138921317</c:v>
                </c:pt>
                <c:pt idx="21">
                  <c:v>2.1171301660872928</c:v>
                </c:pt>
                <c:pt idx="22">
                  <c:v>2.0874028573317545</c:v>
                </c:pt>
                <c:pt idx="23">
                  <c:v>2.1028328595084487</c:v>
                </c:pt>
                <c:pt idx="24">
                  <c:v>2.0891992671119413</c:v>
                </c:pt>
                <c:pt idx="25">
                  <c:v>2.3077957539364666</c:v>
                </c:pt>
                <c:pt idx="26">
                  <c:v>2.3821001044428378</c:v>
                </c:pt>
                <c:pt idx="27">
                  <c:v>2.1760967956748947</c:v>
                </c:pt>
                <c:pt idx="28">
                  <c:v>2.1834795526529698</c:v>
                </c:pt>
                <c:pt idx="29">
                  <c:v>2.2626096247162</c:v>
                </c:pt>
                <c:pt idx="30">
                  <c:v>2.253406727291686</c:v>
                </c:pt>
                <c:pt idx="31">
                  <c:v>2.0724342783575453</c:v>
                </c:pt>
                <c:pt idx="32">
                  <c:v>1.8883755393802029</c:v>
                </c:pt>
                <c:pt idx="33">
                  <c:v>2.0283446773606535</c:v>
                </c:pt>
                <c:pt idx="34">
                  <c:v>2.005825961471404</c:v>
                </c:pt>
                <c:pt idx="35">
                  <c:v>2.1303644758399116</c:v>
                </c:pt>
                <c:pt idx="36">
                  <c:v>1.9816430618782666</c:v>
                </c:pt>
                <c:pt idx="37">
                  <c:v>1.7549810568503232</c:v>
                </c:pt>
                <c:pt idx="38">
                  <c:v>1.7753924510953507</c:v>
                </c:pt>
                <c:pt idx="39">
                  <c:v>1.7862886140054421</c:v>
                </c:pt>
                <c:pt idx="40">
                  <c:v>1.6155870874050766</c:v>
                </c:pt>
                <c:pt idx="41">
                  <c:v>0.99146749164213366</c:v>
                </c:pt>
                <c:pt idx="42">
                  <c:v>1.0861311293902085</c:v>
                </c:pt>
                <c:pt idx="43">
                  <c:v>1.1167478289492792</c:v>
                </c:pt>
                <c:pt idx="44">
                  <c:v>1.1164902417703229</c:v>
                </c:pt>
                <c:pt idx="45">
                  <c:v>1.1103915564446529</c:v>
                </c:pt>
                <c:pt idx="46">
                  <c:v>1.1056553318898703</c:v>
                </c:pt>
                <c:pt idx="47">
                  <c:v>1.1007120753876858</c:v>
                </c:pt>
                <c:pt idx="48">
                  <c:v>1.1054454655763259</c:v>
                </c:pt>
                <c:pt idx="49">
                  <c:v>1.1026217213231317</c:v>
                </c:pt>
                <c:pt idx="50">
                  <c:v>1.1001884866854001</c:v>
                </c:pt>
                <c:pt idx="51">
                  <c:v>1.0982948392181995</c:v>
                </c:pt>
                <c:pt idx="52">
                  <c:v>1.103953326393645</c:v>
                </c:pt>
                <c:pt idx="53">
                  <c:v>1.1025952323224173</c:v>
                </c:pt>
                <c:pt idx="54">
                  <c:v>1.1013789092818327</c:v>
                </c:pt>
                <c:pt idx="55">
                  <c:v>1.10028660013417</c:v>
                </c:pt>
                <c:pt idx="56">
                  <c:v>1.107242957753104</c:v>
                </c:pt>
                <c:pt idx="57">
                  <c:v>1.1063337481206199</c:v>
                </c:pt>
                <c:pt idx="58">
                  <c:v>1.1055571534177486</c:v>
                </c:pt>
                <c:pt idx="59">
                  <c:v>1.1048105257950456</c:v>
                </c:pt>
                <c:pt idx="60">
                  <c:v>1.1119794689261087</c:v>
                </c:pt>
                <c:pt idx="61">
                  <c:v>1.1112329010740871</c:v>
                </c:pt>
                <c:pt idx="62">
                  <c:v>1.1104315406336525</c:v>
                </c:pt>
                <c:pt idx="63">
                  <c:v>1.1095111906642416</c:v>
                </c:pt>
                <c:pt idx="64">
                  <c:v>1.1161802646809174</c:v>
                </c:pt>
                <c:pt idx="65">
                  <c:v>1.1149067201490759</c:v>
                </c:pt>
                <c:pt idx="66">
                  <c:v>1.1136692318423611</c:v>
                </c:pt>
                <c:pt idx="67">
                  <c:v>1.1124968689884946</c:v>
                </c:pt>
                <c:pt idx="68">
                  <c:v>1.1190995021245964</c:v>
                </c:pt>
                <c:pt idx="69">
                  <c:v>1.1180309307597793</c:v>
                </c:pt>
                <c:pt idx="70">
                  <c:v>1.1170033597606706</c:v>
                </c:pt>
                <c:pt idx="71">
                  <c:v>1.1163149838226492</c:v>
                </c:pt>
                <c:pt idx="72">
                  <c:v>1.12332984369093</c:v>
                </c:pt>
                <c:pt idx="73">
                  <c:v>1.1227278057820982</c:v>
                </c:pt>
                <c:pt idx="74">
                  <c:v>1.1220735690858745</c:v>
                </c:pt>
                <c:pt idx="75">
                  <c:v>1.1212502702789215</c:v>
                </c:pt>
              </c:numCache>
            </c:numRef>
          </c:val>
          <c:smooth val="0"/>
          <c:extLst>
            <c:ext xmlns:c16="http://schemas.microsoft.com/office/drawing/2014/chart" uri="{C3380CC4-5D6E-409C-BE32-E72D297353CC}">
              <c16:uniqueId val="{00000000-6EA2-4DD3-A967-1A3AC7E39985}"/>
            </c:ext>
          </c:extLst>
        </c:ser>
        <c:ser>
          <c:idx val="0"/>
          <c:order val="1"/>
          <c:tx>
            <c:strRef>
              <c:f>current_projections!$A$74</c:f>
              <c:strCache>
                <c:ptCount val="1"/>
                <c:pt idx="0">
                  <c:v>Taxes on Production and Imports</c:v>
                </c:pt>
              </c:strCache>
            </c:strRef>
          </c:tx>
          <c:spPr>
            <a:ln w="28575" cap="rnd">
              <a:solidFill>
                <a:schemeClr val="accent1"/>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43465</c:v>
                </c:pt>
                <c:pt idx="45">
                  <c:v>43555</c:v>
                </c:pt>
                <c:pt idx="46">
                  <c:v>43646</c:v>
                </c:pt>
                <c:pt idx="47">
                  <c:v>43738</c:v>
                </c:pt>
                <c:pt idx="48">
                  <c:v>43830</c:v>
                </c:pt>
                <c:pt idx="49">
                  <c:v>43921</c:v>
                </c:pt>
                <c:pt idx="50">
                  <c:v>44012</c:v>
                </c:pt>
                <c:pt idx="51">
                  <c:v>44104</c:v>
                </c:pt>
                <c:pt idx="52">
                  <c:v>44196</c:v>
                </c:pt>
                <c:pt idx="53">
                  <c:v>44286</c:v>
                </c:pt>
                <c:pt idx="54">
                  <c:v>44377</c:v>
                </c:pt>
                <c:pt idx="55">
                  <c:v>44469</c:v>
                </c:pt>
                <c:pt idx="56">
                  <c:v>44561</c:v>
                </c:pt>
                <c:pt idx="57">
                  <c:v>44651</c:v>
                </c:pt>
                <c:pt idx="58">
                  <c:v>44742</c:v>
                </c:pt>
                <c:pt idx="59">
                  <c:v>44834</c:v>
                </c:pt>
                <c:pt idx="60">
                  <c:v>44926</c:v>
                </c:pt>
                <c:pt idx="61">
                  <c:v>45016</c:v>
                </c:pt>
                <c:pt idx="62">
                  <c:v>45107</c:v>
                </c:pt>
                <c:pt idx="63">
                  <c:v>45199</c:v>
                </c:pt>
                <c:pt idx="64">
                  <c:v>45291</c:v>
                </c:pt>
                <c:pt idx="65">
                  <c:v>45382</c:v>
                </c:pt>
                <c:pt idx="66">
                  <c:v>45473</c:v>
                </c:pt>
                <c:pt idx="67">
                  <c:v>45565</c:v>
                </c:pt>
                <c:pt idx="68">
                  <c:v>45657</c:v>
                </c:pt>
                <c:pt idx="69">
                  <c:v>45747</c:v>
                </c:pt>
                <c:pt idx="70">
                  <c:v>45838</c:v>
                </c:pt>
                <c:pt idx="71">
                  <c:v>45930</c:v>
                </c:pt>
                <c:pt idx="72">
                  <c:v>46022</c:v>
                </c:pt>
                <c:pt idx="73">
                  <c:v>46112</c:v>
                </c:pt>
                <c:pt idx="74">
                  <c:v>46203</c:v>
                </c:pt>
                <c:pt idx="75">
                  <c:v>46295</c:v>
                </c:pt>
              </c:numCache>
            </c:numRef>
          </c:cat>
          <c:val>
            <c:numRef>
              <c:f>current_projections!$EW$90:$HT$90</c:f>
              <c:numCache>
                <c:formatCode>0</c:formatCode>
                <c:ptCount val="76"/>
                <c:pt idx="0">
                  <c:v>7.1695671423219691</c:v>
                </c:pt>
                <c:pt idx="1">
                  <c:v>7.1373967647259571</c:v>
                </c:pt>
                <c:pt idx="2">
                  <c:v>7.1236559139784941</c:v>
                </c:pt>
                <c:pt idx="3">
                  <c:v>7.1350571613459879</c:v>
                </c:pt>
                <c:pt idx="4">
                  <c:v>7.1431024417047286</c:v>
                </c:pt>
                <c:pt idx="5">
                  <c:v>7.057556705686201</c:v>
                </c:pt>
                <c:pt idx="6">
                  <c:v>7.0877662353949376</c:v>
                </c:pt>
                <c:pt idx="7">
                  <c:v>7.1343869406323037</c:v>
                </c:pt>
                <c:pt idx="8">
                  <c:v>7.1458846048673772</c:v>
                </c:pt>
                <c:pt idx="9">
                  <c:v>7.0964718029535234</c:v>
                </c:pt>
                <c:pt idx="10">
                  <c:v>7.1157234642672913</c:v>
                </c:pt>
                <c:pt idx="11">
                  <c:v>7.0889064251089202</c:v>
                </c:pt>
                <c:pt idx="12">
                  <c:v>7.0626213847042161</c:v>
                </c:pt>
                <c:pt idx="13">
                  <c:v>7.1406141647803851</c:v>
                </c:pt>
                <c:pt idx="14">
                  <c:v>7.1340070468889145</c:v>
                </c:pt>
                <c:pt idx="15">
                  <c:v>7.0799581834157488</c:v>
                </c:pt>
                <c:pt idx="16">
                  <c:v>7.0528281581362968</c:v>
                </c:pt>
                <c:pt idx="17">
                  <c:v>7.0587647785864993</c:v>
                </c:pt>
                <c:pt idx="18">
                  <c:v>7.0200528717272475</c:v>
                </c:pt>
                <c:pt idx="19">
                  <c:v>6.9587628865979374</c:v>
                </c:pt>
                <c:pt idx="20">
                  <c:v>7.02003190923595</c:v>
                </c:pt>
                <c:pt idx="21">
                  <c:v>7.0888856701429122</c:v>
                </c:pt>
                <c:pt idx="22">
                  <c:v>7.0970495074498583</c:v>
                </c:pt>
                <c:pt idx="23">
                  <c:v>7.0931288467359508</c:v>
                </c:pt>
                <c:pt idx="24">
                  <c:v>7.048486515913388</c:v>
                </c:pt>
                <c:pt idx="25">
                  <c:v>7.1379707534979442</c:v>
                </c:pt>
                <c:pt idx="26">
                  <c:v>7.1084254381434429</c:v>
                </c:pt>
                <c:pt idx="27">
                  <c:v>7.0452262440885347</c:v>
                </c:pt>
                <c:pt idx="28">
                  <c:v>7.0392689968326936</c:v>
                </c:pt>
                <c:pt idx="29">
                  <c:v>6.9959488937363661</c:v>
                </c:pt>
                <c:pt idx="30">
                  <c:v>6.9572423482407952</c:v>
                </c:pt>
                <c:pt idx="31">
                  <c:v>6.9357539918499178</c:v>
                </c:pt>
                <c:pt idx="32">
                  <c:v>6.9912391579130881</c:v>
                </c:pt>
                <c:pt idx="33">
                  <c:v>7.0008854316615157</c:v>
                </c:pt>
                <c:pt idx="34">
                  <c:v>6.9444816986486559</c:v>
                </c:pt>
                <c:pt idx="35">
                  <c:v>6.9719568501457481</c:v>
                </c:pt>
                <c:pt idx="36">
                  <c:v>6.9586705445961874</c:v>
                </c:pt>
                <c:pt idx="37">
                  <c:v>6.9197290555561359</c:v>
                </c:pt>
                <c:pt idx="38">
                  <c:v>6.9161272993062699</c:v>
                </c:pt>
                <c:pt idx="39">
                  <c:v>6.9108285132299718</c:v>
                </c:pt>
                <c:pt idx="40">
                  <c:v>6.9080970965822575</c:v>
                </c:pt>
                <c:pt idx="41">
                  <c:v>6.9752008382815225</c:v>
                </c:pt>
                <c:pt idx="42">
                  <c:v>6.9243921437984701</c:v>
                </c:pt>
                <c:pt idx="43">
                  <c:v>6.9473623064933054</c:v>
                </c:pt>
                <c:pt idx="44">
                  <c:v>7.0239428664426509</c:v>
                </c:pt>
                <c:pt idx="45">
                  <c:v>6.9847848254048959</c:v>
                </c:pt>
                <c:pt idx="46">
                  <c:v>6.9551686468268734</c:v>
                </c:pt>
                <c:pt idx="47">
                  <c:v>6.9249965830481877</c:v>
                </c:pt>
                <c:pt idx="48">
                  <c:v>6.9195404531126341</c:v>
                </c:pt>
                <c:pt idx="49">
                  <c:v>6.9016640516029355</c:v>
                </c:pt>
                <c:pt idx="50">
                  <c:v>6.8866638434993535</c:v>
                </c:pt>
                <c:pt idx="51">
                  <c:v>6.8751595210796044</c:v>
                </c:pt>
                <c:pt idx="52">
                  <c:v>6.8799569801604363</c:v>
                </c:pt>
                <c:pt idx="53">
                  <c:v>6.8743394027447735</c:v>
                </c:pt>
                <c:pt idx="54">
                  <c:v>6.87004082104216</c:v>
                </c:pt>
                <c:pt idx="55">
                  <c:v>6.8673201197040754</c:v>
                </c:pt>
                <c:pt idx="56">
                  <c:v>6.8797670354885545</c:v>
                </c:pt>
                <c:pt idx="57">
                  <c:v>6.8785487487473267</c:v>
                </c:pt>
                <c:pt idx="58">
                  <c:v>6.8785079364476083</c:v>
                </c:pt>
                <c:pt idx="59">
                  <c:v>6.8792190685521089</c:v>
                </c:pt>
                <c:pt idx="60">
                  <c:v>6.8974984268782231</c:v>
                </c:pt>
                <c:pt idx="61">
                  <c:v>6.899535407875824</c:v>
                </c:pt>
                <c:pt idx="62">
                  <c:v>6.9012580806676711</c:v>
                </c:pt>
                <c:pt idx="63">
                  <c:v>6.9026147939856948</c:v>
                </c:pt>
                <c:pt idx="64">
                  <c:v>6.9100497433570656</c:v>
                </c:pt>
                <c:pt idx="65">
                  <c:v>6.9076394944785049</c:v>
                </c:pt>
                <c:pt idx="66">
                  <c:v>6.9047418446064226</c:v>
                </c:pt>
                <c:pt idx="67">
                  <c:v>6.9017055610975779</c:v>
                </c:pt>
                <c:pt idx="68">
                  <c:v>6.9048907240769513</c:v>
                </c:pt>
                <c:pt idx="69">
                  <c:v>6.9013407633464574</c:v>
                </c:pt>
                <c:pt idx="70">
                  <c:v>6.8973492099400531</c:v>
                </c:pt>
                <c:pt idx="71">
                  <c:v>6.8950929841868085</c:v>
                </c:pt>
                <c:pt idx="72">
                  <c:v>6.9092039173338975</c:v>
                </c:pt>
                <c:pt idx="73">
                  <c:v>6.9093725309371505</c:v>
                </c:pt>
                <c:pt idx="74">
                  <c:v>6.909134962746486</c:v>
                </c:pt>
                <c:pt idx="75">
                  <c:v>6.9080928819030722</c:v>
                </c:pt>
              </c:numCache>
            </c:numRef>
          </c:val>
          <c:smooth val="0"/>
          <c:extLst>
            <c:ext xmlns:c16="http://schemas.microsoft.com/office/drawing/2014/chart" uri="{C3380CC4-5D6E-409C-BE32-E72D297353CC}">
              <c16:uniqueId val="{00000001-6EA2-4DD3-A967-1A3AC7E39985}"/>
            </c:ext>
          </c:extLst>
        </c:ser>
        <c:ser>
          <c:idx val="2"/>
          <c:order val="2"/>
          <c:tx>
            <c:v>Income Taxes</c:v>
          </c:tx>
          <c:spPr>
            <a:ln w="28575" cap="rnd">
              <a:solidFill>
                <a:schemeClr val="accent3"/>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43465</c:v>
                </c:pt>
                <c:pt idx="45">
                  <c:v>43555</c:v>
                </c:pt>
                <c:pt idx="46">
                  <c:v>43646</c:v>
                </c:pt>
                <c:pt idx="47">
                  <c:v>43738</c:v>
                </c:pt>
                <c:pt idx="48">
                  <c:v>43830</c:v>
                </c:pt>
                <c:pt idx="49">
                  <c:v>43921</c:v>
                </c:pt>
                <c:pt idx="50">
                  <c:v>44012</c:v>
                </c:pt>
                <c:pt idx="51">
                  <c:v>44104</c:v>
                </c:pt>
                <c:pt idx="52">
                  <c:v>44196</c:v>
                </c:pt>
                <c:pt idx="53">
                  <c:v>44286</c:v>
                </c:pt>
                <c:pt idx="54">
                  <c:v>44377</c:v>
                </c:pt>
                <c:pt idx="55">
                  <c:v>44469</c:v>
                </c:pt>
                <c:pt idx="56">
                  <c:v>44561</c:v>
                </c:pt>
                <c:pt idx="57">
                  <c:v>44651</c:v>
                </c:pt>
                <c:pt idx="58">
                  <c:v>44742</c:v>
                </c:pt>
                <c:pt idx="59">
                  <c:v>44834</c:v>
                </c:pt>
                <c:pt idx="60">
                  <c:v>44926</c:v>
                </c:pt>
                <c:pt idx="61">
                  <c:v>45016</c:v>
                </c:pt>
                <c:pt idx="62">
                  <c:v>45107</c:v>
                </c:pt>
                <c:pt idx="63">
                  <c:v>45199</c:v>
                </c:pt>
                <c:pt idx="64">
                  <c:v>45291</c:v>
                </c:pt>
                <c:pt idx="65">
                  <c:v>45382</c:v>
                </c:pt>
                <c:pt idx="66">
                  <c:v>45473</c:v>
                </c:pt>
                <c:pt idx="67">
                  <c:v>45565</c:v>
                </c:pt>
                <c:pt idx="68">
                  <c:v>45657</c:v>
                </c:pt>
                <c:pt idx="69">
                  <c:v>45747</c:v>
                </c:pt>
                <c:pt idx="70">
                  <c:v>45838</c:v>
                </c:pt>
                <c:pt idx="71">
                  <c:v>45930</c:v>
                </c:pt>
                <c:pt idx="72">
                  <c:v>46022</c:v>
                </c:pt>
                <c:pt idx="73">
                  <c:v>46112</c:v>
                </c:pt>
                <c:pt idx="74">
                  <c:v>46203</c:v>
                </c:pt>
                <c:pt idx="75">
                  <c:v>46295</c:v>
                </c:pt>
              </c:numCache>
            </c:numRef>
          </c:cat>
          <c:val>
            <c:numRef>
              <c:f>current_projections!$EW$89:$HT$89</c:f>
              <c:numCache>
                <c:formatCode>0</c:formatCode>
                <c:ptCount val="76"/>
                <c:pt idx="0">
                  <c:v>10.273473418928583</c:v>
                </c:pt>
                <c:pt idx="1">
                  <c:v>10.475735444679547</c:v>
                </c:pt>
                <c:pt idx="2">
                  <c:v>10.483195547630626</c:v>
                </c:pt>
                <c:pt idx="3">
                  <c:v>10.092213114754097</c:v>
                </c:pt>
                <c:pt idx="4">
                  <c:v>9.922044026237165</c:v>
                </c:pt>
                <c:pt idx="5">
                  <c:v>8.3504116155476051</c:v>
                </c:pt>
                <c:pt idx="6">
                  <c:v>7.8785471925534223</c:v>
                </c:pt>
                <c:pt idx="7">
                  <c:v>7.8708487340762678</c:v>
                </c:pt>
                <c:pt idx="8">
                  <c:v>7.7960076565490848</c:v>
                </c:pt>
                <c:pt idx="9">
                  <c:v>8.0936595704212912</c:v>
                </c:pt>
                <c:pt idx="10">
                  <c:v>8.1260342621314354</c:v>
                </c:pt>
                <c:pt idx="11">
                  <c:v>8.3283045643538767</c:v>
                </c:pt>
                <c:pt idx="12">
                  <c:v>8.4555928822633977</c:v>
                </c:pt>
                <c:pt idx="13">
                  <c:v>9.3295738528568997</c:v>
                </c:pt>
                <c:pt idx="14">
                  <c:v>9.3274480195144616</c:v>
                </c:pt>
                <c:pt idx="15">
                  <c:v>9.4337444442306584</c:v>
                </c:pt>
                <c:pt idx="16">
                  <c:v>9.3083910992941483</c:v>
                </c:pt>
                <c:pt idx="17">
                  <c:v>9.1624115157492625</c:v>
                </c:pt>
                <c:pt idx="18">
                  <c:v>9.2067383592429568</c:v>
                </c:pt>
                <c:pt idx="19">
                  <c:v>9.2845016361981152</c:v>
                </c:pt>
                <c:pt idx="20">
                  <c:v>9.6057803397538954</c:v>
                </c:pt>
                <c:pt idx="21">
                  <c:v>9.9543742757821558</c:v>
                </c:pt>
                <c:pt idx="22">
                  <c:v>10.108847871426081</c:v>
                </c:pt>
                <c:pt idx="23">
                  <c:v>9.9384522248007254</c:v>
                </c:pt>
                <c:pt idx="24">
                  <c:v>9.9373064607711719</c:v>
                </c:pt>
                <c:pt idx="25">
                  <c:v>10.222243011419115</c:v>
                </c:pt>
                <c:pt idx="26">
                  <c:v>10.105131471725832</c:v>
                </c:pt>
                <c:pt idx="27">
                  <c:v>10.147405726926941</c:v>
                </c:pt>
                <c:pt idx="28">
                  <c:v>10.283375844381535</c:v>
                </c:pt>
                <c:pt idx="29">
                  <c:v>10.572942171571027</c:v>
                </c:pt>
                <c:pt idx="30">
                  <c:v>10.646880299429789</c:v>
                </c:pt>
                <c:pt idx="31">
                  <c:v>10.603291673712979</c:v>
                </c:pt>
                <c:pt idx="32">
                  <c:v>10.662838338491042</c:v>
                </c:pt>
                <c:pt idx="33">
                  <c:v>10.429081269589497</c:v>
                </c:pt>
                <c:pt idx="34">
                  <c:v>10.429865831218784</c:v>
                </c:pt>
                <c:pt idx="35">
                  <c:v>10.472031319815315</c:v>
                </c:pt>
                <c:pt idx="36">
                  <c:v>10.455129826336201</c:v>
                </c:pt>
                <c:pt idx="37">
                  <c:v>10.462567710018474</c:v>
                </c:pt>
                <c:pt idx="38">
                  <c:v>10.404409295886689</c:v>
                </c:pt>
                <c:pt idx="39">
                  <c:v>10.457880039411684</c:v>
                </c:pt>
                <c:pt idx="40">
                  <c:v>10.442319910446859</c:v>
                </c:pt>
                <c:pt idx="41">
                  <c:v>10.129235068110374</c:v>
                </c:pt>
                <c:pt idx="42">
                  <c:v>9.9711442834816957</c:v>
                </c:pt>
                <c:pt idx="43">
                  <c:v>9.9955465626240425</c:v>
                </c:pt>
                <c:pt idx="44">
                  <c:v>9.9146060101285709</c:v>
                </c:pt>
                <c:pt idx="45">
                  <c:v>9.8543481952996164</c:v>
                </c:pt>
                <c:pt idx="46">
                  <c:v>9.8094601875987362</c:v>
                </c:pt>
                <c:pt idx="47">
                  <c:v>9.7679986523759865</c:v>
                </c:pt>
                <c:pt idx="48">
                  <c:v>9.826915639430144</c:v>
                </c:pt>
                <c:pt idx="49">
                  <c:v>9.8039432995409292</c:v>
                </c:pt>
                <c:pt idx="50">
                  <c:v>9.7855292263078262</c:v>
                </c:pt>
                <c:pt idx="51">
                  <c:v>9.7720400567550012</c:v>
                </c:pt>
                <c:pt idx="52">
                  <c:v>9.8175595792235502</c:v>
                </c:pt>
                <c:pt idx="53">
                  <c:v>9.803766378641475</c:v>
                </c:pt>
                <c:pt idx="54">
                  <c:v>9.7900928125449322</c:v>
                </c:pt>
                <c:pt idx="55">
                  <c:v>9.7760129546670385</c:v>
                </c:pt>
                <c:pt idx="56">
                  <c:v>9.8461744544512744</c:v>
                </c:pt>
                <c:pt idx="57">
                  <c:v>9.8361318978931749</c:v>
                </c:pt>
                <c:pt idx="58">
                  <c:v>9.8274747025564597</c:v>
                </c:pt>
                <c:pt idx="59">
                  <c:v>9.8196337850628286</c:v>
                </c:pt>
                <c:pt idx="60">
                  <c:v>9.9016968268007357</c:v>
                </c:pt>
                <c:pt idx="61">
                  <c:v>9.8963322803504159</c:v>
                </c:pt>
                <c:pt idx="62">
                  <c:v>9.8912969092119507</c:v>
                </c:pt>
                <c:pt idx="63">
                  <c:v>9.8859753613417904</c:v>
                </c:pt>
                <c:pt idx="64">
                  <c:v>9.9686664071156255</c:v>
                </c:pt>
                <c:pt idx="65">
                  <c:v>9.9616794916130864</c:v>
                </c:pt>
                <c:pt idx="66">
                  <c:v>9.9556347283985023</c:v>
                </c:pt>
                <c:pt idx="67">
                  <c:v>9.9506607140941821</c:v>
                </c:pt>
                <c:pt idx="68">
                  <c:v>10.039820016554122</c:v>
                </c:pt>
                <c:pt idx="69">
                  <c:v>10.037608435117575</c:v>
                </c:pt>
                <c:pt idx="70">
                  <c:v>10.036368352700674</c:v>
                </c:pt>
                <c:pt idx="71">
                  <c:v>10.038725135465484</c:v>
                </c:pt>
                <c:pt idx="72">
                  <c:v>10.268490203574547</c:v>
                </c:pt>
                <c:pt idx="73">
                  <c:v>10.302932871001037</c:v>
                </c:pt>
                <c:pt idx="74">
                  <c:v>10.344640982582661</c:v>
                </c:pt>
                <c:pt idx="75">
                  <c:v>10.394209021752916</c:v>
                </c:pt>
              </c:numCache>
            </c:numRef>
          </c:val>
          <c:smooth val="0"/>
          <c:extLst>
            <c:ext xmlns:c16="http://schemas.microsoft.com/office/drawing/2014/chart" uri="{C3380CC4-5D6E-409C-BE32-E72D297353CC}">
              <c16:uniqueId val="{00000002-6EA2-4DD3-A967-1A3AC7E39985}"/>
            </c:ext>
          </c:extLst>
        </c:ser>
        <c:ser>
          <c:idx val="3"/>
          <c:order val="3"/>
          <c:tx>
            <c:v>Payroll Taxes</c:v>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43465</c:v>
                </c:pt>
                <c:pt idx="45">
                  <c:v>43555</c:v>
                </c:pt>
                <c:pt idx="46">
                  <c:v>43646</c:v>
                </c:pt>
                <c:pt idx="47">
                  <c:v>43738</c:v>
                </c:pt>
                <c:pt idx="48">
                  <c:v>43830</c:v>
                </c:pt>
                <c:pt idx="49">
                  <c:v>43921</c:v>
                </c:pt>
                <c:pt idx="50">
                  <c:v>44012</c:v>
                </c:pt>
                <c:pt idx="51">
                  <c:v>44104</c:v>
                </c:pt>
                <c:pt idx="52">
                  <c:v>44196</c:v>
                </c:pt>
                <c:pt idx="53">
                  <c:v>44286</c:v>
                </c:pt>
                <c:pt idx="54">
                  <c:v>44377</c:v>
                </c:pt>
                <c:pt idx="55">
                  <c:v>44469</c:v>
                </c:pt>
                <c:pt idx="56">
                  <c:v>44561</c:v>
                </c:pt>
                <c:pt idx="57">
                  <c:v>44651</c:v>
                </c:pt>
                <c:pt idx="58">
                  <c:v>44742</c:v>
                </c:pt>
                <c:pt idx="59">
                  <c:v>44834</c:v>
                </c:pt>
                <c:pt idx="60">
                  <c:v>44926</c:v>
                </c:pt>
                <c:pt idx="61">
                  <c:v>45016</c:v>
                </c:pt>
                <c:pt idx="62">
                  <c:v>45107</c:v>
                </c:pt>
                <c:pt idx="63">
                  <c:v>45199</c:v>
                </c:pt>
                <c:pt idx="64">
                  <c:v>45291</c:v>
                </c:pt>
                <c:pt idx="65">
                  <c:v>45382</c:v>
                </c:pt>
                <c:pt idx="66">
                  <c:v>45473</c:v>
                </c:pt>
                <c:pt idx="67">
                  <c:v>45565</c:v>
                </c:pt>
                <c:pt idx="68">
                  <c:v>45657</c:v>
                </c:pt>
                <c:pt idx="69">
                  <c:v>45747</c:v>
                </c:pt>
                <c:pt idx="70">
                  <c:v>45838</c:v>
                </c:pt>
                <c:pt idx="71">
                  <c:v>45930</c:v>
                </c:pt>
                <c:pt idx="72">
                  <c:v>46022</c:v>
                </c:pt>
                <c:pt idx="73">
                  <c:v>46112</c:v>
                </c:pt>
                <c:pt idx="74">
                  <c:v>46203</c:v>
                </c:pt>
                <c:pt idx="75">
                  <c:v>46295</c:v>
                </c:pt>
              </c:numCache>
            </c:numRef>
          </c:cat>
          <c:val>
            <c:numRef>
              <c:f>current_projections!$EW$92:$HT$92</c:f>
              <c:numCache>
                <c:formatCode>0</c:formatCode>
                <c:ptCount val="76"/>
                <c:pt idx="0">
                  <c:v>6.6539522528352011</c:v>
                </c:pt>
                <c:pt idx="1">
                  <c:v>6.7490273701453827</c:v>
                </c:pt>
                <c:pt idx="2">
                  <c:v>6.6934133030745118</c:v>
                </c:pt>
                <c:pt idx="3">
                  <c:v>6.7157840811043998</c:v>
                </c:pt>
                <c:pt idx="4">
                  <c:v>6.8450152821182035</c:v>
                </c:pt>
                <c:pt idx="5">
                  <c:v>6.7025600055576779</c:v>
                </c:pt>
                <c:pt idx="6">
                  <c:v>6.7672735126699139</c:v>
                </c:pt>
                <c:pt idx="7">
                  <c:v>6.7183068313419279</c:v>
                </c:pt>
                <c:pt idx="8">
                  <c:v>6.6461580530489472</c:v>
                </c:pt>
                <c:pt idx="9">
                  <c:v>6.6474655943048893</c:v>
                </c:pt>
                <c:pt idx="10">
                  <c:v>6.628657184395121</c:v>
                </c:pt>
                <c:pt idx="11">
                  <c:v>6.5802823626151365</c:v>
                </c:pt>
                <c:pt idx="12">
                  <c:v>6.5239357514041263</c:v>
                </c:pt>
                <c:pt idx="13">
                  <c:v>5.993798165617763</c:v>
                </c:pt>
                <c:pt idx="14">
                  <c:v>5.9298408642118714</c:v>
                </c:pt>
                <c:pt idx="15">
                  <c:v>5.9473188001462303</c:v>
                </c:pt>
                <c:pt idx="16">
                  <c:v>5.8361029341942841</c:v>
                </c:pt>
                <c:pt idx="17">
                  <c:v>5.8983258217955283</c:v>
                </c:pt>
                <c:pt idx="18">
                  <c:v>5.8778006847322066</c:v>
                </c:pt>
                <c:pt idx="19">
                  <c:v>5.8577122751765369</c:v>
                </c:pt>
                <c:pt idx="20">
                  <c:v>5.9545568467317489</c:v>
                </c:pt>
                <c:pt idx="21">
                  <c:v>6.6139194669756662</c:v>
                </c:pt>
                <c:pt idx="22">
                  <c:v>6.6606963619206745</c:v>
                </c:pt>
                <c:pt idx="23">
                  <c:v>6.5963546148961036</c:v>
                </c:pt>
                <c:pt idx="24">
                  <c:v>6.5696507074242971</c:v>
                </c:pt>
                <c:pt idx="25">
                  <c:v>6.7088037701208574</c:v>
                </c:pt>
                <c:pt idx="26">
                  <c:v>6.5999839318711349</c:v>
                </c:pt>
                <c:pt idx="27">
                  <c:v>6.5508640052370808</c:v>
                </c:pt>
                <c:pt idx="28">
                  <c:v>6.6031336715531026</c:v>
                </c:pt>
                <c:pt idx="29">
                  <c:v>6.6392512131059949</c:v>
                </c:pt>
                <c:pt idx="30">
                  <c:v>6.6224693078978989</c:v>
                </c:pt>
                <c:pt idx="31">
                  <c:v>6.6395360889417452</c:v>
                </c:pt>
                <c:pt idx="32">
                  <c:v>6.6768731203417158</c:v>
                </c:pt>
                <c:pt idx="33">
                  <c:v>6.6874534876772911</c:v>
                </c:pt>
                <c:pt idx="34">
                  <c:v>6.6386991904810442</c:v>
                </c:pt>
                <c:pt idx="35">
                  <c:v>6.642162599204239</c:v>
                </c:pt>
                <c:pt idx="36">
                  <c:v>6.6530728376327763</c:v>
                </c:pt>
                <c:pt idx="37">
                  <c:v>6.7094235646519786</c:v>
                </c:pt>
                <c:pt idx="38">
                  <c:v>6.6934929826283263</c:v>
                </c:pt>
                <c:pt idx="39">
                  <c:v>6.6933495336454278</c:v>
                </c:pt>
                <c:pt idx="40">
                  <c:v>6.6685827811898069</c:v>
                </c:pt>
                <c:pt idx="41">
                  <c:v>6.7302030836784592</c:v>
                </c:pt>
                <c:pt idx="42">
                  <c:v>6.6520020184304247</c:v>
                </c:pt>
                <c:pt idx="43">
                  <c:v>6.6453030757762059</c:v>
                </c:pt>
                <c:pt idx="44">
                  <c:v>6.6371808495361719</c:v>
                </c:pt>
                <c:pt idx="45">
                  <c:v>6.5612506860187709</c:v>
                </c:pt>
                <c:pt idx="46">
                  <c:v>6.491961062090116</c:v>
                </c:pt>
                <c:pt idx="47">
                  <c:v>6.4216916489200635</c:v>
                </c:pt>
                <c:pt idx="48">
                  <c:v>6.3610051382309196</c:v>
                </c:pt>
                <c:pt idx="49">
                  <c:v>6.3003129038989591</c:v>
                </c:pt>
                <c:pt idx="50">
                  <c:v>6.2411321280783065</c:v>
                </c:pt>
                <c:pt idx="51">
                  <c:v>6.1841752411434818</c:v>
                </c:pt>
                <c:pt idx="52">
                  <c:v>6.12925212247145</c:v>
                </c:pt>
                <c:pt idx="53">
                  <c:v>6.0747834877159939</c:v>
                </c:pt>
                <c:pt idx="54">
                  <c:v>6.0209731394691168</c:v>
                </c:pt>
                <c:pt idx="55">
                  <c:v>5.9677679707909732</c:v>
                </c:pt>
                <c:pt idx="56">
                  <c:v>5.9149457401239145</c:v>
                </c:pt>
                <c:pt idx="57">
                  <c:v>5.8618370918924372</c:v>
                </c:pt>
                <c:pt idx="58">
                  <c:v>5.8093032026300637</c:v>
                </c:pt>
                <c:pt idx="59">
                  <c:v>5.7566604102376182</c:v>
                </c:pt>
                <c:pt idx="60">
                  <c:v>5.7041009884055462</c:v>
                </c:pt>
                <c:pt idx="61">
                  <c:v>5.6515562308811447</c:v>
                </c:pt>
                <c:pt idx="62">
                  <c:v>5.5989934457327388</c:v>
                </c:pt>
                <c:pt idx="63">
                  <c:v>5.5460382545283764</c:v>
                </c:pt>
                <c:pt idx="64">
                  <c:v>5.4930050256372951</c:v>
                </c:pt>
                <c:pt idx="65">
                  <c:v>5.4392943133395963</c:v>
                </c:pt>
                <c:pt idx="66">
                  <c:v>5.3863410233752003</c:v>
                </c:pt>
                <c:pt idx="67">
                  <c:v>5.3342027576189848</c:v>
                </c:pt>
                <c:pt idx="68">
                  <c:v>5.2828378414777601</c:v>
                </c:pt>
                <c:pt idx="69">
                  <c:v>5.2322753355472589</c:v>
                </c:pt>
                <c:pt idx="70">
                  <c:v>5.1824902654879574</c:v>
                </c:pt>
                <c:pt idx="71">
                  <c:v>5.134742863978051</c:v>
                </c:pt>
                <c:pt idx="72">
                  <c:v>5.0879454589071686</c:v>
                </c:pt>
                <c:pt idx="73">
                  <c:v>5.0416824180430195</c:v>
                </c:pt>
                <c:pt idx="74">
                  <c:v>4.9958043187574415</c:v>
                </c:pt>
                <c:pt idx="75">
                  <c:v>4.9497543077282913</c:v>
                </c:pt>
              </c:numCache>
            </c:numRef>
          </c:val>
          <c:smooth val="0"/>
          <c:extLst>
            <c:ext xmlns:c16="http://schemas.microsoft.com/office/drawing/2014/chart" uri="{C3380CC4-5D6E-409C-BE32-E72D297353CC}">
              <c16:uniqueId val="{00000003-6EA2-4DD3-A967-1A3AC7E39985}"/>
            </c:ext>
          </c:extLst>
        </c:ser>
        <c:dLbls>
          <c:showLegendKey val="0"/>
          <c:showVal val="0"/>
          <c:showCatName val="0"/>
          <c:showSerName val="0"/>
          <c:showPercent val="0"/>
          <c:showBubbleSize val="0"/>
        </c:dLbls>
        <c:smooth val="0"/>
        <c:axId val="430275648"/>
        <c:axId val="430274336"/>
      </c:lineChart>
      <c:dateAx>
        <c:axId val="430275648"/>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0.10426937658433721"/>
          <c:y val="0.90900665718671947"/>
          <c:w val="0.78831899858671517"/>
          <c:h val="7.4724556078534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Tax</a:t>
            </a:r>
            <a:r>
              <a:rPr lang="en-US" baseline="0"/>
              <a:t> Revenues</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6869579981747564"/>
        </c:manualLayout>
      </c:layout>
      <c:lineChart>
        <c:grouping val="standard"/>
        <c:varyColors val="0"/>
        <c:ser>
          <c:idx val="1"/>
          <c:order val="0"/>
          <c:tx>
            <c:strRef>
              <c:f>current_projections!$A$75</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43465</c:v>
                </c:pt>
                <c:pt idx="45">
                  <c:v>43555</c:v>
                </c:pt>
                <c:pt idx="46">
                  <c:v>43646</c:v>
                </c:pt>
                <c:pt idx="47">
                  <c:v>43738</c:v>
                </c:pt>
                <c:pt idx="48">
                  <c:v>43830</c:v>
                </c:pt>
                <c:pt idx="49">
                  <c:v>43921</c:v>
                </c:pt>
                <c:pt idx="50">
                  <c:v>44012</c:v>
                </c:pt>
                <c:pt idx="51">
                  <c:v>44104</c:v>
                </c:pt>
                <c:pt idx="52">
                  <c:v>44196</c:v>
                </c:pt>
                <c:pt idx="53">
                  <c:v>44286</c:v>
                </c:pt>
                <c:pt idx="54">
                  <c:v>44377</c:v>
                </c:pt>
                <c:pt idx="55">
                  <c:v>44469</c:v>
                </c:pt>
                <c:pt idx="56">
                  <c:v>44561</c:v>
                </c:pt>
                <c:pt idx="57">
                  <c:v>44651</c:v>
                </c:pt>
                <c:pt idx="58">
                  <c:v>44742</c:v>
                </c:pt>
                <c:pt idx="59">
                  <c:v>44834</c:v>
                </c:pt>
                <c:pt idx="60">
                  <c:v>44926</c:v>
                </c:pt>
                <c:pt idx="61">
                  <c:v>45016</c:v>
                </c:pt>
                <c:pt idx="62">
                  <c:v>45107</c:v>
                </c:pt>
                <c:pt idx="63">
                  <c:v>45199</c:v>
                </c:pt>
                <c:pt idx="64">
                  <c:v>45291</c:v>
                </c:pt>
                <c:pt idx="65">
                  <c:v>45382</c:v>
                </c:pt>
                <c:pt idx="66">
                  <c:v>45473</c:v>
                </c:pt>
                <c:pt idx="67">
                  <c:v>45565</c:v>
                </c:pt>
                <c:pt idx="68">
                  <c:v>45657</c:v>
                </c:pt>
                <c:pt idx="69">
                  <c:v>45747</c:v>
                </c:pt>
                <c:pt idx="70">
                  <c:v>45838</c:v>
                </c:pt>
                <c:pt idx="71">
                  <c:v>45930</c:v>
                </c:pt>
                <c:pt idx="72">
                  <c:v>46022</c:v>
                </c:pt>
                <c:pt idx="73">
                  <c:v>46112</c:v>
                </c:pt>
                <c:pt idx="74">
                  <c:v>46203</c:v>
                </c:pt>
                <c:pt idx="75">
                  <c:v>46295</c:v>
                </c:pt>
              </c:numCache>
            </c:numRef>
          </c:cat>
          <c:val>
            <c:numRef>
              <c:f>current_projections!$EW$75:$HT$75</c:f>
              <c:numCache>
                <c:formatCode>General</c:formatCode>
                <c:ptCount val="76"/>
                <c:pt idx="0">
                  <c:v>352.8</c:v>
                </c:pt>
                <c:pt idx="1">
                  <c:v>291.89999999999998</c:v>
                </c:pt>
                <c:pt idx="2">
                  <c:v>278.7</c:v>
                </c:pt>
                <c:pt idx="3">
                  <c:v>264.3</c:v>
                </c:pt>
                <c:pt idx="4">
                  <c:v>162.6</c:v>
                </c:pt>
                <c:pt idx="5">
                  <c:v>166.4</c:v>
                </c:pt>
                <c:pt idx="6">
                  <c:v>188.5</c:v>
                </c:pt>
                <c:pt idx="7">
                  <c:v>200.7</c:v>
                </c:pt>
                <c:pt idx="8">
                  <c:v>234.20000000000002</c:v>
                </c:pt>
                <c:pt idx="9">
                  <c:v>249.79999999999998</c:v>
                </c:pt>
                <c:pt idx="10">
                  <c:v>255.6</c:v>
                </c:pt>
                <c:pt idx="11">
                  <c:v>272.60000000000002</c:v>
                </c:pt>
                <c:pt idx="12">
                  <c:v>284</c:v>
                </c:pt>
                <c:pt idx="13">
                  <c:v>277.3</c:v>
                </c:pt>
                <c:pt idx="14">
                  <c:v>277</c:v>
                </c:pt>
                <c:pt idx="15">
                  <c:v>248.1</c:v>
                </c:pt>
                <c:pt idx="16">
                  <c:v>287</c:v>
                </c:pt>
                <c:pt idx="17">
                  <c:v>310.7</c:v>
                </c:pt>
                <c:pt idx="18">
                  <c:v>325</c:v>
                </c:pt>
                <c:pt idx="19">
                  <c:v>332.90000000000003</c:v>
                </c:pt>
                <c:pt idx="20">
                  <c:v>332.79999999999995</c:v>
                </c:pt>
                <c:pt idx="21">
                  <c:v>350.8</c:v>
                </c:pt>
                <c:pt idx="22">
                  <c:v>347.3</c:v>
                </c:pt>
                <c:pt idx="23">
                  <c:v>354.3</c:v>
                </c:pt>
                <c:pt idx="24">
                  <c:v>356.90000000000003</c:v>
                </c:pt>
                <c:pt idx="25">
                  <c:v>394.7</c:v>
                </c:pt>
                <c:pt idx="26">
                  <c:v>415.1</c:v>
                </c:pt>
                <c:pt idx="27">
                  <c:v>385.6</c:v>
                </c:pt>
                <c:pt idx="28">
                  <c:v>389.5</c:v>
                </c:pt>
                <c:pt idx="29">
                  <c:v>406.6</c:v>
                </c:pt>
                <c:pt idx="30">
                  <c:v>410.6</c:v>
                </c:pt>
                <c:pt idx="31">
                  <c:v>379.9</c:v>
                </c:pt>
                <c:pt idx="32">
                  <c:v>346.6</c:v>
                </c:pt>
                <c:pt idx="33">
                  <c:v>373.4</c:v>
                </c:pt>
                <c:pt idx="34">
                  <c:v>373.9</c:v>
                </c:pt>
                <c:pt idx="35">
                  <c:v>400.5</c:v>
                </c:pt>
                <c:pt idx="36">
                  <c:v>376.09999999999997</c:v>
                </c:pt>
                <c:pt idx="37">
                  <c:v>336.3</c:v>
                </c:pt>
                <c:pt idx="38">
                  <c:v>343.7</c:v>
                </c:pt>
                <c:pt idx="39">
                  <c:v>349.9</c:v>
                </c:pt>
                <c:pt idx="40">
                  <c:v>320.39999999999998</c:v>
                </c:pt>
                <c:pt idx="41">
                  <c:v>198.7</c:v>
                </c:pt>
                <c:pt idx="42">
                  <c:v>221.7</c:v>
                </c:pt>
                <c:pt idx="43">
                  <c:v>230.7</c:v>
                </c:pt>
                <c:pt idx="44">
                  <c:v>233.25044236920525</c:v>
                </c:pt>
                <c:pt idx="45">
                  <c:v>234.69677284939689</c:v>
                </c:pt>
                <c:pt idx="46">
                  <c:v>236.22746576792781</c:v>
                </c:pt>
                <c:pt idx="47">
                  <c:v>237.78154814470534</c:v>
                </c:pt>
                <c:pt idx="48">
                  <c:v>241.12009349371544</c:v>
                </c:pt>
                <c:pt idx="49">
                  <c:v>242.85740217904697</c:v>
                </c:pt>
                <c:pt idx="50">
                  <c:v>244.65591671548077</c:v>
                </c:pt>
                <c:pt idx="51">
                  <c:v>246.52117748674894</c:v>
                </c:pt>
                <c:pt idx="52">
                  <c:v>250.0496895009253</c:v>
                </c:pt>
                <c:pt idx="53">
                  <c:v>252.02038618839174</c:v>
                </c:pt>
                <c:pt idx="54">
                  <c:v>254.03175693701567</c:v>
                </c:pt>
                <c:pt idx="55">
                  <c:v>256.08277106648075</c:v>
                </c:pt>
                <c:pt idx="56">
                  <c:v>260.04436900592168</c:v>
                </c:pt>
                <c:pt idx="57">
                  <c:v>262.22723247879537</c:v>
                </c:pt>
                <c:pt idx="58">
                  <c:v>264.45607852817682</c:v>
                </c:pt>
                <c:pt idx="59">
                  <c:v>266.73879696866749</c:v>
                </c:pt>
                <c:pt idx="60">
                  <c:v>270.98926988578398</c:v>
                </c:pt>
                <c:pt idx="61">
                  <c:v>273.3722095319194</c:v>
                </c:pt>
                <c:pt idx="62">
                  <c:v>275.78729260288299</c:v>
                </c:pt>
                <c:pt idx="63">
                  <c:v>278.23853824778973</c:v>
                </c:pt>
                <c:pt idx="64">
                  <c:v>282.66332057781477</c:v>
                </c:pt>
                <c:pt idx="65">
                  <c:v>285.17974900769491</c:v>
                </c:pt>
                <c:pt idx="66">
                  <c:v>287.71510535032473</c:v>
                </c:pt>
                <c:pt idx="67">
                  <c:v>290.27375237094037</c:v>
                </c:pt>
                <c:pt idx="68">
                  <c:v>294.88889329003518</c:v>
                </c:pt>
                <c:pt idx="69">
                  <c:v>297.50847769972103</c:v>
                </c:pt>
                <c:pt idx="70">
                  <c:v>300.14506725868409</c:v>
                </c:pt>
                <c:pt idx="71">
                  <c:v>302.80497663574096</c:v>
                </c:pt>
                <c:pt idx="72">
                  <c:v>307.56706971598123</c:v>
                </c:pt>
                <c:pt idx="73">
                  <c:v>310.28083006517113</c:v>
                </c:pt>
                <c:pt idx="74">
                  <c:v>313.00588234576276</c:v>
                </c:pt>
                <c:pt idx="75">
                  <c:v>315.74473978743794</c:v>
                </c:pt>
              </c:numCache>
            </c:numRef>
          </c:val>
          <c:smooth val="0"/>
          <c:extLst>
            <c:ext xmlns:c16="http://schemas.microsoft.com/office/drawing/2014/chart" uri="{C3380CC4-5D6E-409C-BE32-E72D297353CC}">
              <c16:uniqueId val="{00000000-92B9-4332-9494-651695459FEA}"/>
            </c:ext>
          </c:extLst>
        </c:ser>
        <c:ser>
          <c:idx val="0"/>
          <c:order val="1"/>
          <c:tx>
            <c:strRef>
              <c:f>current_projections!$A$74</c:f>
              <c:strCache>
                <c:ptCount val="1"/>
                <c:pt idx="0">
                  <c:v>Taxes on Production and Imports</c:v>
                </c:pt>
              </c:strCache>
            </c:strRef>
          </c:tx>
          <c:spPr>
            <a:ln w="28575" cap="rnd">
              <a:solidFill>
                <a:schemeClr val="accent1"/>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43465</c:v>
                </c:pt>
                <c:pt idx="45">
                  <c:v>43555</c:v>
                </c:pt>
                <c:pt idx="46">
                  <c:v>43646</c:v>
                </c:pt>
                <c:pt idx="47">
                  <c:v>43738</c:v>
                </c:pt>
                <c:pt idx="48">
                  <c:v>43830</c:v>
                </c:pt>
                <c:pt idx="49">
                  <c:v>43921</c:v>
                </c:pt>
                <c:pt idx="50">
                  <c:v>44012</c:v>
                </c:pt>
                <c:pt idx="51">
                  <c:v>44104</c:v>
                </c:pt>
                <c:pt idx="52">
                  <c:v>44196</c:v>
                </c:pt>
                <c:pt idx="53">
                  <c:v>44286</c:v>
                </c:pt>
                <c:pt idx="54">
                  <c:v>44377</c:v>
                </c:pt>
                <c:pt idx="55">
                  <c:v>44469</c:v>
                </c:pt>
                <c:pt idx="56">
                  <c:v>44561</c:v>
                </c:pt>
                <c:pt idx="57">
                  <c:v>44651</c:v>
                </c:pt>
                <c:pt idx="58">
                  <c:v>44742</c:v>
                </c:pt>
                <c:pt idx="59">
                  <c:v>44834</c:v>
                </c:pt>
                <c:pt idx="60">
                  <c:v>44926</c:v>
                </c:pt>
                <c:pt idx="61">
                  <c:v>45016</c:v>
                </c:pt>
                <c:pt idx="62">
                  <c:v>45107</c:v>
                </c:pt>
                <c:pt idx="63">
                  <c:v>45199</c:v>
                </c:pt>
                <c:pt idx="64">
                  <c:v>45291</c:v>
                </c:pt>
                <c:pt idx="65">
                  <c:v>45382</c:v>
                </c:pt>
                <c:pt idx="66">
                  <c:v>45473</c:v>
                </c:pt>
                <c:pt idx="67">
                  <c:v>45565</c:v>
                </c:pt>
                <c:pt idx="68">
                  <c:v>45657</c:v>
                </c:pt>
                <c:pt idx="69">
                  <c:v>45747</c:v>
                </c:pt>
                <c:pt idx="70">
                  <c:v>45838</c:v>
                </c:pt>
                <c:pt idx="71">
                  <c:v>45930</c:v>
                </c:pt>
                <c:pt idx="72">
                  <c:v>46022</c:v>
                </c:pt>
                <c:pt idx="73">
                  <c:v>46112</c:v>
                </c:pt>
                <c:pt idx="74">
                  <c:v>46203</c:v>
                </c:pt>
                <c:pt idx="75">
                  <c:v>46295</c:v>
                </c:pt>
              </c:numCache>
            </c:numRef>
          </c:cat>
          <c:val>
            <c:numRef>
              <c:f>current_projections!$EW$74:$HT$74</c:f>
              <c:numCache>
                <c:formatCode>General</c:formatCode>
                <c:ptCount val="76"/>
                <c:pt idx="0">
                  <c:v>1052.5999999999999</c:v>
                </c:pt>
                <c:pt idx="1">
                  <c:v>1045.7</c:v>
                </c:pt>
                <c:pt idx="2">
                  <c:v>1054.7</c:v>
                </c:pt>
                <c:pt idx="3">
                  <c:v>1058.5</c:v>
                </c:pt>
                <c:pt idx="4">
                  <c:v>1040</c:v>
                </c:pt>
                <c:pt idx="5">
                  <c:v>1015.9000000000001</c:v>
                </c:pt>
                <c:pt idx="6">
                  <c:v>1017.3</c:v>
                </c:pt>
                <c:pt idx="7">
                  <c:v>1028.8</c:v>
                </c:pt>
                <c:pt idx="8">
                  <c:v>1045.3</c:v>
                </c:pt>
                <c:pt idx="9">
                  <c:v>1044.7</c:v>
                </c:pt>
                <c:pt idx="10">
                  <c:v>1062.1000000000001</c:v>
                </c:pt>
                <c:pt idx="11">
                  <c:v>1069</c:v>
                </c:pt>
                <c:pt idx="12">
                  <c:v>1076.4000000000001</c:v>
                </c:pt>
                <c:pt idx="13">
                  <c:v>1091.5</c:v>
                </c:pt>
                <c:pt idx="14">
                  <c:v>1105.5</c:v>
                </c:pt>
                <c:pt idx="15">
                  <c:v>1103.9000000000001</c:v>
                </c:pt>
                <c:pt idx="16">
                  <c:v>1114.1000000000001</c:v>
                </c:pt>
                <c:pt idx="17">
                  <c:v>1130.8</c:v>
                </c:pt>
                <c:pt idx="18">
                  <c:v>1133.9000000000001</c:v>
                </c:pt>
                <c:pt idx="19">
                  <c:v>1131.3</c:v>
                </c:pt>
                <c:pt idx="20">
                  <c:v>1148.3999999999999</c:v>
                </c:pt>
                <c:pt idx="21">
                  <c:v>1174.5999999999999</c:v>
                </c:pt>
                <c:pt idx="22">
                  <c:v>1180.8000000000002</c:v>
                </c:pt>
                <c:pt idx="23">
                  <c:v>1195.1000000000001</c:v>
                </c:pt>
                <c:pt idx="24">
                  <c:v>1204.0999999999999</c:v>
                </c:pt>
                <c:pt idx="25">
                  <c:v>1220.8</c:v>
                </c:pt>
                <c:pt idx="26">
                  <c:v>1238.7</c:v>
                </c:pt>
                <c:pt idx="27">
                  <c:v>1248.4000000000001</c:v>
                </c:pt>
                <c:pt idx="28">
                  <c:v>1255.7</c:v>
                </c:pt>
                <c:pt idx="29">
                  <c:v>1257.2</c:v>
                </c:pt>
                <c:pt idx="30">
                  <c:v>1267.7</c:v>
                </c:pt>
                <c:pt idx="31">
                  <c:v>1271.4000000000001</c:v>
                </c:pt>
                <c:pt idx="32">
                  <c:v>1283.2</c:v>
                </c:pt>
                <c:pt idx="33">
                  <c:v>1288.8</c:v>
                </c:pt>
                <c:pt idx="34">
                  <c:v>1294.5</c:v>
                </c:pt>
                <c:pt idx="35">
                  <c:v>1310.7</c:v>
                </c:pt>
                <c:pt idx="36">
                  <c:v>1320.6999999999998</c:v>
                </c:pt>
                <c:pt idx="37">
                  <c:v>1326</c:v>
                </c:pt>
                <c:pt idx="38">
                  <c:v>1338.9</c:v>
                </c:pt>
                <c:pt idx="39">
                  <c:v>1353.7</c:v>
                </c:pt>
                <c:pt idx="40">
                  <c:v>1370</c:v>
                </c:pt>
                <c:pt idx="41">
                  <c:v>1397.9</c:v>
                </c:pt>
                <c:pt idx="42">
                  <c:v>1413.4</c:v>
                </c:pt>
                <c:pt idx="43">
                  <c:v>1435.2</c:v>
                </c:pt>
                <c:pt idx="44">
                  <c:v>1467.3999999999999</c:v>
                </c:pt>
                <c:pt idx="45">
                  <c:v>1476.3318831591616</c:v>
                </c:pt>
                <c:pt idx="46">
                  <c:v>1485.9982275128327</c:v>
                </c:pt>
                <c:pt idx="47">
                  <c:v>1495.9737839107695</c:v>
                </c:pt>
                <c:pt idx="48">
                  <c:v>1509.2922201442293</c:v>
                </c:pt>
                <c:pt idx="49">
                  <c:v>1520.1226040363892</c:v>
                </c:pt>
                <c:pt idx="50">
                  <c:v>1531.4312739435882</c:v>
                </c:pt>
                <c:pt idx="51">
                  <c:v>1543.1852723192619</c:v>
                </c:pt>
                <c:pt idx="52">
                  <c:v>1558.3368114744094</c:v>
                </c:pt>
                <c:pt idx="53">
                  <c:v>1571.2689664190493</c:v>
                </c:pt>
                <c:pt idx="54">
                  <c:v>1584.5668782021091</c:v>
                </c:pt>
                <c:pt idx="55">
                  <c:v>1598.3129903063166</c:v>
                </c:pt>
                <c:pt idx="56">
                  <c:v>1615.7652348332094</c:v>
                </c:pt>
                <c:pt idx="57">
                  <c:v>1630.3785407600494</c:v>
                </c:pt>
                <c:pt idx="58">
                  <c:v>1645.381452577441</c:v>
                </c:pt>
                <c:pt idx="59">
                  <c:v>1660.8772052647071</c:v>
                </c:pt>
                <c:pt idx="60">
                  <c:v>1680.919580775352</c:v>
                </c:pt>
                <c:pt idx="61">
                  <c:v>1697.3410680799989</c:v>
                </c:pt>
                <c:pt idx="62">
                  <c:v>1713.99965866876</c:v>
                </c:pt>
                <c:pt idx="63">
                  <c:v>1731.0086338258022</c:v>
                </c:pt>
                <c:pt idx="64">
                  <c:v>1749.912328340218</c:v>
                </c:pt>
                <c:pt idx="65">
                  <c:v>1766.8912220814486</c:v>
                </c:pt>
                <c:pt idx="66">
                  <c:v>1783.8317432468441</c:v>
                </c:pt>
                <c:pt idx="67">
                  <c:v>1800.7996488122246</c:v>
                </c:pt>
                <c:pt idx="68">
                  <c:v>1819.4768025953258</c:v>
                </c:pt>
                <c:pt idx="69">
                  <c:v>1836.4495365033763</c:v>
                </c:pt>
                <c:pt idx="70">
                  <c:v>1853.3564151209462</c:v>
                </c:pt>
                <c:pt idx="71">
                  <c:v>1870.3219971377284</c:v>
                </c:pt>
                <c:pt idx="72">
                  <c:v>1891.7360870092261</c:v>
                </c:pt>
                <c:pt idx="73">
                  <c:v>1909.4974161036805</c:v>
                </c:pt>
                <c:pt idx="74">
                  <c:v>1927.3245042410538</c:v>
                </c:pt>
                <c:pt idx="75">
                  <c:v>1945.3230444986605</c:v>
                </c:pt>
              </c:numCache>
            </c:numRef>
          </c:val>
          <c:smooth val="0"/>
          <c:extLst>
            <c:ext xmlns:c16="http://schemas.microsoft.com/office/drawing/2014/chart" uri="{C3380CC4-5D6E-409C-BE32-E72D297353CC}">
              <c16:uniqueId val="{00000001-92B9-4332-9494-651695459FEA}"/>
            </c:ext>
          </c:extLst>
        </c:ser>
        <c:ser>
          <c:idx val="2"/>
          <c:order val="2"/>
          <c:tx>
            <c:v>Income Taxes</c:v>
          </c:tx>
          <c:spPr>
            <a:ln w="28575" cap="rnd">
              <a:solidFill>
                <a:schemeClr val="accent3"/>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43465</c:v>
                </c:pt>
                <c:pt idx="45">
                  <c:v>43555</c:v>
                </c:pt>
                <c:pt idx="46">
                  <c:v>43646</c:v>
                </c:pt>
                <c:pt idx="47">
                  <c:v>43738</c:v>
                </c:pt>
                <c:pt idx="48">
                  <c:v>43830</c:v>
                </c:pt>
                <c:pt idx="49">
                  <c:v>43921</c:v>
                </c:pt>
                <c:pt idx="50">
                  <c:v>44012</c:v>
                </c:pt>
                <c:pt idx="51">
                  <c:v>44104</c:v>
                </c:pt>
                <c:pt idx="52">
                  <c:v>44196</c:v>
                </c:pt>
                <c:pt idx="53">
                  <c:v>44286</c:v>
                </c:pt>
                <c:pt idx="54">
                  <c:v>44377</c:v>
                </c:pt>
                <c:pt idx="55">
                  <c:v>44469</c:v>
                </c:pt>
                <c:pt idx="56">
                  <c:v>44561</c:v>
                </c:pt>
                <c:pt idx="57">
                  <c:v>44651</c:v>
                </c:pt>
                <c:pt idx="58">
                  <c:v>44742</c:v>
                </c:pt>
                <c:pt idx="59">
                  <c:v>44834</c:v>
                </c:pt>
                <c:pt idx="60">
                  <c:v>44926</c:v>
                </c:pt>
                <c:pt idx="61">
                  <c:v>45016</c:v>
                </c:pt>
                <c:pt idx="62">
                  <c:v>45107</c:v>
                </c:pt>
                <c:pt idx="63">
                  <c:v>45199</c:v>
                </c:pt>
                <c:pt idx="64">
                  <c:v>45291</c:v>
                </c:pt>
                <c:pt idx="65">
                  <c:v>45382</c:v>
                </c:pt>
                <c:pt idx="66">
                  <c:v>45473</c:v>
                </c:pt>
                <c:pt idx="67">
                  <c:v>45565</c:v>
                </c:pt>
                <c:pt idx="68">
                  <c:v>45657</c:v>
                </c:pt>
                <c:pt idx="69">
                  <c:v>45747</c:v>
                </c:pt>
                <c:pt idx="70">
                  <c:v>45838</c:v>
                </c:pt>
                <c:pt idx="71">
                  <c:v>45930</c:v>
                </c:pt>
                <c:pt idx="72">
                  <c:v>46022</c:v>
                </c:pt>
                <c:pt idx="73">
                  <c:v>46112</c:v>
                </c:pt>
                <c:pt idx="74">
                  <c:v>46203</c:v>
                </c:pt>
                <c:pt idx="75">
                  <c:v>46295</c:v>
                </c:pt>
              </c:numCache>
            </c:numRef>
          </c:cat>
          <c:val>
            <c:numRef>
              <c:f>current_projections!$EW$73:$HT$73</c:f>
              <c:numCache>
                <c:formatCode>General</c:formatCode>
                <c:ptCount val="76"/>
                <c:pt idx="0">
                  <c:v>1508.3</c:v>
                </c:pt>
                <c:pt idx="1">
                  <c:v>1534.8000000000002</c:v>
                </c:pt>
                <c:pt idx="2">
                  <c:v>1552.1</c:v>
                </c:pt>
                <c:pt idx="3">
                  <c:v>1497.2</c:v>
                </c:pt>
                <c:pt idx="4">
                  <c:v>1444.6</c:v>
                </c:pt>
                <c:pt idx="5">
                  <c:v>1202</c:v>
                </c:pt>
                <c:pt idx="6">
                  <c:v>1130.8000000000002</c:v>
                </c:pt>
                <c:pt idx="7">
                  <c:v>1135</c:v>
                </c:pt>
                <c:pt idx="8">
                  <c:v>1140.4000000000001</c:v>
                </c:pt>
                <c:pt idx="9">
                  <c:v>1191.5</c:v>
                </c:pt>
                <c:pt idx="10">
                  <c:v>1212.9000000000001</c:v>
                </c:pt>
                <c:pt idx="11">
                  <c:v>1255.9000000000001</c:v>
                </c:pt>
                <c:pt idx="12">
                  <c:v>1288.6999999999998</c:v>
                </c:pt>
                <c:pt idx="13">
                  <c:v>1426.1000000000001</c:v>
                </c:pt>
                <c:pt idx="14">
                  <c:v>1445.4</c:v>
                </c:pt>
                <c:pt idx="15">
                  <c:v>1470.9</c:v>
                </c:pt>
                <c:pt idx="16">
                  <c:v>1470.4</c:v>
                </c:pt>
                <c:pt idx="17">
                  <c:v>1467.8000000000002</c:v>
                </c:pt>
                <c:pt idx="18">
                  <c:v>1487.1</c:v>
                </c:pt>
                <c:pt idx="19">
                  <c:v>1509.4</c:v>
                </c:pt>
                <c:pt idx="20">
                  <c:v>1571.4</c:v>
                </c:pt>
                <c:pt idx="21">
                  <c:v>1649.4</c:v>
                </c:pt>
                <c:pt idx="22">
                  <c:v>1681.9</c:v>
                </c:pt>
                <c:pt idx="23">
                  <c:v>1674.5</c:v>
                </c:pt>
                <c:pt idx="24">
                  <c:v>1697.6</c:v>
                </c:pt>
                <c:pt idx="25">
                  <c:v>1748.3</c:v>
                </c:pt>
                <c:pt idx="26">
                  <c:v>1760.8999999999999</c:v>
                </c:pt>
                <c:pt idx="27">
                  <c:v>1798.1</c:v>
                </c:pt>
                <c:pt idx="28">
                  <c:v>1834.3999999999999</c:v>
                </c:pt>
                <c:pt idx="29">
                  <c:v>1900</c:v>
                </c:pt>
                <c:pt idx="30">
                  <c:v>1940</c:v>
                </c:pt>
                <c:pt idx="31">
                  <c:v>1943.6999999999998</c:v>
                </c:pt>
                <c:pt idx="32">
                  <c:v>1957.1</c:v>
                </c:pt>
                <c:pt idx="33">
                  <c:v>1919.9</c:v>
                </c:pt>
                <c:pt idx="34">
                  <c:v>1944.2</c:v>
                </c:pt>
                <c:pt idx="35">
                  <c:v>1968.6999999999998</c:v>
                </c:pt>
                <c:pt idx="36">
                  <c:v>1984.3000000000002</c:v>
                </c:pt>
                <c:pt idx="37">
                  <c:v>2004.8999999999999</c:v>
                </c:pt>
                <c:pt idx="38">
                  <c:v>2014.1999999999998</c:v>
                </c:pt>
                <c:pt idx="39">
                  <c:v>2048.5</c:v>
                </c:pt>
                <c:pt idx="40">
                  <c:v>2070.9</c:v>
                </c:pt>
                <c:pt idx="41">
                  <c:v>2030</c:v>
                </c:pt>
                <c:pt idx="42">
                  <c:v>2035.3000000000002</c:v>
                </c:pt>
                <c:pt idx="43">
                  <c:v>2064.9</c:v>
                </c:pt>
                <c:pt idx="44">
                  <c:v>2071.3000000000002</c:v>
                </c:pt>
                <c:pt idx="45">
                  <c:v>2082.8542026889754</c:v>
                </c:pt>
                <c:pt idx="46">
                  <c:v>2095.8284682686667</c:v>
                </c:pt>
                <c:pt idx="47">
                  <c:v>2110.133879488229</c:v>
                </c:pt>
                <c:pt idx="48">
                  <c:v>2143.4497598657431</c:v>
                </c:pt>
                <c:pt idx="49">
                  <c:v>2159.3626851283711</c:v>
                </c:pt>
                <c:pt idx="50">
                  <c:v>2176.0704210069252</c:v>
                </c:pt>
                <c:pt idx="51">
                  <c:v>2193.4135855120035</c:v>
                </c:pt>
                <c:pt idx="52">
                  <c:v>2223.715138810433</c:v>
                </c:pt>
                <c:pt idx="53">
                  <c:v>2240.8486055592766</c:v>
                </c:pt>
                <c:pt idx="54">
                  <c:v>2258.0734539114364</c:v>
                </c:pt>
                <c:pt idx="55">
                  <c:v>2275.2876269761659</c:v>
                </c:pt>
                <c:pt idx="56">
                  <c:v>2312.4484154099637</c:v>
                </c:pt>
                <c:pt idx="57">
                  <c:v>2331.3956120949097</c:v>
                </c:pt>
                <c:pt idx="58">
                  <c:v>2350.7924611934573</c:v>
                </c:pt>
                <c:pt idx="59">
                  <c:v>2370.7932186975258</c:v>
                </c:pt>
                <c:pt idx="60">
                  <c:v>2413.0423885581813</c:v>
                </c:pt>
                <c:pt idx="61">
                  <c:v>2434.577143213186</c:v>
                </c:pt>
                <c:pt idx="62">
                  <c:v>2456.6070893178999</c:v>
                </c:pt>
                <c:pt idx="63">
                  <c:v>2479.1632178551004</c:v>
                </c:pt>
                <c:pt idx="64">
                  <c:v>2524.4814278931326</c:v>
                </c:pt>
                <c:pt idx="65">
                  <c:v>2548.0779743918529</c:v>
                </c:pt>
                <c:pt idx="66">
                  <c:v>2572.0262469422146</c:v>
                </c:pt>
                <c:pt idx="67">
                  <c:v>2596.3359579397534</c:v>
                </c:pt>
                <c:pt idx="68">
                  <c:v>2645.5479677115986</c:v>
                </c:pt>
                <c:pt idx="69">
                  <c:v>2671.0116179418483</c:v>
                </c:pt>
                <c:pt idx="70">
                  <c:v>2696.8284633447324</c:v>
                </c:pt>
                <c:pt idx="71">
                  <c:v>2723.044995497602</c:v>
                </c:pt>
                <c:pt idx="72">
                  <c:v>2811.5067538343042</c:v>
                </c:pt>
                <c:pt idx="73">
                  <c:v>2847.3531579571318</c:v>
                </c:pt>
                <c:pt idx="74">
                  <c:v>2885.6695028841009</c:v>
                </c:pt>
                <c:pt idx="75">
                  <c:v>2927.0154129400621</c:v>
                </c:pt>
              </c:numCache>
            </c:numRef>
          </c:val>
          <c:smooth val="0"/>
          <c:extLst>
            <c:ext xmlns:c16="http://schemas.microsoft.com/office/drawing/2014/chart" uri="{C3380CC4-5D6E-409C-BE32-E72D297353CC}">
              <c16:uniqueId val="{00000002-92B9-4332-9494-651695459FEA}"/>
            </c:ext>
          </c:extLst>
        </c:ser>
        <c:ser>
          <c:idx val="3"/>
          <c:order val="3"/>
          <c:tx>
            <c:v>Payroll Taxes</c:v>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43465</c:v>
                </c:pt>
                <c:pt idx="45">
                  <c:v>43555</c:v>
                </c:pt>
                <c:pt idx="46">
                  <c:v>43646</c:v>
                </c:pt>
                <c:pt idx="47">
                  <c:v>43738</c:v>
                </c:pt>
                <c:pt idx="48">
                  <c:v>43830</c:v>
                </c:pt>
                <c:pt idx="49">
                  <c:v>43921</c:v>
                </c:pt>
                <c:pt idx="50">
                  <c:v>44012</c:v>
                </c:pt>
                <c:pt idx="51">
                  <c:v>44104</c:v>
                </c:pt>
                <c:pt idx="52">
                  <c:v>44196</c:v>
                </c:pt>
                <c:pt idx="53">
                  <c:v>44286</c:v>
                </c:pt>
                <c:pt idx="54">
                  <c:v>44377</c:v>
                </c:pt>
                <c:pt idx="55">
                  <c:v>44469</c:v>
                </c:pt>
                <c:pt idx="56">
                  <c:v>44561</c:v>
                </c:pt>
                <c:pt idx="57">
                  <c:v>44651</c:v>
                </c:pt>
                <c:pt idx="58">
                  <c:v>44742</c:v>
                </c:pt>
                <c:pt idx="59">
                  <c:v>44834</c:v>
                </c:pt>
                <c:pt idx="60">
                  <c:v>44926</c:v>
                </c:pt>
                <c:pt idx="61">
                  <c:v>45016</c:v>
                </c:pt>
                <c:pt idx="62">
                  <c:v>45107</c:v>
                </c:pt>
                <c:pt idx="63">
                  <c:v>45199</c:v>
                </c:pt>
                <c:pt idx="64">
                  <c:v>45291</c:v>
                </c:pt>
                <c:pt idx="65">
                  <c:v>45382</c:v>
                </c:pt>
                <c:pt idx="66">
                  <c:v>45473</c:v>
                </c:pt>
                <c:pt idx="67">
                  <c:v>45565</c:v>
                </c:pt>
                <c:pt idx="68">
                  <c:v>45657</c:v>
                </c:pt>
                <c:pt idx="69">
                  <c:v>45747</c:v>
                </c:pt>
                <c:pt idx="70">
                  <c:v>45838</c:v>
                </c:pt>
                <c:pt idx="71">
                  <c:v>45930</c:v>
                </c:pt>
                <c:pt idx="72">
                  <c:v>46022</c:v>
                </c:pt>
                <c:pt idx="73">
                  <c:v>46112</c:v>
                </c:pt>
                <c:pt idx="74">
                  <c:v>46203</c:v>
                </c:pt>
                <c:pt idx="75">
                  <c:v>46295</c:v>
                </c:pt>
              </c:numCache>
            </c:numRef>
          </c:cat>
          <c:val>
            <c:numRef>
              <c:f>current_projections!$EW$76:$HT$76</c:f>
              <c:numCache>
                <c:formatCode>General</c:formatCode>
                <c:ptCount val="76"/>
                <c:pt idx="0">
                  <c:v>976.9</c:v>
                </c:pt>
                <c:pt idx="1">
                  <c:v>988.80000000000007</c:v>
                </c:pt>
                <c:pt idx="2">
                  <c:v>991</c:v>
                </c:pt>
                <c:pt idx="3">
                  <c:v>996.30000000000007</c:v>
                </c:pt>
                <c:pt idx="4">
                  <c:v>996.59999999999991</c:v>
                </c:pt>
                <c:pt idx="5">
                  <c:v>964.8</c:v>
                </c:pt>
                <c:pt idx="6">
                  <c:v>971.30000000000007</c:v>
                </c:pt>
                <c:pt idx="7">
                  <c:v>968.8</c:v>
                </c:pt>
                <c:pt idx="8">
                  <c:v>972.19999999999993</c:v>
                </c:pt>
                <c:pt idx="9">
                  <c:v>978.6</c:v>
                </c:pt>
                <c:pt idx="10">
                  <c:v>989.40000000000009</c:v>
                </c:pt>
                <c:pt idx="11">
                  <c:v>992.30000000000007</c:v>
                </c:pt>
                <c:pt idx="12">
                  <c:v>994.30000000000007</c:v>
                </c:pt>
                <c:pt idx="13">
                  <c:v>916.19999999999993</c:v>
                </c:pt>
                <c:pt idx="14">
                  <c:v>918.9</c:v>
                </c:pt>
                <c:pt idx="15">
                  <c:v>927.3</c:v>
                </c:pt>
                <c:pt idx="16">
                  <c:v>921.90000000000009</c:v>
                </c:pt>
                <c:pt idx="17">
                  <c:v>944.9</c:v>
                </c:pt>
                <c:pt idx="18">
                  <c:v>949.40000000000009</c:v>
                </c:pt>
                <c:pt idx="19">
                  <c:v>952.30000000000007</c:v>
                </c:pt>
                <c:pt idx="20">
                  <c:v>974.1</c:v>
                </c:pt>
                <c:pt idx="21">
                  <c:v>1095.8999999999999</c:v>
                </c:pt>
                <c:pt idx="22">
                  <c:v>1108.2</c:v>
                </c:pt>
                <c:pt idx="23">
                  <c:v>1111.3999999999999</c:v>
                </c:pt>
                <c:pt idx="24">
                  <c:v>1122.3</c:v>
                </c:pt>
                <c:pt idx="25">
                  <c:v>1147.4000000000001</c:v>
                </c:pt>
                <c:pt idx="26">
                  <c:v>1150.1000000000001</c:v>
                </c:pt>
                <c:pt idx="27">
                  <c:v>1160.8000000000002</c:v>
                </c:pt>
                <c:pt idx="28">
                  <c:v>1177.9000000000001</c:v>
                </c:pt>
                <c:pt idx="29">
                  <c:v>1193.0999999999999</c:v>
                </c:pt>
                <c:pt idx="30">
                  <c:v>1206.6999999999998</c:v>
                </c:pt>
                <c:pt idx="31">
                  <c:v>1217.1000000000001</c:v>
                </c:pt>
                <c:pt idx="32">
                  <c:v>1225.5</c:v>
                </c:pt>
                <c:pt idx="33">
                  <c:v>1231.1000000000001</c:v>
                </c:pt>
                <c:pt idx="34">
                  <c:v>1237.5</c:v>
                </c:pt>
                <c:pt idx="35">
                  <c:v>1248.7</c:v>
                </c:pt>
                <c:pt idx="36">
                  <c:v>1262.7</c:v>
                </c:pt>
                <c:pt idx="37">
                  <c:v>1285.7</c:v>
                </c:pt>
                <c:pt idx="38">
                  <c:v>1295.8000000000002</c:v>
                </c:pt>
                <c:pt idx="39">
                  <c:v>1311.1</c:v>
                </c:pt>
                <c:pt idx="40">
                  <c:v>1322.5</c:v>
                </c:pt>
                <c:pt idx="41">
                  <c:v>1348.8</c:v>
                </c:pt>
                <c:pt idx="42">
                  <c:v>1357.8</c:v>
                </c:pt>
                <c:pt idx="43">
                  <c:v>1372.8000000000002</c:v>
                </c:pt>
                <c:pt idx="44">
                  <c:v>1386.6</c:v>
                </c:pt>
                <c:pt idx="45">
                  <c:v>1386.8120240351025</c:v>
                </c:pt>
                <c:pt idx="46">
                  <c:v>1387.0321657476225</c:v>
                </c:pt>
                <c:pt idx="47">
                  <c:v>1387.2472339783519</c:v>
                </c:pt>
                <c:pt idx="48">
                  <c:v>1387.4643312636067</c:v>
                </c:pt>
                <c:pt idx="49">
                  <c:v>1387.6723042603912</c:v>
                </c:pt>
                <c:pt idx="50">
                  <c:v>1387.8802774401913</c:v>
                </c:pt>
                <c:pt idx="51">
                  <c:v>1388.0882507982089</c:v>
                </c:pt>
                <c:pt idx="52">
                  <c:v>1388.2992636143172</c:v>
                </c:pt>
                <c:pt idx="53">
                  <c:v>1388.5143302863196</c:v>
                </c:pt>
                <c:pt idx="54">
                  <c:v>1388.7304107605071</c:v>
                </c:pt>
                <c:pt idx="55">
                  <c:v>1388.9495326541155</c:v>
                </c:pt>
                <c:pt idx="56">
                  <c:v>1389.1696686119435</c:v>
                </c:pt>
                <c:pt idx="57">
                  <c:v>1389.3938609933061</c:v>
                </c:pt>
                <c:pt idx="58">
                  <c:v>1389.6210966564229</c:v>
                </c:pt>
                <c:pt idx="59">
                  <c:v>1389.8534061113705</c:v>
                </c:pt>
                <c:pt idx="60">
                  <c:v>1390.0887609872889</c:v>
                </c:pt>
                <c:pt idx="61">
                  <c:v>1390.3281775013425</c:v>
                </c:pt>
                <c:pt idx="62">
                  <c:v>1390.5686097665973</c:v>
                </c:pt>
                <c:pt idx="63">
                  <c:v>1390.8120891349131</c:v>
                </c:pt>
                <c:pt idx="64">
                  <c:v>1391.0576003071733</c:v>
                </c:pt>
                <c:pt idx="65">
                  <c:v>1391.3061595410941</c:v>
                </c:pt>
                <c:pt idx="66">
                  <c:v>1391.5547190160094</c:v>
                </c:pt>
                <c:pt idx="67">
                  <c:v>1391.8053106695922</c:v>
                </c:pt>
                <c:pt idx="68">
                  <c:v>1392.0569185729562</c:v>
                </c:pt>
                <c:pt idx="69">
                  <c:v>1392.3105588202404</c:v>
                </c:pt>
                <c:pt idx="70">
                  <c:v>1392.5641993016388</c:v>
                </c:pt>
                <c:pt idx="71">
                  <c:v>1392.8198720697537</c:v>
                </c:pt>
                <c:pt idx="72">
                  <c:v>1393.0765611363652</c:v>
                </c:pt>
                <c:pt idx="73">
                  <c:v>1393.3362989132004</c:v>
                </c:pt>
                <c:pt idx="74">
                  <c:v>1393.5950207733401</c:v>
                </c:pt>
                <c:pt idx="75">
                  <c:v>1393.853742854968</c:v>
                </c:pt>
              </c:numCache>
            </c:numRef>
          </c:val>
          <c:smooth val="0"/>
          <c:extLst>
            <c:ext xmlns:c16="http://schemas.microsoft.com/office/drawing/2014/chart" uri="{C3380CC4-5D6E-409C-BE32-E72D297353CC}">
              <c16:uniqueId val="{00000000-ED0C-4C72-B816-47613EAF97DB}"/>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0.10426937658433721"/>
          <c:y val="0.90900665718671947"/>
          <c:w val="0.78831899858671517"/>
          <c:h val="7.4724556078534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Payroll Taxes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8947609202480966"/>
        </c:manualLayout>
      </c:layout>
      <c:lineChart>
        <c:grouping val="standard"/>
        <c:varyColors val="0"/>
        <c:ser>
          <c:idx val="3"/>
          <c:order val="0"/>
          <c:tx>
            <c:strRef>
              <c:f>current_projections!$A$76</c:f>
              <c:strCache>
                <c:ptCount val="1"/>
                <c:pt idx="0">
                  <c:v>Contributions for Government Social Insurance</c:v>
                </c:pt>
              </c:strCache>
            </c:strRef>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43465</c:v>
                </c:pt>
                <c:pt idx="45">
                  <c:v>43555</c:v>
                </c:pt>
                <c:pt idx="46">
                  <c:v>43646</c:v>
                </c:pt>
                <c:pt idx="47">
                  <c:v>43738</c:v>
                </c:pt>
                <c:pt idx="48">
                  <c:v>43830</c:v>
                </c:pt>
                <c:pt idx="49">
                  <c:v>43921</c:v>
                </c:pt>
                <c:pt idx="50">
                  <c:v>44012</c:v>
                </c:pt>
                <c:pt idx="51">
                  <c:v>44104</c:v>
                </c:pt>
                <c:pt idx="52">
                  <c:v>44196</c:v>
                </c:pt>
                <c:pt idx="53">
                  <c:v>44286</c:v>
                </c:pt>
                <c:pt idx="54">
                  <c:v>44377</c:v>
                </c:pt>
                <c:pt idx="55">
                  <c:v>44469</c:v>
                </c:pt>
                <c:pt idx="56">
                  <c:v>44561</c:v>
                </c:pt>
                <c:pt idx="57">
                  <c:v>44651</c:v>
                </c:pt>
                <c:pt idx="58">
                  <c:v>44742</c:v>
                </c:pt>
                <c:pt idx="59">
                  <c:v>44834</c:v>
                </c:pt>
                <c:pt idx="60">
                  <c:v>44926</c:v>
                </c:pt>
                <c:pt idx="61">
                  <c:v>45016</c:v>
                </c:pt>
                <c:pt idx="62">
                  <c:v>45107</c:v>
                </c:pt>
                <c:pt idx="63">
                  <c:v>45199</c:v>
                </c:pt>
                <c:pt idx="64">
                  <c:v>45291</c:v>
                </c:pt>
                <c:pt idx="65">
                  <c:v>45382</c:v>
                </c:pt>
                <c:pt idx="66">
                  <c:v>45473</c:v>
                </c:pt>
                <c:pt idx="67">
                  <c:v>45565</c:v>
                </c:pt>
                <c:pt idx="68">
                  <c:v>45657</c:v>
                </c:pt>
                <c:pt idx="69">
                  <c:v>45747</c:v>
                </c:pt>
                <c:pt idx="70">
                  <c:v>45838</c:v>
                </c:pt>
                <c:pt idx="71">
                  <c:v>45930</c:v>
                </c:pt>
                <c:pt idx="72">
                  <c:v>46022</c:v>
                </c:pt>
                <c:pt idx="73">
                  <c:v>46112</c:v>
                </c:pt>
                <c:pt idx="74">
                  <c:v>46203</c:v>
                </c:pt>
                <c:pt idx="75">
                  <c:v>46295</c:v>
                </c:pt>
              </c:numCache>
            </c:numRef>
          </c:cat>
          <c:val>
            <c:numRef>
              <c:f>current_projections!$EW$76:$HT$76</c:f>
              <c:numCache>
                <c:formatCode>General</c:formatCode>
                <c:ptCount val="76"/>
                <c:pt idx="0">
                  <c:v>976.9</c:v>
                </c:pt>
                <c:pt idx="1">
                  <c:v>988.80000000000007</c:v>
                </c:pt>
                <c:pt idx="2">
                  <c:v>991</c:v>
                </c:pt>
                <c:pt idx="3">
                  <c:v>996.30000000000007</c:v>
                </c:pt>
                <c:pt idx="4">
                  <c:v>996.59999999999991</c:v>
                </c:pt>
                <c:pt idx="5">
                  <c:v>964.8</c:v>
                </c:pt>
                <c:pt idx="6">
                  <c:v>971.30000000000007</c:v>
                </c:pt>
                <c:pt idx="7">
                  <c:v>968.8</c:v>
                </c:pt>
                <c:pt idx="8">
                  <c:v>972.19999999999993</c:v>
                </c:pt>
                <c:pt idx="9">
                  <c:v>978.6</c:v>
                </c:pt>
                <c:pt idx="10">
                  <c:v>989.40000000000009</c:v>
                </c:pt>
                <c:pt idx="11">
                  <c:v>992.30000000000007</c:v>
                </c:pt>
                <c:pt idx="12">
                  <c:v>994.30000000000007</c:v>
                </c:pt>
                <c:pt idx="13">
                  <c:v>916.19999999999993</c:v>
                </c:pt>
                <c:pt idx="14">
                  <c:v>918.9</c:v>
                </c:pt>
                <c:pt idx="15">
                  <c:v>927.3</c:v>
                </c:pt>
                <c:pt idx="16">
                  <c:v>921.90000000000009</c:v>
                </c:pt>
                <c:pt idx="17">
                  <c:v>944.9</c:v>
                </c:pt>
                <c:pt idx="18">
                  <c:v>949.40000000000009</c:v>
                </c:pt>
                <c:pt idx="19">
                  <c:v>952.30000000000007</c:v>
                </c:pt>
                <c:pt idx="20">
                  <c:v>974.1</c:v>
                </c:pt>
                <c:pt idx="21">
                  <c:v>1095.8999999999999</c:v>
                </c:pt>
                <c:pt idx="22">
                  <c:v>1108.2</c:v>
                </c:pt>
                <c:pt idx="23">
                  <c:v>1111.3999999999999</c:v>
                </c:pt>
                <c:pt idx="24">
                  <c:v>1122.3</c:v>
                </c:pt>
                <c:pt idx="25">
                  <c:v>1147.4000000000001</c:v>
                </c:pt>
                <c:pt idx="26">
                  <c:v>1150.1000000000001</c:v>
                </c:pt>
                <c:pt idx="27">
                  <c:v>1160.8000000000002</c:v>
                </c:pt>
                <c:pt idx="28">
                  <c:v>1177.9000000000001</c:v>
                </c:pt>
                <c:pt idx="29">
                  <c:v>1193.0999999999999</c:v>
                </c:pt>
                <c:pt idx="30">
                  <c:v>1206.6999999999998</c:v>
                </c:pt>
                <c:pt idx="31">
                  <c:v>1217.1000000000001</c:v>
                </c:pt>
                <c:pt idx="32">
                  <c:v>1225.5</c:v>
                </c:pt>
                <c:pt idx="33">
                  <c:v>1231.1000000000001</c:v>
                </c:pt>
                <c:pt idx="34">
                  <c:v>1237.5</c:v>
                </c:pt>
                <c:pt idx="35">
                  <c:v>1248.7</c:v>
                </c:pt>
                <c:pt idx="36">
                  <c:v>1262.7</c:v>
                </c:pt>
                <c:pt idx="37">
                  <c:v>1285.7</c:v>
                </c:pt>
                <c:pt idx="38">
                  <c:v>1295.8000000000002</c:v>
                </c:pt>
                <c:pt idx="39">
                  <c:v>1311.1</c:v>
                </c:pt>
                <c:pt idx="40">
                  <c:v>1322.5</c:v>
                </c:pt>
                <c:pt idx="41">
                  <c:v>1348.8</c:v>
                </c:pt>
                <c:pt idx="42">
                  <c:v>1357.8</c:v>
                </c:pt>
                <c:pt idx="43">
                  <c:v>1372.8000000000002</c:v>
                </c:pt>
                <c:pt idx="44">
                  <c:v>1386.6</c:v>
                </c:pt>
                <c:pt idx="45">
                  <c:v>1386.8120240351025</c:v>
                </c:pt>
                <c:pt idx="46">
                  <c:v>1387.0321657476225</c:v>
                </c:pt>
                <c:pt idx="47">
                  <c:v>1387.2472339783519</c:v>
                </c:pt>
                <c:pt idx="48">
                  <c:v>1387.4643312636067</c:v>
                </c:pt>
                <c:pt idx="49">
                  <c:v>1387.6723042603912</c:v>
                </c:pt>
                <c:pt idx="50">
                  <c:v>1387.8802774401913</c:v>
                </c:pt>
                <c:pt idx="51">
                  <c:v>1388.0882507982089</c:v>
                </c:pt>
                <c:pt idx="52">
                  <c:v>1388.2992636143172</c:v>
                </c:pt>
                <c:pt idx="53">
                  <c:v>1388.5143302863196</c:v>
                </c:pt>
                <c:pt idx="54">
                  <c:v>1388.7304107605071</c:v>
                </c:pt>
                <c:pt idx="55">
                  <c:v>1388.9495326541155</c:v>
                </c:pt>
                <c:pt idx="56">
                  <c:v>1389.1696686119435</c:v>
                </c:pt>
                <c:pt idx="57">
                  <c:v>1389.3938609933061</c:v>
                </c:pt>
                <c:pt idx="58">
                  <c:v>1389.6210966564229</c:v>
                </c:pt>
                <c:pt idx="59">
                  <c:v>1389.8534061113705</c:v>
                </c:pt>
                <c:pt idx="60">
                  <c:v>1390.0887609872889</c:v>
                </c:pt>
                <c:pt idx="61">
                  <c:v>1390.3281775013425</c:v>
                </c:pt>
                <c:pt idx="62">
                  <c:v>1390.5686097665973</c:v>
                </c:pt>
                <c:pt idx="63">
                  <c:v>1390.8120891349131</c:v>
                </c:pt>
                <c:pt idx="64">
                  <c:v>1391.0576003071733</c:v>
                </c:pt>
                <c:pt idx="65">
                  <c:v>1391.3061595410941</c:v>
                </c:pt>
                <c:pt idx="66">
                  <c:v>1391.5547190160094</c:v>
                </c:pt>
                <c:pt idx="67">
                  <c:v>1391.8053106695922</c:v>
                </c:pt>
                <c:pt idx="68">
                  <c:v>1392.0569185729562</c:v>
                </c:pt>
                <c:pt idx="69">
                  <c:v>1392.3105588202404</c:v>
                </c:pt>
                <c:pt idx="70">
                  <c:v>1392.5641993016388</c:v>
                </c:pt>
                <c:pt idx="71">
                  <c:v>1392.8198720697537</c:v>
                </c:pt>
                <c:pt idx="72">
                  <c:v>1393.0765611363652</c:v>
                </c:pt>
                <c:pt idx="73">
                  <c:v>1393.3362989132004</c:v>
                </c:pt>
                <c:pt idx="74">
                  <c:v>1393.5950207733401</c:v>
                </c:pt>
                <c:pt idx="75">
                  <c:v>1393.853742854968</c:v>
                </c:pt>
              </c:numCache>
            </c:numRef>
          </c:val>
          <c:smooth val="0"/>
          <c:extLst>
            <c:ext xmlns:c16="http://schemas.microsoft.com/office/drawing/2014/chart" uri="{C3380CC4-5D6E-409C-BE32-E72D297353CC}">
              <c16:uniqueId val="{00000003-A387-4CA0-B60F-789EBF2583B5}"/>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min val="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majorUnit val="300"/>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Health Expenditures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16828556430446195"/>
          <c:w val="0.8731203242451836"/>
          <c:h val="0.61522600444175257"/>
        </c:manualLayout>
      </c:layout>
      <c:lineChart>
        <c:grouping val="standard"/>
        <c:varyColors val="0"/>
        <c:ser>
          <c:idx val="1"/>
          <c:order val="0"/>
          <c:tx>
            <c:strRef>
              <c:f>current_projections!$A$86</c:f>
              <c:strCache>
                <c:ptCount val="1"/>
                <c:pt idx="0">
                  <c:v>Medicare </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43465</c:v>
                </c:pt>
                <c:pt idx="45">
                  <c:v>43555</c:v>
                </c:pt>
                <c:pt idx="46">
                  <c:v>43646</c:v>
                </c:pt>
                <c:pt idx="47">
                  <c:v>43738</c:v>
                </c:pt>
                <c:pt idx="48">
                  <c:v>43830</c:v>
                </c:pt>
                <c:pt idx="49">
                  <c:v>43921</c:v>
                </c:pt>
                <c:pt idx="50">
                  <c:v>44012</c:v>
                </c:pt>
                <c:pt idx="51">
                  <c:v>44104</c:v>
                </c:pt>
                <c:pt idx="52">
                  <c:v>44196</c:v>
                </c:pt>
                <c:pt idx="53">
                  <c:v>44286</c:v>
                </c:pt>
                <c:pt idx="54">
                  <c:v>44377</c:v>
                </c:pt>
                <c:pt idx="55">
                  <c:v>44469</c:v>
                </c:pt>
                <c:pt idx="56">
                  <c:v>44561</c:v>
                </c:pt>
                <c:pt idx="57">
                  <c:v>44651</c:v>
                </c:pt>
                <c:pt idx="58">
                  <c:v>44742</c:v>
                </c:pt>
                <c:pt idx="59">
                  <c:v>44834</c:v>
                </c:pt>
                <c:pt idx="60">
                  <c:v>44926</c:v>
                </c:pt>
                <c:pt idx="61">
                  <c:v>45016</c:v>
                </c:pt>
                <c:pt idx="62">
                  <c:v>45107</c:v>
                </c:pt>
                <c:pt idx="63">
                  <c:v>45199</c:v>
                </c:pt>
                <c:pt idx="64">
                  <c:v>45291</c:v>
                </c:pt>
                <c:pt idx="65">
                  <c:v>45382</c:v>
                </c:pt>
                <c:pt idx="66">
                  <c:v>45473</c:v>
                </c:pt>
                <c:pt idx="67">
                  <c:v>45565</c:v>
                </c:pt>
                <c:pt idx="68">
                  <c:v>45657</c:v>
                </c:pt>
                <c:pt idx="69">
                  <c:v>45747</c:v>
                </c:pt>
                <c:pt idx="70">
                  <c:v>45838</c:v>
                </c:pt>
                <c:pt idx="71">
                  <c:v>45930</c:v>
                </c:pt>
                <c:pt idx="72">
                  <c:v>46022</c:v>
                </c:pt>
                <c:pt idx="73">
                  <c:v>46112</c:v>
                </c:pt>
                <c:pt idx="74">
                  <c:v>46203</c:v>
                </c:pt>
                <c:pt idx="75">
                  <c:v>46295</c:v>
                </c:pt>
              </c:numCache>
            </c:numRef>
          </c:cat>
          <c:val>
            <c:numRef>
              <c:f>current_projections!$EW$86:$HT$86</c:f>
              <c:numCache>
                <c:formatCode>0</c:formatCode>
                <c:ptCount val="76"/>
                <c:pt idx="0">
                  <c:v>2.99901236249702</c:v>
                </c:pt>
                <c:pt idx="1">
                  <c:v>3.063272131595113</c:v>
                </c:pt>
                <c:pt idx="2">
                  <c:v>3.0886961690171284</c:v>
                </c:pt>
                <c:pt idx="3">
                  <c:v>3.1405036669542707</c:v>
                </c:pt>
                <c:pt idx="4">
                  <c:v>3.2590404890277824</c:v>
                </c:pt>
                <c:pt idx="5">
                  <c:v>3.3547535517037756</c:v>
                </c:pt>
                <c:pt idx="6">
                  <c:v>3.4167311135728671</c:v>
                </c:pt>
                <c:pt idx="7">
                  <c:v>3.4444498380754909</c:v>
                </c:pt>
                <c:pt idx="8">
                  <c:v>3.4304074377905387</c:v>
                </c:pt>
                <c:pt idx="9">
                  <c:v>3.4371730949502086</c:v>
                </c:pt>
                <c:pt idx="10">
                  <c:v>3.4201834370666147</c:v>
                </c:pt>
                <c:pt idx="11">
                  <c:v>3.4197839508219556</c:v>
                </c:pt>
                <c:pt idx="12">
                  <c:v>3.4210802582541602</c:v>
                </c:pt>
                <c:pt idx="13">
                  <c:v>3.4515694304517921</c:v>
                </c:pt>
                <c:pt idx="14">
                  <c:v>3.4421342006427382</c:v>
                </c:pt>
                <c:pt idx="15">
                  <c:v>3.4537163527216057</c:v>
                </c:pt>
                <c:pt idx="16">
                  <c:v>3.4368372740797013</c:v>
                </c:pt>
                <c:pt idx="17">
                  <c:v>3.4145245258991999</c:v>
                </c:pt>
                <c:pt idx="18">
                  <c:v>3.4149935303331413</c:v>
                </c:pt>
                <c:pt idx="19">
                  <c:v>3.4267893610215778</c:v>
                </c:pt>
                <c:pt idx="20">
                  <c:v>3.4439968457536878</c:v>
                </c:pt>
                <c:pt idx="21">
                  <c:v>3.4418453070683661</c:v>
                </c:pt>
                <c:pt idx="22">
                  <c:v>3.4084830417300256</c:v>
                </c:pt>
                <c:pt idx="23">
                  <c:v>3.4050104755856538</c:v>
                </c:pt>
                <c:pt idx="24">
                  <c:v>3.3963390719483004</c:v>
                </c:pt>
                <c:pt idx="25">
                  <c:v>3.4304123862035096</c:v>
                </c:pt>
                <c:pt idx="26">
                  <c:v>3.4087387666563371</c:v>
                </c:pt>
                <c:pt idx="27">
                  <c:v>3.3990225623314032</c:v>
                </c:pt>
                <c:pt idx="28">
                  <c:v>3.4279788098775121</c:v>
                </c:pt>
                <c:pt idx="29">
                  <c:v>3.4584650313849439</c:v>
                </c:pt>
                <c:pt idx="30">
                  <c:v>3.4607849055775386</c:v>
                </c:pt>
                <c:pt idx="31">
                  <c:v>3.4831515839202232</c:v>
                </c:pt>
                <c:pt idx="32">
                  <c:v>3.5157782330122469</c:v>
                </c:pt>
                <c:pt idx="33">
                  <c:v>3.5379241788028746</c:v>
                </c:pt>
                <c:pt idx="34">
                  <c:v>3.5293738969030133</c:v>
                </c:pt>
                <c:pt idx="35">
                  <c:v>3.5399689355092665</c:v>
                </c:pt>
                <c:pt idx="36">
                  <c:v>3.5507292193559263</c:v>
                </c:pt>
                <c:pt idx="37">
                  <c:v>3.5647563483034665</c:v>
                </c:pt>
                <c:pt idx="38">
                  <c:v>3.572996678564603</c:v>
                </c:pt>
                <c:pt idx="39">
                  <c:v>3.5715561999377177</c:v>
                </c:pt>
                <c:pt idx="40">
                  <c:v>3.5629645317116956</c:v>
                </c:pt>
                <c:pt idx="41">
                  <c:v>3.5611995409410708</c:v>
                </c:pt>
                <c:pt idx="42">
                  <c:v>3.5494001048408035</c:v>
                </c:pt>
                <c:pt idx="43">
                  <c:v>3.5816286026856163</c:v>
                </c:pt>
                <c:pt idx="44">
                  <c:v>3.636903223335918</c:v>
                </c:pt>
                <c:pt idx="45">
                  <c:v>3.6154149107861513</c:v>
                </c:pt>
                <c:pt idx="46">
                  <c:v>3.6021115533008246</c:v>
                </c:pt>
                <c:pt idx="47">
                  <c:v>3.593900565962084</c:v>
                </c:pt>
                <c:pt idx="48">
                  <c:v>3.6453054086133307</c:v>
                </c:pt>
                <c:pt idx="49">
                  <c:v>3.6447362029983079</c:v>
                </c:pt>
                <c:pt idx="50">
                  <c:v>3.6468825859319938</c:v>
                </c:pt>
                <c:pt idx="51">
                  <c:v>3.6512484385690898</c:v>
                </c:pt>
                <c:pt idx="52">
                  <c:v>3.7201191591810958</c:v>
                </c:pt>
                <c:pt idx="53">
                  <c:v>3.7295825878728484</c:v>
                </c:pt>
                <c:pt idx="54">
                  <c:v>3.7404526515832748</c:v>
                </c:pt>
                <c:pt idx="55">
                  <c:v>3.7527091561790962</c:v>
                </c:pt>
                <c:pt idx="56">
                  <c:v>3.87897696964556</c:v>
                </c:pt>
                <c:pt idx="57">
                  <c:v>3.9040761244959534</c:v>
                </c:pt>
                <c:pt idx="58">
                  <c:v>3.9327401626488667</c:v>
                </c:pt>
                <c:pt idx="59">
                  <c:v>3.9650271794332976</c:v>
                </c:pt>
                <c:pt idx="60">
                  <c:v>4.0178221362191229</c:v>
                </c:pt>
                <c:pt idx="61">
                  <c:v>4.0343930746612244</c:v>
                </c:pt>
                <c:pt idx="62">
                  <c:v>4.0478970099965856</c:v>
                </c:pt>
                <c:pt idx="63">
                  <c:v>4.0564519139456179</c:v>
                </c:pt>
                <c:pt idx="64">
                  <c:v>4.0905357101346613</c:v>
                </c:pt>
                <c:pt idx="65">
                  <c:v>4.0919858045044357</c:v>
                </c:pt>
                <c:pt idx="66">
                  <c:v>4.0911928204793462</c:v>
                </c:pt>
                <c:pt idx="67">
                  <c:v>4.088660824905797</c:v>
                </c:pt>
                <c:pt idx="68">
                  <c:v>4.206307530348945</c:v>
                </c:pt>
                <c:pt idx="69">
                  <c:v>4.222143969380296</c:v>
                </c:pt>
                <c:pt idx="70">
                  <c:v>4.2420485832708552</c:v>
                </c:pt>
                <c:pt idx="71">
                  <c:v>4.2684850744087655</c:v>
                </c:pt>
                <c:pt idx="72">
                  <c:v>4.3629367317589454</c:v>
                </c:pt>
                <c:pt idx="73">
                  <c:v>4.3860369948542459</c:v>
                </c:pt>
                <c:pt idx="74">
                  <c:v>4.4093906132608973</c:v>
                </c:pt>
                <c:pt idx="75">
                  <c:v>4.4312979120285947</c:v>
                </c:pt>
              </c:numCache>
            </c:numRef>
          </c:val>
          <c:smooth val="0"/>
          <c:extLst>
            <c:ext xmlns:c16="http://schemas.microsoft.com/office/drawing/2014/chart" uri="{C3380CC4-5D6E-409C-BE32-E72D297353CC}">
              <c16:uniqueId val="{00000000-8EBC-4987-BE24-A126FCC02DDA}"/>
            </c:ext>
          </c:extLst>
        </c:ser>
        <c:ser>
          <c:idx val="2"/>
          <c:order val="1"/>
          <c:tx>
            <c:strRef>
              <c:f>current_projections!$A$87</c:f>
              <c:strCache>
                <c:ptCount val="1"/>
                <c:pt idx="0">
                  <c:v>Medicaid </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43465</c:v>
                </c:pt>
                <c:pt idx="45">
                  <c:v>43555</c:v>
                </c:pt>
                <c:pt idx="46">
                  <c:v>43646</c:v>
                </c:pt>
                <c:pt idx="47">
                  <c:v>43738</c:v>
                </c:pt>
                <c:pt idx="48">
                  <c:v>43830</c:v>
                </c:pt>
                <c:pt idx="49">
                  <c:v>43921</c:v>
                </c:pt>
                <c:pt idx="50">
                  <c:v>44012</c:v>
                </c:pt>
                <c:pt idx="51">
                  <c:v>44104</c:v>
                </c:pt>
                <c:pt idx="52">
                  <c:v>44196</c:v>
                </c:pt>
                <c:pt idx="53">
                  <c:v>44286</c:v>
                </c:pt>
                <c:pt idx="54">
                  <c:v>44377</c:v>
                </c:pt>
                <c:pt idx="55">
                  <c:v>44469</c:v>
                </c:pt>
                <c:pt idx="56">
                  <c:v>44561</c:v>
                </c:pt>
                <c:pt idx="57">
                  <c:v>44651</c:v>
                </c:pt>
                <c:pt idx="58">
                  <c:v>44742</c:v>
                </c:pt>
                <c:pt idx="59">
                  <c:v>44834</c:v>
                </c:pt>
                <c:pt idx="60">
                  <c:v>44926</c:v>
                </c:pt>
                <c:pt idx="61">
                  <c:v>45016</c:v>
                </c:pt>
                <c:pt idx="62">
                  <c:v>45107</c:v>
                </c:pt>
                <c:pt idx="63">
                  <c:v>45199</c:v>
                </c:pt>
                <c:pt idx="64">
                  <c:v>45291</c:v>
                </c:pt>
                <c:pt idx="65">
                  <c:v>45382</c:v>
                </c:pt>
                <c:pt idx="66">
                  <c:v>45473</c:v>
                </c:pt>
                <c:pt idx="67">
                  <c:v>45565</c:v>
                </c:pt>
                <c:pt idx="68">
                  <c:v>45657</c:v>
                </c:pt>
                <c:pt idx="69">
                  <c:v>45747</c:v>
                </c:pt>
                <c:pt idx="70">
                  <c:v>45838</c:v>
                </c:pt>
                <c:pt idx="71">
                  <c:v>45930</c:v>
                </c:pt>
                <c:pt idx="72">
                  <c:v>46022</c:v>
                </c:pt>
                <c:pt idx="73">
                  <c:v>46112</c:v>
                </c:pt>
                <c:pt idx="74">
                  <c:v>46203</c:v>
                </c:pt>
                <c:pt idx="75">
                  <c:v>46295</c:v>
                </c:pt>
              </c:numCache>
            </c:numRef>
          </c:cat>
          <c:val>
            <c:numRef>
              <c:f>current_projections!$EW$87:$HT$87</c:f>
              <c:numCache>
                <c:formatCode>0</c:formatCode>
                <c:ptCount val="76"/>
                <c:pt idx="0">
                  <c:v>2.2470456016074651</c:v>
                </c:pt>
                <c:pt idx="1">
                  <c:v>2.2633267353764248</c:v>
                </c:pt>
                <c:pt idx="2">
                  <c:v>2.2910250175609228</c:v>
                </c:pt>
                <c:pt idx="3">
                  <c:v>2.2972389991371873</c:v>
                </c:pt>
                <c:pt idx="4">
                  <c:v>2.3476080909371886</c:v>
                </c:pt>
                <c:pt idx="5">
                  <c:v>2.4898398693945603</c:v>
                </c:pt>
                <c:pt idx="6">
                  <c:v>2.57021229159264</c:v>
                </c:pt>
                <c:pt idx="7">
                  <c:v>2.6226916222269994</c:v>
                </c:pt>
                <c:pt idx="8">
                  <c:v>2.5485370522286028</c:v>
                </c:pt>
                <c:pt idx="9">
                  <c:v>2.5955411849416494</c:v>
                </c:pt>
                <c:pt idx="10">
                  <c:v>2.5840641560755993</c:v>
                </c:pt>
                <c:pt idx="11">
                  <c:v>2.6896730084417007</c:v>
                </c:pt>
                <c:pt idx="12">
                  <c:v>2.7170489738071493</c:v>
                </c:pt>
                <c:pt idx="13">
                  <c:v>2.7397977207604445</c:v>
                </c:pt>
                <c:pt idx="14">
                  <c:v>2.6438739820084924</c:v>
                </c:pt>
                <c:pt idx="15">
                  <c:v>2.5423457051417726</c:v>
                </c:pt>
                <c:pt idx="16">
                  <c:v>2.5277751400626722</c:v>
                </c:pt>
                <c:pt idx="17">
                  <c:v>2.5006554388943685</c:v>
                </c:pt>
                <c:pt idx="18">
                  <c:v>2.6107736978634621</c:v>
                </c:pt>
                <c:pt idx="19">
                  <c:v>2.5773195876288657</c:v>
                </c:pt>
                <c:pt idx="20">
                  <c:v>2.6218144251752871</c:v>
                </c:pt>
                <c:pt idx="21">
                  <c:v>2.5637311703360375</c:v>
                </c:pt>
                <c:pt idx="22">
                  <c:v>2.6349479201101098</c:v>
                </c:pt>
                <c:pt idx="23">
                  <c:v>2.6601458866262679</c:v>
                </c:pt>
                <c:pt idx="24">
                  <c:v>2.6259870866528909</c:v>
                </c:pt>
                <c:pt idx="25">
                  <c:v>2.6860941711639543</c:v>
                </c:pt>
                <c:pt idx="26">
                  <c:v>2.7631443032744554</c:v>
                </c:pt>
                <c:pt idx="27">
                  <c:v>2.8628991297870181</c:v>
                </c:pt>
                <c:pt idx="28">
                  <c:v>2.889816968915548</c:v>
                </c:pt>
                <c:pt idx="29">
                  <c:v>2.9142367448693407</c:v>
                </c:pt>
                <c:pt idx="30">
                  <c:v>2.952588454171766</c:v>
                </c:pt>
                <c:pt idx="31">
                  <c:v>2.9485410040859525</c:v>
                </c:pt>
                <c:pt idx="32">
                  <c:v>2.9513359194525566</c:v>
                </c:pt>
                <c:pt idx="33">
                  <c:v>2.9887392648201168</c:v>
                </c:pt>
                <c:pt idx="34">
                  <c:v>2.996668580042595</c:v>
                </c:pt>
                <c:pt idx="35">
                  <c:v>3.0133619864252434</c:v>
                </c:pt>
                <c:pt idx="36">
                  <c:v>3.0338475805091885</c:v>
                </c:pt>
                <c:pt idx="37">
                  <c:v>2.9933307588740572</c:v>
                </c:pt>
                <c:pt idx="38">
                  <c:v>2.9407358813167965</c:v>
                </c:pt>
                <c:pt idx="39">
                  <c:v>2.9793599175009318</c:v>
                </c:pt>
                <c:pt idx="40">
                  <c:v>2.9407315523553086</c:v>
                </c:pt>
                <c:pt idx="41">
                  <c:v>2.9454618033032278</c:v>
                </c:pt>
                <c:pt idx="42">
                  <c:v>2.9521994522802872</c:v>
                </c:pt>
                <c:pt idx="43">
                  <c:v>2.9421730838117548</c:v>
                </c:pt>
                <c:pt idx="44">
                  <c:v>2.8944924705859827</c:v>
                </c:pt>
                <c:pt idx="45">
                  <c:v>2.875128490417409</c:v>
                </c:pt>
                <c:pt idx="46">
                  <c:v>2.8598107429113759</c:v>
                </c:pt>
                <c:pt idx="47">
                  <c:v>2.8450391313544685</c:v>
                </c:pt>
                <c:pt idx="48">
                  <c:v>2.8547676154473534</c:v>
                </c:pt>
                <c:pt idx="49">
                  <c:v>2.8440266306214737</c:v>
                </c:pt>
                <c:pt idx="50">
                  <c:v>2.8341168902028491</c:v>
                </c:pt>
                <c:pt idx="51">
                  <c:v>2.8251664895232986</c:v>
                </c:pt>
                <c:pt idx="52">
                  <c:v>2.8479038050799659</c:v>
                </c:pt>
                <c:pt idx="53">
                  <c:v>2.8424080124053499</c:v>
                </c:pt>
                <c:pt idx="54">
                  <c:v>2.8377241627082714</c:v>
                </c:pt>
                <c:pt idx="55">
                  <c:v>2.8339567940791301</c:v>
                </c:pt>
                <c:pt idx="56">
                  <c:v>2.870671828801171</c:v>
                </c:pt>
                <c:pt idx="57">
                  <c:v>2.8700418740723466</c:v>
                </c:pt>
                <c:pt idx="58">
                  <c:v>2.8705243840678629</c:v>
                </c:pt>
                <c:pt idx="59">
                  <c:v>2.8718252964596114</c:v>
                </c:pt>
                <c:pt idx="60">
                  <c:v>2.9134590723153417</c:v>
                </c:pt>
                <c:pt idx="61">
                  <c:v>2.9160650632538703</c:v>
                </c:pt>
                <c:pt idx="62">
                  <c:v>2.9190939984437025</c:v>
                </c:pt>
                <c:pt idx="63">
                  <c:v>2.9222323013742444</c:v>
                </c:pt>
                <c:pt idx="64">
                  <c:v>2.9649079456275258</c:v>
                </c:pt>
                <c:pt idx="65">
                  <c:v>2.96780076576671</c:v>
                </c:pt>
                <c:pt idx="66">
                  <c:v>2.9711233262881578</c:v>
                </c:pt>
                <c:pt idx="67">
                  <c:v>2.9748431557792707</c:v>
                </c:pt>
                <c:pt idx="68">
                  <c:v>3.018078582231944</c:v>
                </c:pt>
                <c:pt idx="69">
                  <c:v>3.0223114495129519</c:v>
                </c:pt>
                <c:pt idx="70">
                  <c:v>3.0268078392978799</c:v>
                </c:pt>
                <c:pt idx="71">
                  <c:v>3.0322811711317894</c:v>
                </c:pt>
                <c:pt idx="72">
                  <c:v>3.0801322127120661</c:v>
                </c:pt>
                <c:pt idx="73">
                  <c:v>3.0866011212626119</c:v>
                </c:pt>
                <c:pt idx="74">
                  <c:v>3.0932021575632542</c:v>
                </c:pt>
                <c:pt idx="75">
                  <c:v>3.0996073048386523</c:v>
                </c:pt>
              </c:numCache>
            </c:numRef>
          </c:val>
          <c:smooth val="0"/>
          <c:extLst>
            <c:ext xmlns:c16="http://schemas.microsoft.com/office/drawing/2014/chart" uri="{C3380CC4-5D6E-409C-BE32-E72D297353CC}">
              <c16:uniqueId val="{00000001-8EBC-4987-BE24-A126FCC02DDA}"/>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2"/>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Benefits</a:t>
            </a:r>
            <a:r>
              <a:rPr lang="en-US" baseline="0"/>
              <a:t> </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17168902769835334"/>
          <c:w val="0.8731203242451836"/>
          <c:h val="0.64161761902667191"/>
        </c:manualLayout>
      </c:layout>
      <c:lineChart>
        <c:grouping val="standard"/>
        <c:varyColors val="0"/>
        <c:ser>
          <c:idx val="1"/>
          <c:order val="0"/>
          <c:tx>
            <c:strRef>
              <c:f>current_projections!$A$88</c:f>
              <c:strCache>
                <c:ptCount val="1"/>
                <c:pt idx="0">
                  <c:v>Total  Benefits to Persons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43465</c:v>
                </c:pt>
                <c:pt idx="45">
                  <c:v>43555</c:v>
                </c:pt>
                <c:pt idx="46">
                  <c:v>43646</c:v>
                </c:pt>
                <c:pt idx="47">
                  <c:v>43738</c:v>
                </c:pt>
                <c:pt idx="48">
                  <c:v>43830</c:v>
                </c:pt>
                <c:pt idx="49">
                  <c:v>43921</c:v>
                </c:pt>
                <c:pt idx="50">
                  <c:v>44012</c:v>
                </c:pt>
                <c:pt idx="51">
                  <c:v>44104</c:v>
                </c:pt>
                <c:pt idx="52">
                  <c:v>44196</c:v>
                </c:pt>
                <c:pt idx="53">
                  <c:v>44286</c:v>
                </c:pt>
                <c:pt idx="54">
                  <c:v>44377</c:v>
                </c:pt>
                <c:pt idx="55">
                  <c:v>44469</c:v>
                </c:pt>
                <c:pt idx="56">
                  <c:v>44561</c:v>
                </c:pt>
                <c:pt idx="57">
                  <c:v>44651</c:v>
                </c:pt>
                <c:pt idx="58">
                  <c:v>44742</c:v>
                </c:pt>
                <c:pt idx="59">
                  <c:v>44834</c:v>
                </c:pt>
                <c:pt idx="60">
                  <c:v>44926</c:v>
                </c:pt>
                <c:pt idx="61">
                  <c:v>45016</c:v>
                </c:pt>
                <c:pt idx="62">
                  <c:v>45107</c:v>
                </c:pt>
                <c:pt idx="63">
                  <c:v>45199</c:v>
                </c:pt>
                <c:pt idx="64">
                  <c:v>45291</c:v>
                </c:pt>
                <c:pt idx="65">
                  <c:v>45382</c:v>
                </c:pt>
                <c:pt idx="66">
                  <c:v>45473</c:v>
                </c:pt>
                <c:pt idx="67">
                  <c:v>45565</c:v>
                </c:pt>
                <c:pt idx="68">
                  <c:v>45657</c:v>
                </c:pt>
                <c:pt idx="69">
                  <c:v>45747</c:v>
                </c:pt>
                <c:pt idx="70">
                  <c:v>45838</c:v>
                </c:pt>
                <c:pt idx="71">
                  <c:v>45930</c:v>
                </c:pt>
                <c:pt idx="72">
                  <c:v>46022</c:v>
                </c:pt>
                <c:pt idx="73">
                  <c:v>46112</c:v>
                </c:pt>
                <c:pt idx="74">
                  <c:v>46203</c:v>
                </c:pt>
                <c:pt idx="75">
                  <c:v>46295</c:v>
                </c:pt>
              </c:numCache>
            </c:numRef>
          </c:cat>
          <c:val>
            <c:numRef>
              <c:f>current_projections!$EW$88:$HT$88</c:f>
              <c:numCache>
                <c:formatCode>0</c:formatCode>
                <c:ptCount val="76"/>
                <c:pt idx="0">
                  <c:v>11.774001294145693</c:v>
                </c:pt>
                <c:pt idx="1">
                  <c:v>12.068800764452938</c:v>
                </c:pt>
                <c:pt idx="2">
                  <c:v>14.271626951964121</c:v>
                </c:pt>
                <c:pt idx="3">
                  <c:v>12.843102890422777</c:v>
                </c:pt>
                <c:pt idx="4">
                  <c:v>12.986709708437791</c:v>
                </c:pt>
                <c:pt idx="5">
                  <c:v>13.908089895446178</c:v>
                </c:pt>
                <c:pt idx="6">
                  <c:v>14.909878839816344</c:v>
                </c:pt>
                <c:pt idx="7">
                  <c:v>14.818693092376719</c:v>
                </c:pt>
                <c:pt idx="8">
                  <c:v>14.712195788898004</c:v>
                </c:pt>
                <c:pt idx="9">
                  <c:v>15.366745010664745</c:v>
                </c:pt>
                <c:pt idx="10">
                  <c:v>15.199549781925619</c:v>
                </c:pt>
                <c:pt idx="11">
                  <c:v>15.199039781430912</c:v>
                </c:pt>
                <c:pt idx="12">
                  <c:v>15.108786940318092</c:v>
                </c:pt>
                <c:pt idx="13">
                  <c:v>15.131690850331681</c:v>
                </c:pt>
                <c:pt idx="14">
                  <c:v>14.92043210593565</c:v>
                </c:pt>
                <c:pt idx="15">
                  <c:v>14.771131164258367</c:v>
                </c:pt>
                <c:pt idx="16">
                  <c:v>14.637419681575031</c:v>
                </c:pt>
                <c:pt idx="17">
                  <c:v>14.337257643665966</c:v>
                </c:pt>
                <c:pt idx="18">
                  <c:v>14.375042563597754</c:v>
                </c:pt>
                <c:pt idx="19">
                  <c:v>14.305046379450335</c:v>
                </c:pt>
                <c:pt idx="20">
                  <c:v>14.341428824676479</c:v>
                </c:pt>
                <c:pt idx="21">
                  <c:v>14.277351293935881</c:v>
                </c:pt>
                <c:pt idx="22">
                  <c:v>14.294472259119241</c:v>
                </c:pt>
                <c:pt idx="23">
                  <c:v>14.220681714316237</c:v>
                </c:pt>
                <c:pt idx="24">
                  <c:v>14.070631208621386</c:v>
                </c:pt>
                <c:pt idx="25">
                  <c:v>14.226827029334203</c:v>
                </c:pt>
                <c:pt idx="26">
                  <c:v>14.255299613217185</c:v>
                </c:pt>
                <c:pt idx="27">
                  <c:v>14.241695730200115</c:v>
                </c:pt>
                <c:pt idx="28">
                  <c:v>14.284272780783137</c:v>
                </c:pt>
                <c:pt idx="29">
                  <c:v>14.448203712772113</c:v>
                </c:pt>
                <c:pt idx="30">
                  <c:v>14.442987053613081</c:v>
                </c:pt>
                <c:pt idx="31">
                  <c:v>14.42793940352734</c:v>
                </c:pt>
                <c:pt idx="32">
                  <c:v>14.475548097458915</c:v>
                </c:pt>
                <c:pt idx="33">
                  <c:v>14.598758222835446</c:v>
                </c:pt>
                <c:pt idx="34">
                  <c:v>14.528960822286717</c:v>
                </c:pt>
                <c:pt idx="35">
                  <c:v>14.504563926892063</c:v>
                </c:pt>
                <c:pt idx="36">
                  <c:v>14.47426656550329</c:v>
                </c:pt>
                <c:pt idx="37">
                  <c:v>14.493335977372592</c:v>
                </c:pt>
                <c:pt idx="38">
                  <c:v>14.394264196166144</c:v>
                </c:pt>
                <c:pt idx="39">
                  <c:v>14.398537887799224</c:v>
                </c:pt>
                <c:pt idx="40">
                  <c:v>14.277574400709971</c:v>
                </c:pt>
                <c:pt idx="41">
                  <c:v>14.349583354124047</c:v>
                </c:pt>
                <c:pt idx="42">
                  <c:v>14.234343691670054</c:v>
                </c:pt>
                <c:pt idx="43">
                  <c:v>14.210337783543581</c:v>
                </c:pt>
                <c:pt idx="44">
                  <c:v>14.188613496462658</c:v>
                </c:pt>
                <c:pt idx="45">
                  <c:v>14.120003189652039</c:v>
                </c:pt>
                <c:pt idx="46">
                  <c:v>14.072344314841787</c:v>
                </c:pt>
                <c:pt idx="47">
                  <c:v>14.027015805265</c:v>
                </c:pt>
                <c:pt idx="48">
                  <c:v>14.133256050646407</c:v>
                </c:pt>
                <c:pt idx="49">
                  <c:v>14.113988275977654</c:v>
                </c:pt>
                <c:pt idx="50">
                  <c:v>14.100580158317548</c:v>
                </c:pt>
                <c:pt idx="51">
                  <c:v>14.093986507053438</c:v>
                </c:pt>
                <c:pt idx="52">
                  <c:v>14.235104999384411</c:v>
                </c:pt>
                <c:pt idx="53">
                  <c:v>14.240548090740434</c:v>
                </c:pt>
                <c:pt idx="54">
                  <c:v>14.249021953471633</c:v>
                </c:pt>
                <c:pt idx="55">
                  <c:v>14.260562975706113</c:v>
                </c:pt>
                <c:pt idx="56">
                  <c:v>14.420821390347976</c:v>
                </c:pt>
                <c:pt idx="57">
                  <c:v>14.43563433433884</c:v>
                </c:pt>
                <c:pt idx="58">
                  <c:v>14.452656669411219</c:v>
                </c:pt>
                <c:pt idx="59">
                  <c:v>14.470251580293089</c:v>
                </c:pt>
                <c:pt idx="60">
                  <c:v>14.63210392498879</c:v>
                </c:pt>
                <c:pt idx="61">
                  <c:v>14.649314753109632</c:v>
                </c:pt>
                <c:pt idx="62">
                  <c:v>14.665748419524677</c:v>
                </c:pt>
                <c:pt idx="63">
                  <c:v>14.680408274889739</c:v>
                </c:pt>
                <c:pt idx="64">
                  <c:v>14.839314367540124</c:v>
                </c:pt>
                <c:pt idx="65">
                  <c:v>14.849788340167741</c:v>
                </c:pt>
                <c:pt idx="66">
                  <c:v>14.860807540013385</c:v>
                </c:pt>
                <c:pt idx="67">
                  <c:v>14.872750275259015</c:v>
                </c:pt>
                <c:pt idx="68">
                  <c:v>15.031103913821848</c:v>
                </c:pt>
                <c:pt idx="69">
                  <c:v>15.044312513869084</c:v>
                </c:pt>
                <c:pt idx="70">
                  <c:v>15.058045856727764</c:v>
                </c:pt>
                <c:pt idx="71">
                  <c:v>15.076236168156866</c:v>
                </c:pt>
                <c:pt idx="72">
                  <c:v>15.244767901085838</c:v>
                </c:pt>
                <c:pt idx="73">
                  <c:v>15.264938734383559</c:v>
                </c:pt>
                <c:pt idx="74">
                  <c:v>15.284599162479402</c:v>
                </c:pt>
                <c:pt idx="75">
                  <c:v>15.302169479287697</c:v>
                </c:pt>
              </c:numCache>
            </c:numRef>
          </c:val>
          <c:smooth val="0"/>
          <c:extLst>
            <c:ext xmlns:c16="http://schemas.microsoft.com/office/drawing/2014/chart" uri="{C3380CC4-5D6E-409C-BE32-E72D297353CC}">
              <c16:uniqueId val="{00000000-92E2-470A-ABA5-74358EB0FBCB}"/>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12"/>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majorUnit val="1"/>
      </c:valAx>
      <c:spPr>
        <a:noFill/>
        <a:ln>
          <a:noFill/>
        </a:ln>
        <a:effectLst/>
      </c:spPr>
    </c:plotArea>
    <c:legend>
      <c:legendPos val="b"/>
      <c:layout>
        <c:manualLayout>
          <c:xMode val="edge"/>
          <c:yMode val="edge"/>
          <c:x val="6.0964522291856373E-2"/>
          <c:y val="0.9201797680317894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Payroll Taxes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8947609202480966"/>
        </c:manualLayout>
      </c:layout>
      <c:lineChart>
        <c:grouping val="standard"/>
        <c:varyColors val="0"/>
        <c:ser>
          <c:idx val="3"/>
          <c:order val="0"/>
          <c:tx>
            <c:strRef>
              <c:f>current_projections!$A$92</c:f>
              <c:strCache>
                <c:ptCount val="1"/>
                <c:pt idx="0">
                  <c:v>Contributions for Government Social Insurance</c:v>
                </c:pt>
              </c:strCache>
            </c:strRef>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43465</c:v>
                </c:pt>
                <c:pt idx="45">
                  <c:v>43555</c:v>
                </c:pt>
                <c:pt idx="46">
                  <c:v>43646</c:v>
                </c:pt>
                <c:pt idx="47">
                  <c:v>43738</c:v>
                </c:pt>
                <c:pt idx="48">
                  <c:v>43830</c:v>
                </c:pt>
                <c:pt idx="49">
                  <c:v>43921</c:v>
                </c:pt>
                <c:pt idx="50">
                  <c:v>44012</c:v>
                </c:pt>
                <c:pt idx="51">
                  <c:v>44104</c:v>
                </c:pt>
                <c:pt idx="52">
                  <c:v>44196</c:v>
                </c:pt>
                <c:pt idx="53">
                  <c:v>44286</c:v>
                </c:pt>
                <c:pt idx="54">
                  <c:v>44377</c:v>
                </c:pt>
                <c:pt idx="55">
                  <c:v>44469</c:v>
                </c:pt>
                <c:pt idx="56">
                  <c:v>44561</c:v>
                </c:pt>
                <c:pt idx="57">
                  <c:v>44651</c:v>
                </c:pt>
                <c:pt idx="58">
                  <c:v>44742</c:v>
                </c:pt>
                <c:pt idx="59">
                  <c:v>44834</c:v>
                </c:pt>
                <c:pt idx="60">
                  <c:v>44926</c:v>
                </c:pt>
                <c:pt idx="61">
                  <c:v>45016</c:v>
                </c:pt>
                <c:pt idx="62">
                  <c:v>45107</c:v>
                </c:pt>
                <c:pt idx="63">
                  <c:v>45199</c:v>
                </c:pt>
                <c:pt idx="64">
                  <c:v>45291</c:v>
                </c:pt>
                <c:pt idx="65">
                  <c:v>45382</c:v>
                </c:pt>
                <c:pt idx="66">
                  <c:v>45473</c:v>
                </c:pt>
                <c:pt idx="67">
                  <c:v>45565</c:v>
                </c:pt>
                <c:pt idx="68">
                  <c:v>45657</c:v>
                </c:pt>
                <c:pt idx="69">
                  <c:v>45747</c:v>
                </c:pt>
                <c:pt idx="70">
                  <c:v>45838</c:v>
                </c:pt>
                <c:pt idx="71">
                  <c:v>45930</c:v>
                </c:pt>
                <c:pt idx="72">
                  <c:v>46022</c:v>
                </c:pt>
                <c:pt idx="73">
                  <c:v>46112</c:v>
                </c:pt>
                <c:pt idx="74">
                  <c:v>46203</c:v>
                </c:pt>
                <c:pt idx="75">
                  <c:v>46295</c:v>
                </c:pt>
              </c:numCache>
            </c:numRef>
          </c:cat>
          <c:val>
            <c:numRef>
              <c:f>current_projections!$EW$92:$HT$92</c:f>
              <c:numCache>
                <c:formatCode>0</c:formatCode>
                <c:ptCount val="76"/>
                <c:pt idx="0">
                  <c:v>6.6539522528352011</c:v>
                </c:pt>
                <c:pt idx="1">
                  <c:v>6.7490273701453827</c:v>
                </c:pt>
                <c:pt idx="2">
                  <c:v>6.6934133030745118</c:v>
                </c:pt>
                <c:pt idx="3">
                  <c:v>6.7157840811043998</c:v>
                </c:pt>
                <c:pt idx="4">
                  <c:v>6.8450152821182035</c:v>
                </c:pt>
                <c:pt idx="5">
                  <c:v>6.7025600055576779</c:v>
                </c:pt>
                <c:pt idx="6">
                  <c:v>6.7672735126699139</c:v>
                </c:pt>
                <c:pt idx="7">
                  <c:v>6.7183068313419279</c:v>
                </c:pt>
                <c:pt idx="8">
                  <c:v>6.6461580530489472</c:v>
                </c:pt>
                <c:pt idx="9">
                  <c:v>6.6474655943048893</c:v>
                </c:pt>
                <c:pt idx="10">
                  <c:v>6.628657184395121</c:v>
                </c:pt>
                <c:pt idx="11">
                  <c:v>6.5802823626151365</c:v>
                </c:pt>
                <c:pt idx="12">
                  <c:v>6.5239357514041263</c:v>
                </c:pt>
                <c:pt idx="13">
                  <c:v>5.993798165617763</c:v>
                </c:pt>
                <c:pt idx="14">
                  <c:v>5.9298408642118714</c:v>
                </c:pt>
                <c:pt idx="15">
                  <c:v>5.9473188001462303</c:v>
                </c:pt>
                <c:pt idx="16">
                  <c:v>5.8361029341942841</c:v>
                </c:pt>
                <c:pt idx="17">
                  <c:v>5.8983258217955283</c:v>
                </c:pt>
                <c:pt idx="18">
                  <c:v>5.8778006847322066</c:v>
                </c:pt>
                <c:pt idx="19">
                  <c:v>5.8577122751765369</c:v>
                </c:pt>
                <c:pt idx="20">
                  <c:v>5.9545568467317489</c:v>
                </c:pt>
                <c:pt idx="21">
                  <c:v>6.6139194669756662</c:v>
                </c:pt>
                <c:pt idx="22">
                  <c:v>6.6606963619206745</c:v>
                </c:pt>
                <c:pt idx="23">
                  <c:v>6.5963546148961036</c:v>
                </c:pt>
                <c:pt idx="24">
                  <c:v>6.5696507074242971</c:v>
                </c:pt>
                <c:pt idx="25">
                  <c:v>6.7088037701208574</c:v>
                </c:pt>
                <c:pt idx="26">
                  <c:v>6.5999839318711349</c:v>
                </c:pt>
                <c:pt idx="27">
                  <c:v>6.5508640052370808</c:v>
                </c:pt>
                <c:pt idx="28">
                  <c:v>6.6031336715531026</c:v>
                </c:pt>
                <c:pt idx="29">
                  <c:v>6.6392512131059949</c:v>
                </c:pt>
                <c:pt idx="30">
                  <c:v>6.6224693078978989</c:v>
                </c:pt>
                <c:pt idx="31">
                  <c:v>6.6395360889417452</c:v>
                </c:pt>
                <c:pt idx="32">
                  <c:v>6.6768731203417158</c:v>
                </c:pt>
                <c:pt idx="33">
                  <c:v>6.6874534876772911</c:v>
                </c:pt>
                <c:pt idx="34">
                  <c:v>6.6386991904810442</c:v>
                </c:pt>
                <c:pt idx="35">
                  <c:v>6.642162599204239</c:v>
                </c:pt>
                <c:pt idx="36">
                  <c:v>6.6530728376327763</c:v>
                </c:pt>
                <c:pt idx="37">
                  <c:v>6.7094235646519786</c:v>
                </c:pt>
                <c:pt idx="38">
                  <c:v>6.6934929826283263</c:v>
                </c:pt>
                <c:pt idx="39">
                  <c:v>6.6933495336454278</c:v>
                </c:pt>
                <c:pt idx="40">
                  <c:v>6.6685827811898069</c:v>
                </c:pt>
                <c:pt idx="41">
                  <c:v>6.7302030836784592</c:v>
                </c:pt>
                <c:pt idx="42">
                  <c:v>6.6520020184304247</c:v>
                </c:pt>
                <c:pt idx="43">
                  <c:v>6.6453030757762059</c:v>
                </c:pt>
                <c:pt idx="44">
                  <c:v>6.6371808495361719</c:v>
                </c:pt>
                <c:pt idx="45">
                  <c:v>6.5612506860187709</c:v>
                </c:pt>
                <c:pt idx="46">
                  <c:v>6.491961062090116</c:v>
                </c:pt>
                <c:pt idx="47">
                  <c:v>6.4216916489200635</c:v>
                </c:pt>
                <c:pt idx="48">
                  <c:v>6.3610051382309196</c:v>
                </c:pt>
                <c:pt idx="49">
                  <c:v>6.3003129038989591</c:v>
                </c:pt>
                <c:pt idx="50">
                  <c:v>6.2411321280783065</c:v>
                </c:pt>
                <c:pt idx="51">
                  <c:v>6.1841752411434818</c:v>
                </c:pt>
                <c:pt idx="52">
                  <c:v>6.12925212247145</c:v>
                </c:pt>
                <c:pt idx="53">
                  <c:v>6.0747834877159939</c:v>
                </c:pt>
                <c:pt idx="54">
                  <c:v>6.0209731394691168</c:v>
                </c:pt>
                <c:pt idx="55">
                  <c:v>5.9677679707909732</c:v>
                </c:pt>
                <c:pt idx="56">
                  <c:v>5.9149457401239145</c:v>
                </c:pt>
                <c:pt idx="57">
                  <c:v>5.8618370918924372</c:v>
                </c:pt>
                <c:pt idx="58">
                  <c:v>5.8093032026300637</c:v>
                </c:pt>
                <c:pt idx="59">
                  <c:v>5.7566604102376182</c:v>
                </c:pt>
                <c:pt idx="60">
                  <c:v>5.7041009884055462</c:v>
                </c:pt>
                <c:pt idx="61">
                  <c:v>5.6515562308811447</c:v>
                </c:pt>
                <c:pt idx="62">
                  <c:v>5.5989934457327388</c:v>
                </c:pt>
                <c:pt idx="63">
                  <c:v>5.5460382545283764</c:v>
                </c:pt>
                <c:pt idx="64">
                  <c:v>5.4930050256372951</c:v>
                </c:pt>
                <c:pt idx="65">
                  <c:v>5.4392943133395963</c:v>
                </c:pt>
                <c:pt idx="66">
                  <c:v>5.3863410233752003</c:v>
                </c:pt>
                <c:pt idx="67">
                  <c:v>5.3342027576189848</c:v>
                </c:pt>
                <c:pt idx="68">
                  <c:v>5.2828378414777601</c:v>
                </c:pt>
                <c:pt idx="69">
                  <c:v>5.2322753355472589</c:v>
                </c:pt>
                <c:pt idx="70">
                  <c:v>5.1824902654879574</c:v>
                </c:pt>
                <c:pt idx="71">
                  <c:v>5.134742863978051</c:v>
                </c:pt>
                <c:pt idx="72">
                  <c:v>5.0879454589071686</c:v>
                </c:pt>
                <c:pt idx="73">
                  <c:v>5.0416824180430195</c:v>
                </c:pt>
                <c:pt idx="74">
                  <c:v>4.9958043187574415</c:v>
                </c:pt>
                <c:pt idx="75">
                  <c:v>4.9497543077282913</c:v>
                </c:pt>
              </c:numCache>
            </c:numRef>
          </c:val>
          <c:smooth val="0"/>
          <c:extLst>
            <c:ext xmlns:c16="http://schemas.microsoft.com/office/drawing/2014/chart" uri="{C3380CC4-5D6E-409C-BE32-E72D297353CC}">
              <c16:uniqueId val="{00000000-7891-4657-9055-80564EEEC204}"/>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max val="12"/>
          <c:min val="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Nominal Government Consumption and Investment</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17541342248420064"/>
          <c:w val="0.8731203242451836"/>
          <c:h val="0.59692488159650425"/>
        </c:manualLayout>
      </c:layout>
      <c:lineChart>
        <c:grouping val="standard"/>
        <c:varyColors val="0"/>
        <c:ser>
          <c:idx val="1"/>
          <c:order val="0"/>
          <c:tx>
            <c:strRef>
              <c:f>current_projections!$A$84</c:f>
              <c:strCache>
                <c:ptCount val="1"/>
                <c:pt idx="0">
                  <c:v>Nominal Federal Consumption &amp; Investment</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43465</c:v>
                </c:pt>
                <c:pt idx="45">
                  <c:v>43555</c:v>
                </c:pt>
                <c:pt idx="46">
                  <c:v>43646</c:v>
                </c:pt>
                <c:pt idx="47">
                  <c:v>43738</c:v>
                </c:pt>
                <c:pt idx="48">
                  <c:v>43830</c:v>
                </c:pt>
                <c:pt idx="49">
                  <c:v>43921</c:v>
                </c:pt>
                <c:pt idx="50">
                  <c:v>44012</c:v>
                </c:pt>
                <c:pt idx="51">
                  <c:v>44104</c:v>
                </c:pt>
                <c:pt idx="52">
                  <c:v>44196</c:v>
                </c:pt>
                <c:pt idx="53">
                  <c:v>44286</c:v>
                </c:pt>
                <c:pt idx="54">
                  <c:v>44377</c:v>
                </c:pt>
                <c:pt idx="55">
                  <c:v>44469</c:v>
                </c:pt>
                <c:pt idx="56">
                  <c:v>44561</c:v>
                </c:pt>
                <c:pt idx="57">
                  <c:v>44651</c:v>
                </c:pt>
                <c:pt idx="58">
                  <c:v>44742</c:v>
                </c:pt>
                <c:pt idx="59">
                  <c:v>44834</c:v>
                </c:pt>
                <c:pt idx="60">
                  <c:v>44926</c:v>
                </c:pt>
                <c:pt idx="61">
                  <c:v>45016</c:v>
                </c:pt>
                <c:pt idx="62">
                  <c:v>45107</c:v>
                </c:pt>
                <c:pt idx="63">
                  <c:v>45199</c:v>
                </c:pt>
                <c:pt idx="64">
                  <c:v>45291</c:v>
                </c:pt>
                <c:pt idx="65">
                  <c:v>45382</c:v>
                </c:pt>
                <c:pt idx="66">
                  <c:v>45473</c:v>
                </c:pt>
                <c:pt idx="67">
                  <c:v>45565</c:v>
                </c:pt>
                <c:pt idx="68">
                  <c:v>45657</c:v>
                </c:pt>
                <c:pt idx="69">
                  <c:v>45747</c:v>
                </c:pt>
                <c:pt idx="70">
                  <c:v>45838</c:v>
                </c:pt>
                <c:pt idx="71">
                  <c:v>45930</c:v>
                </c:pt>
                <c:pt idx="72">
                  <c:v>46022</c:v>
                </c:pt>
                <c:pt idx="73">
                  <c:v>46112</c:v>
                </c:pt>
                <c:pt idx="74">
                  <c:v>46203</c:v>
                </c:pt>
                <c:pt idx="75">
                  <c:v>46295</c:v>
                </c:pt>
              </c:numCache>
            </c:numRef>
          </c:cat>
          <c:val>
            <c:numRef>
              <c:f>current_projections!$EW$84:$HT$84</c:f>
              <c:numCache>
                <c:formatCode>0</c:formatCode>
                <c:ptCount val="76"/>
                <c:pt idx="0">
                  <c:v>7.3875285222899558</c:v>
                </c:pt>
                <c:pt idx="1">
                  <c:v>7.5783222988191934</c:v>
                </c:pt>
                <c:pt idx="2">
                  <c:v>7.7369373750472796</c:v>
                </c:pt>
                <c:pt idx="3">
                  <c:v>7.8778850301984464</c:v>
                </c:pt>
                <c:pt idx="4">
                  <c:v>8.0902503520038476</c:v>
                </c:pt>
                <c:pt idx="5">
                  <c:v>8.2184167564000141</c:v>
                </c:pt>
                <c:pt idx="6">
                  <c:v>8.4359258407708548</c:v>
                </c:pt>
                <c:pt idx="7">
                  <c:v>8.4984362322559175</c:v>
                </c:pt>
                <c:pt idx="8">
                  <c:v>8.5684987694831847</c:v>
                </c:pt>
                <c:pt idx="9">
                  <c:v>8.6656160419525321</c:v>
                </c:pt>
                <c:pt idx="10">
                  <c:v>8.7269949953437251</c:v>
                </c:pt>
                <c:pt idx="11">
                  <c:v>8.6359989124596321</c:v>
                </c:pt>
                <c:pt idx="12">
                  <c:v>8.6025667943939954</c:v>
                </c:pt>
                <c:pt idx="13">
                  <c:v>8.5353726988446805</c:v>
                </c:pt>
                <c:pt idx="14">
                  <c:v>8.4653011706095675</c:v>
                </c:pt>
                <c:pt idx="15">
                  <c:v>8.2606994657482407</c:v>
                </c:pt>
                <c:pt idx="16">
                  <c:v>8.1739625866489405</c:v>
                </c:pt>
                <c:pt idx="17">
                  <c:v>8.0874917289853805</c:v>
                </c:pt>
                <c:pt idx="18">
                  <c:v>7.9753347820434248</c:v>
                </c:pt>
                <c:pt idx="19">
                  <c:v>7.9552444455379767</c:v>
                </c:pt>
                <c:pt idx="20">
                  <c:v>7.7578565795988723</c:v>
                </c:pt>
                <c:pt idx="21">
                  <c:v>7.4835843955195065</c:v>
                </c:pt>
                <c:pt idx="22">
                  <c:v>7.4065837635759317</c:v>
                </c:pt>
                <c:pt idx="23">
                  <c:v>7.2314184477140673</c:v>
                </c:pt>
                <c:pt idx="24">
                  <c:v>7.1158045085493846</c:v>
                </c:pt>
                <c:pt idx="25">
                  <c:v>7.0935338451373742</c:v>
                </c:pt>
                <c:pt idx="26">
                  <c:v>6.9276589883965158</c:v>
                </c:pt>
                <c:pt idx="27">
                  <c:v>6.9233287057416</c:v>
                </c:pt>
                <c:pt idx="28">
                  <c:v>6.7802786108697477</c:v>
                </c:pt>
                <c:pt idx="29">
                  <c:v>6.7583359301963224</c:v>
                </c:pt>
                <c:pt idx="30">
                  <c:v>6.7009488894864804</c:v>
                </c:pt>
                <c:pt idx="31">
                  <c:v>6.6629934919344738</c:v>
                </c:pt>
                <c:pt idx="32">
                  <c:v>6.6828662337096265</c:v>
                </c:pt>
                <c:pt idx="33">
                  <c:v>6.6461695574471324</c:v>
                </c:pt>
                <c:pt idx="34">
                  <c:v>6.5737874650630079</c:v>
                </c:pt>
                <c:pt idx="35">
                  <c:v>6.5740760441711537</c:v>
                </c:pt>
                <c:pt idx="36">
                  <c:v>6.555070814365199</c:v>
                </c:pt>
                <c:pt idx="37">
                  <c:v>6.5356475634830362</c:v>
                </c:pt>
                <c:pt idx="38">
                  <c:v>6.5292291480492386</c:v>
                </c:pt>
                <c:pt idx="39">
                  <c:v>6.451876394341463</c:v>
                </c:pt>
                <c:pt idx="40">
                  <c:v>6.4573059429804651</c:v>
                </c:pt>
                <c:pt idx="41">
                  <c:v>6.4607554513247845</c:v>
                </c:pt>
                <c:pt idx="42">
                  <c:v>6.4325222051842301</c:v>
                </c:pt>
                <c:pt idx="43">
                  <c:v>6.4357010775382166</c:v>
                </c:pt>
                <c:pt idx="44">
                  <c:v>6.4246532065826125</c:v>
                </c:pt>
                <c:pt idx="45">
                  <c:v>6.4369499815785236</c:v>
                </c:pt>
                <c:pt idx="46">
                  <c:v>6.401046239536857</c:v>
                </c:pt>
                <c:pt idx="47">
                  <c:v>6.3500745974048716</c:v>
                </c:pt>
                <c:pt idx="48">
                  <c:v>6.1737270155904724</c:v>
                </c:pt>
                <c:pt idx="49">
                  <c:v>6.0507312854512563</c:v>
                </c:pt>
                <c:pt idx="50">
                  <c:v>5.9713305858732539</c:v>
                </c:pt>
                <c:pt idx="51">
                  <c:v>5.9367604175179274</c:v>
                </c:pt>
                <c:pt idx="52">
                  <c:v>5.9095056863532962</c:v>
                </c:pt>
                <c:pt idx="53">
                  <c:v>5.8861587144500662</c:v>
                </c:pt>
                <c:pt idx="54">
                  <c:v>5.8624812524728069</c:v>
                </c:pt>
                <c:pt idx="55">
                  <c:v>5.8358494056830876</c:v>
                </c:pt>
                <c:pt idx="56">
                  <c:v>5.8087060679944997</c:v>
                </c:pt>
                <c:pt idx="57">
                  <c:v>5.7610536458461254</c:v>
                </c:pt>
                <c:pt idx="58">
                  <c:v>5.7205154547772512</c:v>
                </c:pt>
                <c:pt idx="59">
                  <c:v>5.6920497815146573</c:v>
                </c:pt>
                <c:pt idx="60">
                  <c:v>5.664863855492019</c:v>
                </c:pt>
                <c:pt idx="61">
                  <c:v>5.6425152986276634</c:v>
                </c:pt>
                <c:pt idx="62">
                  <c:v>5.6195796000563263</c:v>
                </c:pt>
                <c:pt idx="63">
                  <c:v>5.5956709174604411</c:v>
                </c:pt>
                <c:pt idx="64">
                  <c:v>5.5719003055478549</c:v>
                </c:pt>
                <c:pt idx="65">
                  <c:v>5.5448777879173825</c:v>
                </c:pt>
                <c:pt idx="66">
                  <c:v>5.5134201067924282</c:v>
                </c:pt>
                <c:pt idx="67">
                  <c:v>5.4927367122901272</c:v>
                </c:pt>
                <c:pt idx="68">
                  <c:v>5.4687624067289038</c:v>
                </c:pt>
                <c:pt idx="69">
                  <c:v>5.4450425277688916</c:v>
                </c:pt>
                <c:pt idx="70">
                  <c:v>5.4219466450143141</c:v>
                </c:pt>
                <c:pt idx="71">
                  <c:v>5.4004239654894626</c:v>
                </c:pt>
                <c:pt idx="72">
                  <c:v>5.3797299673137662</c:v>
                </c:pt>
                <c:pt idx="73">
                  <c:v>5.3590571144112831</c:v>
                </c:pt>
                <c:pt idx="74">
                  <c:v>5.3389918738152282</c:v>
                </c:pt>
                <c:pt idx="75">
                  <c:v>5.3203489318943271</c:v>
                </c:pt>
              </c:numCache>
            </c:numRef>
          </c:val>
          <c:smooth val="0"/>
          <c:extLst>
            <c:ext xmlns:c16="http://schemas.microsoft.com/office/drawing/2014/chart" uri="{C3380CC4-5D6E-409C-BE32-E72D297353CC}">
              <c16:uniqueId val="{00000000-040A-4E97-AE0D-2402240EB7C9}"/>
            </c:ext>
          </c:extLst>
        </c:ser>
        <c:ser>
          <c:idx val="2"/>
          <c:order val="1"/>
          <c:tx>
            <c:strRef>
              <c:f>current_projections!$A$85</c:f>
              <c:strCache>
                <c:ptCount val="1"/>
                <c:pt idx="0">
                  <c:v>Nominal S&amp;L Consumption &amp; Investment</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43465</c:v>
                </c:pt>
                <c:pt idx="45">
                  <c:v>43555</c:v>
                </c:pt>
                <c:pt idx="46">
                  <c:v>43646</c:v>
                </c:pt>
                <c:pt idx="47">
                  <c:v>43738</c:v>
                </c:pt>
                <c:pt idx="48">
                  <c:v>43830</c:v>
                </c:pt>
                <c:pt idx="49">
                  <c:v>43921</c:v>
                </c:pt>
                <c:pt idx="50">
                  <c:v>44012</c:v>
                </c:pt>
                <c:pt idx="51">
                  <c:v>44104</c:v>
                </c:pt>
                <c:pt idx="52">
                  <c:v>44196</c:v>
                </c:pt>
                <c:pt idx="53">
                  <c:v>44286</c:v>
                </c:pt>
                <c:pt idx="54">
                  <c:v>44377</c:v>
                </c:pt>
                <c:pt idx="55">
                  <c:v>44469</c:v>
                </c:pt>
                <c:pt idx="56">
                  <c:v>44561</c:v>
                </c:pt>
                <c:pt idx="57">
                  <c:v>44651</c:v>
                </c:pt>
                <c:pt idx="58">
                  <c:v>44742</c:v>
                </c:pt>
                <c:pt idx="59">
                  <c:v>44834</c:v>
                </c:pt>
                <c:pt idx="60">
                  <c:v>44926</c:v>
                </c:pt>
                <c:pt idx="61">
                  <c:v>45016</c:v>
                </c:pt>
                <c:pt idx="62">
                  <c:v>45107</c:v>
                </c:pt>
                <c:pt idx="63">
                  <c:v>45199</c:v>
                </c:pt>
                <c:pt idx="64">
                  <c:v>45291</c:v>
                </c:pt>
                <c:pt idx="65">
                  <c:v>45382</c:v>
                </c:pt>
                <c:pt idx="66">
                  <c:v>45473</c:v>
                </c:pt>
                <c:pt idx="67">
                  <c:v>45565</c:v>
                </c:pt>
                <c:pt idx="68">
                  <c:v>45657</c:v>
                </c:pt>
                <c:pt idx="69">
                  <c:v>45747</c:v>
                </c:pt>
                <c:pt idx="70">
                  <c:v>45838</c:v>
                </c:pt>
                <c:pt idx="71">
                  <c:v>45930</c:v>
                </c:pt>
                <c:pt idx="72">
                  <c:v>46022</c:v>
                </c:pt>
                <c:pt idx="73">
                  <c:v>46112</c:v>
                </c:pt>
                <c:pt idx="74">
                  <c:v>46203</c:v>
                </c:pt>
                <c:pt idx="75">
                  <c:v>46295</c:v>
                </c:pt>
              </c:numCache>
            </c:numRef>
          </c:cat>
          <c:val>
            <c:numRef>
              <c:f>current_projections!$EW$85:$HT$85</c:f>
              <c:numCache>
                <c:formatCode>0</c:formatCode>
                <c:ptCount val="76"/>
                <c:pt idx="0">
                  <c:v>12.126145148656473</c:v>
                </c:pt>
                <c:pt idx="1">
                  <c:v>12.279025322503584</c:v>
                </c:pt>
                <c:pt idx="2">
                  <c:v>12.330469552061382</c:v>
                </c:pt>
                <c:pt idx="3">
                  <c:v>12.530333261432268</c:v>
                </c:pt>
                <c:pt idx="4">
                  <c:v>12.652907036642741</c:v>
                </c:pt>
                <c:pt idx="5">
                  <c:v>12.759734620862135</c:v>
                </c:pt>
                <c:pt idx="6">
                  <c:v>12.936061701816358</c:v>
                </c:pt>
                <c:pt idx="7">
                  <c:v>12.922754727710242</c:v>
                </c:pt>
                <c:pt idx="8">
                  <c:v>12.74541974295871</c:v>
                </c:pt>
                <c:pt idx="9">
                  <c:v>12.608855136060429</c:v>
                </c:pt>
                <c:pt idx="10">
                  <c:v>12.475462444978929</c:v>
                </c:pt>
                <c:pt idx="11">
                  <c:v>12.305121386746597</c:v>
                </c:pt>
                <c:pt idx="12">
                  <c:v>12.158154427589103</c:v>
                </c:pt>
                <c:pt idx="13">
                  <c:v>12.110586295777781</c:v>
                </c:pt>
                <c:pt idx="14">
                  <c:v>11.981647113485886</c:v>
                </c:pt>
                <c:pt idx="15">
                  <c:v>11.861928308929636</c:v>
                </c:pt>
                <c:pt idx="16">
                  <c:v>11.650049061500965</c:v>
                </c:pt>
                <c:pt idx="17">
                  <c:v>11.54196681606512</c:v>
                </c:pt>
                <c:pt idx="18">
                  <c:v>11.409520625545589</c:v>
                </c:pt>
                <c:pt idx="19">
                  <c:v>11.356814211549343</c:v>
                </c:pt>
                <c:pt idx="20">
                  <c:v>11.392575295404948</c:v>
                </c:pt>
                <c:pt idx="21">
                  <c:v>11.376255310930862</c:v>
                </c:pt>
                <c:pt idx="22">
                  <c:v>11.417306270623094</c:v>
                </c:pt>
                <c:pt idx="23">
                  <c:v>11.37001667784458</c:v>
                </c:pt>
                <c:pt idx="24">
                  <c:v>11.256739116436714</c:v>
                </c:pt>
                <c:pt idx="25">
                  <c:v>11.26066339626613</c:v>
                </c:pt>
                <c:pt idx="26">
                  <c:v>11.154724603748466</c:v>
                </c:pt>
                <c:pt idx="27">
                  <c:v>11.079131818643551</c:v>
                </c:pt>
                <c:pt idx="28">
                  <c:v>11.091739776326484</c:v>
                </c:pt>
                <c:pt idx="29">
                  <c:v>10.984730445621688</c:v>
                </c:pt>
                <c:pt idx="30">
                  <c:v>11.067267428778408</c:v>
                </c:pt>
                <c:pt idx="31">
                  <c:v>11.104079951557736</c:v>
                </c:pt>
                <c:pt idx="32">
                  <c:v>11.04476310857342</c:v>
                </c:pt>
                <c:pt idx="33">
                  <c:v>11.077130332281317</c:v>
                </c:pt>
                <c:pt idx="34">
                  <c:v>11.012998438899826</c:v>
                </c:pt>
                <c:pt idx="35">
                  <c:v>10.982680482563458</c:v>
                </c:pt>
                <c:pt idx="36">
                  <c:v>10.950408868656215</c:v>
                </c:pt>
                <c:pt idx="37">
                  <c:v>10.927014079509044</c:v>
                </c:pt>
                <c:pt idx="38">
                  <c:v>10.826949599929749</c:v>
                </c:pt>
                <c:pt idx="39">
                  <c:v>10.764188461361746</c:v>
                </c:pt>
                <c:pt idx="40">
                  <c:v>10.783186599300114</c:v>
                </c:pt>
                <c:pt idx="41">
                  <c:v>10.787884836086024</c:v>
                </c:pt>
                <c:pt idx="42">
                  <c:v>10.746182374007319</c:v>
                </c:pt>
                <c:pt idx="43">
                  <c:v>10.751178708696788</c:v>
                </c:pt>
                <c:pt idx="44">
                  <c:v>10.691959370841587</c:v>
                </c:pt>
                <c:pt idx="45">
                  <c:v>10.669414127197097</c:v>
                </c:pt>
                <c:pt idx="46">
                  <c:v>10.65920663838037</c:v>
                </c:pt>
                <c:pt idx="47">
                  <c:v>10.642820707259256</c:v>
                </c:pt>
                <c:pt idx="48">
                  <c:v>10.641192330113165</c:v>
                </c:pt>
                <c:pt idx="49">
                  <c:v>10.633518510712724</c:v>
                </c:pt>
                <c:pt idx="50">
                  <c:v>10.626582141462846</c:v>
                </c:pt>
                <c:pt idx="51">
                  <c:v>10.621675192153639</c:v>
                </c:pt>
                <c:pt idx="52">
                  <c:v>10.61990135821863</c:v>
                </c:pt>
                <c:pt idx="53">
                  <c:v>10.618996741398103</c:v>
                </c:pt>
                <c:pt idx="54">
                  <c:v>10.617984593696887</c:v>
                </c:pt>
                <c:pt idx="55">
                  <c:v>10.617654663514315</c:v>
                </c:pt>
                <c:pt idx="56">
                  <c:v>10.616744330831164</c:v>
                </c:pt>
                <c:pt idx="57">
                  <c:v>10.615322667561445</c:v>
                </c:pt>
                <c:pt idx="58">
                  <c:v>10.61448213175211</c:v>
                </c:pt>
                <c:pt idx="59">
                  <c:v>10.613790196520583</c:v>
                </c:pt>
                <c:pt idx="60">
                  <c:v>10.612715013701141</c:v>
                </c:pt>
                <c:pt idx="61">
                  <c:v>10.611506912840134</c:v>
                </c:pt>
                <c:pt idx="62">
                  <c:v>10.60884194213315</c:v>
                </c:pt>
                <c:pt idx="63">
                  <c:v>10.604795694851022</c:v>
                </c:pt>
                <c:pt idx="64">
                  <c:v>10.599522080892061</c:v>
                </c:pt>
                <c:pt idx="65">
                  <c:v>10.592220654543864</c:v>
                </c:pt>
                <c:pt idx="66">
                  <c:v>10.584470971445777</c:v>
                </c:pt>
                <c:pt idx="67">
                  <c:v>10.577200161205605</c:v>
                </c:pt>
                <c:pt idx="68">
                  <c:v>10.569964055213802</c:v>
                </c:pt>
                <c:pt idx="69">
                  <c:v>10.56323055787073</c:v>
                </c:pt>
                <c:pt idx="70">
                  <c:v>10.556221526732093</c:v>
                </c:pt>
                <c:pt idx="71">
                  <c:v>10.552311508002076</c:v>
                </c:pt>
                <c:pt idx="72">
                  <c:v>10.548968554239247</c:v>
                </c:pt>
                <c:pt idx="73">
                  <c:v>10.546093642547616</c:v>
                </c:pt>
                <c:pt idx="74">
                  <c:v>10.541928717556226</c:v>
                </c:pt>
                <c:pt idx="75">
                  <c:v>10.53567808968192</c:v>
                </c:pt>
              </c:numCache>
            </c:numRef>
          </c:val>
          <c:smooth val="0"/>
          <c:extLst>
            <c:ext xmlns:c16="http://schemas.microsoft.com/office/drawing/2014/chart" uri="{C3380CC4-5D6E-409C-BE32-E72D297353CC}">
              <c16:uniqueId val="{00000001-040A-4E97-AE0D-2402240EB7C9}"/>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Tax</a:t>
            </a:r>
            <a:r>
              <a:rPr lang="en-US" baseline="0"/>
              <a:t> Revenues</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1441124576409081"/>
          <c:w val="0.8731203242451836"/>
          <c:h val="0.62979193638531028"/>
        </c:manualLayout>
      </c:layout>
      <c:lineChart>
        <c:grouping val="standard"/>
        <c:varyColors val="0"/>
        <c:ser>
          <c:idx val="1"/>
          <c:order val="0"/>
          <c:tx>
            <c:strRef>
              <c:f>current_projections!$A$75</c:f>
              <c:strCache>
                <c:ptCount val="1"/>
                <c:pt idx="0">
                  <c:v>Corporate Taxes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43465</c:v>
                </c:pt>
                <c:pt idx="45">
                  <c:v>43555</c:v>
                </c:pt>
                <c:pt idx="46">
                  <c:v>43646</c:v>
                </c:pt>
                <c:pt idx="47">
                  <c:v>43738</c:v>
                </c:pt>
                <c:pt idx="48">
                  <c:v>43830</c:v>
                </c:pt>
                <c:pt idx="49">
                  <c:v>43921</c:v>
                </c:pt>
                <c:pt idx="50">
                  <c:v>44012</c:v>
                </c:pt>
                <c:pt idx="51">
                  <c:v>44104</c:v>
                </c:pt>
                <c:pt idx="52">
                  <c:v>44196</c:v>
                </c:pt>
                <c:pt idx="53">
                  <c:v>44286</c:v>
                </c:pt>
                <c:pt idx="54">
                  <c:v>44377</c:v>
                </c:pt>
                <c:pt idx="55">
                  <c:v>44469</c:v>
                </c:pt>
                <c:pt idx="56">
                  <c:v>44561</c:v>
                </c:pt>
                <c:pt idx="57">
                  <c:v>44651</c:v>
                </c:pt>
                <c:pt idx="58">
                  <c:v>44742</c:v>
                </c:pt>
                <c:pt idx="59">
                  <c:v>44834</c:v>
                </c:pt>
                <c:pt idx="60">
                  <c:v>44926</c:v>
                </c:pt>
                <c:pt idx="61">
                  <c:v>45016</c:v>
                </c:pt>
                <c:pt idx="62">
                  <c:v>45107</c:v>
                </c:pt>
                <c:pt idx="63">
                  <c:v>45199</c:v>
                </c:pt>
                <c:pt idx="64">
                  <c:v>45291</c:v>
                </c:pt>
                <c:pt idx="65">
                  <c:v>45382</c:v>
                </c:pt>
                <c:pt idx="66">
                  <c:v>45473</c:v>
                </c:pt>
                <c:pt idx="67">
                  <c:v>45565</c:v>
                </c:pt>
                <c:pt idx="68">
                  <c:v>45657</c:v>
                </c:pt>
                <c:pt idx="69">
                  <c:v>45747</c:v>
                </c:pt>
                <c:pt idx="70">
                  <c:v>45838</c:v>
                </c:pt>
                <c:pt idx="71">
                  <c:v>45930</c:v>
                </c:pt>
                <c:pt idx="72">
                  <c:v>46022</c:v>
                </c:pt>
                <c:pt idx="73">
                  <c:v>46112</c:v>
                </c:pt>
                <c:pt idx="74">
                  <c:v>46203</c:v>
                </c:pt>
                <c:pt idx="75">
                  <c:v>46295</c:v>
                </c:pt>
              </c:numCache>
            </c:numRef>
          </c:cat>
          <c:val>
            <c:numRef>
              <c:f>current_projections!$EW$91:$HT$91</c:f>
              <c:numCache>
                <c:formatCode>0</c:formatCode>
                <c:ptCount val="76"/>
                <c:pt idx="0">
                  <c:v>2.4030242141470559</c:v>
                </c:pt>
                <c:pt idx="1">
                  <c:v>1.99235547061634</c:v>
                </c:pt>
                <c:pt idx="2">
                  <c:v>1.882395850218836</c:v>
                </c:pt>
                <c:pt idx="3">
                  <c:v>1.7815735547886107</c:v>
                </c:pt>
                <c:pt idx="4">
                  <c:v>1.1167965932896047</c:v>
                </c:pt>
                <c:pt idx="5">
                  <c:v>1.155997082218903</c:v>
                </c:pt>
                <c:pt idx="6">
                  <c:v>1.3133234398623275</c:v>
                </c:pt>
                <c:pt idx="7">
                  <c:v>1.3917879655763057</c:v>
                </c:pt>
                <c:pt idx="8">
                  <c:v>1.6010391030899644</c:v>
                </c:pt>
                <c:pt idx="9">
                  <c:v>1.6968494844240358</c:v>
                </c:pt>
                <c:pt idx="10">
                  <c:v>1.7124366043373687</c:v>
                </c:pt>
                <c:pt idx="11">
                  <c:v>1.8077042951213207</c:v>
                </c:pt>
                <c:pt idx="12">
                  <c:v>1.8634192430843526</c:v>
                </c:pt>
                <c:pt idx="13">
                  <c:v>1.8141019769982598</c:v>
                </c:pt>
                <c:pt idx="14">
                  <c:v>1.7875350085827493</c:v>
                </c:pt>
                <c:pt idx="15">
                  <c:v>1.5912108210032132</c:v>
                </c:pt>
                <c:pt idx="16">
                  <c:v>1.8168581647833382</c:v>
                </c:pt>
                <c:pt idx="17">
                  <c:v>1.9394748998114835</c:v>
                </c:pt>
                <c:pt idx="18">
                  <c:v>2.0120973483652485</c:v>
                </c:pt>
                <c:pt idx="19">
                  <c:v>2.047708092414438</c:v>
                </c:pt>
                <c:pt idx="20">
                  <c:v>2.0343666138921317</c:v>
                </c:pt>
                <c:pt idx="21">
                  <c:v>2.1171301660872928</c:v>
                </c:pt>
                <c:pt idx="22">
                  <c:v>2.0874028573317545</c:v>
                </c:pt>
                <c:pt idx="23">
                  <c:v>2.1028328595084487</c:v>
                </c:pt>
                <c:pt idx="24">
                  <c:v>2.0891992671119413</c:v>
                </c:pt>
                <c:pt idx="25">
                  <c:v>2.3077957539364666</c:v>
                </c:pt>
                <c:pt idx="26">
                  <c:v>2.3821001044428378</c:v>
                </c:pt>
                <c:pt idx="27">
                  <c:v>2.1760967956748947</c:v>
                </c:pt>
                <c:pt idx="28">
                  <c:v>2.1834795526529698</c:v>
                </c:pt>
                <c:pt idx="29">
                  <c:v>2.2626096247162</c:v>
                </c:pt>
                <c:pt idx="30">
                  <c:v>2.253406727291686</c:v>
                </c:pt>
                <c:pt idx="31">
                  <c:v>2.0724342783575453</c:v>
                </c:pt>
                <c:pt idx="32">
                  <c:v>1.8883755393802029</c:v>
                </c:pt>
                <c:pt idx="33">
                  <c:v>2.0283446773606535</c:v>
                </c:pt>
                <c:pt idx="34">
                  <c:v>2.005825961471404</c:v>
                </c:pt>
                <c:pt idx="35">
                  <c:v>2.1303644758399116</c:v>
                </c:pt>
                <c:pt idx="36">
                  <c:v>1.9816430618782666</c:v>
                </c:pt>
                <c:pt idx="37">
                  <c:v>1.7549810568503232</c:v>
                </c:pt>
                <c:pt idx="38">
                  <c:v>1.7753924510953507</c:v>
                </c:pt>
                <c:pt idx="39">
                  <c:v>1.7862886140054421</c:v>
                </c:pt>
                <c:pt idx="40">
                  <c:v>1.6155870874050766</c:v>
                </c:pt>
                <c:pt idx="41">
                  <c:v>0.99146749164213366</c:v>
                </c:pt>
                <c:pt idx="42">
                  <c:v>1.0861311293902085</c:v>
                </c:pt>
                <c:pt idx="43">
                  <c:v>1.1167478289492792</c:v>
                </c:pt>
                <c:pt idx="44">
                  <c:v>1.1164902417703229</c:v>
                </c:pt>
                <c:pt idx="45">
                  <c:v>1.1103915564446529</c:v>
                </c:pt>
                <c:pt idx="46">
                  <c:v>1.1056553318898703</c:v>
                </c:pt>
                <c:pt idx="47">
                  <c:v>1.1007120753876858</c:v>
                </c:pt>
                <c:pt idx="48">
                  <c:v>1.1054454655763259</c:v>
                </c:pt>
                <c:pt idx="49">
                  <c:v>1.1026217213231317</c:v>
                </c:pt>
                <c:pt idx="50">
                  <c:v>1.1001884866854001</c:v>
                </c:pt>
                <c:pt idx="51">
                  <c:v>1.0982948392181995</c:v>
                </c:pt>
                <c:pt idx="52">
                  <c:v>1.103953326393645</c:v>
                </c:pt>
                <c:pt idx="53">
                  <c:v>1.1025952323224173</c:v>
                </c:pt>
                <c:pt idx="54">
                  <c:v>1.1013789092818327</c:v>
                </c:pt>
                <c:pt idx="55">
                  <c:v>1.10028660013417</c:v>
                </c:pt>
                <c:pt idx="56">
                  <c:v>1.107242957753104</c:v>
                </c:pt>
                <c:pt idx="57">
                  <c:v>1.1063337481206199</c:v>
                </c:pt>
                <c:pt idx="58">
                  <c:v>1.1055571534177486</c:v>
                </c:pt>
                <c:pt idx="59">
                  <c:v>1.1048105257950456</c:v>
                </c:pt>
                <c:pt idx="60">
                  <c:v>1.1119794689261087</c:v>
                </c:pt>
                <c:pt idx="61">
                  <c:v>1.1112329010740871</c:v>
                </c:pt>
                <c:pt idx="62">
                  <c:v>1.1104315406336525</c:v>
                </c:pt>
                <c:pt idx="63">
                  <c:v>1.1095111906642416</c:v>
                </c:pt>
                <c:pt idx="64">
                  <c:v>1.1161802646809174</c:v>
                </c:pt>
                <c:pt idx="65">
                  <c:v>1.1149067201490759</c:v>
                </c:pt>
                <c:pt idx="66">
                  <c:v>1.1136692318423611</c:v>
                </c:pt>
                <c:pt idx="67">
                  <c:v>1.1124968689884946</c:v>
                </c:pt>
                <c:pt idx="68">
                  <c:v>1.1190995021245964</c:v>
                </c:pt>
                <c:pt idx="69">
                  <c:v>1.1180309307597793</c:v>
                </c:pt>
                <c:pt idx="70">
                  <c:v>1.1170033597606706</c:v>
                </c:pt>
                <c:pt idx="71">
                  <c:v>1.1163149838226492</c:v>
                </c:pt>
                <c:pt idx="72">
                  <c:v>1.12332984369093</c:v>
                </c:pt>
                <c:pt idx="73">
                  <c:v>1.1227278057820982</c:v>
                </c:pt>
                <c:pt idx="74">
                  <c:v>1.1220735690858745</c:v>
                </c:pt>
                <c:pt idx="75">
                  <c:v>1.1212502702789215</c:v>
                </c:pt>
              </c:numCache>
            </c:numRef>
          </c:val>
          <c:smooth val="0"/>
          <c:extLst>
            <c:ext xmlns:c16="http://schemas.microsoft.com/office/drawing/2014/chart" uri="{C3380CC4-5D6E-409C-BE32-E72D297353CC}">
              <c16:uniqueId val="{00000000-0E31-453D-A234-05CE9135D612}"/>
            </c:ext>
          </c:extLst>
        </c:ser>
        <c:ser>
          <c:idx val="0"/>
          <c:order val="1"/>
          <c:tx>
            <c:strRef>
              <c:f>current_projections!$A$74</c:f>
              <c:strCache>
                <c:ptCount val="1"/>
                <c:pt idx="0">
                  <c:v>Taxes on Production and Imports</c:v>
                </c:pt>
              </c:strCache>
            </c:strRef>
          </c:tx>
          <c:spPr>
            <a:ln w="28575" cap="rnd">
              <a:solidFill>
                <a:schemeClr val="accent1"/>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43465</c:v>
                </c:pt>
                <c:pt idx="45">
                  <c:v>43555</c:v>
                </c:pt>
                <c:pt idx="46">
                  <c:v>43646</c:v>
                </c:pt>
                <c:pt idx="47">
                  <c:v>43738</c:v>
                </c:pt>
                <c:pt idx="48">
                  <c:v>43830</c:v>
                </c:pt>
                <c:pt idx="49">
                  <c:v>43921</c:v>
                </c:pt>
                <c:pt idx="50">
                  <c:v>44012</c:v>
                </c:pt>
                <c:pt idx="51">
                  <c:v>44104</c:v>
                </c:pt>
                <c:pt idx="52">
                  <c:v>44196</c:v>
                </c:pt>
                <c:pt idx="53">
                  <c:v>44286</c:v>
                </c:pt>
                <c:pt idx="54">
                  <c:v>44377</c:v>
                </c:pt>
                <c:pt idx="55">
                  <c:v>44469</c:v>
                </c:pt>
                <c:pt idx="56">
                  <c:v>44561</c:v>
                </c:pt>
                <c:pt idx="57">
                  <c:v>44651</c:v>
                </c:pt>
                <c:pt idx="58">
                  <c:v>44742</c:v>
                </c:pt>
                <c:pt idx="59">
                  <c:v>44834</c:v>
                </c:pt>
                <c:pt idx="60">
                  <c:v>44926</c:v>
                </c:pt>
                <c:pt idx="61">
                  <c:v>45016</c:v>
                </c:pt>
                <c:pt idx="62">
                  <c:v>45107</c:v>
                </c:pt>
                <c:pt idx="63">
                  <c:v>45199</c:v>
                </c:pt>
                <c:pt idx="64">
                  <c:v>45291</c:v>
                </c:pt>
                <c:pt idx="65">
                  <c:v>45382</c:v>
                </c:pt>
                <c:pt idx="66">
                  <c:v>45473</c:v>
                </c:pt>
                <c:pt idx="67">
                  <c:v>45565</c:v>
                </c:pt>
                <c:pt idx="68">
                  <c:v>45657</c:v>
                </c:pt>
                <c:pt idx="69">
                  <c:v>45747</c:v>
                </c:pt>
                <c:pt idx="70">
                  <c:v>45838</c:v>
                </c:pt>
                <c:pt idx="71">
                  <c:v>45930</c:v>
                </c:pt>
                <c:pt idx="72">
                  <c:v>46022</c:v>
                </c:pt>
                <c:pt idx="73">
                  <c:v>46112</c:v>
                </c:pt>
                <c:pt idx="74">
                  <c:v>46203</c:v>
                </c:pt>
                <c:pt idx="75">
                  <c:v>46295</c:v>
                </c:pt>
              </c:numCache>
            </c:numRef>
          </c:cat>
          <c:val>
            <c:numRef>
              <c:f>current_projections!$EW$90:$HT$90</c:f>
              <c:numCache>
                <c:formatCode>0</c:formatCode>
                <c:ptCount val="76"/>
                <c:pt idx="0">
                  <c:v>7.1695671423219691</c:v>
                </c:pt>
                <c:pt idx="1">
                  <c:v>7.1373967647259571</c:v>
                </c:pt>
                <c:pt idx="2">
                  <c:v>7.1236559139784941</c:v>
                </c:pt>
                <c:pt idx="3">
                  <c:v>7.1350571613459879</c:v>
                </c:pt>
                <c:pt idx="4">
                  <c:v>7.1431024417047286</c:v>
                </c:pt>
                <c:pt idx="5">
                  <c:v>7.057556705686201</c:v>
                </c:pt>
                <c:pt idx="6">
                  <c:v>7.0877662353949376</c:v>
                </c:pt>
                <c:pt idx="7">
                  <c:v>7.1343869406323037</c:v>
                </c:pt>
                <c:pt idx="8">
                  <c:v>7.1458846048673772</c:v>
                </c:pt>
                <c:pt idx="9">
                  <c:v>7.0964718029535234</c:v>
                </c:pt>
                <c:pt idx="10">
                  <c:v>7.1157234642672913</c:v>
                </c:pt>
                <c:pt idx="11">
                  <c:v>7.0889064251089202</c:v>
                </c:pt>
                <c:pt idx="12">
                  <c:v>7.0626213847042161</c:v>
                </c:pt>
                <c:pt idx="13">
                  <c:v>7.1406141647803851</c:v>
                </c:pt>
                <c:pt idx="14">
                  <c:v>7.1340070468889145</c:v>
                </c:pt>
                <c:pt idx="15">
                  <c:v>7.0799581834157488</c:v>
                </c:pt>
                <c:pt idx="16">
                  <c:v>7.0528281581362968</c:v>
                </c:pt>
                <c:pt idx="17">
                  <c:v>7.0587647785864993</c:v>
                </c:pt>
                <c:pt idx="18">
                  <c:v>7.0200528717272475</c:v>
                </c:pt>
                <c:pt idx="19">
                  <c:v>6.9587628865979374</c:v>
                </c:pt>
                <c:pt idx="20">
                  <c:v>7.02003190923595</c:v>
                </c:pt>
                <c:pt idx="21">
                  <c:v>7.0888856701429122</c:v>
                </c:pt>
                <c:pt idx="22">
                  <c:v>7.0970495074498583</c:v>
                </c:pt>
                <c:pt idx="23">
                  <c:v>7.0931288467359508</c:v>
                </c:pt>
                <c:pt idx="24">
                  <c:v>7.048486515913388</c:v>
                </c:pt>
                <c:pt idx="25">
                  <c:v>7.1379707534979442</c:v>
                </c:pt>
                <c:pt idx="26">
                  <c:v>7.1084254381434429</c:v>
                </c:pt>
                <c:pt idx="27">
                  <c:v>7.0452262440885347</c:v>
                </c:pt>
                <c:pt idx="28">
                  <c:v>7.0392689968326936</c:v>
                </c:pt>
                <c:pt idx="29">
                  <c:v>6.9959488937363661</c:v>
                </c:pt>
                <c:pt idx="30">
                  <c:v>6.9572423482407952</c:v>
                </c:pt>
                <c:pt idx="31">
                  <c:v>6.9357539918499178</c:v>
                </c:pt>
                <c:pt idx="32">
                  <c:v>6.9912391579130881</c:v>
                </c:pt>
                <c:pt idx="33">
                  <c:v>7.0008854316615157</c:v>
                </c:pt>
                <c:pt idx="34">
                  <c:v>6.9444816986486559</c:v>
                </c:pt>
                <c:pt idx="35">
                  <c:v>6.9719568501457481</c:v>
                </c:pt>
                <c:pt idx="36">
                  <c:v>6.9586705445961874</c:v>
                </c:pt>
                <c:pt idx="37">
                  <c:v>6.9197290555561359</c:v>
                </c:pt>
                <c:pt idx="38">
                  <c:v>6.9161272993062699</c:v>
                </c:pt>
                <c:pt idx="39">
                  <c:v>6.9108285132299718</c:v>
                </c:pt>
                <c:pt idx="40">
                  <c:v>6.9080970965822575</c:v>
                </c:pt>
                <c:pt idx="41">
                  <c:v>6.9752008382815225</c:v>
                </c:pt>
                <c:pt idx="42">
                  <c:v>6.9243921437984701</c:v>
                </c:pt>
                <c:pt idx="43">
                  <c:v>6.9473623064933054</c:v>
                </c:pt>
                <c:pt idx="44">
                  <c:v>7.0239428664426509</c:v>
                </c:pt>
                <c:pt idx="45">
                  <c:v>6.9847848254048959</c:v>
                </c:pt>
                <c:pt idx="46">
                  <c:v>6.9551686468268734</c:v>
                </c:pt>
                <c:pt idx="47">
                  <c:v>6.9249965830481877</c:v>
                </c:pt>
                <c:pt idx="48">
                  <c:v>6.9195404531126341</c:v>
                </c:pt>
                <c:pt idx="49">
                  <c:v>6.9016640516029355</c:v>
                </c:pt>
                <c:pt idx="50">
                  <c:v>6.8866638434993535</c:v>
                </c:pt>
                <c:pt idx="51">
                  <c:v>6.8751595210796044</c:v>
                </c:pt>
                <c:pt idx="52">
                  <c:v>6.8799569801604363</c:v>
                </c:pt>
                <c:pt idx="53">
                  <c:v>6.8743394027447735</c:v>
                </c:pt>
                <c:pt idx="54">
                  <c:v>6.87004082104216</c:v>
                </c:pt>
                <c:pt idx="55">
                  <c:v>6.8673201197040754</c:v>
                </c:pt>
                <c:pt idx="56">
                  <c:v>6.8797670354885545</c:v>
                </c:pt>
                <c:pt idx="57">
                  <c:v>6.8785487487473267</c:v>
                </c:pt>
                <c:pt idx="58">
                  <c:v>6.8785079364476083</c:v>
                </c:pt>
                <c:pt idx="59">
                  <c:v>6.8792190685521089</c:v>
                </c:pt>
                <c:pt idx="60">
                  <c:v>6.8974984268782231</c:v>
                </c:pt>
                <c:pt idx="61">
                  <c:v>6.899535407875824</c:v>
                </c:pt>
                <c:pt idx="62">
                  <c:v>6.9012580806676711</c:v>
                </c:pt>
                <c:pt idx="63">
                  <c:v>6.9026147939856948</c:v>
                </c:pt>
                <c:pt idx="64">
                  <c:v>6.9100497433570656</c:v>
                </c:pt>
                <c:pt idx="65">
                  <c:v>6.9076394944785049</c:v>
                </c:pt>
                <c:pt idx="66">
                  <c:v>6.9047418446064226</c:v>
                </c:pt>
                <c:pt idx="67">
                  <c:v>6.9017055610975779</c:v>
                </c:pt>
                <c:pt idx="68">
                  <c:v>6.9048907240769513</c:v>
                </c:pt>
                <c:pt idx="69">
                  <c:v>6.9013407633464574</c:v>
                </c:pt>
                <c:pt idx="70">
                  <c:v>6.8973492099400531</c:v>
                </c:pt>
                <c:pt idx="71">
                  <c:v>6.8950929841868085</c:v>
                </c:pt>
                <c:pt idx="72">
                  <c:v>6.9092039173338975</c:v>
                </c:pt>
                <c:pt idx="73">
                  <c:v>6.9093725309371505</c:v>
                </c:pt>
                <c:pt idx="74">
                  <c:v>6.909134962746486</c:v>
                </c:pt>
                <c:pt idx="75">
                  <c:v>6.9080928819030722</c:v>
                </c:pt>
              </c:numCache>
            </c:numRef>
          </c:val>
          <c:smooth val="0"/>
          <c:extLst>
            <c:ext xmlns:c16="http://schemas.microsoft.com/office/drawing/2014/chart" uri="{C3380CC4-5D6E-409C-BE32-E72D297353CC}">
              <c16:uniqueId val="{00000001-0E31-453D-A234-05CE9135D612}"/>
            </c:ext>
          </c:extLst>
        </c:ser>
        <c:ser>
          <c:idx val="2"/>
          <c:order val="2"/>
          <c:tx>
            <c:v>Income Taxes</c:v>
          </c:tx>
          <c:spPr>
            <a:ln w="28575" cap="rnd">
              <a:solidFill>
                <a:schemeClr val="accent3"/>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43465</c:v>
                </c:pt>
                <c:pt idx="45">
                  <c:v>43555</c:v>
                </c:pt>
                <c:pt idx="46">
                  <c:v>43646</c:v>
                </c:pt>
                <c:pt idx="47">
                  <c:v>43738</c:v>
                </c:pt>
                <c:pt idx="48">
                  <c:v>43830</c:v>
                </c:pt>
                <c:pt idx="49">
                  <c:v>43921</c:v>
                </c:pt>
                <c:pt idx="50">
                  <c:v>44012</c:v>
                </c:pt>
                <c:pt idx="51">
                  <c:v>44104</c:v>
                </c:pt>
                <c:pt idx="52">
                  <c:v>44196</c:v>
                </c:pt>
                <c:pt idx="53">
                  <c:v>44286</c:v>
                </c:pt>
                <c:pt idx="54">
                  <c:v>44377</c:v>
                </c:pt>
                <c:pt idx="55">
                  <c:v>44469</c:v>
                </c:pt>
                <c:pt idx="56">
                  <c:v>44561</c:v>
                </c:pt>
                <c:pt idx="57">
                  <c:v>44651</c:v>
                </c:pt>
                <c:pt idx="58">
                  <c:v>44742</c:v>
                </c:pt>
                <c:pt idx="59">
                  <c:v>44834</c:v>
                </c:pt>
                <c:pt idx="60">
                  <c:v>44926</c:v>
                </c:pt>
                <c:pt idx="61">
                  <c:v>45016</c:v>
                </c:pt>
                <c:pt idx="62">
                  <c:v>45107</c:v>
                </c:pt>
                <c:pt idx="63">
                  <c:v>45199</c:v>
                </c:pt>
                <c:pt idx="64">
                  <c:v>45291</c:v>
                </c:pt>
                <c:pt idx="65">
                  <c:v>45382</c:v>
                </c:pt>
                <c:pt idx="66">
                  <c:v>45473</c:v>
                </c:pt>
                <c:pt idx="67">
                  <c:v>45565</c:v>
                </c:pt>
                <c:pt idx="68">
                  <c:v>45657</c:v>
                </c:pt>
                <c:pt idx="69">
                  <c:v>45747</c:v>
                </c:pt>
                <c:pt idx="70">
                  <c:v>45838</c:v>
                </c:pt>
                <c:pt idx="71">
                  <c:v>45930</c:v>
                </c:pt>
                <c:pt idx="72">
                  <c:v>46022</c:v>
                </c:pt>
                <c:pt idx="73">
                  <c:v>46112</c:v>
                </c:pt>
                <c:pt idx="74">
                  <c:v>46203</c:v>
                </c:pt>
                <c:pt idx="75">
                  <c:v>46295</c:v>
                </c:pt>
              </c:numCache>
            </c:numRef>
          </c:cat>
          <c:val>
            <c:numRef>
              <c:f>current_projections!$EW$89:$HT$89</c:f>
              <c:numCache>
                <c:formatCode>0</c:formatCode>
                <c:ptCount val="76"/>
                <c:pt idx="0">
                  <c:v>10.273473418928583</c:v>
                </c:pt>
                <c:pt idx="1">
                  <c:v>10.475735444679547</c:v>
                </c:pt>
                <c:pt idx="2">
                  <c:v>10.483195547630626</c:v>
                </c:pt>
                <c:pt idx="3">
                  <c:v>10.092213114754097</c:v>
                </c:pt>
                <c:pt idx="4">
                  <c:v>9.922044026237165</c:v>
                </c:pt>
                <c:pt idx="5">
                  <c:v>8.3504116155476051</c:v>
                </c:pt>
                <c:pt idx="6">
                  <c:v>7.8785471925534223</c:v>
                </c:pt>
                <c:pt idx="7">
                  <c:v>7.8708487340762678</c:v>
                </c:pt>
                <c:pt idx="8">
                  <c:v>7.7960076565490848</c:v>
                </c:pt>
                <c:pt idx="9">
                  <c:v>8.0936595704212912</c:v>
                </c:pt>
                <c:pt idx="10">
                  <c:v>8.1260342621314354</c:v>
                </c:pt>
                <c:pt idx="11">
                  <c:v>8.3283045643538767</c:v>
                </c:pt>
                <c:pt idx="12">
                  <c:v>8.4555928822633977</c:v>
                </c:pt>
                <c:pt idx="13">
                  <c:v>9.3295738528568997</c:v>
                </c:pt>
                <c:pt idx="14">
                  <c:v>9.3274480195144616</c:v>
                </c:pt>
                <c:pt idx="15">
                  <c:v>9.4337444442306584</c:v>
                </c:pt>
                <c:pt idx="16">
                  <c:v>9.3083910992941483</c:v>
                </c:pt>
                <c:pt idx="17">
                  <c:v>9.1624115157492625</c:v>
                </c:pt>
                <c:pt idx="18">
                  <c:v>9.2067383592429568</c:v>
                </c:pt>
                <c:pt idx="19">
                  <c:v>9.2845016361981152</c:v>
                </c:pt>
                <c:pt idx="20">
                  <c:v>9.6057803397538954</c:v>
                </c:pt>
                <c:pt idx="21">
                  <c:v>9.9543742757821558</c:v>
                </c:pt>
                <c:pt idx="22">
                  <c:v>10.108847871426081</c:v>
                </c:pt>
                <c:pt idx="23">
                  <c:v>9.9384522248007254</c:v>
                </c:pt>
                <c:pt idx="24">
                  <c:v>9.9373064607711719</c:v>
                </c:pt>
                <c:pt idx="25">
                  <c:v>10.222243011419115</c:v>
                </c:pt>
                <c:pt idx="26">
                  <c:v>10.105131471725832</c:v>
                </c:pt>
                <c:pt idx="27">
                  <c:v>10.147405726926941</c:v>
                </c:pt>
                <c:pt idx="28">
                  <c:v>10.283375844381535</c:v>
                </c:pt>
                <c:pt idx="29">
                  <c:v>10.572942171571027</c:v>
                </c:pt>
                <c:pt idx="30">
                  <c:v>10.646880299429789</c:v>
                </c:pt>
                <c:pt idx="31">
                  <c:v>10.603291673712979</c:v>
                </c:pt>
                <c:pt idx="32">
                  <c:v>10.662838338491042</c:v>
                </c:pt>
                <c:pt idx="33">
                  <c:v>10.429081269589497</c:v>
                </c:pt>
                <c:pt idx="34">
                  <c:v>10.429865831218784</c:v>
                </c:pt>
                <c:pt idx="35">
                  <c:v>10.472031319815315</c:v>
                </c:pt>
                <c:pt idx="36">
                  <c:v>10.455129826336201</c:v>
                </c:pt>
                <c:pt idx="37">
                  <c:v>10.462567710018474</c:v>
                </c:pt>
                <c:pt idx="38">
                  <c:v>10.404409295886689</c:v>
                </c:pt>
                <c:pt idx="39">
                  <c:v>10.457880039411684</c:v>
                </c:pt>
                <c:pt idx="40">
                  <c:v>10.442319910446859</c:v>
                </c:pt>
                <c:pt idx="41">
                  <c:v>10.129235068110374</c:v>
                </c:pt>
                <c:pt idx="42">
                  <c:v>9.9711442834816957</c:v>
                </c:pt>
                <c:pt idx="43">
                  <c:v>9.9955465626240425</c:v>
                </c:pt>
                <c:pt idx="44">
                  <c:v>9.9146060101285709</c:v>
                </c:pt>
                <c:pt idx="45">
                  <c:v>9.8543481952996164</c:v>
                </c:pt>
                <c:pt idx="46">
                  <c:v>9.8094601875987362</c:v>
                </c:pt>
                <c:pt idx="47">
                  <c:v>9.7679986523759865</c:v>
                </c:pt>
                <c:pt idx="48">
                  <c:v>9.826915639430144</c:v>
                </c:pt>
                <c:pt idx="49">
                  <c:v>9.8039432995409292</c:v>
                </c:pt>
                <c:pt idx="50">
                  <c:v>9.7855292263078262</c:v>
                </c:pt>
                <c:pt idx="51">
                  <c:v>9.7720400567550012</c:v>
                </c:pt>
                <c:pt idx="52">
                  <c:v>9.8175595792235502</c:v>
                </c:pt>
                <c:pt idx="53">
                  <c:v>9.803766378641475</c:v>
                </c:pt>
                <c:pt idx="54">
                  <c:v>9.7900928125449322</c:v>
                </c:pt>
                <c:pt idx="55">
                  <c:v>9.7760129546670385</c:v>
                </c:pt>
                <c:pt idx="56">
                  <c:v>9.8461744544512744</c:v>
                </c:pt>
                <c:pt idx="57">
                  <c:v>9.8361318978931749</c:v>
                </c:pt>
                <c:pt idx="58">
                  <c:v>9.8274747025564597</c:v>
                </c:pt>
                <c:pt idx="59">
                  <c:v>9.8196337850628286</c:v>
                </c:pt>
                <c:pt idx="60">
                  <c:v>9.9016968268007357</c:v>
                </c:pt>
                <c:pt idx="61">
                  <c:v>9.8963322803504159</c:v>
                </c:pt>
                <c:pt idx="62">
                  <c:v>9.8912969092119507</c:v>
                </c:pt>
                <c:pt idx="63">
                  <c:v>9.8859753613417904</c:v>
                </c:pt>
                <c:pt idx="64">
                  <c:v>9.9686664071156255</c:v>
                </c:pt>
                <c:pt idx="65">
                  <c:v>9.9616794916130864</c:v>
                </c:pt>
                <c:pt idx="66">
                  <c:v>9.9556347283985023</c:v>
                </c:pt>
                <c:pt idx="67">
                  <c:v>9.9506607140941821</c:v>
                </c:pt>
                <c:pt idx="68">
                  <c:v>10.039820016554122</c:v>
                </c:pt>
                <c:pt idx="69">
                  <c:v>10.037608435117575</c:v>
                </c:pt>
                <c:pt idx="70">
                  <c:v>10.036368352700674</c:v>
                </c:pt>
                <c:pt idx="71">
                  <c:v>10.038725135465484</c:v>
                </c:pt>
                <c:pt idx="72">
                  <c:v>10.268490203574547</c:v>
                </c:pt>
                <c:pt idx="73">
                  <c:v>10.302932871001037</c:v>
                </c:pt>
                <c:pt idx="74">
                  <c:v>10.344640982582661</c:v>
                </c:pt>
                <c:pt idx="75">
                  <c:v>10.394209021752916</c:v>
                </c:pt>
              </c:numCache>
            </c:numRef>
          </c:val>
          <c:smooth val="0"/>
          <c:extLst>
            <c:ext xmlns:c16="http://schemas.microsoft.com/office/drawing/2014/chart" uri="{C3380CC4-5D6E-409C-BE32-E72D297353CC}">
              <c16:uniqueId val="{00000002-0E31-453D-A234-05CE9135D612}"/>
            </c:ext>
          </c:extLst>
        </c:ser>
        <c:ser>
          <c:idx val="3"/>
          <c:order val="3"/>
          <c:tx>
            <c:v>Payroll Taxes</c:v>
          </c:tx>
          <c:spPr>
            <a:ln w="28575" cap="rnd">
              <a:solidFill>
                <a:schemeClr val="accent4"/>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43465</c:v>
                </c:pt>
                <c:pt idx="45">
                  <c:v>43555</c:v>
                </c:pt>
                <c:pt idx="46">
                  <c:v>43646</c:v>
                </c:pt>
                <c:pt idx="47">
                  <c:v>43738</c:v>
                </c:pt>
                <c:pt idx="48">
                  <c:v>43830</c:v>
                </c:pt>
                <c:pt idx="49">
                  <c:v>43921</c:v>
                </c:pt>
                <c:pt idx="50">
                  <c:v>44012</c:v>
                </c:pt>
                <c:pt idx="51">
                  <c:v>44104</c:v>
                </c:pt>
                <c:pt idx="52">
                  <c:v>44196</c:v>
                </c:pt>
                <c:pt idx="53">
                  <c:v>44286</c:v>
                </c:pt>
                <c:pt idx="54">
                  <c:v>44377</c:v>
                </c:pt>
                <c:pt idx="55">
                  <c:v>44469</c:v>
                </c:pt>
                <c:pt idx="56">
                  <c:v>44561</c:v>
                </c:pt>
                <c:pt idx="57">
                  <c:v>44651</c:v>
                </c:pt>
                <c:pt idx="58">
                  <c:v>44742</c:v>
                </c:pt>
                <c:pt idx="59">
                  <c:v>44834</c:v>
                </c:pt>
                <c:pt idx="60">
                  <c:v>44926</c:v>
                </c:pt>
                <c:pt idx="61">
                  <c:v>45016</c:v>
                </c:pt>
                <c:pt idx="62">
                  <c:v>45107</c:v>
                </c:pt>
                <c:pt idx="63">
                  <c:v>45199</c:v>
                </c:pt>
                <c:pt idx="64">
                  <c:v>45291</c:v>
                </c:pt>
                <c:pt idx="65">
                  <c:v>45382</c:v>
                </c:pt>
                <c:pt idx="66">
                  <c:v>45473</c:v>
                </c:pt>
                <c:pt idx="67">
                  <c:v>45565</c:v>
                </c:pt>
                <c:pt idx="68">
                  <c:v>45657</c:v>
                </c:pt>
                <c:pt idx="69">
                  <c:v>45747</c:v>
                </c:pt>
                <c:pt idx="70">
                  <c:v>45838</c:v>
                </c:pt>
                <c:pt idx="71">
                  <c:v>45930</c:v>
                </c:pt>
                <c:pt idx="72">
                  <c:v>46022</c:v>
                </c:pt>
                <c:pt idx="73">
                  <c:v>46112</c:v>
                </c:pt>
                <c:pt idx="74">
                  <c:v>46203</c:v>
                </c:pt>
                <c:pt idx="75">
                  <c:v>46295</c:v>
                </c:pt>
              </c:numCache>
            </c:numRef>
          </c:cat>
          <c:val>
            <c:numRef>
              <c:f>current_projections!$EW$92:$HT$92</c:f>
              <c:numCache>
                <c:formatCode>0</c:formatCode>
                <c:ptCount val="76"/>
                <c:pt idx="0">
                  <c:v>6.6539522528352011</c:v>
                </c:pt>
                <c:pt idx="1">
                  <c:v>6.7490273701453827</c:v>
                </c:pt>
                <c:pt idx="2">
                  <c:v>6.6934133030745118</c:v>
                </c:pt>
                <c:pt idx="3">
                  <c:v>6.7157840811043998</c:v>
                </c:pt>
                <c:pt idx="4">
                  <c:v>6.8450152821182035</c:v>
                </c:pt>
                <c:pt idx="5">
                  <c:v>6.7025600055576779</c:v>
                </c:pt>
                <c:pt idx="6">
                  <c:v>6.7672735126699139</c:v>
                </c:pt>
                <c:pt idx="7">
                  <c:v>6.7183068313419279</c:v>
                </c:pt>
                <c:pt idx="8">
                  <c:v>6.6461580530489472</c:v>
                </c:pt>
                <c:pt idx="9">
                  <c:v>6.6474655943048893</c:v>
                </c:pt>
                <c:pt idx="10">
                  <c:v>6.628657184395121</c:v>
                </c:pt>
                <c:pt idx="11">
                  <c:v>6.5802823626151365</c:v>
                </c:pt>
                <c:pt idx="12">
                  <c:v>6.5239357514041263</c:v>
                </c:pt>
                <c:pt idx="13">
                  <c:v>5.993798165617763</c:v>
                </c:pt>
                <c:pt idx="14">
                  <c:v>5.9298408642118714</c:v>
                </c:pt>
                <c:pt idx="15">
                  <c:v>5.9473188001462303</c:v>
                </c:pt>
                <c:pt idx="16">
                  <c:v>5.8361029341942841</c:v>
                </c:pt>
                <c:pt idx="17">
                  <c:v>5.8983258217955283</c:v>
                </c:pt>
                <c:pt idx="18">
                  <c:v>5.8778006847322066</c:v>
                </c:pt>
                <c:pt idx="19">
                  <c:v>5.8577122751765369</c:v>
                </c:pt>
                <c:pt idx="20">
                  <c:v>5.9545568467317489</c:v>
                </c:pt>
                <c:pt idx="21">
                  <c:v>6.6139194669756662</c:v>
                </c:pt>
                <c:pt idx="22">
                  <c:v>6.6606963619206745</c:v>
                </c:pt>
                <c:pt idx="23">
                  <c:v>6.5963546148961036</c:v>
                </c:pt>
                <c:pt idx="24">
                  <c:v>6.5696507074242971</c:v>
                </c:pt>
                <c:pt idx="25">
                  <c:v>6.7088037701208574</c:v>
                </c:pt>
                <c:pt idx="26">
                  <c:v>6.5999839318711349</c:v>
                </c:pt>
                <c:pt idx="27">
                  <c:v>6.5508640052370808</c:v>
                </c:pt>
                <c:pt idx="28">
                  <c:v>6.6031336715531026</c:v>
                </c:pt>
                <c:pt idx="29">
                  <c:v>6.6392512131059949</c:v>
                </c:pt>
                <c:pt idx="30">
                  <c:v>6.6224693078978989</c:v>
                </c:pt>
                <c:pt idx="31">
                  <c:v>6.6395360889417452</c:v>
                </c:pt>
                <c:pt idx="32">
                  <c:v>6.6768731203417158</c:v>
                </c:pt>
                <c:pt idx="33">
                  <c:v>6.6874534876772911</c:v>
                </c:pt>
                <c:pt idx="34">
                  <c:v>6.6386991904810442</c:v>
                </c:pt>
                <c:pt idx="35">
                  <c:v>6.642162599204239</c:v>
                </c:pt>
                <c:pt idx="36">
                  <c:v>6.6530728376327763</c:v>
                </c:pt>
                <c:pt idx="37">
                  <c:v>6.7094235646519786</c:v>
                </c:pt>
                <c:pt idx="38">
                  <c:v>6.6934929826283263</c:v>
                </c:pt>
                <c:pt idx="39">
                  <c:v>6.6933495336454278</c:v>
                </c:pt>
                <c:pt idx="40">
                  <c:v>6.6685827811898069</c:v>
                </c:pt>
                <c:pt idx="41">
                  <c:v>6.7302030836784592</c:v>
                </c:pt>
                <c:pt idx="42">
                  <c:v>6.6520020184304247</c:v>
                </c:pt>
                <c:pt idx="43">
                  <c:v>6.6453030757762059</c:v>
                </c:pt>
                <c:pt idx="44">
                  <c:v>6.6371808495361719</c:v>
                </c:pt>
                <c:pt idx="45">
                  <c:v>6.5612506860187709</c:v>
                </c:pt>
                <c:pt idx="46">
                  <c:v>6.491961062090116</c:v>
                </c:pt>
                <c:pt idx="47">
                  <c:v>6.4216916489200635</c:v>
                </c:pt>
                <c:pt idx="48">
                  <c:v>6.3610051382309196</c:v>
                </c:pt>
                <c:pt idx="49">
                  <c:v>6.3003129038989591</c:v>
                </c:pt>
                <c:pt idx="50">
                  <c:v>6.2411321280783065</c:v>
                </c:pt>
                <c:pt idx="51">
                  <c:v>6.1841752411434818</c:v>
                </c:pt>
                <c:pt idx="52">
                  <c:v>6.12925212247145</c:v>
                </c:pt>
                <c:pt idx="53">
                  <c:v>6.0747834877159939</c:v>
                </c:pt>
                <c:pt idx="54">
                  <c:v>6.0209731394691168</c:v>
                </c:pt>
                <c:pt idx="55">
                  <c:v>5.9677679707909732</c:v>
                </c:pt>
                <c:pt idx="56">
                  <c:v>5.9149457401239145</c:v>
                </c:pt>
                <c:pt idx="57">
                  <c:v>5.8618370918924372</c:v>
                </c:pt>
                <c:pt idx="58">
                  <c:v>5.8093032026300637</c:v>
                </c:pt>
                <c:pt idx="59">
                  <c:v>5.7566604102376182</c:v>
                </c:pt>
                <c:pt idx="60">
                  <c:v>5.7041009884055462</c:v>
                </c:pt>
                <c:pt idx="61">
                  <c:v>5.6515562308811447</c:v>
                </c:pt>
                <c:pt idx="62">
                  <c:v>5.5989934457327388</c:v>
                </c:pt>
                <c:pt idx="63">
                  <c:v>5.5460382545283764</c:v>
                </c:pt>
                <c:pt idx="64">
                  <c:v>5.4930050256372951</c:v>
                </c:pt>
                <c:pt idx="65">
                  <c:v>5.4392943133395963</c:v>
                </c:pt>
                <c:pt idx="66">
                  <c:v>5.3863410233752003</c:v>
                </c:pt>
                <c:pt idx="67">
                  <c:v>5.3342027576189848</c:v>
                </c:pt>
                <c:pt idx="68">
                  <c:v>5.2828378414777601</c:v>
                </c:pt>
                <c:pt idx="69">
                  <c:v>5.2322753355472589</c:v>
                </c:pt>
                <c:pt idx="70">
                  <c:v>5.1824902654879574</c:v>
                </c:pt>
                <c:pt idx="71">
                  <c:v>5.134742863978051</c:v>
                </c:pt>
                <c:pt idx="72">
                  <c:v>5.0879454589071686</c:v>
                </c:pt>
                <c:pt idx="73">
                  <c:v>5.0416824180430195</c:v>
                </c:pt>
                <c:pt idx="74">
                  <c:v>4.9958043187574415</c:v>
                </c:pt>
                <c:pt idx="75">
                  <c:v>4.9497543077282913</c:v>
                </c:pt>
              </c:numCache>
            </c:numRef>
          </c:val>
          <c:smooth val="0"/>
          <c:extLst>
            <c:ext xmlns:c16="http://schemas.microsoft.com/office/drawing/2014/chart" uri="{C3380CC4-5D6E-409C-BE32-E72D297353CC}">
              <c16:uniqueId val="{00000003-0E31-453D-A234-05CE9135D612}"/>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0.10426937658433721"/>
          <c:y val="0.90900665718671947"/>
          <c:w val="0.78831899858671517"/>
          <c:h val="7.47245560785348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Consumption from Transfers</a:t>
            </a:r>
            <a:r>
              <a:rPr lang="en-US" baseline="0"/>
              <a:t> </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17566112669273212"/>
          <c:w val="0.8731203242451836"/>
          <c:h val="0.59824331602745839"/>
        </c:manualLayout>
      </c:layout>
      <c:lineChart>
        <c:grouping val="standard"/>
        <c:varyColors val="0"/>
        <c:ser>
          <c:idx val="1"/>
          <c:order val="0"/>
          <c:tx>
            <c:strRef>
              <c:f>Calculations_forecast!$A$38:$B$38</c:f>
              <c:strCache>
                <c:ptCount val="2"/>
                <c:pt idx="0">
                  <c:v>[13]</c:v>
                </c:pt>
                <c:pt idx="1">
                  <c:v>Health Outlays * MPCs</c:v>
                </c:pt>
              </c:strCache>
            </c:strRef>
          </c:tx>
          <c:spPr>
            <a:ln w="28575" cap="rnd">
              <a:solidFill>
                <a:schemeClr val="tx2">
                  <a:lumMod val="40000"/>
                  <a:lumOff val="60000"/>
                </a:schemeClr>
              </a:solidFill>
              <a:round/>
            </a:ln>
            <a:effectLst/>
          </c:spPr>
          <c:marker>
            <c:symbol val="none"/>
          </c:marker>
          <c:cat>
            <c:numRef>
              <c:f>Calculations_forecast!$C$9:$IY$9</c:f>
              <c:numCache>
                <c:formatCode>mmm"-"yyyy</c:formatCode>
                <c:ptCount val="25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43465</c:v>
                </c:pt>
                <c:pt idx="196">
                  <c:v>43555</c:v>
                </c:pt>
                <c:pt idx="197">
                  <c:v>43646</c:v>
                </c:pt>
                <c:pt idx="198">
                  <c:v>43738</c:v>
                </c:pt>
                <c:pt idx="199">
                  <c:v>43830</c:v>
                </c:pt>
                <c:pt idx="200">
                  <c:v>43921</c:v>
                </c:pt>
                <c:pt idx="201">
                  <c:v>44012</c:v>
                </c:pt>
                <c:pt idx="202">
                  <c:v>44104</c:v>
                </c:pt>
                <c:pt idx="203">
                  <c:v>44196</c:v>
                </c:pt>
                <c:pt idx="204">
                  <c:v>44286</c:v>
                </c:pt>
                <c:pt idx="205">
                  <c:v>44377</c:v>
                </c:pt>
                <c:pt idx="206">
                  <c:v>44469</c:v>
                </c:pt>
                <c:pt idx="207">
                  <c:v>44561</c:v>
                </c:pt>
                <c:pt idx="208">
                  <c:v>44651</c:v>
                </c:pt>
              </c:numCache>
            </c:numRef>
          </c:cat>
          <c:val>
            <c:numRef>
              <c:f>Calculations_forecast!$C$38:$IY$38</c:f>
              <c:numCache>
                <c:formatCode>General</c:formatCode>
                <c:ptCount val="257"/>
                <c:pt idx="0">
                  <c:v>0</c:v>
                </c:pt>
                <c:pt idx="1">
                  <c:v>0</c:v>
                </c:pt>
                <c:pt idx="2">
                  <c:v>0</c:v>
                </c:pt>
                <c:pt idx="3">
                  <c:v>12.06</c:v>
                </c:pt>
                <c:pt idx="4">
                  <c:v>12.6</c:v>
                </c:pt>
                <c:pt idx="5">
                  <c:v>13.14</c:v>
                </c:pt>
                <c:pt idx="6">
                  <c:v>13.5</c:v>
                </c:pt>
                <c:pt idx="7">
                  <c:v>14.040000000000001</c:v>
                </c:pt>
                <c:pt idx="8">
                  <c:v>14.670000000000002</c:v>
                </c:pt>
                <c:pt idx="9">
                  <c:v>14.85</c:v>
                </c:pt>
                <c:pt idx="10">
                  <c:v>15.149999999999999</c:v>
                </c:pt>
                <c:pt idx="11">
                  <c:v>15.345000000000001</c:v>
                </c:pt>
                <c:pt idx="12">
                  <c:v>15.840000000000002</c:v>
                </c:pt>
                <c:pt idx="13">
                  <c:v>16.492500000000003</c:v>
                </c:pt>
                <c:pt idx="14">
                  <c:v>17.100000000000001</c:v>
                </c:pt>
                <c:pt idx="15">
                  <c:v>17.865000000000002</c:v>
                </c:pt>
                <c:pt idx="16">
                  <c:v>18.63</c:v>
                </c:pt>
                <c:pt idx="17">
                  <c:v>19.507499999999997</c:v>
                </c:pt>
                <c:pt idx="18">
                  <c:v>20.475000000000001</c:v>
                </c:pt>
                <c:pt idx="19">
                  <c:v>21.532500000000002</c:v>
                </c:pt>
                <c:pt idx="20">
                  <c:v>22.86</c:v>
                </c:pt>
                <c:pt idx="21">
                  <c:v>24.0975</c:v>
                </c:pt>
                <c:pt idx="22">
                  <c:v>25.29</c:v>
                </c:pt>
                <c:pt idx="23">
                  <c:v>26.55</c:v>
                </c:pt>
                <c:pt idx="24">
                  <c:v>27.674999999999997</c:v>
                </c:pt>
                <c:pt idx="25">
                  <c:v>28.642499999999998</c:v>
                </c:pt>
                <c:pt idx="26">
                  <c:v>29.835000000000001</c:v>
                </c:pt>
                <c:pt idx="27">
                  <c:v>30.8475</c:v>
                </c:pt>
                <c:pt idx="28">
                  <c:v>31.815000000000001</c:v>
                </c:pt>
                <c:pt idx="29">
                  <c:v>33.142500000000005</c:v>
                </c:pt>
                <c:pt idx="30">
                  <c:v>34.065000000000005</c:v>
                </c:pt>
                <c:pt idx="31">
                  <c:v>34.942500000000003</c:v>
                </c:pt>
                <c:pt idx="32">
                  <c:v>35.977499999999999</c:v>
                </c:pt>
                <c:pt idx="33">
                  <c:v>36.967500000000001</c:v>
                </c:pt>
                <c:pt idx="34">
                  <c:v>38.25</c:v>
                </c:pt>
                <c:pt idx="35">
                  <c:v>39.757500000000007</c:v>
                </c:pt>
                <c:pt idx="36">
                  <c:v>41.175000000000004</c:v>
                </c:pt>
                <c:pt idx="37">
                  <c:v>42.615000000000002</c:v>
                </c:pt>
                <c:pt idx="38">
                  <c:v>44.122500000000002</c:v>
                </c:pt>
                <c:pt idx="39">
                  <c:v>45.9</c:v>
                </c:pt>
                <c:pt idx="40">
                  <c:v>47.925000000000004</c:v>
                </c:pt>
                <c:pt idx="41">
                  <c:v>49.612500000000004</c:v>
                </c:pt>
                <c:pt idx="42">
                  <c:v>51.772500000000008</c:v>
                </c:pt>
                <c:pt idx="43">
                  <c:v>54.022500000000001</c:v>
                </c:pt>
                <c:pt idx="44">
                  <c:v>56.317500000000003</c:v>
                </c:pt>
                <c:pt idx="45">
                  <c:v>59.287500000000001</c:v>
                </c:pt>
                <c:pt idx="46">
                  <c:v>61.875</c:v>
                </c:pt>
                <c:pt idx="47">
                  <c:v>64.102500000000006</c:v>
                </c:pt>
                <c:pt idx="48">
                  <c:v>66.307500000000005</c:v>
                </c:pt>
                <c:pt idx="49">
                  <c:v>68.467500000000001</c:v>
                </c:pt>
                <c:pt idx="50">
                  <c:v>70.695000000000007</c:v>
                </c:pt>
                <c:pt idx="51">
                  <c:v>72.967500000000001</c:v>
                </c:pt>
                <c:pt idx="52">
                  <c:v>75.532499999999999</c:v>
                </c:pt>
                <c:pt idx="53">
                  <c:v>77.782499999999999</c:v>
                </c:pt>
                <c:pt idx="54">
                  <c:v>80.055000000000007</c:v>
                </c:pt>
                <c:pt idx="55">
                  <c:v>82.507499999999993</c:v>
                </c:pt>
                <c:pt idx="56">
                  <c:v>84.712500000000006</c:v>
                </c:pt>
                <c:pt idx="57">
                  <c:v>86.962500000000006</c:v>
                </c:pt>
                <c:pt idx="58">
                  <c:v>89.144999999999996</c:v>
                </c:pt>
                <c:pt idx="59">
                  <c:v>91.215000000000003</c:v>
                </c:pt>
                <c:pt idx="60">
                  <c:v>93.037500000000009</c:v>
                </c:pt>
                <c:pt idx="61">
                  <c:v>94.837500000000006</c:v>
                </c:pt>
                <c:pt idx="62">
                  <c:v>96.637500000000003</c:v>
                </c:pt>
                <c:pt idx="63">
                  <c:v>98.482500000000002</c:v>
                </c:pt>
                <c:pt idx="64">
                  <c:v>100.46250000000001</c:v>
                </c:pt>
                <c:pt idx="65">
                  <c:v>102.55499999999999</c:v>
                </c:pt>
                <c:pt idx="66">
                  <c:v>104.7375</c:v>
                </c:pt>
                <c:pt idx="67">
                  <c:v>107.00999999999999</c:v>
                </c:pt>
                <c:pt idx="68">
                  <c:v>109.4175</c:v>
                </c:pt>
                <c:pt idx="69">
                  <c:v>111.8475</c:v>
                </c:pt>
                <c:pt idx="70">
                  <c:v>114.2325</c:v>
                </c:pt>
                <c:pt idx="71">
                  <c:v>116.45999999999998</c:v>
                </c:pt>
                <c:pt idx="72">
                  <c:v>118.37249999999999</c:v>
                </c:pt>
                <c:pt idx="73">
                  <c:v>120.35249999999999</c:v>
                </c:pt>
                <c:pt idx="74">
                  <c:v>122.60249999999999</c:v>
                </c:pt>
                <c:pt idx="75">
                  <c:v>125.3925</c:v>
                </c:pt>
                <c:pt idx="76">
                  <c:v>129.19500000000002</c:v>
                </c:pt>
                <c:pt idx="77">
                  <c:v>133.53749999999999</c:v>
                </c:pt>
                <c:pt idx="78">
                  <c:v>138.24</c:v>
                </c:pt>
                <c:pt idx="79">
                  <c:v>143.1</c:v>
                </c:pt>
                <c:pt idx="80">
                  <c:v>147.53250000000003</c:v>
                </c:pt>
                <c:pt idx="81">
                  <c:v>152.1</c:v>
                </c:pt>
                <c:pt idx="82">
                  <c:v>157.05000000000001</c:v>
                </c:pt>
                <c:pt idx="83">
                  <c:v>162.67500000000001</c:v>
                </c:pt>
                <c:pt idx="84">
                  <c:v>168.45750000000001</c:v>
                </c:pt>
                <c:pt idx="85">
                  <c:v>175.65750000000003</c:v>
                </c:pt>
                <c:pt idx="86">
                  <c:v>183.24000000000004</c:v>
                </c:pt>
                <c:pt idx="87">
                  <c:v>192.98250000000002</c:v>
                </c:pt>
                <c:pt idx="88">
                  <c:v>201.73500000000001</c:v>
                </c:pt>
                <c:pt idx="89">
                  <c:v>210.19499999999999</c:v>
                </c:pt>
                <c:pt idx="90">
                  <c:v>218.70000000000002</c:v>
                </c:pt>
                <c:pt idx="91">
                  <c:v>223.98750000000001</c:v>
                </c:pt>
                <c:pt idx="92">
                  <c:v>231.255</c:v>
                </c:pt>
                <c:pt idx="93">
                  <c:v>236.45250000000001</c:v>
                </c:pt>
                <c:pt idx="94">
                  <c:v>242.66249999999999</c:v>
                </c:pt>
                <c:pt idx="95">
                  <c:v>249.20999999999998</c:v>
                </c:pt>
                <c:pt idx="96">
                  <c:v>254.99250000000004</c:v>
                </c:pt>
                <c:pt idx="97">
                  <c:v>261.69749999999999</c:v>
                </c:pt>
                <c:pt idx="98">
                  <c:v>266.33249999999998</c:v>
                </c:pt>
                <c:pt idx="99">
                  <c:v>273.48750000000001</c:v>
                </c:pt>
                <c:pt idx="100">
                  <c:v>281.29499999999996</c:v>
                </c:pt>
                <c:pt idx="101">
                  <c:v>288.67500000000001</c:v>
                </c:pt>
                <c:pt idx="102">
                  <c:v>296.01</c:v>
                </c:pt>
                <c:pt idx="103">
                  <c:v>297.76499999999999</c:v>
                </c:pt>
                <c:pt idx="104">
                  <c:v>300.6225</c:v>
                </c:pt>
                <c:pt idx="105">
                  <c:v>306.60749999999996</c:v>
                </c:pt>
                <c:pt idx="106">
                  <c:v>310.97249999999997</c:v>
                </c:pt>
                <c:pt idx="107">
                  <c:v>317.745</c:v>
                </c:pt>
                <c:pt idx="108">
                  <c:v>323.34749999999997</c:v>
                </c:pt>
                <c:pt idx="109">
                  <c:v>325.10250000000002</c:v>
                </c:pt>
                <c:pt idx="110">
                  <c:v>328.86</c:v>
                </c:pt>
                <c:pt idx="111">
                  <c:v>333.04499999999996</c:v>
                </c:pt>
                <c:pt idx="112">
                  <c:v>334.8</c:v>
                </c:pt>
                <c:pt idx="113">
                  <c:v>336.78</c:v>
                </c:pt>
                <c:pt idx="114">
                  <c:v>337.02750000000003</c:v>
                </c:pt>
                <c:pt idx="115">
                  <c:v>338.15250000000003</c:v>
                </c:pt>
                <c:pt idx="116">
                  <c:v>341.32500000000005</c:v>
                </c:pt>
                <c:pt idx="117">
                  <c:v>343.95750000000004</c:v>
                </c:pt>
                <c:pt idx="118">
                  <c:v>349.13249999999999</c:v>
                </c:pt>
                <c:pt idx="119">
                  <c:v>353.94750000000005</c:v>
                </c:pt>
                <c:pt idx="120">
                  <c:v>357.43500000000006</c:v>
                </c:pt>
                <c:pt idx="121">
                  <c:v>363.6</c:v>
                </c:pt>
                <c:pt idx="122">
                  <c:v>370.21500000000003</c:v>
                </c:pt>
                <c:pt idx="123">
                  <c:v>376.78499999999997</c:v>
                </c:pt>
                <c:pt idx="124">
                  <c:v>387.04500000000002</c:v>
                </c:pt>
                <c:pt idx="125">
                  <c:v>399.66750000000002</c:v>
                </c:pt>
                <c:pt idx="126">
                  <c:v>408.15000000000003</c:v>
                </c:pt>
                <c:pt idx="127">
                  <c:v>422.84249999999997</c:v>
                </c:pt>
                <c:pt idx="128">
                  <c:v>434.13749999999999</c:v>
                </c:pt>
                <c:pt idx="129">
                  <c:v>441.15750000000003</c:v>
                </c:pt>
                <c:pt idx="130">
                  <c:v>452.29500000000002</c:v>
                </c:pt>
                <c:pt idx="131">
                  <c:v>458.75250000000005</c:v>
                </c:pt>
                <c:pt idx="132">
                  <c:v>465.63749999999999</c:v>
                </c:pt>
                <c:pt idx="133">
                  <c:v>472.79250000000008</c:v>
                </c:pt>
                <c:pt idx="134">
                  <c:v>481.34250000000003</c:v>
                </c:pt>
                <c:pt idx="135">
                  <c:v>487.125</c:v>
                </c:pt>
                <c:pt idx="136">
                  <c:v>497.65500000000003</c:v>
                </c:pt>
                <c:pt idx="137">
                  <c:v>511.13250000000005</c:v>
                </c:pt>
                <c:pt idx="138">
                  <c:v>521.52750000000003</c:v>
                </c:pt>
                <c:pt idx="139">
                  <c:v>534.73500000000001</c:v>
                </c:pt>
                <c:pt idx="140">
                  <c:v>545.55750000000012</c:v>
                </c:pt>
                <c:pt idx="141">
                  <c:v>556.04250000000002</c:v>
                </c:pt>
                <c:pt idx="142">
                  <c:v>564.66000000000008</c:v>
                </c:pt>
                <c:pt idx="143">
                  <c:v>572.87249999999995</c:v>
                </c:pt>
                <c:pt idx="144">
                  <c:v>585.5625</c:v>
                </c:pt>
                <c:pt idx="145">
                  <c:v>596.92500000000007</c:v>
                </c:pt>
                <c:pt idx="146">
                  <c:v>613.93500000000006</c:v>
                </c:pt>
                <c:pt idx="147">
                  <c:v>628.35749999999996</c:v>
                </c:pt>
                <c:pt idx="148">
                  <c:v>643.65750000000003</c:v>
                </c:pt>
                <c:pt idx="149">
                  <c:v>654.52499999999998</c:v>
                </c:pt>
                <c:pt idx="150">
                  <c:v>663.70499999999993</c:v>
                </c:pt>
                <c:pt idx="151">
                  <c:v>677.13750000000005</c:v>
                </c:pt>
                <c:pt idx="152">
                  <c:v>684.22500000000014</c:v>
                </c:pt>
                <c:pt idx="153">
                  <c:v>697.2075000000001</c:v>
                </c:pt>
                <c:pt idx="154">
                  <c:v>709.60500000000002</c:v>
                </c:pt>
                <c:pt idx="155">
                  <c:v>719.97750000000019</c:v>
                </c:pt>
                <c:pt idx="156">
                  <c:v>733.68000000000006</c:v>
                </c:pt>
                <c:pt idx="157">
                  <c:v>747.81000000000006</c:v>
                </c:pt>
                <c:pt idx="158">
                  <c:v>763.15499999999997</c:v>
                </c:pt>
                <c:pt idx="159">
                  <c:v>776.27250000000004</c:v>
                </c:pt>
                <c:pt idx="160">
                  <c:v>786.8024999999999</c:v>
                </c:pt>
                <c:pt idx="161">
                  <c:v>795.10500000000002</c:v>
                </c:pt>
                <c:pt idx="162">
                  <c:v>805.54500000000007</c:v>
                </c:pt>
                <c:pt idx="163">
                  <c:v>819.24750000000006</c:v>
                </c:pt>
                <c:pt idx="164">
                  <c:v>832.36500000000001</c:v>
                </c:pt>
                <c:pt idx="165">
                  <c:v>842.91750000000002</c:v>
                </c:pt>
                <c:pt idx="166">
                  <c:v>845.97750000000008</c:v>
                </c:pt>
                <c:pt idx="167">
                  <c:v>847.48500000000013</c:v>
                </c:pt>
                <c:pt idx="168">
                  <c:v>847.755</c:v>
                </c:pt>
                <c:pt idx="169">
                  <c:v>854.55000000000007</c:v>
                </c:pt>
                <c:pt idx="170">
                  <c:v>863.82</c:v>
                </c:pt>
                <c:pt idx="171">
                  <c:v>875.09250000000009</c:v>
                </c:pt>
                <c:pt idx="172">
                  <c:v>885.78</c:v>
                </c:pt>
                <c:pt idx="173">
                  <c:v>893.02499999999998</c:v>
                </c:pt>
                <c:pt idx="174">
                  <c:v>903.32999999999993</c:v>
                </c:pt>
                <c:pt idx="175">
                  <c:v>911.54250000000002</c:v>
                </c:pt>
                <c:pt idx="176">
                  <c:v>923.01750000000004</c:v>
                </c:pt>
                <c:pt idx="177">
                  <c:v>938.76750000000004</c:v>
                </c:pt>
                <c:pt idx="178">
                  <c:v>958.5</c:v>
                </c:pt>
                <c:pt idx="179">
                  <c:v>980.59500000000003</c:v>
                </c:pt>
                <c:pt idx="180">
                  <c:v>1002.8925</c:v>
                </c:pt>
                <c:pt idx="181">
                  <c:v>1023.8399999999999</c:v>
                </c:pt>
                <c:pt idx="182">
                  <c:v>1039.4549999999999</c:v>
                </c:pt>
                <c:pt idx="183">
                  <c:v>1052.9550000000002</c:v>
                </c:pt>
                <c:pt idx="184">
                  <c:v>1065.6225000000002</c:v>
                </c:pt>
                <c:pt idx="185">
                  <c:v>1076.4000000000001</c:v>
                </c:pt>
                <c:pt idx="186">
                  <c:v>1088.325</c:v>
                </c:pt>
                <c:pt idx="187">
                  <c:v>1102.4324999999999</c:v>
                </c:pt>
                <c:pt idx="188">
                  <c:v>1114.8525</c:v>
                </c:pt>
                <c:pt idx="189">
                  <c:v>1124.865</c:v>
                </c:pt>
                <c:pt idx="190">
                  <c:v>1136.385</c:v>
                </c:pt>
                <c:pt idx="191">
                  <c:v>1145.4075</c:v>
                </c:pt>
                <c:pt idx="192">
                  <c:v>1156.05</c:v>
                </c:pt>
                <c:pt idx="193">
                  <c:v>1170.9225000000001</c:v>
                </c:pt>
                <c:pt idx="194">
                  <c:v>1185.4350000000002</c:v>
                </c:pt>
                <c:pt idx="195">
                  <c:v>1202.2424999999998</c:v>
                </c:pt>
                <c:pt idx="196">
                  <c:v>1217.5125865370858</c:v>
                </c:pt>
                <c:pt idx="197">
                  <c:v>1229.5532971069351</c:v>
                </c:pt>
                <c:pt idx="198">
                  <c:v>1239.2897777073258</c:v>
                </c:pt>
                <c:pt idx="199">
                  <c:v>1251.281796174082</c:v>
                </c:pt>
                <c:pt idx="200">
                  <c:v>1264.1770409715889</c:v>
                </c:pt>
                <c:pt idx="201">
                  <c:v>1277.8135793493159</c:v>
                </c:pt>
                <c:pt idx="202">
                  <c:v>1291.9234575534354</c:v>
                </c:pt>
                <c:pt idx="203">
                  <c:v>1307.6475134803497</c:v>
                </c:pt>
                <c:pt idx="204">
                  <c:v>1324.0684178240015</c:v>
                </c:pt>
                <c:pt idx="205">
                  <c:v>1341.1746458373457</c:v>
                </c:pt>
                <c:pt idx="206">
                  <c:v>1359.0192146159563</c:v>
                </c:pt>
                <c:pt idx="207">
                  <c:v>1380.9619867099852</c:v>
                </c:pt>
                <c:pt idx="208">
                  <c:v>1404.2415978976276</c:v>
                </c:pt>
              </c:numCache>
            </c:numRef>
          </c:val>
          <c:smooth val="0"/>
          <c:extLst>
            <c:ext xmlns:c16="http://schemas.microsoft.com/office/drawing/2014/chart" uri="{C3380CC4-5D6E-409C-BE32-E72D297353CC}">
              <c16:uniqueId val="{00000005-D3D5-45F0-8E6A-0B566EFAA658}"/>
            </c:ext>
          </c:extLst>
        </c:ser>
        <c:ser>
          <c:idx val="0"/>
          <c:order val="1"/>
          <c:tx>
            <c:strRef>
              <c:f>Calculations_forecast!$A$39:$B$39</c:f>
              <c:strCache>
                <c:ptCount val="2"/>
                <c:pt idx="0">
                  <c:v>[14]</c:v>
                </c:pt>
                <c:pt idx="1">
                  <c:v>Social Benefits * MPCs</c:v>
                </c:pt>
              </c:strCache>
            </c:strRef>
          </c:tx>
          <c:spPr>
            <a:ln w="28575" cap="rnd">
              <a:solidFill>
                <a:schemeClr val="accent1"/>
              </a:solidFill>
              <a:round/>
            </a:ln>
            <a:effectLst/>
          </c:spPr>
          <c:marker>
            <c:symbol val="none"/>
          </c:marker>
          <c:cat>
            <c:numRef>
              <c:f>Calculations_forecast!$C$9:$IY$9</c:f>
              <c:numCache>
                <c:formatCode>mmm"-"yyyy</c:formatCode>
                <c:ptCount val="25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43465</c:v>
                </c:pt>
                <c:pt idx="196">
                  <c:v>43555</c:v>
                </c:pt>
                <c:pt idx="197">
                  <c:v>43646</c:v>
                </c:pt>
                <c:pt idx="198">
                  <c:v>43738</c:v>
                </c:pt>
                <c:pt idx="199">
                  <c:v>43830</c:v>
                </c:pt>
                <c:pt idx="200">
                  <c:v>43921</c:v>
                </c:pt>
                <c:pt idx="201">
                  <c:v>44012</c:v>
                </c:pt>
                <c:pt idx="202">
                  <c:v>44104</c:v>
                </c:pt>
                <c:pt idx="203">
                  <c:v>44196</c:v>
                </c:pt>
                <c:pt idx="204">
                  <c:v>44286</c:v>
                </c:pt>
                <c:pt idx="205">
                  <c:v>44377</c:v>
                </c:pt>
                <c:pt idx="206">
                  <c:v>44469</c:v>
                </c:pt>
                <c:pt idx="207">
                  <c:v>44561</c:v>
                </c:pt>
                <c:pt idx="208">
                  <c:v>44651</c:v>
                </c:pt>
              </c:numCache>
            </c:numRef>
          </c:cat>
          <c:val>
            <c:numRef>
              <c:f>Calculations_forecast!$C$39:$IY$39</c:f>
              <c:numCache>
                <c:formatCode>General</c:formatCode>
                <c:ptCount val="257"/>
                <c:pt idx="0">
                  <c:v>0</c:v>
                </c:pt>
                <c:pt idx="1">
                  <c:v>0</c:v>
                </c:pt>
                <c:pt idx="2">
                  <c:v>0</c:v>
                </c:pt>
                <c:pt idx="3">
                  <c:v>57.51</c:v>
                </c:pt>
                <c:pt idx="4">
                  <c:v>58.769999999999996</c:v>
                </c:pt>
                <c:pt idx="5">
                  <c:v>65.160000000000011</c:v>
                </c:pt>
                <c:pt idx="6">
                  <c:v>64.620000000000019</c:v>
                </c:pt>
                <c:pt idx="7">
                  <c:v>65.610000000000014</c:v>
                </c:pt>
                <c:pt idx="8">
                  <c:v>67.59</c:v>
                </c:pt>
                <c:pt idx="9">
                  <c:v>67.59</c:v>
                </c:pt>
                <c:pt idx="10">
                  <c:v>67.650000000000006</c:v>
                </c:pt>
                <c:pt idx="11">
                  <c:v>69.952500000000001</c:v>
                </c:pt>
                <c:pt idx="12">
                  <c:v>72.607500000000016</c:v>
                </c:pt>
                <c:pt idx="13">
                  <c:v>75.510000000000005</c:v>
                </c:pt>
                <c:pt idx="14">
                  <c:v>78.614999999999995</c:v>
                </c:pt>
                <c:pt idx="15">
                  <c:v>79.92</c:v>
                </c:pt>
                <c:pt idx="16">
                  <c:v>81.877499999999998</c:v>
                </c:pt>
                <c:pt idx="17">
                  <c:v>85.004999999999995</c:v>
                </c:pt>
                <c:pt idx="18">
                  <c:v>89.212500000000006</c:v>
                </c:pt>
                <c:pt idx="19">
                  <c:v>94.185000000000002</c:v>
                </c:pt>
                <c:pt idx="20">
                  <c:v>100.10249999999999</c:v>
                </c:pt>
                <c:pt idx="21">
                  <c:v>107.7075</c:v>
                </c:pt>
                <c:pt idx="22">
                  <c:v>114.5025</c:v>
                </c:pt>
                <c:pt idx="23">
                  <c:v>120.28499999999998</c:v>
                </c:pt>
                <c:pt idx="24">
                  <c:v>124.78500000000001</c:v>
                </c:pt>
                <c:pt idx="25">
                  <c:v>125.685</c:v>
                </c:pt>
                <c:pt idx="26">
                  <c:v>127.26</c:v>
                </c:pt>
                <c:pt idx="27">
                  <c:v>129.01499999999999</c:v>
                </c:pt>
                <c:pt idx="28">
                  <c:v>130.47749999999999</c:v>
                </c:pt>
                <c:pt idx="29">
                  <c:v>132.16500000000002</c:v>
                </c:pt>
                <c:pt idx="30">
                  <c:v>133.85249999999999</c:v>
                </c:pt>
                <c:pt idx="31">
                  <c:v>135.58500000000001</c:v>
                </c:pt>
                <c:pt idx="32">
                  <c:v>137.29500000000002</c:v>
                </c:pt>
                <c:pt idx="33">
                  <c:v>139.13999999999999</c:v>
                </c:pt>
                <c:pt idx="34">
                  <c:v>141.345</c:v>
                </c:pt>
                <c:pt idx="35">
                  <c:v>143.36999999999998</c:v>
                </c:pt>
                <c:pt idx="36">
                  <c:v>145.82250000000002</c:v>
                </c:pt>
                <c:pt idx="37">
                  <c:v>148.92749999999998</c:v>
                </c:pt>
                <c:pt idx="38">
                  <c:v>153.58499999999998</c:v>
                </c:pt>
                <c:pt idx="39">
                  <c:v>158.71500000000003</c:v>
                </c:pt>
                <c:pt idx="40">
                  <c:v>164.85750000000002</c:v>
                </c:pt>
                <c:pt idx="41">
                  <c:v>171.51749999999998</c:v>
                </c:pt>
                <c:pt idx="42">
                  <c:v>181.32749999999999</c:v>
                </c:pt>
                <c:pt idx="43">
                  <c:v>190.32749999999999</c:v>
                </c:pt>
                <c:pt idx="44">
                  <c:v>198.13500000000005</c:v>
                </c:pt>
                <c:pt idx="45">
                  <c:v>204.77249999999998</c:v>
                </c:pt>
                <c:pt idx="46">
                  <c:v>208.755</c:v>
                </c:pt>
                <c:pt idx="47">
                  <c:v>212.94</c:v>
                </c:pt>
                <c:pt idx="48">
                  <c:v>217.0575</c:v>
                </c:pt>
                <c:pt idx="49">
                  <c:v>222.5925</c:v>
                </c:pt>
                <c:pt idx="50">
                  <c:v>227.70000000000002</c:v>
                </c:pt>
                <c:pt idx="51">
                  <c:v>235.77750000000003</c:v>
                </c:pt>
                <c:pt idx="52">
                  <c:v>243.06750000000005</c:v>
                </c:pt>
                <c:pt idx="53">
                  <c:v>249.93000000000004</c:v>
                </c:pt>
                <c:pt idx="54">
                  <c:v>251.91000000000003</c:v>
                </c:pt>
                <c:pt idx="55">
                  <c:v>250.9425</c:v>
                </c:pt>
                <c:pt idx="56">
                  <c:v>250.60499999999999</c:v>
                </c:pt>
                <c:pt idx="57">
                  <c:v>249.54749999999999</c:v>
                </c:pt>
                <c:pt idx="58">
                  <c:v>250.04249999999999</c:v>
                </c:pt>
                <c:pt idx="59">
                  <c:v>251.59500000000003</c:v>
                </c:pt>
                <c:pt idx="60">
                  <c:v>254.67750000000004</c:v>
                </c:pt>
                <c:pt idx="61">
                  <c:v>257.71500000000003</c:v>
                </c:pt>
                <c:pt idx="62">
                  <c:v>261.58500000000004</c:v>
                </c:pt>
                <c:pt idx="63">
                  <c:v>264.33000000000004</c:v>
                </c:pt>
                <c:pt idx="64">
                  <c:v>267.25500000000005</c:v>
                </c:pt>
                <c:pt idx="65">
                  <c:v>270.81</c:v>
                </c:pt>
                <c:pt idx="66">
                  <c:v>274.81500000000005</c:v>
                </c:pt>
                <c:pt idx="67">
                  <c:v>278.73</c:v>
                </c:pt>
                <c:pt idx="68">
                  <c:v>281.27249999999998</c:v>
                </c:pt>
                <c:pt idx="69">
                  <c:v>283.77000000000004</c:v>
                </c:pt>
                <c:pt idx="70">
                  <c:v>285.07499999999999</c:v>
                </c:pt>
                <c:pt idx="71">
                  <c:v>286.67250000000001</c:v>
                </c:pt>
                <c:pt idx="72">
                  <c:v>291.15000000000003</c:v>
                </c:pt>
                <c:pt idx="73">
                  <c:v>294.9975</c:v>
                </c:pt>
                <c:pt idx="74">
                  <c:v>299.34000000000003</c:v>
                </c:pt>
                <c:pt idx="75">
                  <c:v>303.77249999999998</c:v>
                </c:pt>
                <c:pt idx="76">
                  <c:v>308.47500000000002</c:v>
                </c:pt>
                <c:pt idx="77">
                  <c:v>313.62750000000005</c:v>
                </c:pt>
                <c:pt idx="78">
                  <c:v>319.25250000000005</c:v>
                </c:pt>
                <c:pt idx="79">
                  <c:v>325.82249999999999</c:v>
                </c:pt>
                <c:pt idx="80">
                  <c:v>332.23500000000001</c:v>
                </c:pt>
                <c:pt idx="81">
                  <c:v>339.36750000000001</c:v>
                </c:pt>
                <c:pt idx="82">
                  <c:v>346.45499999999993</c:v>
                </c:pt>
                <c:pt idx="83">
                  <c:v>354.57750000000004</c:v>
                </c:pt>
                <c:pt idx="84">
                  <c:v>363.69000000000005</c:v>
                </c:pt>
                <c:pt idx="85">
                  <c:v>373.5675</c:v>
                </c:pt>
                <c:pt idx="86">
                  <c:v>382.97250000000003</c:v>
                </c:pt>
                <c:pt idx="87">
                  <c:v>392.46749999999997</c:v>
                </c:pt>
                <c:pt idx="88">
                  <c:v>403.51500000000004</c:v>
                </c:pt>
                <c:pt idx="89">
                  <c:v>414.31500000000005</c:v>
                </c:pt>
                <c:pt idx="90">
                  <c:v>425.52</c:v>
                </c:pt>
                <c:pt idx="91">
                  <c:v>434.58750000000003</c:v>
                </c:pt>
                <c:pt idx="92">
                  <c:v>439.92</c:v>
                </c:pt>
                <c:pt idx="93">
                  <c:v>444.3075</c:v>
                </c:pt>
                <c:pt idx="94">
                  <c:v>448.22250000000003</c:v>
                </c:pt>
                <c:pt idx="95">
                  <c:v>451.84500000000008</c:v>
                </c:pt>
                <c:pt idx="96">
                  <c:v>454.81500000000005</c:v>
                </c:pt>
                <c:pt idx="97">
                  <c:v>456.75</c:v>
                </c:pt>
                <c:pt idx="98">
                  <c:v>458.28000000000003</c:v>
                </c:pt>
                <c:pt idx="99">
                  <c:v>460.6875</c:v>
                </c:pt>
                <c:pt idx="100">
                  <c:v>464.71500000000003</c:v>
                </c:pt>
                <c:pt idx="101">
                  <c:v>469.82249999999999</c:v>
                </c:pt>
                <c:pt idx="102">
                  <c:v>475.3125</c:v>
                </c:pt>
                <c:pt idx="103">
                  <c:v>480.48750000000001</c:v>
                </c:pt>
                <c:pt idx="104">
                  <c:v>485.55</c:v>
                </c:pt>
                <c:pt idx="105">
                  <c:v>490.20749999999998</c:v>
                </c:pt>
                <c:pt idx="106">
                  <c:v>494.34749999999997</c:v>
                </c:pt>
                <c:pt idx="107">
                  <c:v>497.92500000000001</c:v>
                </c:pt>
                <c:pt idx="108">
                  <c:v>500.71500000000003</c:v>
                </c:pt>
                <c:pt idx="109">
                  <c:v>503.07750000000004</c:v>
                </c:pt>
                <c:pt idx="110">
                  <c:v>505.77750000000003</c:v>
                </c:pt>
                <c:pt idx="111">
                  <c:v>508.79250000000008</c:v>
                </c:pt>
                <c:pt idx="112">
                  <c:v>511.83000000000004</c:v>
                </c:pt>
                <c:pt idx="113">
                  <c:v>515.43000000000006</c:v>
                </c:pt>
                <c:pt idx="114">
                  <c:v>519.72750000000008</c:v>
                </c:pt>
                <c:pt idx="115">
                  <c:v>523.9575000000001</c:v>
                </c:pt>
                <c:pt idx="116">
                  <c:v>527.87249999999995</c:v>
                </c:pt>
                <c:pt idx="117">
                  <c:v>531.76499999999999</c:v>
                </c:pt>
                <c:pt idx="118">
                  <c:v>535.29750000000001</c:v>
                </c:pt>
                <c:pt idx="119">
                  <c:v>539.03250000000003</c:v>
                </c:pt>
                <c:pt idx="120">
                  <c:v>543.10500000000002</c:v>
                </c:pt>
                <c:pt idx="121">
                  <c:v>549.8325000000001</c:v>
                </c:pt>
                <c:pt idx="122">
                  <c:v>556.40250000000015</c:v>
                </c:pt>
                <c:pt idx="123">
                  <c:v>563.60249999999996</c:v>
                </c:pt>
                <c:pt idx="124">
                  <c:v>573.77249999999992</c:v>
                </c:pt>
                <c:pt idx="125">
                  <c:v>582.90750000000003</c:v>
                </c:pt>
                <c:pt idx="126">
                  <c:v>594.78750000000002</c:v>
                </c:pt>
                <c:pt idx="127">
                  <c:v>608.35500000000002</c:v>
                </c:pt>
                <c:pt idx="128">
                  <c:v>622.55250000000001</c:v>
                </c:pt>
                <c:pt idx="129">
                  <c:v>639.83249999999998</c:v>
                </c:pt>
                <c:pt idx="130">
                  <c:v>654.50249999999994</c:v>
                </c:pt>
                <c:pt idx="131">
                  <c:v>667.17</c:v>
                </c:pt>
                <c:pt idx="132">
                  <c:v>676.86750000000006</c:v>
                </c:pt>
                <c:pt idx="133">
                  <c:v>684.47249999999997</c:v>
                </c:pt>
                <c:pt idx="134">
                  <c:v>692.9325</c:v>
                </c:pt>
                <c:pt idx="135">
                  <c:v>701.79750000000001</c:v>
                </c:pt>
                <c:pt idx="136">
                  <c:v>710.37</c:v>
                </c:pt>
                <c:pt idx="137">
                  <c:v>716.6925</c:v>
                </c:pt>
                <c:pt idx="138">
                  <c:v>723.01499999999999</c:v>
                </c:pt>
                <c:pt idx="139">
                  <c:v>729.2924999999999</c:v>
                </c:pt>
                <c:pt idx="140">
                  <c:v>737.55000000000007</c:v>
                </c:pt>
                <c:pt idx="141">
                  <c:v>746.28000000000009</c:v>
                </c:pt>
                <c:pt idx="142">
                  <c:v>758.16000000000008</c:v>
                </c:pt>
                <c:pt idx="143">
                  <c:v>768.93750000000011</c:v>
                </c:pt>
                <c:pt idx="144">
                  <c:v>779.2650000000001</c:v>
                </c:pt>
                <c:pt idx="145">
                  <c:v>789.77250000000015</c:v>
                </c:pt>
                <c:pt idx="146">
                  <c:v>796.97250000000008</c:v>
                </c:pt>
                <c:pt idx="147">
                  <c:v>805.3649999999999</c:v>
                </c:pt>
                <c:pt idx="148">
                  <c:v>815.60249999999996</c:v>
                </c:pt>
                <c:pt idx="149">
                  <c:v>826.60500000000002</c:v>
                </c:pt>
                <c:pt idx="150">
                  <c:v>838.03499999999985</c:v>
                </c:pt>
                <c:pt idx="151">
                  <c:v>850.45500000000004</c:v>
                </c:pt>
                <c:pt idx="152">
                  <c:v>863.16750000000002</c:v>
                </c:pt>
                <c:pt idx="153">
                  <c:v>947.52</c:v>
                </c:pt>
                <c:pt idx="154">
                  <c:v>981.2924999999999</c:v>
                </c:pt>
                <c:pt idx="155">
                  <c:v>1007.4150000000002</c:v>
                </c:pt>
                <c:pt idx="156">
                  <c:v>1046.3175000000001</c:v>
                </c:pt>
                <c:pt idx="157">
                  <c:v>1038.2625</c:v>
                </c:pt>
                <c:pt idx="158">
                  <c:v>1075.0275000000001</c:v>
                </c:pt>
                <c:pt idx="159">
                  <c:v>1120.7024999999999</c:v>
                </c:pt>
                <c:pt idx="160">
                  <c:v>1168.7175</c:v>
                </c:pt>
                <c:pt idx="161">
                  <c:v>1189.3724999999999</c:v>
                </c:pt>
                <c:pt idx="162">
                  <c:v>1213.83</c:v>
                </c:pt>
                <c:pt idx="163">
                  <c:v>1234.0124999999998</c:v>
                </c:pt>
                <c:pt idx="164">
                  <c:v>1232.325</c:v>
                </c:pt>
                <c:pt idx="165">
                  <c:v>1231.5375000000001</c:v>
                </c:pt>
                <c:pt idx="166">
                  <c:v>1230.9750000000001</c:v>
                </c:pt>
                <c:pt idx="167">
                  <c:v>1231.6050000000002</c:v>
                </c:pt>
                <c:pt idx="168">
                  <c:v>1227.6900000000003</c:v>
                </c:pt>
                <c:pt idx="169">
                  <c:v>1223.1000000000001</c:v>
                </c:pt>
                <c:pt idx="170">
                  <c:v>1218.8925000000002</c:v>
                </c:pt>
                <c:pt idx="171">
                  <c:v>1215.2475000000002</c:v>
                </c:pt>
                <c:pt idx="172">
                  <c:v>1220.0625</c:v>
                </c:pt>
                <c:pt idx="173">
                  <c:v>1225.5075000000002</c:v>
                </c:pt>
                <c:pt idx="174">
                  <c:v>1231.0425000000002</c:v>
                </c:pt>
                <c:pt idx="175">
                  <c:v>1235.79</c:v>
                </c:pt>
                <c:pt idx="176">
                  <c:v>1239.5025000000001</c:v>
                </c:pt>
                <c:pt idx="177">
                  <c:v>1247.5574999999999</c:v>
                </c:pt>
                <c:pt idx="178">
                  <c:v>1256.5349999999999</c:v>
                </c:pt>
                <c:pt idx="179">
                  <c:v>1266.9299999999998</c:v>
                </c:pt>
                <c:pt idx="180">
                  <c:v>1281.3525</c:v>
                </c:pt>
                <c:pt idx="181">
                  <c:v>1293.615</c:v>
                </c:pt>
                <c:pt idx="182">
                  <c:v>1305.27</c:v>
                </c:pt>
                <c:pt idx="183">
                  <c:v>1316.25</c:v>
                </c:pt>
                <c:pt idx="184">
                  <c:v>1324.08</c:v>
                </c:pt>
                <c:pt idx="185">
                  <c:v>1330.5375000000001</c:v>
                </c:pt>
                <c:pt idx="186">
                  <c:v>1337.0625</c:v>
                </c:pt>
                <c:pt idx="187">
                  <c:v>1343.2500000000002</c:v>
                </c:pt>
                <c:pt idx="188">
                  <c:v>1351.0350000000001</c:v>
                </c:pt>
                <c:pt idx="189">
                  <c:v>1358.6399999999999</c:v>
                </c:pt>
                <c:pt idx="190">
                  <c:v>1368.18</c:v>
                </c:pt>
                <c:pt idx="191">
                  <c:v>1378.1474999999998</c:v>
                </c:pt>
                <c:pt idx="192">
                  <c:v>1389.6674999999998</c:v>
                </c:pt>
                <c:pt idx="193">
                  <c:v>1401.5475000000001</c:v>
                </c:pt>
                <c:pt idx="194">
                  <c:v>1412.9549999999999</c:v>
                </c:pt>
                <c:pt idx="195">
                  <c:v>1426.0050000000001</c:v>
                </c:pt>
                <c:pt idx="196">
                  <c:v>1435.1834127917418</c:v>
                </c:pt>
                <c:pt idx="197">
                  <c:v>1445.892423222313</c:v>
                </c:pt>
                <c:pt idx="198">
                  <c:v>1457.4384494330836</c:v>
                </c:pt>
                <c:pt idx="199">
                  <c:v>1472.1201832657073</c:v>
                </c:pt>
                <c:pt idx="200">
                  <c:v>1487.1720790829277</c:v>
                </c:pt>
                <c:pt idx="201">
                  <c:v>1502.5663663719495</c:v>
                </c:pt>
                <c:pt idx="202">
                  <c:v>1518.4536171221791</c:v>
                </c:pt>
                <c:pt idx="203">
                  <c:v>1534.5797100729437</c:v>
                </c:pt>
                <c:pt idx="204">
                  <c:v>1551.0751967094618</c:v>
                </c:pt>
                <c:pt idx="205">
                  <c:v>1567.9179768891377</c:v>
                </c:pt>
                <c:pt idx="206">
                  <c:v>1585.0655733338242</c:v>
                </c:pt>
                <c:pt idx="207">
                  <c:v>1599.6926277573814</c:v>
                </c:pt>
                <c:pt idx="208">
                  <c:v>1613.9029122515733</c:v>
                </c:pt>
              </c:numCache>
            </c:numRef>
          </c:val>
          <c:smooth val="0"/>
          <c:extLst>
            <c:ext xmlns:c16="http://schemas.microsoft.com/office/drawing/2014/chart" uri="{C3380CC4-5D6E-409C-BE32-E72D297353CC}">
              <c16:uniqueId val="{00000007-D3D5-45F0-8E6A-0B566EFAA658}"/>
            </c:ext>
          </c:extLst>
        </c:ser>
        <c:dLbls>
          <c:showLegendKey val="0"/>
          <c:showVal val="0"/>
          <c:showCatName val="0"/>
          <c:showSerName val="0"/>
          <c:showPercent val="0"/>
          <c:showBubbleSize val="0"/>
        </c:dLbls>
        <c:smooth val="0"/>
        <c:axId val="430275648"/>
        <c:axId val="430274336"/>
      </c:lineChart>
      <c:dateAx>
        <c:axId val="430275648"/>
        <c:scaling>
          <c:orientation val="minMax"/>
          <c:min val="42430"/>
        </c:scaling>
        <c:delete val="0"/>
        <c:axPos val="b"/>
        <c:numFmt formatCode="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plotArea>
    <c:legend>
      <c:legendPos val="b"/>
      <c:layout>
        <c:manualLayout>
          <c:xMode val="edge"/>
          <c:yMode val="edge"/>
          <c:x val="2.3461291937438303E-2"/>
          <c:y val="0.8638677996138997"/>
          <c:w val="0.92616802578822033"/>
          <c:h val="9.902999207950351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Consumption out</a:t>
            </a:r>
            <a:r>
              <a:rPr lang="en-US" baseline="0"/>
              <a:t> of Taxes</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20520872523069919"/>
          <c:w val="0.8731203242451836"/>
          <c:h val="0.56869579981747564"/>
        </c:manualLayout>
      </c:layout>
      <c:lineChart>
        <c:grouping val="standard"/>
        <c:varyColors val="0"/>
        <c:ser>
          <c:idx val="2"/>
          <c:order val="0"/>
          <c:tx>
            <c:strRef>
              <c:f>Calculations_forecast!$A$40:$B$40</c:f>
              <c:strCache>
                <c:ptCount val="2"/>
                <c:pt idx="0">
                  <c:v>[15a]</c:v>
                </c:pt>
                <c:pt idx="1">
                  <c:v>Non-Corporate Taxes * MPCs</c:v>
                </c:pt>
              </c:strCache>
            </c:strRef>
          </c:tx>
          <c:spPr>
            <a:ln w="28575" cap="rnd">
              <a:solidFill>
                <a:schemeClr val="accent3"/>
              </a:solidFill>
              <a:round/>
            </a:ln>
            <a:effectLst/>
          </c:spPr>
          <c:marker>
            <c:symbol val="none"/>
          </c:marker>
          <c:cat>
            <c:numRef>
              <c:f>Calculations_forecast!$C$9:$IY$9</c:f>
              <c:numCache>
                <c:formatCode>mmm"-"yyyy</c:formatCode>
                <c:ptCount val="25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43465</c:v>
                </c:pt>
                <c:pt idx="196">
                  <c:v>43555</c:v>
                </c:pt>
                <c:pt idx="197">
                  <c:v>43646</c:v>
                </c:pt>
                <c:pt idx="198">
                  <c:v>43738</c:v>
                </c:pt>
                <c:pt idx="199">
                  <c:v>43830</c:v>
                </c:pt>
                <c:pt idx="200">
                  <c:v>43921</c:v>
                </c:pt>
                <c:pt idx="201">
                  <c:v>44012</c:v>
                </c:pt>
                <c:pt idx="202">
                  <c:v>44104</c:v>
                </c:pt>
                <c:pt idx="203">
                  <c:v>44196</c:v>
                </c:pt>
                <c:pt idx="204">
                  <c:v>44286</c:v>
                </c:pt>
                <c:pt idx="205">
                  <c:v>44377</c:v>
                </c:pt>
                <c:pt idx="206">
                  <c:v>44469</c:v>
                </c:pt>
                <c:pt idx="207">
                  <c:v>44561</c:v>
                </c:pt>
                <c:pt idx="208">
                  <c:v>44651</c:v>
                </c:pt>
              </c:numCache>
            </c:numRef>
          </c:cat>
          <c:val>
            <c:numRef>
              <c:f>Calculations_forecast!$C$40:$IY$40</c:f>
              <c:numCache>
                <c:formatCode>General</c:formatCode>
                <c:ptCount val="257"/>
                <c:pt idx="0">
                  <c:v>0</c:v>
                </c:pt>
                <c:pt idx="1">
                  <c:v>0</c:v>
                </c:pt>
                <c:pt idx="2">
                  <c:v>0</c:v>
                </c:pt>
                <c:pt idx="3">
                  <c:v>0</c:v>
                </c:pt>
                <c:pt idx="4">
                  <c:v>0</c:v>
                </c:pt>
                <c:pt idx="5">
                  <c:v>0</c:v>
                </c:pt>
                <c:pt idx="6">
                  <c:v>0</c:v>
                </c:pt>
                <c:pt idx="7">
                  <c:v>0</c:v>
                </c:pt>
                <c:pt idx="8">
                  <c:v>0</c:v>
                </c:pt>
                <c:pt idx="9">
                  <c:v>0</c:v>
                </c:pt>
                <c:pt idx="10">
                  <c:v>-171.76799999999997</c:v>
                </c:pt>
                <c:pt idx="11">
                  <c:v>-174.11999999999998</c:v>
                </c:pt>
                <c:pt idx="12">
                  <c:v>-177.58799999999999</c:v>
                </c:pt>
                <c:pt idx="13">
                  <c:v>-181.12799999999999</c:v>
                </c:pt>
                <c:pt idx="14">
                  <c:v>-184.52879999999999</c:v>
                </c:pt>
                <c:pt idx="15">
                  <c:v>-188.07600000000002</c:v>
                </c:pt>
                <c:pt idx="16">
                  <c:v>-193.02600000000001</c:v>
                </c:pt>
                <c:pt idx="17">
                  <c:v>-198.37200000000004</c:v>
                </c:pt>
                <c:pt idx="18">
                  <c:v>-204.21</c:v>
                </c:pt>
                <c:pt idx="19">
                  <c:v>-209.44199999999998</c:v>
                </c:pt>
                <c:pt idx="20">
                  <c:v>-213.42000000000002</c:v>
                </c:pt>
                <c:pt idx="21">
                  <c:v>-212.95799999999997</c:v>
                </c:pt>
                <c:pt idx="22">
                  <c:v>-216.48599999999999</c:v>
                </c:pt>
                <c:pt idx="23">
                  <c:v>-222.72599999999994</c:v>
                </c:pt>
                <c:pt idx="24">
                  <c:v>-227.44199999999995</c:v>
                </c:pt>
                <c:pt idx="25">
                  <c:v>-232.22399999999999</c:v>
                </c:pt>
                <c:pt idx="26">
                  <c:v>-237.06599999999997</c:v>
                </c:pt>
                <c:pt idx="27">
                  <c:v>-242.42399999999998</c:v>
                </c:pt>
                <c:pt idx="28">
                  <c:v>-248.76599999999999</c:v>
                </c:pt>
                <c:pt idx="29">
                  <c:v>-257.87999999999994</c:v>
                </c:pt>
                <c:pt idx="30">
                  <c:v>-264.78000000000003</c:v>
                </c:pt>
                <c:pt idx="31">
                  <c:v>-272.07599999999996</c:v>
                </c:pt>
                <c:pt idx="32">
                  <c:v>-279.80400000000003</c:v>
                </c:pt>
                <c:pt idx="33">
                  <c:v>-288.59399999999999</c:v>
                </c:pt>
                <c:pt idx="34">
                  <c:v>-297.60599999999999</c:v>
                </c:pt>
                <c:pt idx="35">
                  <c:v>-307.03199999999998</c:v>
                </c:pt>
                <c:pt idx="36">
                  <c:v>-316.63200000000001</c:v>
                </c:pt>
                <c:pt idx="37">
                  <c:v>-326.01599999999991</c:v>
                </c:pt>
                <c:pt idx="38">
                  <c:v>-336.33</c:v>
                </c:pt>
                <c:pt idx="39">
                  <c:v>-347.02199999999999</c:v>
                </c:pt>
                <c:pt idx="40">
                  <c:v>-356.55</c:v>
                </c:pt>
                <c:pt idx="41">
                  <c:v>-365.55</c:v>
                </c:pt>
                <c:pt idx="42">
                  <c:v>-375.834</c:v>
                </c:pt>
                <c:pt idx="43">
                  <c:v>-387.43200000000002</c:v>
                </c:pt>
                <c:pt idx="44">
                  <c:v>-402.678</c:v>
                </c:pt>
                <c:pt idx="45">
                  <c:v>-417.70800000000003</c:v>
                </c:pt>
                <c:pt idx="46">
                  <c:v>-431.07600000000002</c:v>
                </c:pt>
                <c:pt idx="47">
                  <c:v>-442.14</c:v>
                </c:pt>
                <c:pt idx="48">
                  <c:v>-451.92599999999999</c:v>
                </c:pt>
                <c:pt idx="49">
                  <c:v>-462</c:v>
                </c:pt>
                <c:pt idx="50">
                  <c:v>-470.12399999999997</c:v>
                </c:pt>
                <c:pt idx="51">
                  <c:v>-477.3119999999999</c:v>
                </c:pt>
                <c:pt idx="52">
                  <c:v>-482.52599999999995</c:v>
                </c:pt>
                <c:pt idx="53">
                  <c:v>-488.65799999999996</c:v>
                </c:pt>
                <c:pt idx="54">
                  <c:v>-492.75</c:v>
                </c:pt>
                <c:pt idx="55">
                  <c:v>-498.20400000000001</c:v>
                </c:pt>
                <c:pt idx="56">
                  <c:v>-507.11399999999992</c:v>
                </c:pt>
                <c:pt idx="57">
                  <c:v>-516.58199999999988</c:v>
                </c:pt>
                <c:pt idx="58">
                  <c:v>-527.32199999999989</c:v>
                </c:pt>
                <c:pt idx="59">
                  <c:v>-538.61999999999989</c:v>
                </c:pt>
                <c:pt idx="60">
                  <c:v>-554.13</c:v>
                </c:pt>
                <c:pt idx="61">
                  <c:v>-562.74</c:v>
                </c:pt>
                <c:pt idx="62">
                  <c:v>-573.846</c:v>
                </c:pt>
                <c:pt idx="63">
                  <c:v>-587.58000000000004</c:v>
                </c:pt>
                <c:pt idx="64">
                  <c:v>-597.91800000000001</c:v>
                </c:pt>
                <c:pt idx="65">
                  <c:v>-607.07999999999993</c:v>
                </c:pt>
                <c:pt idx="66">
                  <c:v>-616.97399999999993</c:v>
                </c:pt>
                <c:pt idx="67">
                  <c:v>-628.24799999999993</c:v>
                </c:pt>
                <c:pt idx="68">
                  <c:v>-635.84399999999982</c:v>
                </c:pt>
                <c:pt idx="69">
                  <c:v>-652.76400000000001</c:v>
                </c:pt>
                <c:pt idx="70">
                  <c:v>-665.56200000000001</c:v>
                </c:pt>
                <c:pt idx="71">
                  <c:v>-676.59</c:v>
                </c:pt>
                <c:pt idx="72">
                  <c:v>-690.4079999999999</c:v>
                </c:pt>
                <c:pt idx="73">
                  <c:v>-703.13999999999987</c:v>
                </c:pt>
                <c:pt idx="74">
                  <c:v>-715.62599999999998</c:v>
                </c:pt>
                <c:pt idx="75">
                  <c:v>-728.68799999999999</c:v>
                </c:pt>
                <c:pt idx="76">
                  <c:v>-746.25599999999997</c:v>
                </c:pt>
                <c:pt idx="77">
                  <c:v>-761.00399999999991</c:v>
                </c:pt>
                <c:pt idx="78">
                  <c:v>-775.24199999999996</c:v>
                </c:pt>
                <c:pt idx="79">
                  <c:v>-787.8180000000001</c:v>
                </c:pt>
                <c:pt idx="80">
                  <c:v>-801.44399999999985</c:v>
                </c:pt>
                <c:pt idx="81">
                  <c:v>-815.71799999999996</c:v>
                </c:pt>
                <c:pt idx="82">
                  <c:v>-829.63800000000003</c:v>
                </c:pt>
                <c:pt idx="83">
                  <c:v>-842.37599999999998</c:v>
                </c:pt>
                <c:pt idx="84">
                  <c:v>-850.05600000000015</c:v>
                </c:pt>
                <c:pt idx="85">
                  <c:v>-857.94</c:v>
                </c:pt>
                <c:pt idx="86">
                  <c:v>-867.64200000000005</c:v>
                </c:pt>
                <c:pt idx="87">
                  <c:v>-878.24400000000003</c:v>
                </c:pt>
                <c:pt idx="88">
                  <c:v>-886.82399999999996</c:v>
                </c:pt>
                <c:pt idx="89">
                  <c:v>-896.37599999999998</c:v>
                </c:pt>
                <c:pt idx="90">
                  <c:v>-906.27599999999995</c:v>
                </c:pt>
                <c:pt idx="91">
                  <c:v>-916.47000000000014</c:v>
                </c:pt>
                <c:pt idx="92">
                  <c:v>-925.71</c:v>
                </c:pt>
                <c:pt idx="93">
                  <c:v>-936.68399999999986</c:v>
                </c:pt>
                <c:pt idx="94">
                  <c:v>-949.92599999999982</c:v>
                </c:pt>
                <c:pt idx="95">
                  <c:v>-963.91200000000003</c:v>
                </c:pt>
                <c:pt idx="96">
                  <c:v>-978.79799999999989</c:v>
                </c:pt>
                <c:pt idx="97">
                  <c:v>-995.13599999999997</c:v>
                </c:pt>
                <c:pt idx="98">
                  <c:v>-1010.1299999999999</c:v>
                </c:pt>
                <c:pt idx="99">
                  <c:v>-1023.7739999999999</c:v>
                </c:pt>
                <c:pt idx="100">
                  <c:v>-1040.2380000000001</c:v>
                </c:pt>
                <c:pt idx="101">
                  <c:v>-1056.2699999999998</c:v>
                </c:pt>
                <c:pt idx="102">
                  <c:v>-1070.9759999999999</c:v>
                </c:pt>
                <c:pt idx="103">
                  <c:v>-1085.3699999999999</c:v>
                </c:pt>
                <c:pt idx="104">
                  <c:v>-1102.248</c:v>
                </c:pt>
                <c:pt idx="105">
                  <c:v>-1121.2380000000001</c:v>
                </c:pt>
                <c:pt idx="106">
                  <c:v>-1139.046</c:v>
                </c:pt>
                <c:pt idx="107">
                  <c:v>-1157.0040000000001</c:v>
                </c:pt>
                <c:pt idx="108">
                  <c:v>-1178.31</c:v>
                </c:pt>
                <c:pt idx="109">
                  <c:v>-1200.1379999999999</c:v>
                </c:pt>
                <c:pt idx="110">
                  <c:v>-1222.806</c:v>
                </c:pt>
                <c:pt idx="111">
                  <c:v>-1247.1180000000002</c:v>
                </c:pt>
                <c:pt idx="112">
                  <c:v>-1271.604</c:v>
                </c:pt>
                <c:pt idx="113">
                  <c:v>-1295.1719999999998</c:v>
                </c:pt>
                <c:pt idx="114">
                  <c:v>-1319.8860000000002</c:v>
                </c:pt>
                <c:pt idx="115">
                  <c:v>-1344.7560000000001</c:v>
                </c:pt>
                <c:pt idx="116">
                  <c:v>-1367.7840000000001</c:v>
                </c:pt>
                <c:pt idx="117">
                  <c:v>-1390.002</c:v>
                </c:pt>
                <c:pt idx="118">
                  <c:v>-1413.5219999999999</c:v>
                </c:pt>
                <c:pt idx="119">
                  <c:v>-1439.3580000000002</c:v>
                </c:pt>
                <c:pt idx="120">
                  <c:v>-1469.8859999999997</c:v>
                </c:pt>
                <c:pt idx="121">
                  <c:v>-1498.3079999999998</c:v>
                </c:pt>
                <c:pt idx="122">
                  <c:v>-1523.6699999999998</c:v>
                </c:pt>
                <c:pt idx="123">
                  <c:v>-1547.2920000000001</c:v>
                </c:pt>
                <c:pt idx="124">
                  <c:v>-1574.9759999999999</c:v>
                </c:pt>
                <c:pt idx="125">
                  <c:v>-1600.2840000000001</c:v>
                </c:pt>
                <c:pt idx="126">
                  <c:v>-1595.5920000000001</c:v>
                </c:pt>
                <c:pt idx="127">
                  <c:v>-1602.8400000000004</c:v>
                </c:pt>
                <c:pt idx="128">
                  <c:v>-1599.87</c:v>
                </c:pt>
                <c:pt idx="129">
                  <c:v>-1585.962</c:v>
                </c:pt>
                <c:pt idx="130">
                  <c:v>-1580.0339999999999</c:v>
                </c:pt>
                <c:pt idx="131">
                  <c:v>-1573.848</c:v>
                </c:pt>
                <c:pt idx="132">
                  <c:v>-1563.126</c:v>
                </c:pt>
                <c:pt idx="133">
                  <c:v>-1554.2159999999997</c:v>
                </c:pt>
                <c:pt idx="134">
                  <c:v>-1551.2579999999998</c:v>
                </c:pt>
                <c:pt idx="135">
                  <c:v>-1549.9859999999999</c:v>
                </c:pt>
                <c:pt idx="136">
                  <c:v>-1563.6839999999995</c:v>
                </c:pt>
                <c:pt idx="137">
                  <c:v>-1577.4419999999998</c:v>
                </c:pt>
                <c:pt idx="138">
                  <c:v>-1596.3299999999997</c:v>
                </c:pt>
                <c:pt idx="139">
                  <c:v>-1619.0940000000001</c:v>
                </c:pt>
                <c:pt idx="140">
                  <c:v>-1651.7280000000001</c:v>
                </c:pt>
                <c:pt idx="141">
                  <c:v>-1686.2699999999998</c:v>
                </c:pt>
                <c:pt idx="142">
                  <c:v>-1723.5959999999998</c:v>
                </c:pt>
                <c:pt idx="143">
                  <c:v>-1758.5939999999998</c:v>
                </c:pt>
                <c:pt idx="144">
                  <c:v>-1800.9120000000003</c:v>
                </c:pt>
                <c:pt idx="145">
                  <c:v>-1842.99</c:v>
                </c:pt>
                <c:pt idx="146">
                  <c:v>-1877.8019999999999</c:v>
                </c:pt>
                <c:pt idx="147">
                  <c:v>-1913.616</c:v>
                </c:pt>
                <c:pt idx="148">
                  <c:v>-1953.5159999999996</c:v>
                </c:pt>
                <c:pt idx="149">
                  <c:v>-1991.2139999999997</c:v>
                </c:pt>
                <c:pt idx="150">
                  <c:v>-2020.3139999999999</c:v>
                </c:pt>
                <c:pt idx="151">
                  <c:v>-2048.502</c:v>
                </c:pt>
                <c:pt idx="152">
                  <c:v>-2073.6419999999998</c:v>
                </c:pt>
                <c:pt idx="153">
                  <c:v>-2097.1799999999998</c:v>
                </c:pt>
                <c:pt idx="154">
                  <c:v>-2111.88</c:v>
                </c:pt>
                <c:pt idx="155">
                  <c:v>-2112.8399999999997</c:v>
                </c:pt>
                <c:pt idx="156">
                  <c:v>-2074.5</c:v>
                </c:pt>
                <c:pt idx="157">
                  <c:v>-2030.5139999999999</c:v>
                </c:pt>
                <c:pt idx="158">
                  <c:v>-2005.4880000000003</c:v>
                </c:pt>
                <c:pt idx="159">
                  <c:v>-1985.0039999999999</c:v>
                </c:pt>
                <c:pt idx="160">
                  <c:v>-1968.6660000000002</c:v>
                </c:pt>
                <c:pt idx="161">
                  <c:v>-1955.0519999999999</c:v>
                </c:pt>
                <c:pt idx="162">
                  <c:v>-1947.1079999999997</c:v>
                </c:pt>
                <c:pt idx="163">
                  <c:v>-1945.5</c:v>
                </c:pt>
                <c:pt idx="164">
                  <c:v>-1967.5620000000001</c:v>
                </c:pt>
                <c:pt idx="165">
                  <c:v>-1995.21</c:v>
                </c:pt>
                <c:pt idx="166">
                  <c:v>-2021.4780000000001</c:v>
                </c:pt>
                <c:pt idx="167">
                  <c:v>-2044.5840000000001</c:v>
                </c:pt>
                <c:pt idx="168">
                  <c:v>-2066.7899999999995</c:v>
                </c:pt>
                <c:pt idx="169">
                  <c:v>-2088.9899999999998</c:v>
                </c:pt>
                <c:pt idx="170">
                  <c:v>-2108.5080000000003</c:v>
                </c:pt>
                <c:pt idx="171">
                  <c:v>-2135.9880000000003</c:v>
                </c:pt>
                <c:pt idx="172">
                  <c:v>-2184.7679999999996</c:v>
                </c:pt>
                <c:pt idx="173">
                  <c:v>-2231.4540000000002</c:v>
                </c:pt>
                <c:pt idx="174">
                  <c:v>-2263.8539999999998</c:v>
                </c:pt>
                <c:pt idx="175">
                  <c:v>-2298.096</c:v>
                </c:pt>
                <c:pt idx="176">
                  <c:v>-2340.6059999999998</c:v>
                </c:pt>
                <c:pt idx="177">
                  <c:v>-2382.9059999999999</c:v>
                </c:pt>
                <c:pt idx="178">
                  <c:v>-2425.212</c:v>
                </c:pt>
                <c:pt idx="179">
                  <c:v>-2466.7559999999999</c:v>
                </c:pt>
                <c:pt idx="180">
                  <c:v>-2501.1599999999994</c:v>
                </c:pt>
                <c:pt idx="181">
                  <c:v>-2536.5540000000001</c:v>
                </c:pt>
                <c:pt idx="182">
                  <c:v>-2568.5399999999995</c:v>
                </c:pt>
                <c:pt idx="183">
                  <c:v>-2598.1319999999996</c:v>
                </c:pt>
                <c:pt idx="184">
                  <c:v>-2617.9859999999994</c:v>
                </c:pt>
                <c:pt idx="185">
                  <c:v>-2638.2</c:v>
                </c:pt>
                <c:pt idx="186">
                  <c:v>-2662.7459999999996</c:v>
                </c:pt>
                <c:pt idx="187">
                  <c:v>-2686.2180000000003</c:v>
                </c:pt>
                <c:pt idx="188">
                  <c:v>-2707.5059999999999</c:v>
                </c:pt>
                <c:pt idx="189">
                  <c:v>-2726.4479999999999</c:v>
                </c:pt>
                <c:pt idx="190">
                  <c:v>-2749.1159999999995</c:v>
                </c:pt>
                <c:pt idx="191">
                  <c:v>-2773.8419999999996</c:v>
                </c:pt>
                <c:pt idx="192">
                  <c:v>-2797.86</c:v>
                </c:pt>
                <c:pt idx="193">
                  <c:v>-2820.2640000000001</c:v>
                </c:pt>
                <c:pt idx="194">
                  <c:v>-2846.7240000000006</c:v>
                </c:pt>
                <c:pt idx="195">
                  <c:v>-2875.308</c:v>
                </c:pt>
                <c:pt idx="196">
                  <c:v>-2899.457773185989</c:v>
                </c:pt>
                <c:pt idx="197">
                  <c:v>-2921.2688365694835</c:v>
                </c:pt>
                <c:pt idx="198">
                  <c:v>-2940.913537661771</c:v>
                </c:pt>
                <c:pt idx="199">
                  <c:v>-2961.802763322853</c:v>
                </c:pt>
                <c:pt idx="200">
                  <c:v>-2983.6583806912299</c:v>
                </c:pt>
                <c:pt idx="201">
                  <c:v>-3004.3018387017005</c:v>
                </c:pt>
                <c:pt idx="202">
                  <c:v>-3022.8608361317274</c:v>
                </c:pt>
                <c:pt idx="203">
                  <c:v>-3042.0620634561851</c:v>
                </c:pt>
                <c:pt idx="204">
                  <c:v>-3061.8967786171802</c:v>
                </c:pt>
                <c:pt idx="205">
                  <c:v>-3081.3086632363688</c:v>
                </c:pt>
                <c:pt idx="206">
                  <c:v>-3101.1754732502409</c:v>
                </c:pt>
                <c:pt idx="207">
                  <c:v>-3122.9668482639968</c:v>
                </c:pt>
                <c:pt idx="208">
                  <c:v>-3145.3245453240838</c:v>
                </c:pt>
              </c:numCache>
            </c:numRef>
          </c:val>
          <c:smooth val="0"/>
          <c:extLst>
            <c:ext xmlns:c16="http://schemas.microsoft.com/office/drawing/2014/chart" uri="{C3380CC4-5D6E-409C-BE32-E72D297353CC}">
              <c16:uniqueId val="{00000002-55E2-4335-B213-819257786E5C}"/>
            </c:ext>
          </c:extLst>
        </c:ser>
        <c:dLbls>
          <c:showLegendKey val="0"/>
          <c:showVal val="0"/>
          <c:showCatName val="0"/>
          <c:showSerName val="0"/>
          <c:showPercent val="0"/>
          <c:showBubbleSize val="0"/>
        </c:dLbls>
        <c:marker val="1"/>
        <c:smooth val="0"/>
        <c:axId val="430275648"/>
        <c:axId val="430274336"/>
      </c:lineChart>
      <c:lineChart>
        <c:grouping val="standard"/>
        <c:varyColors val="0"/>
        <c:ser>
          <c:idx val="3"/>
          <c:order val="1"/>
          <c:tx>
            <c:strRef>
              <c:f>Calculations_forecast!$A$41:$B$41</c:f>
              <c:strCache>
                <c:ptCount val="2"/>
                <c:pt idx="0">
                  <c:v>[15b]</c:v>
                </c:pt>
                <c:pt idx="1">
                  <c:v>Corporate Taxes ex Fed * MPCs</c:v>
                </c:pt>
              </c:strCache>
            </c:strRef>
          </c:tx>
          <c:spPr>
            <a:ln w="28575" cap="rnd">
              <a:solidFill>
                <a:schemeClr val="accent4"/>
              </a:solidFill>
              <a:round/>
            </a:ln>
            <a:effectLst/>
          </c:spPr>
          <c:marker>
            <c:symbol val="none"/>
          </c:marker>
          <c:cat>
            <c:numRef>
              <c:f>Calculations_forecast!$C$9:$IY$9</c:f>
              <c:numCache>
                <c:formatCode>mmm"-"yyyy</c:formatCode>
                <c:ptCount val="25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43465</c:v>
                </c:pt>
                <c:pt idx="196">
                  <c:v>43555</c:v>
                </c:pt>
                <c:pt idx="197">
                  <c:v>43646</c:v>
                </c:pt>
                <c:pt idx="198">
                  <c:v>43738</c:v>
                </c:pt>
                <c:pt idx="199">
                  <c:v>43830</c:v>
                </c:pt>
                <c:pt idx="200">
                  <c:v>43921</c:v>
                </c:pt>
                <c:pt idx="201">
                  <c:v>44012</c:v>
                </c:pt>
                <c:pt idx="202">
                  <c:v>44104</c:v>
                </c:pt>
                <c:pt idx="203">
                  <c:v>44196</c:v>
                </c:pt>
                <c:pt idx="204">
                  <c:v>44286</c:v>
                </c:pt>
                <c:pt idx="205">
                  <c:v>44377</c:v>
                </c:pt>
                <c:pt idx="206">
                  <c:v>44469</c:v>
                </c:pt>
                <c:pt idx="207">
                  <c:v>44561</c:v>
                </c:pt>
                <c:pt idx="208">
                  <c:v>44651</c:v>
                </c:pt>
              </c:numCache>
            </c:numRef>
          </c:cat>
          <c:val>
            <c:numRef>
              <c:f>Calculations_forecast!$C$41:$IY$41</c:f>
              <c:numCache>
                <c:formatCode>General</c:formatCode>
                <c:ptCount val="257"/>
                <c:pt idx="0">
                  <c:v>0</c:v>
                </c:pt>
                <c:pt idx="1">
                  <c:v>0</c:v>
                </c:pt>
                <c:pt idx="2">
                  <c:v>0</c:v>
                </c:pt>
                <c:pt idx="3">
                  <c:v>0</c:v>
                </c:pt>
                <c:pt idx="4">
                  <c:v>0</c:v>
                </c:pt>
                <c:pt idx="5">
                  <c:v>0</c:v>
                </c:pt>
                <c:pt idx="6">
                  <c:v>0</c:v>
                </c:pt>
                <c:pt idx="7">
                  <c:v>0</c:v>
                </c:pt>
                <c:pt idx="8">
                  <c:v>0</c:v>
                </c:pt>
                <c:pt idx="9">
                  <c:v>0</c:v>
                </c:pt>
                <c:pt idx="10">
                  <c:v>0</c:v>
                </c:pt>
                <c:pt idx="11">
                  <c:v>-13.850000000000003</c:v>
                </c:pt>
                <c:pt idx="12">
                  <c:v>-14.333333333333336</c:v>
                </c:pt>
                <c:pt idx="13">
                  <c:v>-14.826666666666668</c:v>
                </c:pt>
                <c:pt idx="14">
                  <c:v>-15.220000000000002</c:v>
                </c:pt>
                <c:pt idx="15">
                  <c:v>-15.730000000000002</c:v>
                </c:pt>
                <c:pt idx="16">
                  <c:v>-16.053333333333335</c:v>
                </c:pt>
                <c:pt idx="17">
                  <c:v>-16.420000000000002</c:v>
                </c:pt>
                <c:pt idx="18">
                  <c:v>-16.973333333333333</c:v>
                </c:pt>
                <c:pt idx="19">
                  <c:v>-17.306666666666665</c:v>
                </c:pt>
                <c:pt idx="20">
                  <c:v>-17.333333333333336</c:v>
                </c:pt>
                <c:pt idx="21">
                  <c:v>-17.46</c:v>
                </c:pt>
                <c:pt idx="22">
                  <c:v>-17.896666666666672</c:v>
                </c:pt>
                <c:pt idx="23">
                  <c:v>-18.23</c:v>
                </c:pt>
                <c:pt idx="24">
                  <c:v>-18.706666666666671</c:v>
                </c:pt>
                <c:pt idx="25">
                  <c:v>-19.143333333333338</c:v>
                </c:pt>
                <c:pt idx="26">
                  <c:v>-19.633333333333336</c:v>
                </c:pt>
                <c:pt idx="27">
                  <c:v>-20.020000000000003</c:v>
                </c:pt>
                <c:pt idx="28">
                  <c:v>-20.613333333333333</c:v>
                </c:pt>
                <c:pt idx="29">
                  <c:v>-21.320000000000004</c:v>
                </c:pt>
                <c:pt idx="30">
                  <c:v>-21.950000000000003</c:v>
                </c:pt>
                <c:pt idx="31">
                  <c:v>-22.800000000000004</c:v>
                </c:pt>
                <c:pt idx="32">
                  <c:v>-23.710000000000004</c:v>
                </c:pt>
                <c:pt idx="33">
                  <c:v>-24.970000000000006</c:v>
                </c:pt>
                <c:pt idx="34">
                  <c:v>-25.896666666666672</c:v>
                </c:pt>
                <c:pt idx="35">
                  <c:v>-26.933333333333334</c:v>
                </c:pt>
                <c:pt idx="36">
                  <c:v>-27.623333333333331</c:v>
                </c:pt>
                <c:pt idx="37">
                  <c:v>-28.346666666666664</c:v>
                </c:pt>
                <c:pt idx="38">
                  <c:v>-29.036666666666662</c:v>
                </c:pt>
                <c:pt idx="39">
                  <c:v>-29.643333333333331</c:v>
                </c:pt>
                <c:pt idx="40">
                  <c:v>-30.36333333333333</c:v>
                </c:pt>
                <c:pt idx="41">
                  <c:v>-30.213333333333328</c:v>
                </c:pt>
                <c:pt idx="42">
                  <c:v>-30.223333333333329</c:v>
                </c:pt>
                <c:pt idx="43">
                  <c:v>-30.446666666666665</c:v>
                </c:pt>
                <c:pt idx="44">
                  <c:v>-30.793333333333337</c:v>
                </c:pt>
                <c:pt idx="45">
                  <c:v>-30.37</c:v>
                </c:pt>
                <c:pt idx="46">
                  <c:v>-30.009999999999998</c:v>
                </c:pt>
                <c:pt idx="47">
                  <c:v>-29.193333333333328</c:v>
                </c:pt>
                <c:pt idx="48">
                  <c:v>-28.103333333333332</c:v>
                </c:pt>
                <c:pt idx="49">
                  <c:v>-27.06</c:v>
                </c:pt>
                <c:pt idx="50">
                  <c:v>-26.09</c:v>
                </c:pt>
                <c:pt idx="51">
                  <c:v>-25.08</c:v>
                </c:pt>
                <c:pt idx="52">
                  <c:v>-23.88</c:v>
                </c:pt>
                <c:pt idx="53">
                  <c:v>-23.86</c:v>
                </c:pt>
                <c:pt idx="54">
                  <c:v>-23.883333333333336</c:v>
                </c:pt>
                <c:pt idx="55">
                  <c:v>-23.733333333333334</c:v>
                </c:pt>
                <c:pt idx="56">
                  <c:v>-24.053333333333335</c:v>
                </c:pt>
                <c:pt idx="57">
                  <c:v>-24.646666666666661</c:v>
                </c:pt>
                <c:pt idx="58">
                  <c:v>-24.743333333333332</c:v>
                </c:pt>
                <c:pt idx="59">
                  <c:v>-25.179999999999996</c:v>
                </c:pt>
                <c:pt idx="60">
                  <c:v>-26.183333333333334</c:v>
                </c:pt>
                <c:pt idx="61">
                  <c:v>-27.080000000000002</c:v>
                </c:pt>
                <c:pt idx="62">
                  <c:v>-28.143333333333334</c:v>
                </c:pt>
                <c:pt idx="63">
                  <c:v>-29.293333333333337</c:v>
                </c:pt>
                <c:pt idx="64">
                  <c:v>-30.536666666666669</c:v>
                </c:pt>
                <c:pt idx="65">
                  <c:v>-31.31666666666667</c:v>
                </c:pt>
                <c:pt idx="66">
                  <c:v>-31.86</c:v>
                </c:pt>
                <c:pt idx="67">
                  <c:v>-32.713333333333331</c:v>
                </c:pt>
                <c:pt idx="68">
                  <c:v>-33.173333333333332</c:v>
                </c:pt>
                <c:pt idx="69">
                  <c:v>-34.11</c:v>
                </c:pt>
                <c:pt idx="70">
                  <c:v>-35.603333333333332</c:v>
                </c:pt>
                <c:pt idx="71">
                  <c:v>-36.893333333333338</c:v>
                </c:pt>
                <c:pt idx="72">
                  <c:v>-37.9</c:v>
                </c:pt>
                <c:pt idx="73">
                  <c:v>-39.210000000000008</c:v>
                </c:pt>
                <c:pt idx="74">
                  <c:v>-40.656666666666666</c:v>
                </c:pt>
                <c:pt idx="75">
                  <c:v>-42.370000000000005</c:v>
                </c:pt>
                <c:pt idx="76">
                  <c:v>-43.980000000000004</c:v>
                </c:pt>
                <c:pt idx="77">
                  <c:v>-45.086666666666673</c:v>
                </c:pt>
                <c:pt idx="78">
                  <c:v>-46</c:v>
                </c:pt>
                <c:pt idx="79">
                  <c:v>-46.52000000000001</c:v>
                </c:pt>
                <c:pt idx="80">
                  <c:v>-46.980000000000004</c:v>
                </c:pt>
                <c:pt idx="81">
                  <c:v>-47.146666666666675</c:v>
                </c:pt>
                <c:pt idx="82">
                  <c:v>-47.276666666666671</c:v>
                </c:pt>
                <c:pt idx="83">
                  <c:v>-47.546666666666674</c:v>
                </c:pt>
                <c:pt idx="84">
                  <c:v>-47.793333333333337</c:v>
                </c:pt>
                <c:pt idx="85">
                  <c:v>-47.650000000000006</c:v>
                </c:pt>
                <c:pt idx="86">
                  <c:v>-47.210000000000008</c:v>
                </c:pt>
                <c:pt idx="87">
                  <c:v>-46.616666666666674</c:v>
                </c:pt>
                <c:pt idx="88">
                  <c:v>-46.36</c:v>
                </c:pt>
                <c:pt idx="89">
                  <c:v>-46.629999999999995</c:v>
                </c:pt>
                <c:pt idx="90">
                  <c:v>-46.886666666666663</c:v>
                </c:pt>
                <c:pt idx="91">
                  <c:v>-47.489999999999995</c:v>
                </c:pt>
                <c:pt idx="92">
                  <c:v>-48.283333333333331</c:v>
                </c:pt>
                <c:pt idx="93">
                  <c:v>-49.346666666666664</c:v>
                </c:pt>
                <c:pt idx="94">
                  <c:v>-50.036666666666676</c:v>
                </c:pt>
                <c:pt idx="95">
                  <c:v>-51.803333333333342</c:v>
                </c:pt>
                <c:pt idx="96">
                  <c:v>-52.943333333333342</c:v>
                </c:pt>
                <c:pt idx="97">
                  <c:v>-54.513333333333335</c:v>
                </c:pt>
                <c:pt idx="98">
                  <c:v>-56.576666666666668</c:v>
                </c:pt>
                <c:pt idx="99">
                  <c:v>-58.926666666666677</c:v>
                </c:pt>
                <c:pt idx="100">
                  <c:v>-61.02000000000001</c:v>
                </c:pt>
                <c:pt idx="101">
                  <c:v>-62.943333333333328</c:v>
                </c:pt>
                <c:pt idx="102">
                  <c:v>-65.239999999999995</c:v>
                </c:pt>
                <c:pt idx="103">
                  <c:v>-67.09</c:v>
                </c:pt>
                <c:pt idx="104">
                  <c:v>-69.023333333333326</c:v>
                </c:pt>
                <c:pt idx="105">
                  <c:v>-70.913333333333341</c:v>
                </c:pt>
                <c:pt idx="106">
                  <c:v>-73.086666666666673</c:v>
                </c:pt>
                <c:pt idx="107">
                  <c:v>-74.316666666666663</c:v>
                </c:pt>
                <c:pt idx="108">
                  <c:v>-76.333333333333314</c:v>
                </c:pt>
                <c:pt idx="109">
                  <c:v>-78.203333333333333</c:v>
                </c:pt>
                <c:pt idx="110">
                  <c:v>-79.943333333333342</c:v>
                </c:pt>
                <c:pt idx="111">
                  <c:v>-81.02</c:v>
                </c:pt>
                <c:pt idx="112">
                  <c:v>-81.876666666666665</c:v>
                </c:pt>
                <c:pt idx="113">
                  <c:v>-82.726666666666688</c:v>
                </c:pt>
                <c:pt idx="114">
                  <c:v>-83.553333333333342</c:v>
                </c:pt>
                <c:pt idx="115">
                  <c:v>-84.356666666666683</c:v>
                </c:pt>
                <c:pt idx="116">
                  <c:v>-85.29000000000002</c:v>
                </c:pt>
                <c:pt idx="117">
                  <c:v>-85.773333333333355</c:v>
                </c:pt>
                <c:pt idx="118">
                  <c:v>-86.353333333333353</c:v>
                </c:pt>
                <c:pt idx="119">
                  <c:v>-86.99666666666667</c:v>
                </c:pt>
                <c:pt idx="120">
                  <c:v>-87.976666666666688</c:v>
                </c:pt>
                <c:pt idx="121">
                  <c:v>-88.76</c:v>
                </c:pt>
                <c:pt idx="122">
                  <c:v>-88.529999999999987</c:v>
                </c:pt>
                <c:pt idx="123">
                  <c:v>-88.710000000000008</c:v>
                </c:pt>
                <c:pt idx="124">
                  <c:v>-87.76</c:v>
                </c:pt>
                <c:pt idx="125">
                  <c:v>-86.733333333333348</c:v>
                </c:pt>
                <c:pt idx="126">
                  <c:v>-84.846666666666636</c:v>
                </c:pt>
                <c:pt idx="127">
                  <c:v>-82.553333333333342</c:v>
                </c:pt>
                <c:pt idx="128">
                  <c:v>-79.936666666666667</c:v>
                </c:pt>
                <c:pt idx="129">
                  <c:v>-77.61</c:v>
                </c:pt>
                <c:pt idx="130">
                  <c:v>-75.433333333333337</c:v>
                </c:pt>
                <c:pt idx="131">
                  <c:v>-73.683333333333337</c:v>
                </c:pt>
                <c:pt idx="132">
                  <c:v>-72.236666666666665</c:v>
                </c:pt>
                <c:pt idx="133">
                  <c:v>-70.736666666666665</c:v>
                </c:pt>
                <c:pt idx="134">
                  <c:v>-70.563333333333318</c:v>
                </c:pt>
                <c:pt idx="135">
                  <c:v>-71.073333333333323</c:v>
                </c:pt>
                <c:pt idx="136">
                  <c:v>-73.14</c:v>
                </c:pt>
                <c:pt idx="137">
                  <c:v>-76.063333333333333</c:v>
                </c:pt>
                <c:pt idx="138">
                  <c:v>-80.370000000000019</c:v>
                </c:pt>
                <c:pt idx="139">
                  <c:v>-85.406666666666666</c:v>
                </c:pt>
                <c:pt idx="140">
                  <c:v>-92.966666666666669</c:v>
                </c:pt>
                <c:pt idx="141">
                  <c:v>-99.933333333333323</c:v>
                </c:pt>
                <c:pt idx="142">
                  <c:v>-106.83999999999999</c:v>
                </c:pt>
                <c:pt idx="143">
                  <c:v>-114.41999999999999</c:v>
                </c:pt>
                <c:pt idx="144">
                  <c:v>-121.78</c:v>
                </c:pt>
                <c:pt idx="145">
                  <c:v>-129.61333333333332</c:v>
                </c:pt>
                <c:pt idx="146">
                  <c:v>-137.37</c:v>
                </c:pt>
                <c:pt idx="147">
                  <c:v>-143.14333333333332</c:v>
                </c:pt>
                <c:pt idx="148">
                  <c:v>-148.70000000000002</c:v>
                </c:pt>
                <c:pt idx="149">
                  <c:v>-153.37666666666667</c:v>
                </c:pt>
                <c:pt idx="150">
                  <c:v>-156.12666666666667</c:v>
                </c:pt>
                <c:pt idx="151">
                  <c:v>-158.10333333333335</c:v>
                </c:pt>
                <c:pt idx="152">
                  <c:v>-155.48000000000002</c:v>
                </c:pt>
                <c:pt idx="153">
                  <c:v>-152.80000000000001</c:v>
                </c:pt>
                <c:pt idx="154">
                  <c:v>-149.4366666666667</c:v>
                </c:pt>
                <c:pt idx="155">
                  <c:v>-141.42666666666668</c:v>
                </c:pt>
                <c:pt idx="156">
                  <c:v>-133.08000000000001</c:v>
                </c:pt>
                <c:pt idx="157">
                  <c:v>-125.11000000000001</c:v>
                </c:pt>
                <c:pt idx="158">
                  <c:v>-116.91333333333333</c:v>
                </c:pt>
                <c:pt idx="159">
                  <c:v>-111.06</c:v>
                </c:pt>
                <c:pt idx="160">
                  <c:v>-105.59666666666665</c:v>
                </c:pt>
                <c:pt idx="161">
                  <c:v>-100.54666666666667</c:v>
                </c:pt>
                <c:pt idx="162">
                  <c:v>-97.27</c:v>
                </c:pt>
                <c:pt idx="163">
                  <c:v>-94.976666666666659</c:v>
                </c:pt>
                <c:pt idx="164">
                  <c:v>-94.490000000000009</c:v>
                </c:pt>
                <c:pt idx="165">
                  <c:v>-94.433333333333337</c:v>
                </c:pt>
                <c:pt idx="166">
                  <c:v>-93.893333333333345</c:v>
                </c:pt>
                <c:pt idx="167">
                  <c:v>-98.04</c:v>
                </c:pt>
                <c:pt idx="168">
                  <c:v>-102.84999999999998</c:v>
                </c:pt>
                <c:pt idx="169">
                  <c:v>-107.39999999999998</c:v>
                </c:pt>
                <c:pt idx="170">
                  <c:v>-111.80666666666667</c:v>
                </c:pt>
                <c:pt idx="171">
                  <c:v>-115.09333333333332</c:v>
                </c:pt>
                <c:pt idx="172">
                  <c:v>-118.46000000000002</c:v>
                </c:pt>
                <c:pt idx="173">
                  <c:v>-121.51666666666668</c:v>
                </c:pt>
                <c:pt idx="174">
                  <c:v>-124.24000000000004</c:v>
                </c:pt>
                <c:pt idx="175">
                  <c:v>-126.67000000000003</c:v>
                </c:pt>
                <c:pt idx="176">
                  <c:v>-130.58333333333334</c:v>
                </c:pt>
                <c:pt idx="177">
                  <c:v>-135.1866666666667</c:v>
                </c:pt>
                <c:pt idx="178">
                  <c:v>-139.77000000000001</c:v>
                </c:pt>
                <c:pt idx="179">
                  <c:v>-143.1866666666667</c:v>
                </c:pt>
                <c:pt idx="180">
                  <c:v>-146.38333333333333</c:v>
                </c:pt>
                <c:pt idx="181">
                  <c:v>-149.23666666666665</c:v>
                </c:pt>
                <c:pt idx="182">
                  <c:v>-150.80333333333331</c:v>
                </c:pt>
                <c:pt idx="183">
                  <c:v>-151.26333333333335</c:v>
                </c:pt>
                <c:pt idx="184">
                  <c:v>-152.01666666666668</c:v>
                </c:pt>
                <c:pt idx="185">
                  <c:v>-152.90333333333331</c:v>
                </c:pt>
                <c:pt idx="186">
                  <c:v>-154.44333333333336</c:v>
                </c:pt>
                <c:pt idx="187">
                  <c:v>-155.08333333333334</c:v>
                </c:pt>
                <c:pt idx="188">
                  <c:v>-153.13666666666668</c:v>
                </c:pt>
                <c:pt idx="189">
                  <c:v>-150.75666666666666</c:v>
                </c:pt>
                <c:pt idx="190">
                  <c:v>-149.56666666666669</c:v>
                </c:pt>
                <c:pt idx="191">
                  <c:v>-147.26333333333332</c:v>
                </c:pt>
                <c:pt idx="192">
                  <c:v>-140.33333333333334</c:v>
                </c:pt>
                <c:pt idx="193">
                  <c:v>-134.03666666666666</c:v>
                </c:pt>
                <c:pt idx="194">
                  <c:v>-129.06333333333333</c:v>
                </c:pt>
                <c:pt idx="195">
                  <c:v>-125.28501474564017</c:v>
                </c:pt>
                <c:pt idx="196">
                  <c:v>-120.66157384062006</c:v>
                </c:pt>
                <c:pt idx="197">
                  <c:v>-116.07248936621767</c:v>
                </c:pt>
                <c:pt idx="198">
                  <c:v>-110.6485409710412</c:v>
                </c:pt>
                <c:pt idx="199">
                  <c:v>-106.14921075416504</c:v>
                </c:pt>
                <c:pt idx="200">
                  <c:v>-103.03445749346659</c:v>
                </c:pt>
                <c:pt idx="201">
                  <c:v>-99.732988050649297</c:v>
                </c:pt>
                <c:pt idx="202">
                  <c:v>-96.287027300207583</c:v>
                </c:pt>
                <c:pt idx="203">
                  <c:v>-93.942016950238397</c:v>
                </c:pt>
                <c:pt idx="204">
                  <c:v>-95.719363156518142</c:v>
                </c:pt>
                <c:pt idx="205">
                  <c:v>-96.797088387752041</c:v>
                </c:pt>
                <c:pt idx="206">
                  <c:v>-97.643180756634706</c:v>
                </c:pt>
                <c:pt idx="207">
                  <c:v>-98.536311644525242</c:v>
                </c:pt>
                <c:pt idx="208">
                  <c:v>-99.453993632171887</c:v>
                </c:pt>
              </c:numCache>
            </c:numRef>
          </c:val>
          <c:smooth val="0"/>
          <c:extLst>
            <c:ext xmlns:c16="http://schemas.microsoft.com/office/drawing/2014/chart" uri="{C3380CC4-5D6E-409C-BE32-E72D297353CC}">
              <c16:uniqueId val="{00000003-55E2-4335-B213-819257786E5C}"/>
            </c:ext>
          </c:extLst>
        </c:ser>
        <c:dLbls>
          <c:showLegendKey val="0"/>
          <c:showVal val="0"/>
          <c:showCatName val="0"/>
          <c:showSerName val="0"/>
          <c:showPercent val="0"/>
          <c:showBubbleSize val="0"/>
        </c:dLbls>
        <c:marker val="1"/>
        <c:smooth val="0"/>
        <c:axId val="866541928"/>
        <c:axId val="866542912"/>
      </c:lineChart>
      <c:dateAx>
        <c:axId val="430275648"/>
        <c:scaling>
          <c:orientation val="minMax"/>
          <c:min val="42795"/>
        </c:scaling>
        <c:delete val="0"/>
        <c:axPos val="b"/>
        <c:numFmt formatCode="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max val="-2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accent3"/>
            </a:solidFill>
          </a:ln>
          <a:effectLst/>
        </c:spPr>
        <c:txPr>
          <a:bodyPr rot="-60000000" spcFirstLastPara="1" vertOverflow="ellipsis" vert="horz" wrap="square" anchor="ctr" anchorCtr="1"/>
          <a:lstStyle/>
          <a:p>
            <a:pPr>
              <a:defRPr sz="1000" b="0" i="0" u="none" strike="noStrike" kern="1200" baseline="0">
                <a:solidFill>
                  <a:schemeClr val="accent3"/>
                </a:solidFill>
                <a:latin typeface="Georgia" panose="02040502050405020303" pitchFamily="18" charset="0"/>
                <a:ea typeface="+mn-ea"/>
                <a:cs typeface="+mn-cs"/>
              </a:defRPr>
            </a:pPr>
            <a:endParaRPr lang="en-US"/>
          </a:p>
        </c:txPr>
        <c:crossAx val="430275648"/>
        <c:crosses val="autoZero"/>
        <c:crossBetween val="between"/>
        <c:majorUnit val="1000"/>
      </c:valAx>
      <c:valAx>
        <c:axId val="866542912"/>
        <c:scaling>
          <c:orientation val="minMax"/>
          <c:max val="-40"/>
        </c:scaling>
        <c:delete val="0"/>
        <c:axPos val="r"/>
        <c:numFmt formatCode="General" sourceLinked="1"/>
        <c:majorTickMark val="out"/>
        <c:minorTickMark val="none"/>
        <c:tickLblPos val="nextTo"/>
        <c:spPr>
          <a:ln>
            <a:solidFill>
              <a:schemeClr val="accent4"/>
            </a:solidFill>
          </a:ln>
        </c:spPr>
        <c:txPr>
          <a:bodyPr/>
          <a:lstStyle/>
          <a:p>
            <a:pPr>
              <a:defRPr>
                <a:solidFill>
                  <a:schemeClr val="accent4"/>
                </a:solidFill>
              </a:defRPr>
            </a:pPr>
            <a:endParaRPr lang="en-US"/>
          </a:p>
        </c:txPr>
        <c:crossAx val="866541928"/>
        <c:crosses val="max"/>
        <c:crossBetween val="between"/>
        <c:majorUnit val="20"/>
      </c:valAx>
      <c:dateAx>
        <c:axId val="866541928"/>
        <c:scaling>
          <c:orientation val="minMax"/>
        </c:scaling>
        <c:delete val="1"/>
        <c:axPos val="b"/>
        <c:numFmt formatCode="mmm&quot;-&quot;yyyy" sourceLinked="1"/>
        <c:majorTickMark val="out"/>
        <c:minorTickMark val="none"/>
        <c:tickLblPos val="nextTo"/>
        <c:crossAx val="866542912"/>
        <c:crosses val="autoZero"/>
        <c:auto val="1"/>
        <c:lblOffset val="100"/>
        <c:baseTimeUnit val="months"/>
      </c:dateAx>
    </c:plotArea>
    <c:legend>
      <c:legendPos val="b"/>
      <c:layout>
        <c:manualLayout>
          <c:xMode val="edge"/>
          <c:yMode val="edge"/>
          <c:x val="1.0640823743185949E-2"/>
          <c:y val="0.87189988299655319"/>
          <c:w val="0.97653866343630125"/>
          <c:h val="0.116436138253802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Taxes</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20520872523069919"/>
          <c:w val="0.8731203242451836"/>
          <c:h val="0.56869579981747564"/>
        </c:manualLayout>
      </c:layout>
      <c:lineChart>
        <c:grouping val="standard"/>
        <c:varyColors val="0"/>
        <c:ser>
          <c:idx val="2"/>
          <c:order val="0"/>
          <c:tx>
            <c:strRef>
              <c:f>Calculations_forecast!$A$14:$B$14</c:f>
              <c:strCache>
                <c:ptCount val="2"/>
                <c:pt idx="0">
                  <c:v>[3a]</c:v>
                </c:pt>
                <c:pt idx="1">
                  <c:v>Contributions for Government Social Insurance</c:v>
                </c:pt>
              </c:strCache>
            </c:strRef>
          </c:tx>
          <c:spPr>
            <a:ln w="28575" cap="rnd">
              <a:solidFill>
                <a:schemeClr val="accent5">
                  <a:lumMod val="60000"/>
                  <a:lumOff val="40000"/>
                </a:schemeClr>
              </a:solidFill>
              <a:round/>
            </a:ln>
            <a:effectLst/>
          </c:spPr>
          <c:marker>
            <c:symbol val="none"/>
          </c:marker>
          <c:cat>
            <c:numRef>
              <c:f>Calculations_forecast!$C$9:$DJ$9</c:f>
              <c:numCache>
                <c:formatCode>mmm"-"yyyy</c:formatCode>
                <c:ptCount val="11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numCache>
            </c:numRef>
          </c:cat>
          <c:val>
            <c:numRef>
              <c:f>Calculations_forecast!$C$14:$DJ$14</c:f>
              <c:numCache>
                <c:formatCode>General</c:formatCode>
                <c:ptCount val="112"/>
                <c:pt idx="0">
                  <c:v>46.2</c:v>
                </c:pt>
                <c:pt idx="1">
                  <c:v>46.5</c:v>
                </c:pt>
                <c:pt idx="2">
                  <c:v>47</c:v>
                </c:pt>
                <c:pt idx="3">
                  <c:v>46.7</c:v>
                </c:pt>
                <c:pt idx="4">
                  <c:v>50.7</c:v>
                </c:pt>
                <c:pt idx="5">
                  <c:v>51.400000000000006</c:v>
                </c:pt>
                <c:pt idx="6">
                  <c:v>51.7</c:v>
                </c:pt>
                <c:pt idx="7">
                  <c:v>52.2</c:v>
                </c:pt>
                <c:pt idx="8">
                  <c:v>58.599999999999994</c:v>
                </c:pt>
                <c:pt idx="9">
                  <c:v>59.199999999999996</c:v>
                </c:pt>
                <c:pt idx="10">
                  <c:v>59.8</c:v>
                </c:pt>
                <c:pt idx="11">
                  <c:v>60.8</c:v>
                </c:pt>
                <c:pt idx="12">
                  <c:v>74.100000000000009</c:v>
                </c:pt>
                <c:pt idx="13">
                  <c:v>75.3</c:v>
                </c:pt>
                <c:pt idx="14">
                  <c:v>76.599999999999994</c:v>
                </c:pt>
                <c:pt idx="15">
                  <c:v>78.199999999999989</c:v>
                </c:pt>
                <c:pt idx="16">
                  <c:v>83.699999999999989</c:v>
                </c:pt>
                <c:pt idx="17">
                  <c:v>85.199999999999989</c:v>
                </c:pt>
                <c:pt idx="18">
                  <c:v>86.9</c:v>
                </c:pt>
                <c:pt idx="19">
                  <c:v>87.100000000000009</c:v>
                </c:pt>
                <c:pt idx="20">
                  <c:v>88.3</c:v>
                </c:pt>
                <c:pt idx="21">
                  <c:v>88.6</c:v>
                </c:pt>
                <c:pt idx="22">
                  <c:v>90.4</c:v>
                </c:pt>
                <c:pt idx="23">
                  <c:v>92.5</c:v>
                </c:pt>
                <c:pt idx="24">
                  <c:v>99.5</c:v>
                </c:pt>
                <c:pt idx="25">
                  <c:v>101</c:v>
                </c:pt>
                <c:pt idx="26">
                  <c:v>102.8</c:v>
                </c:pt>
                <c:pt idx="27">
                  <c:v>104.39999999999999</c:v>
                </c:pt>
                <c:pt idx="28">
                  <c:v>110</c:v>
                </c:pt>
                <c:pt idx="29">
                  <c:v>112.8</c:v>
                </c:pt>
                <c:pt idx="30">
                  <c:v>115.10000000000001</c:v>
                </c:pt>
                <c:pt idx="31">
                  <c:v>117.4</c:v>
                </c:pt>
                <c:pt idx="32">
                  <c:v>124.8</c:v>
                </c:pt>
                <c:pt idx="33">
                  <c:v>129.80000000000001</c:v>
                </c:pt>
                <c:pt idx="34">
                  <c:v>134.30000000000001</c:v>
                </c:pt>
                <c:pt idx="35">
                  <c:v>139.6</c:v>
                </c:pt>
                <c:pt idx="36">
                  <c:v>146.9</c:v>
                </c:pt>
                <c:pt idx="37">
                  <c:v>151.30000000000001</c:v>
                </c:pt>
                <c:pt idx="38">
                  <c:v>156.30000000000001</c:v>
                </c:pt>
                <c:pt idx="39">
                  <c:v>160.30000000000001</c:v>
                </c:pt>
                <c:pt idx="40">
                  <c:v>162.9</c:v>
                </c:pt>
                <c:pt idx="41">
                  <c:v>163.9</c:v>
                </c:pt>
                <c:pt idx="42">
                  <c:v>168</c:v>
                </c:pt>
                <c:pt idx="43">
                  <c:v>174.1</c:v>
                </c:pt>
                <c:pt idx="44">
                  <c:v>191</c:v>
                </c:pt>
                <c:pt idx="45">
                  <c:v>194.70000000000002</c:v>
                </c:pt>
                <c:pt idx="46">
                  <c:v>199.5</c:v>
                </c:pt>
                <c:pt idx="47">
                  <c:v>202.2</c:v>
                </c:pt>
                <c:pt idx="48">
                  <c:v>207.2</c:v>
                </c:pt>
                <c:pt idx="49">
                  <c:v>209.2</c:v>
                </c:pt>
                <c:pt idx="50">
                  <c:v>211.6</c:v>
                </c:pt>
                <c:pt idx="51">
                  <c:v>212.4</c:v>
                </c:pt>
                <c:pt idx="52">
                  <c:v>220.1</c:v>
                </c:pt>
                <c:pt idx="53">
                  <c:v>224.29999999999998</c:v>
                </c:pt>
                <c:pt idx="54">
                  <c:v>228.9</c:v>
                </c:pt>
                <c:pt idx="55">
                  <c:v>235.5</c:v>
                </c:pt>
                <c:pt idx="56">
                  <c:v>250.8</c:v>
                </c:pt>
                <c:pt idx="57">
                  <c:v>256.8</c:v>
                </c:pt>
                <c:pt idx="58">
                  <c:v>261.90000000000003</c:v>
                </c:pt>
                <c:pt idx="59">
                  <c:v>265.90000000000003</c:v>
                </c:pt>
                <c:pt idx="60">
                  <c:v>275.7</c:v>
                </c:pt>
                <c:pt idx="61">
                  <c:v>279.8</c:v>
                </c:pt>
                <c:pt idx="62">
                  <c:v>284.59999999999997</c:v>
                </c:pt>
                <c:pt idx="63">
                  <c:v>291.09999999999997</c:v>
                </c:pt>
                <c:pt idx="64">
                  <c:v>298.2</c:v>
                </c:pt>
                <c:pt idx="65">
                  <c:v>301.90000000000003</c:v>
                </c:pt>
                <c:pt idx="66">
                  <c:v>306.90000000000003</c:v>
                </c:pt>
                <c:pt idx="67">
                  <c:v>312.59999999999997</c:v>
                </c:pt>
                <c:pt idx="68">
                  <c:v>317.39999999999998</c:v>
                </c:pt>
                <c:pt idx="69">
                  <c:v>321.5</c:v>
                </c:pt>
                <c:pt idx="70">
                  <c:v>326.3</c:v>
                </c:pt>
                <c:pt idx="71">
                  <c:v>333.3</c:v>
                </c:pt>
                <c:pt idx="72">
                  <c:v>352.7</c:v>
                </c:pt>
                <c:pt idx="73">
                  <c:v>360</c:v>
                </c:pt>
                <c:pt idx="74">
                  <c:v>366.2</c:v>
                </c:pt>
                <c:pt idx="75">
                  <c:v>373.7</c:v>
                </c:pt>
                <c:pt idx="76">
                  <c:v>379.7</c:v>
                </c:pt>
                <c:pt idx="77">
                  <c:v>384.29999999999995</c:v>
                </c:pt>
                <c:pt idx="78">
                  <c:v>388.8</c:v>
                </c:pt>
                <c:pt idx="79">
                  <c:v>394.90000000000003</c:v>
                </c:pt>
                <c:pt idx="80">
                  <c:v>403.5</c:v>
                </c:pt>
                <c:pt idx="81">
                  <c:v>408.9</c:v>
                </c:pt>
                <c:pt idx="82">
                  <c:v>416.59999999999997</c:v>
                </c:pt>
                <c:pt idx="83">
                  <c:v>419.4</c:v>
                </c:pt>
                <c:pt idx="84">
                  <c:v>423</c:v>
                </c:pt>
                <c:pt idx="85">
                  <c:v>429.7</c:v>
                </c:pt>
                <c:pt idx="86">
                  <c:v>435.5</c:v>
                </c:pt>
                <c:pt idx="87">
                  <c:v>440.59999999999997</c:v>
                </c:pt>
                <c:pt idx="88">
                  <c:v>452.5</c:v>
                </c:pt>
                <c:pt idx="89">
                  <c:v>458.1</c:v>
                </c:pt>
                <c:pt idx="90">
                  <c:v>461.2</c:v>
                </c:pt>
                <c:pt idx="91">
                  <c:v>456.5</c:v>
                </c:pt>
                <c:pt idx="92">
                  <c:v>475.90000000000003</c:v>
                </c:pt>
                <c:pt idx="93">
                  <c:v>476.5</c:v>
                </c:pt>
                <c:pt idx="94">
                  <c:v>481</c:v>
                </c:pt>
                <c:pt idx="95">
                  <c:v>485.2</c:v>
                </c:pt>
                <c:pt idx="96">
                  <c:v>500.40000000000003</c:v>
                </c:pt>
                <c:pt idx="97">
                  <c:v>507.6</c:v>
                </c:pt>
                <c:pt idx="98">
                  <c:v>513.5</c:v>
                </c:pt>
                <c:pt idx="99">
                  <c:v>521.20000000000005</c:v>
                </c:pt>
                <c:pt idx="100">
                  <c:v>528.20000000000005</c:v>
                </c:pt>
                <c:pt idx="101">
                  <c:v>532.70000000000005</c:v>
                </c:pt>
                <c:pt idx="102">
                  <c:v>538.1</c:v>
                </c:pt>
                <c:pt idx="103">
                  <c:v>543.1</c:v>
                </c:pt>
                <c:pt idx="104">
                  <c:v>545.9</c:v>
                </c:pt>
                <c:pt idx="105">
                  <c:v>554.40000000000009</c:v>
                </c:pt>
                <c:pt idx="106">
                  <c:v>561.79999999999995</c:v>
                </c:pt>
                <c:pt idx="107">
                  <c:v>569.4</c:v>
                </c:pt>
                <c:pt idx="108">
                  <c:v>577.29999999999995</c:v>
                </c:pt>
                <c:pt idx="109">
                  <c:v>584.9</c:v>
                </c:pt>
                <c:pt idx="110">
                  <c:v>593.5</c:v>
                </c:pt>
                <c:pt idx="111">
                  <c:v>605.29999999999995</c:v>
                </c:pt>
              </c:numCache>
            </c:numRef>
          </c:val>
          <c:smooth val="0"/>
          <c:extLst>
            <c:ext xmlns:c16="http://schemas.microsoft.com/office/drawing/2014/chart" uri="{C3380CC4-5D6E-409C-BE32-E72D297353CC}">
              <c16:uniqueId val="{00000006-2445-4E0F-B935-18B793BC7A5F}"/>
            </c:ext>
          </c:extLst>
        </c:ser>
        <c:ser>
          <c:idx val="3"/>
          <c:order val="1"/>
          <c:tx>
            <c:strRef>
              <c:f>Calculations_forecast!$A$15:$B$15</c:f>
              <c:strCache>
                <c:ptCount val="2"/>
                <c:pt idx="0">
                  <c:v>[3b]</c:v>
                </c:pt>
                <c:pt idx="1">
                  <c:v>Personal Current Taxes</c:v>
                </c:pt>
              </c:strCache>
            </c:strRef>
          </c:tx>
          <c:spPr>
            <a:ln w="28575" cap="rnd">
              <a:solidFill>
                <a:schemeClr val="accent1"/>
              </a:solidFill>
              <a:round/>
            </a:ln>
            <a:effectLst/>
          </c:spPr>
          <c:marker>
            <c:symbol val="none"/>
          </c:marker>
          <c:cat>
            <c:numRef>
              <c:f>Calculations_forecast!$C$9:$DJ$9</c:f>
              <c:numCache>
                <c:formatCode>mmm"-"yyyy</c:formatCode>
                <c:ptCount val="11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numCache>
            </c:numRef>
          </c:cat>
          <c:val>
            <c:numRef>
              <c:f>Calculations_forecast!$C$15:$DJ$15</c:f>
              <c:numCache>
                <c:formatCode>General</c:formatCode>
                <c:ptCount val="112"/>
                <c:pt idx="0">
                  <c:v>104.6</c:v>
                </c:pt>
                <c:pt idx="1">
                  <c:v>105.5</c:v>
                </c:pt>
                <c:pt idx="2">
                  <c:v>100.6</c:v>
                </c:pt>
                <c:pt idx="3">
                  <c:v>101.60000000000001</c:v>
                </c:pt>
                <c:pt idx="4">
                  <c:v>98.3</c:v>
                </c:pt>
                <c:pt idx="5">
                  <c:v>100.69999999999999</c:v>
                </c:pt>
                <c:pt idx="6">
                  <c:v>102.3</c:v>
                </c:pt>
                <c:pt idx="7">
                  <c:v>105.5</c:v>
                </c:pt>
                <c:pt idx="8">
                  <c:v>119.8</c:v>
                </c:pt>
                <c:pt idx="9">
                  <c:v>123.4</c:v>
                </c:pt>
                <c:pt idx="10">
                  <c:v>124.3</c:v>
                </c:pt>
                <c:pt idx="11">
                  <c:v>127.1</c:v>
                </c:pt>
                <c:pt idx="12">
                  <c:v>126.4</c:v>
                </c:pt>
                <c:pt idx="13">
                  <c:v>129.20000000000002</c:v>
                </c:pt>
                <c:pt idx="14">
                  <c:v>134.1</c:v>
                </c:pt>
                <c:pt idx="15">
                  <c:v>140</c:v>
                </c:pt>
                <c:pt idx="16">
                  <c:v>142.80000000000001</c:v>
                </c:pt>
                <c:pt idx="17">
                  <c:v>148.9</c:v>
                </c:pt>
                <c:pt idx="18">
                  <c:v>154.89999999999998</c:v>
                </c:pt>
                <c:pt idx="19">
                  <c:v>157.6</c:v>
                </c:pt>
                <c:pt idx="20">
                  <c:v>158</c:v>
                </c:pt>
                <c:pt idx="21">
                  <c:v>121.1</c:v>
                </c:pt>
                <c:pt idx="22">
                  <c:v>152.9</c:v>
                </c:pt>
                <c:pt idx="23">
                  <c:v>158.6</c:v>
                </c:pt>
                <c:pt idx="24">
                  <c:v>162.5</c:v>
                </c:pt>
                <c:pt idx="25">
                  <c:v>169.29999999999998</c:v>
                </c:pt>
                <c:pt idx="26">
                  <c:v>176.1</c:v>
                </c:pt>
                <c:pt idx="27">
                  <c:v>182.7</c:v>
                </c:pt>
                <c:pt idx="28">
                  <c:v>188.8</c:v>
                </c:pt>
                <c:pt idx="29">
                  <c:v>195.7</c:v>
                </c:pt>
                <c:pt idx="30">
                  <c:v>198.5</c:v>
                </c:pt>
                <c:pt idx="31">
                  <c:v>208.5</c:v>
                </c:pt>
                <c:pt idx="32">
                  <c:v>212</c:v>
                </c:pt>
                <c:pt idx="33">
                  <c:v>223</c:v>
                </c:pt>
                <c:pt idx="34">
                  <c:v>236.3</c:v>
                </c:pt>
                <c:pt idx="35">
                  <c:v>247.2</c:v>
                </c:pt>
                <c:pt idx="36">
                  <c:v>253.6</c:v>
                </c:pt>
                <c:pt idx="37">
                  <c:v>262</c:v>
                </c:pt>
                <c:pt idx="38">
                  <c:v>274.8</c:v>
                </c:pt>
                <c:pt idx="39">
                  <c:v>285.2</c:v>
                </c:pt>
                <c:pt idx="40">
                  <c:v>284.90000000000003</c:v>
                </c:pt>
                <c:pt idx="41">
                  <c:v>292.2</c:v>
                </c:pt>
                <c:pt idx="42">
                  <c:v>302.2</c:v>
                </c:pt>
                <c:pt idx="43">
                  <c:v>318.8</c:v>
                </c:pt>
                <c:pt idx="44">
                  <c:v>330.9</c:v>
                </c:pt>
                <c:pt idx="45">
                  <c:v>342.7</c:v>
                </c:pt>
                <c:pt idx="46">
                  <c:v>356.9</c:v>
                </c:pt>
                <c:pt idx="47">
                  <c:v>352.7</c:v>
                </c:pt>
                <c:pt idx="48">
                  <c:v>352.5</c:v>
                </c:pt>
                <c:pt idx="49">
                  <c:v>359.8</c:v>
                </c:pt>
                <c:pt idx="50">
                  <c:v>350.09999999999997</c:v>
                </c:pt>
                <c:pt idx="51">
                  <c:v>356.6</c:v>
                </c:pt>
                <c:pt idx="52">
                  <c:v>350.8</c:v>
                </c:pt>
                <c:pt idx="53">
                  <c:v>359.6</c:v>
                </c:pt>
                <c:pt idx="54">
                  <c:v>345.4</c:v>
                </c:pt>
                <c:pt idx="55">
                  <c:v>355.59999999999997</c:v>
                </c:pt>
                <c:pt idx="56">
                  <c:v>361.2</c:v>
                </c:pt>
                <c:pt idx="57">
                  <c:v>370.40000000000003</c:v>
                </c:pt>
                <c:pt idx="58">
                  <c:v>384.1</c:v>
                </c:pt>
                <c:pt idx="59">
                  <c:v>395.9</c:v>
                </c:pt>
                <c:pt idx="60">
                  <c:v>432.3</c:v>
                </c:pt>
                <c:pt idx="61">
                  <c:v>388.5</c:v>
                </c:pt>
                <c:pt idx="62">
                  <c:v>421.5</c:v>
                </c:pt>
                <c:pt idx="63">
                  <c:v>428.9</c:v>
                </c:pt>
                <c:pt idx="64">
                  <c:v>426.3</c:v>
                </c:pt>
                <c:pt idx="65">
                  <c:v>429.4</c:v>
                </c:pt>
                <c:pt idx="66">
                  <c:v>439.5</c:v>
                </c:pt>
                <c:pt idx="67">
                  <c:v>456</c:v>
                </c:pt>
                <c:pt idx="68">
                  <c:v>450.70000000000005</c:v>
                </c:pt>
                <c:pt idx="69">
                  <c:v>511.7</c:v>
                </c:pt>
                <c:pt idx="70">
                  <c:v>489</c:v>
                </c:pt>
                <c:pt idx="71">
                  <c:v>506.9</c:v>
                </c:pt>
                <c:pt idx="72">
                  <c:v>502</c:v>
                </c:pt>
                <c:pt idx="73">
                  <c:v>497.8</c:v>
                </c:pt>
                <c:pt idx="74">
                  <c:v>506.6</c:v>
                </c:pt>
                <c:pt idx="75">
                  <c:v>517.20000000000005</c:v>
                </c:pt>
                <c:pt idx="76">
                  <c:v>552.9</c:v>
                </c:pt>
                <c:pt idx="77">
                  <c:v>566.69999999999993</c:v>
                </c:pt>
                <c:pt idx="78">
                  <c:v>571.6</c:v>
                </c:pt>
                <c:pt idx="79">
                  <c:v>579.79999999999995</c:v>
                </c:pt>
                <c:pt idx="80">
                  <c:v>582.6</c:v>
                </c:pt>
                <c:pt idx="81">
                  <c:v>594.6</c:v>
                </c:pt>
                <c:pt idx="82">
                  <c:v>600.70000000000005</c:v>
                </c:pt>
                <c:pt idx="83">
                  <c:v>600.79999999999995</c:v>
                </c:pt>
                <c:pt idx="84">
                  <c:v>580.80000000000007</c:v>
                </c:pt>
                <c:pt idx="85">
                  <c:v>585.9</c:v>
                </c:pt>
                <c:pt idx="86">
                  <c:v>590.20000000000005</c:v>
                </c:pt>
                <c:pt idx="87">
                  <c:v>598.70000000000005</c:v>
                </c:pt>
                <c:pt idx="88">
                  <c:v>588.9</c:v>
                </c:pt>
                <c:pt idx="89">
                  <c:v>607.1</c:v>
                </c:pt>
                <c:pt idx="90">
                  <c:v>616.20000000000005</c:v>
                </c:pt>
                <c:pt idx="91">
                  <c:v>639</c:v>
                </c:pt>
                <c:pt idx="92">
                  <c:v>617</c:v>
                </c:pt>
                <c:pt idx="93">
                  <c:v>643.6</c:v>
                </c:pt>
                <c:pt idx="94">
                  <c:v>659.2</c:v>
                </c:pt>
                <c:pt idx="95">
                  <c:v>675.3</c:v>
                </c:pt>
                <c:pt idx="96">
                  <c:v>673.6</c:v>
                </c:pt>
                <c:pt idx="97">
                  <c:v>697.8</c:v>
                </c:pt>
                <c:pt idx="98">
                  <c:v>695.40000000000009</c:v>
                </c:pt>
                <c:pt idx="99">
                  <c:v>705.4</c:v>
                </c:pt>
                <c:pt idx="100">
                  <c:v>724.6</c:v>
                </c:pt>
                <c:pt idx="101">
                  <c:v>746.8</c:v>
                </c:pt>
                <c:pt idx="102">
                  <c:v>752.2</c:v>
                </c:pt>
                <c:pt idx="103">
                  <c:v>770</c:v>
                </c:pt>
                <c:pt idx="104">
                  <c:v>801.7</c:v>
                </c:pt>
                <c:pt idx="105">
                  <c:v>839.5</c:v>
                </c:pt>
                <c:pt idx="106">
                  <c:v>843.5</c:v>
                </c:pt>
                <c:pt idx="107">
                  <c:v>863.5</c:v>
                </c:pt>
                <c:pt idx="108">
                  <c:v>902.09999999999991</c:v>
                </c:pt>
                <c:pt idx="109">
                  <c:v>916.19999999999993</c:v>
                </c:pt>
                <c:pt idx="110">
                  <c:v>941.1</c:v>
                </c:pt>
                <c:pt idx="111">
                  <c:v>967.8</c:v>
                </c:pt>
              </c:numCache>
            </c:numRef>
          </c:val>
          <c:smooth val="0"/>
          <c:extLst>
            <c:ext xmlns:c16="http://schemas.microsoft.com/office/drawing/2014/chart" uri="{C3380CC4-5D6E-409C-BE32-E72D297353CC}">
              <c16:uniqueId val="{00000008-2445-4E0F-B935-18B793BC7A5F}"/>
            </c:ext>
          </c:extLst>
        </c:ser>
        <c:ser>
          <c:idx val="0"/>
          <c:order val="2"/>
          <c:tx>
            <c:strRef>
              <c:f>Calculations_forecast!$A$16:$B$16</c:f>
              <c:strCache>
                <c:ptCount val="2"/>
                <c:pt idx="0">
                  <c:v>[3c]</c:v>
                </c:pt>
                <c:pt idx="1">
                  <c:v>Taxes on Production and Imports</c:v>
                </c:pt>
              </c:strCache>
            </c:strRef>
          </c:tx>
          <c:spPr>
            <a:ln>
              <a:solidFill>
                <a:srgbClr val="002060"/>
              </a:solidFill>
            </a:ln>
          </c:spPr>
          <c:marker>
            <c:symbol val="none"/>
          </c:marker>
          <c:cat>
            <c:numRef>
              <c:f>Calculations_forecast!$C$9:$DJ$9</c:f>
              <c:numCache>
                <c:formatCode>mmm"-"yyyy</c:formatCode>
                <c:ptCount val="11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numCache>
            </c:numRef>
          </c:cat>
          <c:val>
            <c:numRef>
              <c:f>Calculations_forecast!$C$16:$DJ$16</c:f>
              <c:numCache>
                <c:formatCode>General</c:formatCode>
                <c:ptCount val="112"/>
                <c:pt idx="0">
                  <c:v>88.5</c:v>
                </c:pt>
                <c:pt idx="1">
                  <c:v>90.5</c:v>
                </c:pt>
                <c:pt idx="2">
                  <c:v>92.5</c:v>
                </c:pt>
                <c:pt idx="3">
                  <c:v>94.2</c:v>
                </c:pt>
                <c:pt idx="4">
                  <c:v>97.699999999999989</c:v>
                </c:pt>
                <c:pt idx="5">
                  <c:v>98.9</c:v>
                </c:pt>
                <c:pt idx="6">
                  <c:v>101.69999999999999</c:v>
                </c:pt>
                <c:pt idx="7">
                  <c:v>103.7</c:v>
                </c:pt>
                <c:pt idx="8">
                  <c:v>104.60000000000001</c:v>
                </c:pt>
                <c:pt idx="9">
                  <c:v>106.8</c:v>
                </c:pt>
                <c:pt idx="10">
                  <c:v>108.9</c:v>
                </c:pt>
                <c:pt idx="11">
                  <c:v>111.5</c:v>
                </c:pt>
                <c:pt idx="12">
                  <c:v>114.6</c:v>
                </c:pt>
                <c:pt idx="13">
                  <c:v>116.19999999999999</c:v>
                </c:pt>
                <c:pt idx="14">
                  <c:v>118.4</c:v>
                </c:pt>
                <c:pt idx="15">
                  <c:v>119.69999999999999</c:v>
                </c:pt>
                <c:pt idx="16">
                  <c:v>120.8</c:v>
                </c:pt>
                <c:pt idx="17">
                  <c:v>124.1</c:v>
                </c:pt>
                <c:pt idx="18">
                  <c:v>127</c:v>
                </c:pt>
                <c:pt idx="19">
                  <c:v>127.7</c:v>
                </c:pt>
                <c:pt idx="20">
                  <c:v>128.80000000000001</c:v>
                </c:pt>
                <c:pt idx="21">
                  <c:v>133</c:v>
                </c:pt>
                <c:pt idx="22">
                  <c:v>138.20000000000002</c:v>
                </c:pt>
                <c:pt idx="23">
                  <c:v>141.19999999999999</c:v>
                </c:pt>
                <c:pt idx="24">
                  <c:v>141.70000000000002</c:v>
                </c:pt>
                <c:pt idx="25">
                  <c:v>144.80000000000001</c:v>
                </c:pt>
                <c:pt idx="26">
                  <c:v>147.69999999999999</c:v>
                </c:pt>
                <c:pt idx="27">
                  <c:v>151.29999999999998</c:v>
                </c:pt>
                <c:pt idx="28">
                  <c:v>154.9</c:v>
                </c:pt>
                <c:pt idx="29">
                  <c:v>158</c:v>
                </c:pt>
                <c:pt idx="30">
                  <c:v>161.5</c:v>
                </c:pt>
                <c:pt idx="31">
                  <c:v>164.29999999999998</c:v>
                </c:pt>
                <c:pt idx="32">
                  <c:v>167</c:v>
                </c:pt>
                <c:pt idx="33">
                  <c:v>173.1</c:v>
                </c:pt>
                <c:pt idx="34">
                  <c:v>169.7</c:v>
                </c:pt>
                <c:pt idx="35">
                  <c:v>173.9</c:v>
                </c:pt>
                <c:pt idx="36">
                  <c:v>176.5</c:v>
                </c:pt>
                <c:pt idx="37">
                  <c:v>178.5</c:v>
                </c:pt>
                <c:pt idx="38">
                  <c:v>180.9</c:v>
                </c:pt>
                <c:pt idx="39">
                  <c:v>184.6</c:v>
                </c:pt>
                <c:pt idx="40">
                  <c:v>189.5</c:v>
                </c:pt>
                <c:pt idx="41">
                  <c:v>196.9</c:v>
                </c:pt>
                <c:pt idx="42">
                  <c:v>204.29999999999998</c:v>
                </c:pt>
                <c:pt idx="43">
                  <c:v>210.60000000000002</c:v>
                </c:pt>
                <c:pt idx="44">
                  <c:v>230.89999999999998</c:v>
                </c:pt>
                <c:pt idx="45">
                  <c:v>235.5</c:v>
                </c:pt>
                <c:pt idx="46">
                  <c:v>237.4</c:v>
                </c:pt>
                <c:pt idx="47">
                  <c:v>238.79999999999998</c:v>
                </c:pt>
                <c:pt idx="48">
                  <c:v>237.4</c:v>
                </c:pt>
                <c:pt idx="49">
                  <c:v>238.3</c:v>
                </c:pt>
                <c:pt idx="50">
                  <c:v>241.79999999999998</c:v>
                </c:pt>
                <c:pt idx="51">
                  <c:v>246.3</c:v>
                </c:pt>
                <c:pt idx="52">
                  <c:v>250.7</c:v>
                </c:pt>
                <c:pt idx="53">
                  <c:v>261.3</c:v>
                </c:pt>
                <c:pt idx="54">
                  <c:v>267.5</c:v>
                </c:pt>
                <c:pt idx="55">
                  <c:v>273.8</c:v>
                </c:pt>
                <c:pt idx="56">
                  <c:v>281.7</c:v>
                </c:pt>
                <c:pt idx="57">
                  <c:v>287.8</c:v>
                </c:pt>
                <c:pt idx="58">
                  <c:v>292.09999999999997</c:v>
                </c:pt>
                <c:pt idx="59">
                  <c:v>297.5</c:v>
                </c:pt>
                <c:pt idx="60">
                  <c:v>301.09999999999997</c:v>
                </c:pt>
                <c:pt idx="61">
                  <c:v>305.7</c:v>
                </c:pt>
                <c:pt idx="62">
                  <c:v>311.90000000000003</c:v>
                </c:pt>
                <c:pt idx="63">
                  <c:v>313.89999999999998</c:v>
                </c:pt>
                <c:pt idx="64">
                  <c:v>317.5</c:v>
                </c:pt>
                <c:pt idx="65">
                  <c:v>319.5</c:v>
                </c:pt>
                <c:pt idx="66">
                  <c:v>326.10000000000002</c:v>
                </c:pt>
                <c:pt idx="67">
                  <c:v>330.40000000000003</c:v>
                </c:pt>
                <c:pt idx="68">
                  <c:v>336</c:v>
                </c:pt>
                <c:pt idx="69">
                  <c:v>344.3</c:v>
                </c:pt>
                <c:pt idx="70">
                  <c:v>352.4</c:v>
                </c:pt>
                <c:pt idx="71">
                  <c:v>357.4</c:v>
                </c:pt>
                <c:pt idx="72">
                  <c:v>365.3</c:v>
                </c:pt>
                <c:pt idx="73">
                  <c:v>372.5</c:v>
                </c:pt>
                <c:pt idx="74">
                  <c:v>377.5</c:v>
                </c:pt>
                <c:pt idx="75">
                  <c:v>382.59999999999997</c:v>
                </c:pt>
                <c:pt idx="76">
                  <c:v>391</c:v>
                </c:pt>
                <c:pt idx="77">
                  <c:v>397.4</c:v>
                </c:pt>
                <c:pt idx="78">
                  <c:v>403.9</c:v>
                </c:pt>
                <c:pt idx="79">
                  <c:v>403.09999999999997</c:v>
                </c:pt>
                <c:pt idx="80">
                  <c:v>419.6</c:v>
                </c:pt>
                <c:pt idx="81">
                  <c:v>419.5</c:v>
                </c:pt>
                <c:pt idx="82">
                  <c:v>426.70000000000005</c:v>
                </c:pt>
                <c:pt idx="83">
                  <c:v>434.2</c:v>
                </c:pt>
                <c:pt idx="84">
                  <c:v>444</c:v>
                </c:pt>
                <c:pt idx="85">
                  <c:v>451.5</c:v>
                </c:pt>
                <c:pt idx="86">
                  <c:v>461.2</c:v>
                </c:pt>
                <c:pt idx="87">
                  <c:v>471.5</c:v>
                </c:pt>
                <c:pt idx="88">
                  <c:v>476.40000000000003</c:v>
                </c:pt>
                <c:pt idx="89">
                  <c:v>481.3</c:v>
                </c:pt>
                <c:pt idx="90">
                  <c:v>486</c:v>
                </c:pt>
                <c:pt idx="91">
                  <c:v>489.9</c:v>
                </c:pt>
                <c:pt idx="92">
                  <c:v>489.7</c:v>
                </c:pt>
                <c:pt idx="93">
                  <c:v>497.6</c:v>
                </c:pt>
                <c:pt idx="94">
                  <c:v>504.9</c:v>
                </c:pt>
                <c:pt idx="95">
                  <c:v>520.29999999999995</c:v>
                </c:pt>
                <c:pt idx="96">
                  <c:v>531.5</c:v>
                </c:pt>
                <c:pt idx="97">
                  <c:v>544.4</c:v>
                </c:pt>
                <c:pt idx="98">
                  <c:v>550.5</c:v>
                </c:pt>
                <c:pt idx="99">
                  <c:v>554.70000000000005</c:v>
                </c:pt>
                <c:pt idx="100">
                  <c:v>555.4</c:v>
                </c:pt>
                <c:pt idx="101">
                  <c:v>553.6</c:v>
                </c:pt>
                <c:pt idx="102">
                  <c:v>558.9</c:v>
                </c:pt>
                <c:pt idx="103">
                  <c:v>563.79999999999995</c:v>
                </c:pt>
                <c:pt idx="104">
                  <c:v>570.4</c:v>
                </c:pt>
                <c:pt idx="105">
                  <c:v>577.70000000000005</c:v>
                </c:pt>
                <c:pt idx="106">
                  <c:v>581.80000000000007</c:v>
                </c:pt>
                <c:pt idx="107">
                  <c:v>593.19999999999993</c:v>
                </c:pt>
                <c:pt idx="108">
                  <c:v>595.79999999999995</c:v>
                </c:pt>
                <c:pt idx="109">
                  <c:v>610.40000000000009</c:v>
                </c:pt>
                <c:pt idx="110">
                  <c:v>616.5</c:v>
                </c:pt>
                <c:pt idx="111">
                  <c:v>623.70000000000005</c:v>
                </c:pt>
              </c:numCache>
            </c:numRef>
          </c:val>
          <c:smooth val="0"/>
          <c:extLst>
            <c:ext xmlns:c16="http://schemas.microsoft.com/office/drawing/2014/chart" uri="{C3380CC4-5D6E-409C-BE32-E72D297353CC}">
              <c16:uniqueId val="{00000009-2445-4E0F-B935-18B793BC7A5F}"/>
            </c:ext>
          </c:extLst>
        </c:ser>
        <c:dLbls>
          <c:showLegendKey val="0"/>
          <c:showVal val="0"/>
          <c:showCatName val="0"/>
          <c:showSerName val="0"/>
          <c:showPercent val="0"/>
          <c:showBubbleSize val="0"/>
        </c:dLbls>
        <c:marker val="1"/>
        <c:smooth val="0"/>
        <c:axId val="430275648"/>
        <c:axId val="430274336"/>
      </c:lineChart>
      <c:lineChart>
        <c:grouping val="standard"/>
        <c:varyColors val="0"/>
        <c:ser>
          <c:idx val="1"/>
          <c:order val="3"/>
          <c:tx>
            <c:strRef>
              <c:f>Calculations_forecast!$A$17:$B$17</c:f>
              <c:strCache>
                <c:ptCount val="2"/>
                <c:pt idx="0">
                  <c:v>[3d]</c:v>
                </c:pt>
                <c:pt idx="1">
                  <c:v>Corporate Taxes</c:v>
                </c:pt>
              </c:strCache>
            </c:strRef>
          </c:tx>
          <c:marker>
            <c:symbol val="none"/>
          </c:marker>
          <c:cat>
            <c:numRef>
              <c:f>Calculations_forecast!$C$9:$DJ$9</c:f>
              <c:numCache>
                <c:formatCode>mmm"-"yyyy</c:formatCode>
                <c:ptCount val="112"/>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numCache>
            </c:numRef>
          </c:cat>
          <c:val>
            <c:numRef>
              <c:f>Calculations_forecast!$C$17:$DJ$17</c:f>
              <c:numCache>
                <c:formatCode>General</c:formatCode>
                <c:ptCount val="112"/>
                <c:pt idx="0">
                  <c:v>30.8</c:v>
                </c:pt>
                <c:pt idx="1">
                  <c:v>30.7</c:v>
                </c:pt>
                <c:pt idx="2">
                  <c:v>31.7</c:v>
                </c:pt>
                <c:pt idx="3">
                  <c:v>30.200000000000003</c:v>
                </c:pt>
                <c:pt idx="4">
                  <c:v>34</c:v>
                </c:pt>
                <c:pt idx="5">
                  <c:v>34.9</c:v>
                </c:pt>
                <c:pt idx="6">
                  <c:v>34.200000000000003</c:v>
                </c:pt>
                <c:pt idx="7">
                  <c:v>34.6</c:v>
                </c:pt>
                <c:pt idx="8">
                  <c:v>36.799999999999997</c:v>
                </c:pt>
                <c:pt idx="9">
                  <c:v>37</c:v>
                </c:pt>
                <c:pt idx="10">
                  <c:v>38.300000000000004</c:v>
                </c:pt>
                <c:pt idx="11">
                  <c:v>42.300000000000004</c:v>
                </c:pt>
                <c:pt idx="12">
                  <c:v>45.3</c:v>
                </c:pt>
                <c:pt idx="13">
                  <c:v>45.5</c:v>
                </c:pt>
                <c:pt idx="14">
                  <c:v>43.5</c:v>
                </c:pt>
                <c:pt idx="15">
                  <c:v>45.5</c:v>
                </c:pt>
                <c:pt idx="16">
                  <c:v>43.699999999999996</c:v>
                </c:pt>
                <c:pt idx="17">
                  <c:v>45.9</c:v>
                </c:pt>
                <c:pt idx="18">
                  <c:v>50.8</c:v>
                </c:pt>
                <c:pt idx="19">
                  <c:v>44.6</c:v>
                </c:pt>
                <c:pt idx="20">
                  <c:v>37.6</c:v>
                </c:pt>
                <c:pt idx="21">
                  <c:v>40.800000000000004</c:v>
                </c:pt>
                <c:pt idx="22">
                  <c:v>51.400000000000006</c:v>
                </c:pt>
                <c:pt idx="23">
                  <c:v>52.3</c:v>
                </c:pt>
                <c:pt idx="24">
                  <c:v>59.599999999999994</c:v>
                </c:pt>
                <c:pt idx="25">
                  <c:v>58.6</c:v>
                </c:pt>
                <c:pt idx="26">
                  <c:v>58.2</c:v>
                </c:pt>
                <c:pt idx="27">
                  <c:v>57.1</c:v>
                </c:pt>
                <c:pt idx="28">
                  <c:v>61.5</c:v>
                </c:pt>
                <c:pt idx="29">
                  <c:v>67.100000000000009</c:v>
                </c:pt>
                <c:pt idx="30">
                  <c:v>69.7</c:v>
                </c:pt>
                <c:pt idx="31">
                  <c:v>70.099999999999994</c:v>
                </c:pt>
                <c:pt idx="32">
                  <c:v>64.900000000000006</c:v>
                </c:pt>
                <c:pt idx="33">
                  <c:v>78.600000000000009</c:v>
                </c:pt>
                <c:pt idx="34">
                  <c:v>79.2</c:v>
                </c:pt>
                <c:pt idx="35">
                  <c:v>83.399999999999991</c:v>
                </c:pt>
                <c:pt idx="36">
                  <c:v>80.3</c:v>
                </c:pt>
                <c:pt idx="37">
                  <c:v>80.3</c:v>
                </c:pt>
                <c:pt idx="38">
                  <c:v>78.899999999999991</c:v>
                </c:pt>
                <c:pt idx="39">
                  <c:v>75.3</c:v>
                </c:pt>
                <c:pt idx="40">
                  <c:v>83.1</c:v>
                </c:pt>
                <c:pt idx="41">
                  <c:v>62.599999999999994</c:v>
                </c:pt>
                <c:pt idx="42">
                  <c:v>70</c:v>
                </c:pt>
                <c:pt idx="43">
                  <c:v>76.8</c:v>
                </c:pt>
                <c:pt idx="44">
                  <c:v>75.3</c:v>
                </c:pt>
                <c:pt idx="45">
                  <c:v>65.900000000000006</c:v>
                </c:pt>
                <c:pt idx="46">
                  <c:v>68.400000000000006</c:v>
                </c:pt>
                <c:pt idx="47">
                  <c:v>58.9</c:v>
                </c:pt>
                <c:pt idx="48">
                  <c:v>47.6</c:v>
                </c:pt>
                <c:pt idx="49">
                  <c:v>49</c:v>
                </c:pt>
                <c:pt idx="50">
                  <c:v>49.8</c:v>
                </c:pt>
                <c:pt idx="51">
                  <c:v>45</c:v>
                </c:pt>
                <c:pt idx="52">
                  <c:v>47.099999999999994</c:v>
                </c:pt>
                <c:pt idx="53">
                  <c:v>62</c:v>
                </c:pt>
                <c:pt idx="54">
                  <c:v>70.699999999999989</c:v>
                </c:pt>
                <c:pt idx="55">
                  <c:v>72.3</c:v>
                </c:pt>
                <c:pt idx="56">
                  <c:v>84.9</c:v>
                </c:pt>
                <c:pt idx="57">
                  <c:v>83.699999999999989</c:v>
                </c:pt>
                <c:pt idx="58">
                  <c:v>71.3</c:v>
                </c:pt>
                <c:pt idx="59">
                  <c:v>72</c:v>
                </c:pt>
                <c:pt idx="60">
                  <c:v>77.7</c:v>
                </c:pt>
                <c:pt idx="61">
                  <c:v>75.900000000000006</c:v>
                </c:pt>
                <c:pt idx="62">
                  <c:v>81.699999999999989</c:v>
                </c:pt>
                <c:pt idx="63">
                  <c:v>79.5</c:v>
                </c:pt>
                <c:pt idx="64">
                  <c:v>84.4</c:v>
                </c:pt>
                <c:pt idx="65">
                  <c:v>85.4</c:v>
                </c:pt>
                <c:pt idx="66">
                  <c:v>87</c:v>
                </c:pt>
                <c:pt idx="67">
                  <c:v>97.899999999999991</c:v>
                </c:pt>
                <c:pt idx="68">
                  <c:v>98.7</c:v>
                </c:pt>
                <c:pt idx="69">
                  <c:v>111.8</c:v>
                </c:pt>
                <c:pt idx="70">
                  <c:v>116.1</c:v>
                </c:pt>
                <c:pt idx="71">
                  <c:v>110.69999999999999</c:v>
                </c:pt>
                <c:pt idx="72">
                  <c:v>107.9</c:v>
                </c:pt>
                <c:pt idx="73">
                  <c:v>115.2</c:v>
                </c:pt>
                <c:pt idx="74">
                  <c:v>125.1</c:v>
                </c:pt>
                <c:pt idx="75">
                  <c:v>130.9</c:v>
                </c:pt>
                <c:pt idx="76">
                  <c:v>132.70000000000002</c:v>
                </c:pt>
                <c:pt idx="77">
                  <c:v>118.60000000000001</c:v>
                </c:pt>
                <c:pt idx="78">
                  <c:v>114.39999999999999</c:v>
                </c:pt>
                <c:pt idx="79">
                  <c:v>113.5</c:v>
                </c:pt>
                <c:pt idx="80">
                  <c:v>112.5</c:v>
                </c:pt>
                <c:pt idx="81">
                  <c:v>116.80000000000001</c:v>
                </c:pt>
                <c:pt idx="82">
                  <c:v>120</c:v>
                </c:pt>
                <c:pt idx="83">
                  <c:v>118.80000000000001</c:v>
                </c:pt>
                <c:pt idx="84">
                  <c:v>115.3</c:v>
                </c:pt>
                <c:pt idx="85">
                  <c:v>110.9</c:v>
                </c:pt>
                <c:pt idx="86">
                  <c:v>111.9</c:v>
                </c:pt>
                <c:pt idx="87">
                  <c:v>113.1</c:v>
                </c:pt>
                <c:pt idx="88">
                  <c:v>125</c:v>
                </c:pt>
                <c:pt idx="89">
                  <c:v>126.7</c:v>
                </c:pt>
                <c:pt idx="90">
                  <c:v>122.10000000000001</c:v>
                </c:pt>
                <c:pt idx="91">
                  <c:v>131.6</c:v>
                </c:pt>
                <c:pt idx="92">
                  <c:v>136.30000000000001</c:v>
                </c:pt>
                <c:pt idx="93">
                  <c:v>148.70000000000002</c:v>
                </c:pt>
                <c:pt idx="94">
                  <c:v>140.69999999999999</c:v>
                </c:pt>
                <c:pt idx="95">
                  <c:v>171.8</c:v>
                </c:pt>
                <c:pt idx="96">
                  <c:v>149.5</c:v>
                </c:pt>
                <c:pt idx="97">
                  <c:v>158</c:v>
                </c:pt>
                <c:pt idx="98">
                  <c:v>173.8</c:v>
                </c:pt>
                <c:pt idx="99">
                  <c:v>183.60000000000002</c:v>
                </c:pt>
                <c:pt idx="100">
                  <c:v>187.8</c:v>
                </c:pt>
                <c:pt idx="101">
                  <c:v>184.4</c:v>
                </c:pt>
                <c:pt idx="102">
                  <c:v>191</c:v>
                </c:pt>
                <c:pt idx="103">
                  <c:v>187.1</c:v>
                </c:pt>
                <c:pt idx="104">
                  <c:v>194.3</c:v>
                </c:pt>
                <c:pt idx="105">
                  <c:v>205.4</c:v>
                </c:pt>
                <c:pt idx="106">
                  <c:v>205.89999999999998</c:v>
                </c:pt>
                <c:pt idx="107">
                  <c:v>208.70000000000002</c:v>
                </c:pt>
                <c:pt idx="108">
                  <c:v>210</c:v>
                </c:pt>
                <c:pt idx="109">
                  <c:v>214.1</c:v>
                </c:pt>
                <c:pt idx="110">
                  <c:v>226</c:v>
                </c:pt>
                <c:pt idx="111">
                  <c:v>215.9</c:v>
                </c:pt>
              </c:numCache>
            </c:numRef>
          </c:val>
          <c:smooth val="0"/>
          <c:extLst>
            <c:ext xmlns:c16="http://schemas.microsoft.com/office/drawing/2014/chart" uri="{C3380CC4-5D6E-409C-BE32-E72D297353CC}">
              <c16:uniqueId val="{0000000A-2445-4E0F-B935-18B793BC7A5F}"/>
            </c:ext>
          </c:extLst>
        </c:ser>
        <c:dLbls>
          <c:showLegendKey val="0"/>
          <c:showVal val="0"/>
          <c:showCatName val="0"/>
          <c:showSerName val="0"/>
          <c:showPercent val="0"/>
          <c:showBubbleSize val="0"/>
        </c:dLbls>
        <c:marker val="1"/>
        <c:smooth val="0"/>
        <c:axId val="892615344"/>
        <c:axId val="892600912"/>
      </c:lineChart>
      <c:dateAx>
        <c:axId val="430275648"/>
        <c:scaling>
          <c:orientation val="minMax"/>
          <c:min val="42795"/>
        </c:scaling>
        <c:delete val="0"/>
        <c:axPos val="b"/>
        <c:numFmt formatCode="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12"/>
        <c:majorTimeUnit val="months"/>
      </c:dateAx>
      <c:valAx>
        <c:axId val="430274336"/>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1000" b="0" i="0" u="none" strike="noStrike" kern="1200" baseline="0">
                <a:solidFill>
                  <a:schemeClr val="accent1"/>
                </a:solidFill>
                <a:latin typeface="Georgia" panose="02040502050405020303" pitchFamily="18" charset="0"/>
                <a:ea typeface="+mn-ea"/>
                <a:cs typeface="+mn-cs"/>
              </a:defRPr>
            </a:pPr>
            <a:endParaRPr lang="en-US"/>
          </a:p>
        </c:txPr>
        <c:crossAx val="430275648"/>
        <c:crosses val="autoZero"/>
        <c:crossBetween val="between"/>
        <c:majorUnit val="500"/>
      </c:valAx>
      <c:valAx>
        <c:axId val="892600912"/>
        <c:scaling>
          <c:orientation val="minMax"/>
        </c:scaling>
        <c:delete val="0"/>
        <c:axPos val="r"/>
        <c:numFmt formatCode="General" sourceLinked="1"/>
        <c:majorTickMark val="out"/>
        <c:minorTickMark val="none"/>
        <c:tickLblPos val="nextTo"/>
        <c:spPr>
          <a:ln>
            <a:solidFill>
              <a:schemeClr val="accent2"/>
            </a:solidFill>
          </a:ln>
        </c:spPr>
        <c:txPr>
          <a:bodyPr/>
          <a:lstStyle/>
          <a:p>
            <a:pPr>
              <a:defRPr>
                <a:solidFill>
                  <a:schemeClr val="accent2"/>
                </a:solidFill>
              </a:defRPr>
            </a:pPr>
            <a:endParaRPr lang="en-US"/>
          </a:p>
        </c:txPr>
        <c:crossAx val="892615344"/>
        <c:crosses val="max"/>
        <c:crossBetween val="between"/>
      </c:valAx>
      <c:dateAx>
        <c:axId val="892615344"/>
        <c:scaling>
          <c:orientation val="minMax"/>
        </c:scaling>
        <c:delete val="1"/>
        <c:axPos val="b"/>
        <c:numFmt formatCode="mmm&quot;-&quot;yyyy" sourceLinked="1"/>
        <c:majorTickMark val="out"/>
        <c:minorTickMark val="none"/>
        <c:tickLblPos val="nextTo"/>
        <c:crossAx val="892600912"/>
        <c:crosses val="autoZero"/>
        <c:auto val="1"/>
        <c:lblOffset val="100"/>
        <c:baseTimeUnit val="months"/>
        <c:majorUnit val="1"/>
        <c:minorUnit val="1"/>
      </c:dateAx>
    </c:plotArea>
    <c:legend>
      <c:legendPos val="r"/>
      <c:layout>
        <c:manualLayout>
          <c:xMode val="edge"/>
          <c:yMode val="edge"/>
          <c:x val="7.7377691515943481E-2"/>
          <c:y val="0.83434025292293001"/>
          <c:w val="0.49208231452922208"/>
          <c:h val="0.124152708184204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Calculations_forecast!$B$92</c:f>
              <c:strCache>
                <c:ptCount val="1"/>
                <c:pt idx="0">
                  <c:v>FI ex neutral, Four-Quarter Moving Average</c:v>
                </c:pt>
              </c:strCache>
            </c:strRef>
          </c:tx>
          <c:marker>
            <c:symbol val="none"/>
          </c:marker>
          <c:val>
            <c:numRef>
              <c:f>Calculations_forecast!#REF!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Calculations_forecast!#REF!</c15:sqref>
                        </c15:formulaRef>
                      </c:ext>
                    </c:extLst>
                  </c:multiLvlStrRef>
                </c15:cat>
              </c15:filteredCategoryTitle>
            </c:ex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catAx>
        <c:axId val="194918272"/>
        <c:scaling>
          <c:orientation val="minMax"/>
        </c:scaling>
        <c:delete val="0"/>
        <c:axPos val="b"/>
        <c:numFmt formatCode="mmm&quot;-&quot;yyyy" sourceLinked="1"/>
        <c:majorTickMark val="out"/>
        <c:minorTickMark val="none"/>
        <c:tickLblPos val="low"/>
        <c:crossAx val="194919808"/>
        <c:crosses val="autoZero"/>
        <c:auto val="1"/>
        <c:lblAlgn val="ctr"/>
        <c:lblOffset val="100"/>
        <c:noMultiLvlLbl val="1"/>
      </c:cat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personal current taxes under two different scenarios</a:t>
            </a:r>
          </a:p>
        </c:rich>
      </c:tx>
      <c:layout>
        <c:manualLayout>
          <c:xMode val="edge"/>
          <c:yMode val="edge"/>
          <c:x val="3.7938063085625751E-2"/>
          <c:y val="2.3592748580846E-2"/>
        </c:manualLayout>
      </c:layout>
      <c:overlay val="0"/>
      <c:spPr>
        <a:noFill/>
        <a:ln>
          <a:noFill/>
        </a:ln>
        <a:effectLst/>
      </c:spPr>
    </c:title>
    <c:autoTitleDeleted val="0"/>
    <c:plotArea>
      <c:layout>
        <c:manualLayout>
          <c:layoutTarget val="inner"/>
          <c:xMode val="edge"/>
          <c:yMode val="edge"/>
          <c:x val="6.6093780262200044E-2"/>
          <c:y val="0.20520872523069919"/>
          <c:w val="0.8731203242451836"/>
          <c:h val="0.63044443466912992"/>
        </c:manualLayout>
      </c:layout>
      <c:lineChart>
        <c:grouping val="standard"/>
        <c:varyColors val="0"/>
        <c:ser>
          <c:idx val="1"/>
          <c:order val="0"/>
          <c:tx>
            <c:v>Assume TCJA provisions do not sunset</c:v>
          </c:tx>
          <c:spPr>
            <a:ln w="28575" cap="rnd">
              <a:solidFill>
                <a:schemeClr val="tx2">
                  <a:lumMod val="40000"/>
                  <a:lumOff val="60000"/>
                </a:schemeClr>
              </a:solidFill>
              <a:round/>
            </a:ln>
            <a:effectLst/>
          </c:spPr>
          <c:marker>
            <c:symbol val="none"/>
          </c:marker>
          <c:cat>
            <c:numRef>
              <c:f>current_projections!$B$2:$ID$2</c:f>
              <c:numCache>
                <c:formatCode>mmm"-"yyyy</c:formatCode>
                <c:ptCount val="23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43465</c:v>
                </c:pt>
                <c:pt idx="196">
                  <c:v>43555</c:v>
                </c:pt>
                <c:pt idx="197">
                  <c:v>43646</c:v>
                </c:pt>
                <c:pt idx="198">
                  <c:v>43738</c:v>
                </c:pt>
                <c:pt idx="199">
                  <c:v>43830</c:v>
                </c:pt>
                <c:pt idx="200">
                  <c:v>43921</c:v>
                </c:pt>
                <c:pt idx="201">
                  <c:v>44012</c:v>
                </c:pt>
                <c:pt idx="202">
                  <c:v>44104</c:v>
                </c:pt>
                <c:pt idx="203">
                  <c:v>44196</c:v>
                </c:pt>
                <c:pt idx="204">
                  <c:v>44286</c:v>
                </c:pt>
                <c:pt idx="205">
                  <c:v>44377</c:v>
                </c:pt>
                <c:pt idx="206">
                  <c:v>44469</c:v>
                </c:pt>
                <c:pt idx="207">
                  <c:v>44561</c:v>
                </c:pt>
                <c:pt idx="208">
                  <c:v>44651</c:v>
                </c:pt>
                <c:pt idx="209">
                  <c:v>44742</c:v>
                </c:pt>
                <c:pt idx="210">
                  <c:v>44834</c:v>
                </c:pt>
                <c:pt idx="211">
                  <c:v>44926</c:v>
                </c:pt>
                <c:pt idx="212">
                  <c:v>45016</c:v>
                </c:pt>
                <c:pt idx="213">
                  <c:v>45107</c:v>
                </c:pt>
                <c:pt idx="214">
                  <c:v>45199</c:v>
                </c:pt>
                <c:pt idx="215">
                  <c:v>45291</c:v>
                </c:pt>
                <c:pt idx="216">
                  <c:v>45382</c:v>
                </c:pt>
                <c:pt idx="217">
                  <c:v>45473</c:v>
                </c:pt>
                <c:pt idx="218">
                  <c:v>45565</c:v>
                </c:pt>
                <c:pt idx="219">
                  <c:v>45657</c:v>
                </c:pt>
                <c:pt idx="220">
                  <c:v>45747</c:v>
                </c:pt>
                <c:pt idx="221">
                  <c:v>45838</c:v>
                </c:pt>
                <c:pt idx="222">
                  <c:v>45930</c:v>
                </c:pt>
                <c:pt idx="223">
                  <c:v>46022</c:v>
                </c:pt>
                <c:pt idx="224">
                  <c:v>46112</c:v>
                </c:pt>
                <c:pt idx="225">
                  <c:v>46203</c:v>
                </c:pt>
                <c:pt idx="226">
                  <c:v>46295</c:v>
                </c:pt>
                <c:pt idx="227">
                  <c:v>46387</c:v>
                </c:pt>
                <c:pt idx="228">
                  <c:v>46477</c:v>
                </c:pt>
                <c:pt idx="229">
                  <c:v>46568</c:v>
                </c:pt>
                <c:pt idx="230">
                  <c:v>46660</c:v>
                </c:pt>
                <c:pt idx="231">
                  <c:v>46752</c:v>
                </c:pt>
                <c:pt idx="232">
                  <c:v>46843</c:v>
                </c:pt>
                <c:pt idx="233">
                  <c:v>46934</c:v>
                </c:pt>
                <c:pt idx="234">
                  <c:v>47026</c:v>
                </c:pt>
                <c:pt idx="235">
                  <c:v>47118</c:v>
                </c:pt>
              </c:numCache>
            </c:numRef>
          </c:cat>
          <c:val>
            <c:numRef>
              <c:f>current_projections!$B$42:$ID$42</c:f>
              <c:numCache>
                <c:formatCode>General</c:formatCode>
                <c:ptCount val="237"/>
                <c:pt idx="0">
                  <c:v>90.6</c:v>
                </c:pt>
                <c:pt idx="1">
                  <c:v>91.4</c:v>
                </c:pt>
                <c:pt idx="2">
                  <c:v>86.3</c:v>
                </c:pt>
                <c:pt idx="3">
                  <c:v>87.2</c:v>
                </c:pt>
                <c:pt idx="4">
                  <c:v>83.6</c:v>
                </c:pt>
                <c:pt idx="5">
                  <c:v>85.1</c:v>
                </c:pt>
                <c:pt idx="6">
                  <c:v>86.3</c:v>
                </c:pt>
                <c:pt idx="7">
                  <c:v>88.2</c:v>
                </c:pt>
                <c:pt idx="8">
                  <c:v>100.3</c:v>
                </c:pt>
                <c:pt idx="9">
                  <c:v>102.4</c:v>
                </c:pt>
                <c:pt idx="10">
                  <c:v>103.1</c:v>
                </c:pt>
                <c:pt idx="11">
                  <c:v>105.3</c:v>
                </c:pt>
                <c:pt idx="12">
                  <c:v>104.5</c:v>
                </c:pt>
                <c:pt idx="13">
                  <c:v>106.9</c:v>
                </c:pt>
                <c:pt idx="14">
                  <c:v>111</c:v>
                </c:pt>
                <c:pt idx="15">
                  <c:v>116</c:v>
                </c:pt>
                <c:pt idx="16">
                  <c:v>119.5</c:v>
                </c:pt>
                <c:pt idx="17">
                  <c:v>124.8</c:v>
                </c:pt>
                <c:pt idx="18">
                  <c:v>129.69999999999999</c:v>
                </c:pt>
                <c:pt idx="19">
                  <c:v>132</c:v>
                </c:pt>
                <c:pt idx="20">
                  <c:v>132.30000000000001</c:v>
                </c:pt>
                <c:pt idx="21">
                  <c:v>94.6</c:v>
                </c:pt>
                <c:pt idx="22">
                  <c:v>125.7</c:v>
                </c:pt>
                <c:pt idx="23">
                  <c:v>130.4</c:v>
                </c:pt>
                <c:pt idx="24">
                  <c:v>133</c:v>
                </c:pt>
                <c:pt idx="25">
                  <c:v>138.69999999999999</c:v>
                </c:pt>
                <c:pt idx="26">
                  <c:v>144.5</c:v>
                </c:pt>
                <c:pt idx="27">
                  <c:v>150.1</c:v>
                </c:pt>
                <c:pt idx="28">
                  <c:v>155.30000000000001</c:v>
                </c:pt>
                <c:pt idx="29">
                  <c:v>161</c:v>
                </c:pt>
                <c:pt idx="30">
                  <c:v>162.6</c:v>
                </c:pt>
                <c:pt idx="31">
                  <c:v>171.2</c:v>
                </c:pt>
                <c:pt idx="32">
                  <c:v>173.4</c:v>
                </c:pt>
                <c:pt idx="33">
                  <c:v>182.9</c:v>
                </c:pt>
                <c:pt idx="34">
                  <c:v>195.4</c:v>
                </c:pt>
                <c:pt idx="35">
                  <c:v>205.1</c:v>
                </c:pt>
                <c:pt idx="36">
                  <c:v>211.6</c:v>
                </c:pt>
                <c:pt idx="37">
                  <c:v>219.9</c:v>
                </c:pt>
                <c:pt idx="38">
                  <c:v>229.4</c:v>
                </c:pt>
                <c:pt idx="39">
                  <c:v>238.6</c:v>
                </c:pt>
                <c:pt idx="40">
                  <c:v>238.3</c:v>
                </c:pt>
                <c:pt idx="41">
                  <c:v>244.2</c:v>
                </c:pt>
                <c:pt idx="42">
                  <c:v>252.8</c:v>
                </c:pt>
                <c:pt idx="43">
                  <c:v>267.2</c:v>
                </c:pt>
                <c:pt idx="44">
                  <c:v>278.39999999999998</c:v>
                </c:pt>
                <c:pt idx="45">
                  <c:v>289</c:v>
                </c:pt>
                <c:pt idx="46">
                  <c:v>301.39999999999998</c:v>
                </c:pt>
                <c:pt idx="47">
                  <c:v>295.89999999999998</c:v>
                </c:pt>
                <c:pt idx="48">
                  <c:v>295.2</c:v>
                </c:pt>
                <c:pt idx="49">
                  <c:v>301.7</c:v>
                </c:pt>
                <c:pt idx="50">
                  <c:v>289.7</c:v>
                </c:pt>
                <c:pt idx="51">
                  <c:v>295.8</c:v>
                </c:pt>
                <c:pt idx="52">
                  <c:v>289.5</c:v>
                </c:pt>
                <c:pt idx="53">
                  <c:v>295.3</c:v>
                </c:pt>
                <c:pt idx="54">
                  <c:v>277.3</c:v>
                </c:pt>
                <c:pt idx="55">
                  <c:v>284.89999999999998</c:v>
                </c:pt>
                <c:pt idx="56">
                  <c:v>287.89999999999998</c:v>
                </c:pt>
                <c:pt idx="57">
                  <c:v>294.60000000000002</c:v>
                </c:pt>
                <c:pt idx="58">
                  <c:v>307.3</c:v>
                </c:pt>
                <c:pt idx="59">
                  <c:v>317.7</c:v>
                </c:pt>
                <c:pt idx="60">
                  <c:v>353</c:v>
                </c:pt>
                <c:pt idx="61">
                  <c:v>307.60000000000002</c:v>
                </c:pt>
                <c:pt idx="62">
                  <c:v>340</c:v>
                </c:pt>
                <c:pt idx="63">
                  <c:v>345.2</c:v>
                </c:pt>
                <c:pt idx="64">
                  <c:v>341.8</c:v>
                </c:pt>
                <c:pt idx="65">
                  <c:v>344.4</c:v>
                </c:pt>
                <c:pt idx="66">
                  <c:v>352</c:v>
                </c:pt>
                <c:pt idx="67">
                  <c:v>364.2</c:v>
                </c:pt>
                <c:pt idx="68">
                  <c:v>358.3</c:v>
                </c:pt>
                <c:pt idx="69">
                  <c:v>410.2</c:v>
                </c:pt>
                <c:pt idx="70">
                  <c:v>394.9</c:v>
                </c:pt>
                <c:pt idx="71">
                  <c:v>408.5</c:v>
                </c:pt>
                <c:pt idx="72">
                  <c:v>402.6</c:v>
                </c:pt>
                <c:pt idx="73">
                  <c:v>400.6</c:v>
                </c:pt>
                <c:pt idx="74">
                  <c:v>402.5</c:v>
                </c:pt>
                <c:pt idx="75">
                  <c:v>409.6</c:v>
                </c:pt>
                <c:pt idx="76">
                  <c:v>439.5</c:v>
                </c:pt>
                <c:pt idx="77">
                  <c:v>448.4</c:v>
                </c:pt>
                <c:pt idx="78">
                  <c:v>457.1</c:v>
                </c:pt>
                <c:pt idx="79">
                  <c:v>467.4</c:v>
                </c:pt>
                <c:pt idx="80">
                  <c:v>463.2</c:v>
                </c:pt>
                <c:pt idx="81">
                  <c:v>472</c:v>
                </c:pt>
                <c:pt idx="82">
                  <c:v>477</c:v>
                </c:pt>
                <c:pt idx="83">
                  <c:v>476.2</c:v>
                </c:pt>
                <c:pt idx="84">
                  <c:v>459.6</c:v>
                </c:pt>
                <c:pt idx="85">
                  <c:v>461.4</c:v>
                </c:pt>
                <c:pt idx="86">
                  <c:v>464.1</c:v>
                </c:pt>
                <c:pt idx="87">
                  <c:v>469.2</c:v>
                </c:pt>
                <c:pt idx="88">
                  <c:v>461.3</c:v>
                </c:pt>
                <c:pt idx="89">
                  <c:v>470.2</c:v>
                </c:pt>
                <c:pt idx="90">
                  <c:v>479.4</c:v>
                </c:pt>
                <c:pt idx="91">
                  <c:v>499</c:v>
                </c:pt>
                <c:pt idx="92">
                  <c:v>480.3</c:v>
                </c:pt>
                <c:pt idx="93">
                  <c:v>505.3</c:v>
                </c:pt>
                <c:pt idx="94">
                  <c:v>515.6</c:v>
                </c:pt>
                <c:pt idx="95">
                  <c:v>529.5</c:v>
                </c:pt>
                <c:pt idx="96">
                  <c:v>526.70000000000005</c:v>
                </c:pt>
                <c:pt idx="97">
                  <c:v>555.9</c:v>
                </c:pt>
                <c:pt idx="98">
                  <c:v>544.20000000000005</c:v>
                </c:pt>
                <c:pt idx="99">
                  <c:v>553.4</c:v>
                </c:pt>
                <c:pt idx="100">
                  <c:v>567.70000000000005</c:v>
                </c:pt>
                <c:pt idx="101">
                  <c:v>594.4</c:v>
                </c:pt>
                <c:pt idx="102">
                  <c:v>591.5</c:v>
                </c:pt>
                <c:pt idx="103">
                  <c:v>607.6</c:v>
                </c:pt>
                <c:pt idx="104">
                  <c:v>636.4</c:v>
                </c:pt>
                <c:pt idx="105">
                  <c:v>673.6</c:v>
                </c:pt>
                <c:pt idx="106">
                  <c:v>674.2</c:v>
                </c:pt>
                <c:pt idx="107">
                  <c:v>689.4</c:v>
                </c:pt>
                <c:pt idx="108">
                  <c:v>724.3</c:v>
                </c:pt>
                <c:pt idx="109">
                  <c:v>739.3</c:v>
                </c:pt>
                <c:pt idx="110">
                  <c:v>757</c:v>
                </c:pt>
                <c:pt idx="111">
                  <c:v>778.6</c:v>
                </c:pt>
                <c:pt idx="112">
                  <c:v>800.6</c:v>
                </c:pt>
                <c:pt idx="113">
                  <c:v>820.9</c:v>
                </c:pt>
                <c:pt idx="114">
                  <c:v>841.6</c:v>
                </c:pt>
                <c:pt idx="115">
                  <c:v>861.7</c:v>
                </c:pt>
                <c:pt idx="116">
                  <c:v>869.8</c:v>
                </c:pt>
                <c:pt idx="117">
                  <c:v>885.8</c:v>
                </c:pt>
                <c:pt idx="118">
                  <c:v>904.2</c:v>
                </c:pt>
                <c:pt idx="119">
                  <c:v>930</c:v>
                </c:pt>
                <c:pt idx="120">
                  <c:v>976.6</c:v>
                </c:pt>
                <c:pt idx="121">
                  <c:v>986.8</c:v>
                </c:pt>
                <c:pt idx="122">
                  <c:v>1011.1</c:v>
                </c:pt>
                <c:pt idx="123">
                  <c:v>1023.9</c:v>
                </c:pt>
                <c:pt idx="124">
                  <c:v>1051</c:v>
                </c:pt>
                <c:pt idx="125">
                  <c:v>1049</c:v>
                </c:pt>
                <c:pt idx="126">
                  <c:v>881.7</c:v>
                </c:pt>
                <c:pt idx="127">
                  <c:v>1002.4</c:v>
                </c:pt>
                <c:pt idx="128">
                  <c:v>847.8</c:v>
                </c:pt>
                <c:pt idx="129">
                  <c:v>836.6</c:v>
                </c:pt>
                <c:pt idx="130">
                  <c:v>825.3</c:v>
                </c:pt>
                <c:pt idx="131">
                  <c:v>819.6</c:v>
                </c:pt>
                <c:pt idx="132">
                  <c:v>803.5</c:v>
                </c:pt>
                <c:pt idx="133">
                  <c:v>812.9</c:v>
                </c:pt>
                <c:pt idx="134">
                  <c:v>716.5</c:v>
                </c:pt>
                <c:pt idx="135">
                  <c:v>781.6</c:v>
                </c:pt>
                <c:pt idx="136">
                  <c:v>773.2</c:v>
                </c:pt>
                <c:pt idx="137">
                  <c:v>792.4</c:v>
                </c:pt>
                <c:pt idx="138">
                  <c:v>816.6</c:v>
                </c:pt>
                <c:pt idx="139">
                  <c:v>829.7</c:v>
                </c:pt>
                <c:pt idx="140">
                  <c:v>902.9</c:v>
                </c:pt>
                <c:pt idx="141">
                  <c:v>925.8</c:v>
                </c:pt>
                <c:pt idx="142">
                  <c:v>949.5</c:v>
                </c:pt>
                <c:pt idx="143">
                  <c:v>970.5</c:v>
                </c:pt>
                <c:pt idx="144">
                  <c:v>1025.4000000000001</c:v>
                </c:pt>
                <c:pt idx="145">
                  <c:v>1041</c:v>
                </c:pt>
                <c:pt idx="146">
                  <c:v>1060.7</c:v>
                </c:pt>
                <c:pt idx="147">
                  <c:v>1095.5999999999999</c:v>
                </c:pt>
                <c:pt idx="148">
                  <c:v>1145.8</c:v>
                </c:pt>
                <c:pt idx="149">
                  <c:v>1163.5999999999999</c:v>
                </c:pt>
                <c:pt idx="150">
                  <c:v>1179</c:v>
                </c:pt>
                <c:pt idx="151">
                  <c:v>1194.0999999999999</c:v>
                </c:pt>
                <c:pt idx="152">
                  <c:v>1201.4000000000001</c:v>
                </c:pt>
                <c:pt idx="153">
                  <c:v>1191</c:v>
                </c:pt>
                <c:pt idx="154">
                  <c:v>1173.4000000000001</c:v>
                </c:pt>
                <c:pt idx="155">
                  <c:v>1139.5</c:v>
                </c:pt>
                <c:pt idx="156">
                  <c:v>920.9</c:v>
                </c:pt>
                <c:pt idx="157">
                  <c:v>855.2</c:v>
                </c:pt>
                <c:pt idx="158">
                  <c:v>841.7</c:v>
                </c:pt>
                <c:pt idx="159">
                  <c:v>847.1</c:v>
                </c:pt>
                <c:pt idx="160">
                  <c:v>903.1</c:v>
                </c:pt>
                <c:pt idx="161">
                  <c:v>934.9</c:v>
                </c:pt>
                <c:pt idx="162">
                  <c:v>958.1</c:v>
                </c:pt>
                <c:pt idx="163">
                  <c:v>976.8</c:v>
                </c:pt>
                <c:pt idx="164">
                  <c:v>1110.9000000000001</c:v>
                </c:pt>
                <c:pt idx="165">
                  <c:v>1126</c:v>
                </c:pt>
                <c:pt idx="166">
                  <c:v>1143.7</c:v>
                </c:pt>
                <c:pt idx="167">
                  <c:v>1140.5</c:v>
                </c:pt>
                <c:pt idx="168">
                  <c:v>1137.7</c:v>
                </c:pt>
                <c:pt idx="169">
                  <c:v>1150.0999999999999</c:v>
                </c:pt>
                <c:pt idx="170">
                  <c:v>1163.2</c:v>
                </c:pt>
                <c:pt idx="171">
                  <c:v>1212.2</c:v>
                </c:pt>
                <c:pt idx="172">
                  <c:v>1272.9000000000001</c:v>
                </c:pt>
                <c:pt idx="173">
                  <c:v>1295.8</c:v>
                </c:pt>
                <c:pt idx="174">
                  <c:v>1307.9000000000001</c:v>
                </c:pt>
                <c:pt idx="175">
                  <c:v>1332.7</c:v>
                </c:pt>
                <c:pt idx="176">
                  <c:v>1371.8</c:v>
                </c:pt>
                <c:pt idx="177">
                  <c:v>1388.6</c:v>
                </c:pt>
                <c:pt idx="178">
                  <c:v>1411.5</c:v>
                </c:pt>
                <c:pt idx="179">
                  <c:v>1440.6</c:v>
                </c:pt>
                <c:pt idx="180">
                  <c:v>1504</c:v>
                </c:pt>
                <c:pt idx="181">
                  <c:v>1523.7</c:v>
                </c:pt>
                <c:pt idx="182">
                  <c:v>1536.6</c:v>
                </c:pt>
                <c:pt idx="183">
                  <c:v>1548.7</c:v>
                </c:pt>
                <c:pt idx="184">
                  <c:v>1522</c:v>
                </c:pt>
                <c:pt idx="185">
                  <c:v>1532.4</c:v>
                </c:pt>
                <c:pt idx="186">
                  <c:v>1551.6</c:v>
                </c:pt>
                <c:pt idx="187">
                  <c:v>1576.7</c:v>
                </c:pt>
                <c:pt idx="188">
                  <c:v>1588.1</c:v>
                </c:pt>
                <c:pt idx="189">
                  <c:v>1606.3</c:v>
                </c:pt>
                <c:pt idx="190">
                  <c:v>1625.9</c:v>
                </c:pt>
                <c:pt idx="191">
                  <c:v>1633.3</c:v>
                </c:pt>
                <c:pt idx="192">
                  <c:v>1583.9</c:v>
                </c:pt>
                <c:pt idx="193">
                  <c:v>1599.2</c:v>
                </c:pt>
                <c:pt idx="194">
                  <c:v>1625.3</c:v>
                </c:pt>
                <c:pt idx="195">
                  <c:v>1648.7</c:v>
                </c:pt>
                <c:pt idx="196">
                  <c:v>1656.1998426331234</c:v>
                </c:pt>
                <c:pt idx="197">
                  <c:v>1664.9645205335867</c:v>
                </c:pt>
                <c:pt idx="198">
                  <c:v>1675.1573600650813</c:v>
                </c:pt>
                <c:pt idx="199">
                  <c:v>1704.3218688250095</c:v>
                </c:pt>
                <c:pt idx="200">
                  <c:v>1716.2578986830642</c:v>
                </c:pt>
                <c:pt idx="201">
                  <c:v>1728.9887356573843</c:v>
                </c:pt>
                <c:pt idx="202">
                  <c:v>1742.354997850324</c:v>
                </c:pt>
                <c:pt idx="203">
                  <c:v>1768.6215277963859</c:v>
                </c:pt>
                <c:pt idx="204">
                  <c:v>1781.6424526634105</c:v>
                </c:pt>
                <c:pt idx="205">
                  <c:v>1794.7353730340485</c:v>
                </c:pt>
                <c:pt idx="206">
                  <c:v>1807.7594595721303</c:v>
                </c:pt>
                <c:pt idx="207">
                  <c:v>1840.7107703689067</c:v>
                </c:pt>
                <c:pt idx="208">
                  <c:v>1855.3709217885207</c:v>
                </c:pt>
                <c:pt idx="209">
                  <c:v>1870.4225314647545</c:v>
                </c:pt>
                <c:pt idx="210">
                  <c:v>1885.9810276267053</c:v>
                </c:pt>
                <c:pt idx="211">
                  <c:v>1923.7297010817895</c:v>
                </c:pt>
                <c:pt idx="212">
                  <c:v>1940.6862919884197</c:v>
                </c:pt>
                <c:pt idx="213">
                  <c:v>1958.1186509756344</c:v>
                </c:pt>
                <c:pt idx="214">
                  <c:v>1976.0189251666723</c:v>
                </c:pt>
                <c:pt idx="215">
                  <c:v>2016.642428354156</c:v>
                </c:pt>
                <c:pt idx="216">
                  <c:v>2035.4859824431494</c:v>
                </c:pt>
                <c:pt idx="217">
                  <c:v>2054.6812579754464</c:v>
                </c:pt>
                <c:pt idx="218">
                  <c:v>2074.1991122850181</c:v>
                </c:pt>
                <c:pt idx="219">
                  <c:v>2118.599832465839</c:v>
                </c:pt>
                <c:pt idx="220">
                  <c:v>2139.2133302751708</c:v>
                </c:pt>
                <c:pt idx="221">
                  <c:v>2160.1800187803651</c:v>
                </c:pt>
                <c:pt idx="222">
                  <c:v>2181.5075322995044</c:v>
                </c:pt>
                <c:pt idx="223">
                  <c:v>2265.0608381678835</c:v>
                </c:pt>
                <c:pt idx="224">
                  <c:v>2295.9404918612749</c:v>
                </c:pt>
                <c:pt idx="225">
                  <c:v>2329.309512892537</c:v>
                </c:pt>
                <c:pt idx="226">
                  <c:v>2365.7080948174603</c:v>
                </c:pt>
                <c:pt idx="227">
                  <c:v>2453.2668858778188</c:v>
                </c:pt>
                <c:pt idx="228">
                  <c:v>2492.0621096488098</c:v>
                </c:pt>
                <c:pt idx="229">
                  <c:v>2532.2091290643079</c:v>
                </c:pt>
                <c:pt idx="230">
                  <c:v>2573.2855957339843</c:v>
                </c:pt>
                <c:pt idx="231">
                  <c:v>2634.7792842420486</c:v>
                </c:pt>
                <c:pt idx="232">
                  <c:v>2670.1926857340718</c:v>
                </c:pt>
                <c:pt idx="233">
                  <c:v>2704.4238796671639</c:v>
                </c:pt>
                <c:pt idx="234">
                  <c:v>2736.9495994548656</c:v>
                </c:pt>
                <c:pt idx="235">
                  <c:v>0</c:v>
                </c:pt>
              </c:numCache>
            </c:numRef>
          </c:val>
          <c:smooth val="0"/>
          <c:extLst>
            <c:ext xmlns:c16="http://schemas.microsoft.com/office/drawing/2014/chart" uri="{C3380CC4-5D6E-409C-BE32-E72D297353CC}">
              <c16:uniqueId val="{00000003-C940-4AC3-A92C-336A9DFC3B11}"/>
            </c:ext>
          </c:extLst>
        </c:ser>
        <c:ser>
          <c:idx val="2"/>
          <c:order val="1"/>
          <c:tx>
            <c:v>Current law (CBO baseline)</c:v>
          </c:tx>
          <c:spPr>
            <a:ln w="28575" cap="rnd">
              <a:solidFill>
                <a:schemeClr val="tx2"/>
              </a:solidFill>
              <a:round/>
            </a:ln>
            <a:effectLst/>
          </c:spPr>
          <c:marker>
            <c:symbol val="none"/>
          </c:marker>
          <c:cat>
            <c:numRef>
              <c:f>current_projections!$B$2:$ID$2</c:f>
              <c:numCache>
                <c:formatCode>mmm"-"yyyy</c:formatCode>
                <c:ptCount val="237"/>
                <c:pt idx="0">
                  <c:v>25658</c:v>
                </c:pt>
                <c:pt idx="1">
                  <c:v>25749</c:v>
                </c:pt>
                <c:pt idx="2">
                  <c:v>25841</c:v>
                </c:pt>
                <c:pt idx="3">
                  <c:v>25933</c:v>
                </c:pt>
                <c:pt idx="4">
                  <c:v>26023</c:v>
                </c:pt>
                <c:pt idx="5">
                  <c:v>26114</c:v>
                </c:pt>
                <c:pt idx="6">
                  <c:v>26206</c:v>
                </c:pt>
                <c:pt idx="7">
                  <c:v>26298</c:v>
                </c:pt>
                <c:pt idx="8">
                  <c:v>26389</c:v>
                </c:pt>
                <c:pt idx="9">
                  <c:v>26480</c:v>
                </c:pt>
                <c:pt idx="10">
                  <c:v>26572</c:v>
                </c:pt>
                <c:pt idx="11">
                  <c:v>26664</c:v>
                </c:pt>
                <c:pt idx="12">
                  <c:v>26754</c:v>
                </c:pt>
                <c:pt idx="13">
                  <c:v>26845</c:v>
                </c:pt>
                <c:pt idx="14">
                  <c:v>26937</c:v>
                </c:pt>
                <c:pt idx="15">
                  <c:v>27029</c:v>
                </c:pt>
                <c:pt idx="16">
                  <c:v>27119</c:v>
                </c:pt>
                <c:pt idx="17">
                  <c:v>27210</c:v>
                </c:pt>
                <c:pt idx="18">
                  <c:v>27302</c:v>
                </c:pt>
                <c:pt idx="19">
                  <c:v>27394</c:v>
                </c:pt>
                <c:pt idx="20">
                  <c:v>27484</c:v>
                </c:pt>
                <c:pt idx="21">
                  <c:v>27575</c:v>
                </c:pt>
                <c:pt idx="22">
                  <c:v>27667</c:v>
                </c:pt>
                <c:pt idx="23">
                  <c:v>27759</c:v>
                </c:pt>
                <c:pt idx="24">
                  <c:v>27850</c:v>
                </c:pt>
                <c:pt idx="25">
                  <c:v>27941</c:v>
                </c:pt>
                <c:pt idx="26">
                  <c:v>28033</c:v>
                </c:pt>
                <c:pt idx="27">
                  <c:v>28125</c:v>
                </c:pt>
                <c:pt idx="28">
                  <c:v>28215</c:v>
                </c:pt>
                <c:pt idx="29">
                  <c:v>28306</c:v>
                </c:pt>
                <c:pt idx="30">
                  <c:v>28398</c:v>
                </c:pt>
                <c:pt idx="31">
                  <c:v>28490</c:v>
                </c:pt>
                <c:pt idx="32">
                  <c:v>28580</c:v>
                </c:pt>
                <c:pt idx="33">
                  <c:v>28671</c:v>
                </c:pt>
                <c:pt idx="34">
                  <c:v>28763</c:v>
                </c:pt>
                <c:pt idx="35">
                  <c:v>28855</c:v>
                </c:pt>
                <c:pt idx="36">
                  <c:v>28945</c:v>
                </c:pt>
                <c:pt idx="37">
                  <c:v>29036</c:v>
                </c:pt>
                <c:pt idx="38">
                  <c:v>29128</c:v>
                </c:pt>
                <c:pt idx="39">
                  <c:v>29220</c:v>
                </c:pt>
                <c:pt idx="40">
                  <c:v>29311</c:v>
                </c:pt>
                <c:pt idx="41">
                  <c:v>29402</c:v>
                </c:pt>
                <c:pt idx="42">
                  <c:v>29494</c:v>
                </c:pt>
                <c:pt idx="43">
                  <c:v>29586</c:v>
                </c:pt>
                <c:pt idx="44">
                  <c:v>29676</c:v>
                </c:pt>
                <c:pt idx="45">
                  <c:v>29767</c:v>
                </c:pt>
                <c:pt idx="46">
                  <c:v>29859</c:v>
                </c:pt>
                <c:pt idx="47">
                  <c:v>29951</c:v>
                </c:pt>
                <c:pt idx="48">
                  <c:v>30041</c:v>
                </c:pt>
                <c:pt idx="49">
                  <c:v>30132</c:v>
                </c:pt>
                <c:pt idx="50">
                  <c:v>30224</c:v>
                </c:pt>
                <c:pt idx="51">
                  <c:v>30316</c:v>
                </c:pt>
                <c:pt idx="52">
                  <c:v>30406</c:v>
                </c:pt>
                <c:pt idx="53">
                  <c:v>30497</c:v>
                </c:pt>
                <c:pt idx="54">
                  <c:v>30589</c:v>
                </c:pt>
                <c:pt idx="55">
                  <c:v>30681</c:v>
                </c:pt>
                <c:pt idx="56">
                  <c:v>30772</c:v>
                </c:pt>
                <c:pt idx="57">
                  <c:v>30863</c:v>
                </c:pt>
                <c:pt idx="58">
                  <c:v>30955</c:v>
                </c:pt>
                <c:pt idx="59">
                  <c:v>31047</c:v>
                </c:pt>
                <c:pt idx="60">
                  <c:v>31137</c:v>
                </c:pt>
                <c:pt idx="61">
                  <c:v>31228</c:v>
                </c:pt>
                <c:pt idx="62">
                  <c:v>31320</c:v>
                </c:pt>
                <c:pt idx="63">
                  <c:v>31412</c:v>
                </c:pt>
                <c:pt idx="64">
                  <c:v>31502</c:v>
                </c:pt>
                <c:pt idx="65">
                  <c:v>31593</c:v>
                </c:pt>
                <c:pt idx="66">
                  <c:v>31685</c:v>
                </c:pt>
                <c:pt idx="67">
                  <c:v>31777</c:v>
                </c:pt>
                <c:pt idx="68">
                  <c:v>31867</c:v>
                </c:pt>
                <c:pt idx="69">
                  <c:v>31958</c:v>
                </c:pt>
                <c:pt idx="70">
                  <c:v>32050</c:v>
                </c:pt>
                <c:pt idx="71">
                  <c:v>32142</c:v>
                </c:pt>
                <c:pt idx="72">
                  <c:v>32233</c:v>
                </c:pt>
                <c:pt idx="73">
                  <c:v>32324</c:v>
                </c:pt>
                <c:pt idx="74">
                  <c:v>32416</c:v>
                </c:pt>
                <c:pt idx="75">
                  <c:v>32508</c:v>
                </c:pt>
                <c:pt idx="76">
                  <c:v>32598</c:v>
                </c:pt>
                <c:pt idx="77">
                  <c:v>32689</c:v>
                </c:pt>
                <c:pt idx="78">
                  <c:v>32781</c:v>
                </c:pt>
                <c:pt idx="79">
                  <c:v>32873</c:v>
                </c:pt>
                <c:pt idx="80">
                  <c:v>32963</c:v>
                </c:pt>
                <c:pt idx="81">
                  <c:v>33054</c:v>
                </c:pt>
                <c:pt idx="82">
                  <c:v>33146</c:v>
                </c:pt>
                <c:pt idx="83">
                  <c:v>33238</c:v>
                </c:pt>
                <c:pt idx="84">
                  <c:v>33328</c:v>
                </c:pt>
                <c:pt idx="85">
                  <c:v>33419</c:v>
                </c:pt>
                <c:pt idx="86">
                  <c:v>33511</c:v>
                </c:pt>
                <c:pt idx="87">
                  <c:v>33603</c:v>
                </c:pt>
                <c:pt idx="88">
                  <c:v>33694</c:v>
                </c:pt>
                <c:pt idx="89">
                  <c:v>33785</c:v>
                </c:pt>
                <c:pt idx="90">
                  <c:v>33877</c:v>
                </c:pt>
                <c:pt idx="91">
                  <c:v>33969</c:v>
                </c:pt>
                <c:pt idx="92">
                  <c:v>34059</c:v>
                </c:pt>
                <c:pt idx="93">
                  <c:v>34150</c:v>
                </c:pt>
                <c:pt idx="94">
                  <c:v>34242</c:v>
                </c:pt>
                <c:pt idx="95">
                  <c:v>34334</c:v>
                </c:pt>
                <c:pt idx="96">
                  <c:v>34424</c:v>
                </c:pt>
                <c:pt idx="97">
                  <c:v>34515</c:v>
                </c:pt>
                <c:pt idx="98">
                  <c:v>34607</c:v>
                </c:pt>
                <c:pt idx="99">
                  <c:v>34699</c:v>
                </c:pt>
                <c:pt idx="100">
                  <c:v>34789</c:v>
                </c:pt>
                <c:pt idx="101">
                  <c:v>34880</c:v>
                </c:pt>
                <c:pt idx="102">
                  <c:v>34972</c:v>
                </c:pt>
                <c:pt idx="103">
                  <c:v>35064</c:v>
                </c:pt>
                <c:pt idx="104">
                  <c:v>35155</c:v>
                </c:pt>
                <c:pt idx="105">
                  <c:v>35246</c:v>
                </c:pt>
                <c:pt idx="106">
                  <c:v>35338</c:v>
                </c:pt>
                <c:pt idx="107">
                  <c:v>35430</c:v>
                </c:pt>
                <c:pt idx="108">
                  <c:v>35520</c:v>
                </c:pt>
                <c:pt idx="109">
                  <c:v>35611</c:v>
                </c:pt>
                <c:pt idx="110">
                  <c:v>35703</c:v>
                </c:pt>
                <c:pt idx="111">
                  <c:v>35795</c:v>
                </c:pt>
                <c:pt idx="112">
                  <c:v>35885</c:v>
                </c:pt>
                <c:pt idx="113">
                  <c:v>35976</c:v>
                </c:pt>
                <c:pt idx="114">
                  <c:v>36068</c:v>
                </c:pt>
                <c:pt idx="115">
                  <c:v>36160</c:v>
                </c:pt>
                <c:pt idx="116">
                  <c:v>36250</c:v>
                </c:pt>
                <c:pt idx="117">
                  <c:v>36341</c:v>
                </c:pt>
                <c:pt idx="118">
                  <c:v>36433</c:v>
                </c:pt>
                <c:pt idx="119">
                  <c:v>36525</c:v>
                </c:pt>
                <c:pt idx="120">
                  <c:v>36616</c:v>
                </c:pt>
                <c:pt idx="121">
                  <c:v>36707</c:v>
                </c:pt>
                <c:pt idx="122">
                  <c:v>36799</c:v>
                </c:pt>
                <c:pt idx="123">
                  <c:v>36891</c:v>
                </c:pt>
                <c:pt idx="124">
                  <c:v>36981</c:v>
                </c:pt>
                <c:pt idx="125">
                  <c:v>37072</c:v>
                </c:pt>
                <c:pt idx="126">
                  <c:v>37164</c:v>
                </c:pt>
                <c:pt idx="127">
                  <c:v>37256</c:v>
                </c:pt>
                <c:pt idx="128">
                  <c:v>37346</c:v>
                </c:pt>
                <c:pt idx="129">
                  <c:v>37437</c:v>
                </c:pt>
                <c:pt idx="130">
                  <c:v>37529</c:v>
                </c:pt>
                <c:pt idx="131">
                  <c:v>37621</c:v>
                </c:pt>
                <c:pt idx="132">
                  <c:v>37711</c:v>
                </c:pt>
                <c:pt idx="133">
                  <c:v>37802</c:v>
                </c:pt>
                <c:pt idx="134">
                  <c:v>37894</c:v>
                </c:pt>
                <c:pt idx="135">
                  <c:v>37986</c:v>
                </c:pt>
                <c:pt idx="136">
                  <c:v>38077</c:v>
                </c:pt>
                <c:pt idx="137">
                  <c:v>38168</c:v>
                </c:pt>
                <c:pt idx="138">
                  <c:v>38260</c:v>
                </c:pt>
                <c:pt idx="139">
                  <c:v>38352</c:v>
                </c:pt>
                <c:pt idx="140">
                  <c:v>38442</c:v>
                </c:pt>
                <c:pt idx="141">
                  <c:v>38533</c:v>
                </c:pt>
                <c:pt idx="142">
                  <c:v>38625</c:v>
                </c:pt>
                <c:pt idx="143">
                  <c:v>38717</c:v>
                </c:pt>
                <c:pt idx="144">
                  <c:v>38807</c:v>
                </c:pt>
                <c:pt idx="145">
                  <c:v>38898</c:v>
                </c:pt>
                <c:pt idx="146">
                  <c:v>38990</c:v>
                </c:pt>
                <c:pt idx="147">
                  <c:v>39082</c:v>
                </c:pt>
                <c:pt idx="148">
                  <c:v>39172</c:v>
                </c:pt>
                <c:pt idx="149">
                  <c:v>39263</c:v>
                </c:pt>
                <c:pt idx="150">
                  <c:v>39355</c:v>
                </c:pt>
                <c:pt idx="151">
                  <c:v>39447</c:v>
                </c:pt>
                <c:pt idx="152">
                  <c:v>39538</c:v>
                </c:pt>
                <c:pt idx="153">
                  <c:v>39629</c:v>
                </c:pt>
                <c:pt idx="154">
                  <c:v>39721</c:v>
                </c:pt>
                <c:pt idx="155">
                  <c:v>39813</c:v>
                </c:pt>
                <c:pt idx="156">
                  <c:v>39903</c:v>
                </c:pt>
                <c:pt idx="157">
                  <c:v>39994</c:v>
                </c:pt>
                <c:pt idx="158">
                  <c:v>40086</c:v>
                </c:pt>
                <c:pt idx="159">
                  <c:v>40178</c:v>
                </c:pt>
                <c:pt idx="160">
                  <c:v>40268</c:v>
                </c:pt>
                <c:pt idx="161">
                  <c:v>40359</c:v>
                </c:pt>
                <c:pt idx="162">
                  <c:v>40451</c:v>
                </c:pt>
                <c:pt idx="163">
                  <c:v>40543</c:v>
                </c:pt>
                <c:pt idx="164">
                  <c:v>40633</c:v>
                </c:pt>
                <c:pt idx="165">
                  <c:v>40724</c:v>
                </c:pt>
                <c:pt idx="166">
                  <c:v>40816</c:v>
                </c:pt>
                <c:pt idx="167">
                  <c:v>40908</c:v>
                </c:pt>
                <c:pt idx="168">
                  <c:v>40999</c:v>
                </c:pt>
                <c:pt idx="169">
                  <c:v>41090</c:v>
                </c:pt>
                <c:pt idx="170">
                  <c:v>41182</c:v>
                </c:pt>
                <c:pt idx="171">
                  <c:v>41274</c:v>
                </c:pt>
                <c:pt idx="172">
                  <c:v>41364</c:v>
                </c:pt>
                <c:pt idx="173">
                  <c:v>41455</c:v>
                </c:pt>
                <c:pt idx="174">
                  <c:v>41547</c:v>
                </c:pt>
                <c:pt idx="175">
                  <c:v>41639</c:v>
                </c:pt>
                <c:pt idx="176">
                  <c:v>41729</c:v>
                </c:pt>
                <c:pt idx="177">
                  <c:v>41820</c:v>
                </c:pt>
                <c:pt idx="178">
                  <c:v>41912</c:v>
                </c:pt>
                <c:pt idx="179">
                  <c:v>42004</c:v>
                </c:pt>
                <c:pt idx="180">
                  <c:v>42094</c:v>
                </c:pt>
                <c:pt idx="181">
                  <c:v>42185</c:v>
                </c:pt>
                <c:pt idx="182">
                  <c:v>42277</c:v>
                </c:pt>
                <c:pt idx="183">
                  <c:v>42369</c:v>
                </c:pt>
                <c:pt idx="184">
                  <c:v>42460</c:v>
                </c:pt>
                <c:pt idx="185">
                  <c:v>42551</c:v>
                </c:pt>
                <c:pt idx="186">
                  <c:v>42643</c:v>
                </c:pt>
                <c:pt idx="187">
                  <c:v>42735</c:v>
                </c:pt>
                <c:pt idx="188">
                  <c:v>42825</c:v>
                </c:pt>
                <c:pt idx="189">
                  <c:v>42916</c:v>
                </c:pt>
                <c:pt idx="190">
                  <c:v>43008</c:v>
                </c:pt>
                <c:pt idx="191">
                  <c:v>43100</c:v>
                </c:pt>
                <c:pt idx="192">
                  <c:v>43190</c:v>
                </c:pt>
                <c:pt idx="193">
                  <c:v>43281</c:v>
                </c:pt>
                <c:pt idx="194">
                  <c:v>43373</c:v>
                </c:pt>
                <c:pt idx="195">
                  <c:v>43465</c:v>
                </c:pt>
                <c:pt idx="196">
                  <c:v>43555</c:v>
                </c:pt>
                <c:pt idx="197">
                  <c:v>43646</c:v>
                </c:pt>
                <c:pt idx="198">
                  <c:v>43738</c:v>
                </c:pt>
                <c:pt idx="199">
                  <c:v>43830</c:v>
                </c:pt>
                <c:pt idx="200">
                  <c:v>43921</c:v>
                </c:pt>
                <c:pt idx="201">
                  <c:v>44012</c:v>
                </c:pt>
                <c:pt idx="202">
                  <c:v>44104</c:v>
                </c:pt>
                <c:pt idx="203">
                  <c:v>44196</c:v>
                </c:pt>
                <c:pt idx="204">
                  <c:v>44286</c:v>
                </c:pt>
                <c:pt idx="205">
                  <c:v>44377</c:v>
                </c:pt>
                <c:pt idx="206">
                  <c:v>44469</c:v>
                </c:pt>
                <c:pt idx="207">
                  <c:v>44561</c:v>
                </c:pt>
                <c:pt idx="208">
                  <c:v>44651</c:v>
                </c:pt>
                <c:pt idx="209">
                  <c:v>44742</c:v>
                </c:pt>
                <c:pt idx="210">
                  <c:v>44834</c:v>
                </c:pt>
                <c:pt idx="211">
                  <c:v>44926</c:v>
                </c:pt>
                <c:pt idx="212">
                  <c:v>45016</c:v>
                </c:pt>
                <c:pt idx="213">
                  <c:v>45107</c:v>
                </c:pt>
                <c:pt idx="214">
                  <c:v>45199</c:v>
                </c:pt>
                <c:pt idx="215">
                  <c:v>45291</c:v>
                </c:pt>
                <c:pt idx="216">
                  <c:v>45382</c:v>
                </c:pt>
                <c:pt idx="217">
                  <c:v>45473</c:v>
                </c:pt>
                <c:pt idx="218">
                  <c:v>45565</c:v>
                </c:pt>
                <c:pt idx="219">
                  <c:v>45657</c:v>
                </c:pt>
                <c:pt idx="220">
                  <c:v>45747</c:v>
                </c:pt>
                <c:pt idx="221">
                  <c:v>45838</c:v>
                </c:pt>
                <c:pt idx="222">
                  <c:v>45930</c:v>
                </c:pt>
                <c:pt idx="223">
                  <c:v>46022</c:v>
                </c:pt>
                <c:pt idx="224">
                  <c:v>46112</c:v>
                </c:pt>
                <c:pt idx="225">
                  <c:v>46203</c:v>
                </c:pt>
                <c:pt idx="226">
                  <c:v>46295</c:v>
                </c:pt>
                <c:pt idx="227">
                  <c:v>46387</c:v>
                </c:pt>
                <c:pt idx="228">
                  <c:v>46477</c:v>
                </c:pt>
                <c:pt idx="229">
                  <c:v>46568</c:v>
                </c:pt>
                <c:pt idx="230">
                  <c:v>46660</c:v>
                </c:pt>
                <c:pt idx="231">
                  <c:v>46752</c:v>
                </c:pt>
                <c:pt idx="232">
                  <c:v>46843</c:v>
                </c:pt>
                <c:pt idx="233">
                  <c:v>46934</c:v>
                </c:pt>
                <c:pt idx="234">
                  <c:v>47026</c:v>
                </c:pt>
                <c:pt idx="235">
                  <c:v>47118</c:v>
                </c:pt>
              </c:numCache>
            </c:numRef>
          </c:cat>
          <c:val>
            <c:numRef>
              <c:f>current_projections!#REF!</c:f>
              <c:numCache>
                <c:formatCode>General</c:formatCode>
                <c:ptCount val="1"/>
                <c:pt idx="0">
                  <c:v>1</c:v>
                </c:pt>
              </c:numCache>
            </c:numRef>
          </c:val>
          <c:smooth val="0"/>
          <c:extLst>
            <c:ext xmlns:c16="http://schemas.microsoft.com/office/drawing/2014/chart" uri="{C3380CC4-5D6E-409C-BE32-E72D297353CC}">
              <c16:uniqueId val="{00000005-C940-4AC3-A92C-336A9DFC3B11}"/>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plotArea>
    <c:legend>
      <c:legendPos val="b"/>
      <c:layout>
        <c:manualLayout>
          <c:xMode val="edge"/>
          <c:yMode val="edge"/>
          <c:x val="6.0964516839975162E-2"/>
          <c:y val="0.90528218888840017"/>
          <c:w val="0.84138446979841808"/>
          <c:h val="9.4717811111599881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0"/>
    <c:dispBlanksAs val="span"/>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areaChart>
        <c:grouping val="standard"/>
        <c:varyColors val="0"/>
        <c:ser>
          <c:idx val="5"/>
          <c:order val="0"/>
          <c:tx>
            <c:strRef>
              <c:f>Fiscal_impact_forecast!$H$1</c:f>
              <c:strCache>
                <c:ptCount val="1"/>
                <c:pt idx="0">
                  <c:v>projection</c:v>
                </c:pt>
              </c:strCache>
            </c:strRef>
          </c:tx>
          <c:spPr>
            <a:solidFill>
              <a:srgbClr val="E971A7">
                <a:alpha val="24000"/>
              </a:srgbClr>
            </a:solidFill>
            <a:ln>
              <a:noFill/>
            </a:ln>
            <a:effectLst/>
          </c:spPr>
          <c:cat>
            <c:numRef>
              <c:f>Fiscal_impact_forecast!$A$2:$A$117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43465</c:v>
                </c:pt>
                <c:pt idx="76">
                  <c:v>43555</c:v>
                </c:pt>
                <c:pt idx="77">
                  <c:v>43646</c:v>
                </c:pt>
                <c:pt idx="78">
                  <c:v>43738</c:v>
                </c:pt>
                <c:pt idx="79">
                  <c:v>43830</c:v>
                </c:pt>
                <c:pt idx="80">
                  <c:v>43921</c:v>
                </c:pt>
                <c:pt idx="81">
                  <c:v>44012</c:v>
                </c:pt>
                <c:pt idx="82">
                  <c:v>44104</c:v>
                </c:pt>
                <c:pt idx="83">
                  <c:v>44196</c:v>
                </c:pt>
                <c:pt idx="84">
                  <c:v>44286</c:v>
                </c:pt>
                <c:pt idx="85">
                  <c:v>44377</c:v>
                </c:pt>
                <c:pt idx="86">
                  <c:v>44469</c:v>
                </c:pt>
                <c:pt idx="87">
                  <c:v>44561</c:v>
                </c:pt>
                <c:pt idx="88">
                  <c:v>44651</c:v>
                </c:pt>
              </c:numCache>
            </c:numRef>
          </c:cat>
          <c:val>
            <c:numRef>
              <c:f>Fiscal_impact_forecast!$H$2:$H$109</c:f>
              <c:numCache>
                <c:formatCode>0.00</c:formatCode>
                <c:ptCount val="10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formatCode="0.000">
                  <c:v>#N/A</c:v>
                </c:pt>
                <c:pt idx="72" formatCode="0.000">
                  <c:v>#N/A</c:v>
                </c:pt>
                <c:pt idx="73" formatCode="0.000">
                  <c:v>#N/A</c:v>
                </c:pt>
                <c:pt idx="74" formatCode="0.000">
                  <c:v>#N/A</c:v>
                </c:pt>
                <c:pt idx="75" formatCode="0.000">
                  <c:v>#N/A</c:v>
                </c:pt>
                <c:pt idx="76" formatCode="0.000">
                  <c:v>1</c:v>
                </c:pt>
                <c:pt idx="77" formatCode="0.000">
                  <c:v>1</c:v>
                </c:pt>
                <c:pt idx="78" formatCode="0.000">
                  <c:v>1</c:v>
                </c:pt>
                <c:pt idx="79" formatCode="0.000">
                  <c:v>1</c:v>
                </c:pt>
                <c:pt idx="80" formatCode="0.000">
                  <c:v>1</c:v>
                </c:pt>
                <c:pt idx="81">
                  <c:v>1</c:v>
                </c:pt>
                <c:pt idx="82">
                  <c:v>1</c:v>
                </c:pt>
                <c:pt idx="83">
                  <c:v>1</c:v>
                </c:pt>
                <c:pt idx="84">
                  <c:v>1</c:v>
                </c:pt>
                <c:pt idx="85">
                  <c:v>1</c:v>
                </c:pt>
                <c:pt idx="86">
                  <c:v>1</c:v>
                </c:pt>
                <c:pt idx="87">
                  <c:v>1</c:v>
                </c:pt>
                <c:pt idx="88">
                  <c:v>1</c:v>
                </c:pt>
              </c:numCache>
            </c:numRef>
          </c:val>
          <c:extLst>
            <c:ext xmlns:c16="http://schemas.microsoft.com/office/drawing/2014/chart" uri="{C3380CC4-5D6E-409C-BE32-E72D297353CC}">
              <c16:uniqueId val="{00000004-F9A1-42E8-846D-9FF8B4E926C5}"/>
            </c:ext>
          </c:extLst>
        </c:ser>
        <c:dLbls>
          <c:showLegendKey val="0"/>
          <c:showVal val="0"/>
          <c:showCatName val="0"/>
          <c:showSerName val="0"/>
          <c:showPercent val="0"/>
          <c:showBubbleSize val="0"/>
        </c:dLbls>
        <c:axId val="220990672"/>
        <c:axId val="220989360"/>
      </c:areaChart>
      <c:barChart>
        <c:barDir val="col"/>
        <c:grouping val="clustered"/>
        <c:varyColors val="0"/>
        <c:ser>
          <c:idx val="1"/>
          <c:order val="1"/>
          <c:tx>
            <c:v>Quarterly fiscal impact</c:v>
          </c:tx>
          <c:spPr>
            <a:solidFill>
              <a:srgbClr val="E971A7"/>
            </a:solidFill>
            <a:ln>
              <a:noFill/>
            </a:ln>
            <a:effectLst/>
          </c:spPr>
          <c:invertIfNegative val="0"/>
          <c:cat>
            <c:numRef>
              <c:f>Fiscal_impact_forecast!$A$2:$A$117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43465</c:v>
                </c:pt>
                <c:pt idx="76">
                  <c:v>43555</c:v>
                </c:pt>
                <c:pt idx="77">
                  <c:v>43646</c:v>
                </c:pt>
                <c:pt idx="78">
                  <c:v>43738</c:v>
                </c:pt>
                <c:pt idx="79">
                  <c:v>43830</c:v>
                </c:pt>
                <c:pt idx="80">
                  <c:v>43921</c:v>
                </c:pt>
                <c:pt idx="81">
                  <c:v>44012</c:v>
                </c:pt>
                <c:pt idx="82">
                  <c:v>44104</c:v>
                </c:pt>
                <c:pt idx="83">
                  <c:v>44196</c:v>
                </c:pt>
                <c:pt idx="84">
                  <c:v>44286</c:v>
                </c:pt>
                <c:pt idx="85">
                  <c:v>44377</c:v>
                </c:pt>
                <c:pt idx="86">
                  <c:v>44469</c:v>
                </c:pt>
                <c:pt idx="87">
                  <c:v>44561</c:v>
                </c:pt>
                <c:pt idx="88">
                  <c:v>44651</c:v>
                </c:pt>
              </c:numCache>
            </c:numRef>
          </c:cat>
          <c:val>
            <c:numRef>
              <c:f>Fiscal_impact_forecast!$D$2:$D$109</c:f>
              <c:numCache>
                <c:formatCode>0.00</c:formatCode>
                <c:ptCount val="108"/>
                <c:pt idx="0">
                  <c:v>-0.78200113462973819</c:v>
                </c:pt>
                <c:pt idx="1">
                  <c:v>0.48924380903565562</c:v>
                </c:pt>
                <c:pt idx="2">
                  <c:v>-0.32089971817148533</c:v>
                </c:pt>
                <c:pt idx="3">
                  <c:v>0.42095065682410054</c:v>
                </c:pt>
                <c:pt idx="4">
                  <c:v>1.1913577997184264</c:v>
                </c:pt>
                <c:pt idx="5">
                  <c:v>1.3970352444307406</c:v>
                </c:pt>
                <c:pt idx="6">
                  <c:v>0.9619512269785474</c:v>
                </c:pt>
                <c:pt idx="7">
                  <c:v>2.4865411098599384</c:v>
                </c:pt>
                <c:pt idx="8">
                  <c:v>2.5433906167970015</c:v>
                </c:pt>
                <c:pt idx="9">
                  <c:v>2.2643581410758014</c:v>
                </c:pt>
                <c:pt idx="10">
                  <c:v>1.8268205800466388</c:v>
                </c:pt>
                <c:pt idx="11">
                  <c:v>1.7329599768208586</c:v>
                </c:pt>
                <c:pt idx="12">
                  <c:v>1.2824215213517167</c:v>
                </c:pt>
                <c:pt idx="13">
                  <c:v>1.8841416261823727</c:v>
                </c:pt>
                <c:pt idx="14">
                  <c:v>1.2113974155099001</c:v>
                </c:pt>
                <c:pt idx="15">
                  <c:v>1.1644269371058722</c:v>
                </c:pt>
                <c:pt idx="16">
                  <c:v>0.70630291919094768</c:v>
                </c:pt>
                <c:pt idx="17">
                  <c:v>0.489446088973783</c:v>
                </c:pt>
                <c:pt idx="18">
                  <c:v>0.162439102494427</c:v>
                </c:pt>
                <c:pt idx="19">
                  <c:v>-3.7190058461069E-2</c:v>
                </c:pt>
                <c:pt idx="20">
                  <c:v>-0.10189853348164235</c:v>
                </c:pt>
                <c:pt idx="21">
                  <c:v>-0.48324439551098697</c:v>
                </c:pt>
                <c:pt idx="22">
                  <c:v>-0.15958897501231489</c:v>
                </c:pt>
                <c:pt idx="23">
                  <c:v>-0.45927924815669591</c:v>
                </c:pt>
                <c:pt idx="24">
                  <c:v>0.47807652150253077</c:v>
                </c:pt>
                <c:pt idx="25">
                  <c:v>-0.5976281863467714</c:v>
                </c:pt>
                <c:pt idx="26">
                  <c:v>-0.39621267915498759</c:v>
                </c:pt>
                <c:pt idx="27">
                  <c:v>0.24929921397584798</c:v>
                </c:pt>
                <c:pt idx="28">
                  <c:v>-0.16308447515252067</c:v>
                </c:pt>
                <c:pt idx="29">
                  <c:v>0.34251407850950133</c:v>
                </c:pt>
                <c:pt idx="30">
                  <c:v>0.25272634256402188</c:v>
                </c:pt>
                <c:pt idx="31">
                  <c:v>0.72781208302337341</c:v>
                </c:pt>
                <c:pt idx="32">
                  <c:v>0.22272437946762239</c:v>
                </c:pt>
                <c:pt idx="33">
                  <c:v>2.8403664964398461</c:v>
                </c:pt>
                <c:pt idx="34">
                  <c:v>1.5472684332107323</c:v>
                </c:pt>
                <c:pt idx="35">
                  <c:v>1.2940189105119062</c:v>
                </c:pt>
                <c:pt idx="36">
                  <c:v>3.3915284358124143</c:v>
                </c:pt>
                <c:pt idx="37">
                  <c:v>2.7860956030907555</c:v>
                </c:pt>
                <c:pt idx="38">
                  <c:v>2.6832539431228257</c:v>
                </c:pt>
                <c:pt idx="39">
                  <c:v>2.4510302010058038</c:v>
                </c:pt>
                <c:pt idx="40">
                  <c:v>1.9063811270668007</c:v>
                </c:pt>
                <c:pt idx="41">
                  <c:v>1.6283062348579929</c:v>
                </c:pt>
                <c:pt idx="42">
                  <c:v>0.69169638117482213</c:v>
                </c:pt>
                <c:pt idx="43">
                  <c:v>0.50948136485975171</c:v>
                </c:pt>
                <c:pt idx="44">
                  <c:v>-1.2636131046436281</c:v>
                </c:pt>
                <c:pt idx="45">
                  <c:v>-1.0102798902989285</c:v>
                </c:pt>
                <c:pt idx="46">
                  <c:v>-1.7186518115995453</c:v>
                </c:pt>
                <c:pt idx="47">
                  <c:v>-0.68817019014654868</c:v>
                </c:pt>
                <c:pt idx="48">
                  <c:v>-1.0984281707229022</c:v>
                </c:pt>
                <c:pt idx="49">
                  <c:v>-0.99797985844032966</c:v>
                </c:pt>
                <c:pt idx="50">
                  <c:v>-0.56841979182518765</c:v>
                </c:pt>
                <c:pt idx="51">
                  <c:v>-1.2630136316256557</c:v>
                </c:pt>
                <c:pt idx="52">
                  <c:v>-1.5002977636917412</c:v>
                </c:pt>
                <c:pt idx="53">
                  <c:v>-1.0022994631396547</c:v>
                </c:pt>
                <c:pt idx="54">
                  <c:v>-0.79546756934794505</c:v>
                </c:pt>
                <c:pt idx="55">
                  <c:v>-1.0488107631607715</c:v>
                </c:pt>
                <c:pt idx="56">
                  <c:v>-0.92573437533639513</c:v>
                </c:pt>
                <c:pt idx="57">
                  <c:v>-0.42337159028213167</c:v>
                </c:pt>
                <c:pt idx="58">
                  <c:v>0.19338656271610938</c:v>
                </c:pt>
                <c:pt idx="59">
                  <c:v>-0.24712589992310868</c:v>
                </c:pt>
                <c:pt idx="60">
                  <c:v>0.41695543711780508</c:v>
                </c:pt>
                <c:pt idx="61">
                  <c:v>0.7098664056438232</c:v>
                </c:pt>
                <c:pt idx="62">
                  <c:v>0.27728549656278972</c:v>
                </c:pt>
                <c:pt idx="63">
                  <c:v>4.6864413420423995E-2</c:v>
                </c:pt>
                <c:pt idx="64">
                  <c:v>0.66338411026833977</c:v>
                </c:pt>
                <c:pt idx="65">
                  <c:v>-0.11424068537532256</c:v>
                </c:pt>
                <c:pt idx="66">
                  <c:v>0.10007681314599301</c:v>
                </c:pt>
                <c:pt idx="67">
                  <c:v>3.8591525810235117E-2</c:v>
                </c:pt>
                <c:pt idx="68">
                  <c:v>-3.817628811908344E-2</c:v>
                </c:pt>
                <c:pt idx="69">
                  <c:v>0.11058889918955292</c:v>
                </c:pt>
                <c:pt idx="70">
                  <c:v>-0.11397332158874114</c:v>
                </c:pt>
                <c:pt idx="71" formatCode="0.000">
                  <c:v>0.47448813894844211</c:v>
                </c:pt>
                <c:pt idx="72" formatCode="0.000">
                  <c:v>0.42115611122104046</c:v>
                </c:pt>
                <c:pt idx="73" formatCode="0.000">
                  <c:v>0.75431888755327514</c:v>
                </c:pt>
                <c:pt idx="74" formatCode="0.000">
                  <c:v>0.62403604754412811</c:v>
                </c:pt>
                <c:pt idx="75" formatCode="0.000">
                  <c:v>0.24612204244234248</c:v>
                </c:pt>
                <c:pt idx="76" formatCode="0.000">
                  <c:v>0.38400222319874999</c:v>
                </c:pt>
                <c:pt idx="77" formatCode="0.000">
                  <c:v>0.32801004807372902</c:v>
                </c:pt>
                <c:pt idx="78" formatCode="0.000">
                  <c:v>0.34289702332672889</c:v>
                </c:pt>
                <c:pt idx="79" formatCode="0.000">
                  <c:v>0.3865923175147179</c:v>
                </c:pt>
                <c:pt idx="80" formatCode="0.000">
                  <c:v>0.35662373588154905</c:v>
                </c:pt>
                <c:pt idx="81">
                  <c:v>0.39105665606884732</c:v>
                </c:pt>
                <c:pt idx="82">
                  <c:v>0.38668577524882808</c:v>
                </c:pt>
                <c:pt idx="83">
                  <c:v>0.39853964946727205</c:v>
                </c:pt>
                <c:pt idx="84">
                  <c:v>0.34213809641419779</c:v>
                </c:pt>
                <c:pt idx="85">
                  <c:v>0.3730082434706859</c:v>
                </c:pt>
                <c:pt idx="86">
                  <c:v>0.36606282654168731</c:v>
                </c:pt>
                <c:pt idx="87">
                  <c:v>0.3527921389339409</c:v>
                </c:pt>
                <c:pt idx="88">
                  <c:v>0.28042767693307935</c:v>
                </c:pt>
              </c:numCache>
            </c:numRef>
          </c:val>
          <c:extLst>
            <c:ext xmlns:c16="http://schemas.microsoft.com/office/drawing/2014/chart" uri="{C3380CC4-5D6E-409C-BE32-E72D297353CC}">
              <c16:uniqueId val="{00000001-9573-43C0-B093-ADEE8F6FE92A}"/>
            </c:ext>
          </c:extLst>
        </c:ser>
        <c:ser>
          <c:idx val="4"/>
          <c:order val="3"/>
          <c:tx>
            <c:strRef>
              <c:f>Fiscal_impact_forecast!$L$1</c:f>
              <c:strCache>
                <c:ptCount val="1"/>
              </c:strCache>
            </c:strRef>
          </c:tx>
          <c:spPr>
            <a:solidFill>
              <a:srgbClr val="E52B88"/>
            </a:solidFill>
            <a:ln>
              <a:noFill/>
            </a:ln>
            <a:effectLst/>
          </c:spPr>
          <c:invertIfNegative val="0"/>
          <c:cat>
            <c:numRef>
              <c:f>Fiscal_impact_forecast!$A$2:$A$117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43465</c:v>
                </c:pt>
                <c:pt idx="76">
                  <c:v>43555</c:v>
                </c:pt>
                <c:pt idx="77">
                  <c:v>43646</c:v>
                </c:pt>
                <c:pt idx="78">
                  <c:v>43738</c:v>
                </c:pt>
                <c:pt idx="79">
                  <c:v>43830</c:v>
                </c:pt>
                <c:pt idx="80">
                  <c:v>43921</c:v>
                </c:pt>
                <c:pt idx="81">
                  <c:v>44012</c:v>
                </c:pt>
                <c:pt idx="82">
                  <c:v>44104</c:v>
                </c:pt>
                <c:pt idx="83">
                  <c:v>44196</c:v>
                </c:pt>
                <c:pt idx="84">
                  <c:v>44286</c:v>
                </c:pt>
                <c:pt idx="85">
                  <c:v>44377</c:v>
                </c:pt>
                <c:pt idx="86">
                  <c:v>44469</c:v>
                </c:pt>
                <c:pt idx="87">
                  <c:v>44561</c:v>
                </c:pt>
                <c:pt idx="88">
                  <c:v>44651</c:v>
                </c:pt>
              </c:numCache>
            </c:numRef>
          </c:cat>
          <c:val>
            <c:numRef>
              <c:f>Fiscal_impact_forecast!$L$2:$L$75</c:f>
              <c:numCache>
                <c:formatCode>0.00</c:formatCode>
                <c:ptCount val="74"/>
              </c:numCache>
            </c:numRef>
          </c:val>
          <c:extLst>
            <c:ext xmlns:c16="http://schemas.microsoft.com/office/drawing/2014/chart" uri="{C3380CC4-5D6E-409C-BE32-E72D297353CC}">
              <c16:uniqueId val="{00000001-F9A1-42E8-846D-9FF8B4E926C5}"/>
            </c:ext>
          </c:extLst>
        </c:ser>
        <c:dLbls>
          <c:showLegendKey val="0"/>
          <c:showVal val="0"/>
          <c:showCatName val="0"/>
          <c:showSerName val="0"/>
          <c:showPercent val="0"/>
          <c:showBubbleSize val="0"/>
        </c:dLbls>
        <c:gapWidth val="0"/>
        <c:overlap val="100"/>
        <c:axId val="582267440"/>
        <c:axId val="582274984"/>
      </c:barChart>
      <c:barChart>
        <c:barDir val="col"/>
        <c:grouping val="clustered"/>
        <c:varyColors val="0"/>
        <c:ser>
          <c:idx val="2"/>
          <c:order val="2"/>
          <c:tx>
            <c:v>Recession</c:v>
          </c:tx>
          <c:spPr>
            <a:solidFill>
              <a:schemeClr val="tx1">
                <a:lumMod val="95000"/>
                <a:lumOff val="5000"/>
                <a:alpha val="6000"/>
              </a:schemeClr>
            </a:solidFill>
            <a:ln>
              <a:noFill/>
            </a:ln>
            <a:effectLst/>
          </c:spPr>
          <c:invertIfNegative val="0"/>
          <c:cat>
            <c:multiLvlStrRef>
              <c:f>Fiscal_impact_072718!#REF!</c:f>
              <c:extLst xmlns:c15="http://schemas.microsoft.com/office/drawing/2012/chart"/>
            </c:multiLvlStrRef>
          </c:cat>
          <c:val>
            <c:numRef>
              <c:f>Fiscal_impact_forecast!$C$2:$C$65</c:f>
              <c:numCache>
                <c:formatCode>General</c:formatCode>
                <c:ptCount val="64"/>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axId val="220990672"/>
        <c:axId val="220989360"/>
      </c:barChart>
      <c:lineChart>
        <c:grouping val="standard"/>
        <c:varyColors val="0"/>
        <c:ser>
          <c:idx val="0"/>
          <c:order val="4"/>
          <c:tx>
            <c:v>Four-quarter moving average</c:v>
          </c:tx>
          <c:spPr>
            <a:ln w="19050" cap="rnd">
              <a:solidFill>
                <a:sysClr val="windowText" lastClr="000000"/>
              </a:solidFill>
              <a:prstDash val="solid"/>
              <a:round/>
            </a:ln>
            <a:effectLst/>
          </c:spPr>
          <c:marker>
            <c:symbol val="circle"/>
            <c:size val="5"/>
            <c:spPr>
              <a:solidFill>
                <a:schemeClr val="tx1"/>
              </a:solidFill>
              <a:ln w="0">
                <a:solidFill>
                  <a:sysClr val="windowText" lastClr="000000"/>
                </a:solidFill>
              </a:ln>
              <a:effectLst/>
            </c:spPr>
          </c:marker>
          <c:cat>
            <c:numRef>
              <c:f>Fiscal_impact_forecast!$A$2:$A$117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43465</c:v>
                </c:pt>
                <c:pt idx="76">
                  <c:v>43555</c:v>
                </c:pt>
                <c:pt idx="77">
                  <c:v>43646</c:v>
                </c:pt>
                <c:pt idx="78">
                  <c:v>43738</c:v>
                </c:pt>
                <c:pt idx="79">
                  <c:v>43830</c:v>
                </c:pt>
                <c:pt idx="80">
                  <c:v>43921</c:v>
                </c:pt>
                <c:pt idx="81">
                  <c:v>44012</c:v>
                </c:pt>
                <c:pt idx="82">
                  <c:v>44104</c:v>
                </c:pt>
                <c:pt idx="83">
                  <c:v>44196</c:v>
                </c:pt>
                <c:pt idx="84">
                  <c:v>44286</c:v>
                </c:pt>
                <c:pt idx="85">
                  <c:v>44377</c:v>
                </c:pt>
                <c:pt idx="86">
                  <c:v>44469</c:v>
                </c:pt>
                <c:pt idx="87">
                  <c:v>44561</c:v>
                </c:pt>
                <c:pt idx="88">
                  <c:v>44651</c:v>
                </c:pt>
              </c:numCache>
            </c:numRef>
          </c:cat>
          <c:val>
            <c:numRef>
              <c:f>Fiscal_impact_forecast!$B$2:$B$109</c:f>
              <c:numCache>
                <c:formatCode>0.00</c:formatCode>
                <c:ptCount val="108"/>
                <c:pt idx="0">
                  <c:v>0.23297985030175539</c:v>
                </c:pt>
                <c:pt idx="1">
                  <c:v>0.33277100658602227</c:v>
                </c:pt>
                <c:pt idx="2">
                  <c:v>8.4306097959033516E-2</c:v>
                </c:pt>
                <c:pt idx="3">
                  <c:v>-4.8176596735366853E-2</c:v>
                </c:pt>
                <c:pt idx="4">
                  <c:v>0.4451631368516743</c:v>
                </c:pt>
                <c:pt idx="5">
                  <c:v>0.67211099570044552</c:v>
                </c:pt>
                <c:pt idx="6">
                  <c:v>0.99282373198795371</c:v>
                </c:pt>
                <c:pt idx="7">
                  <c:v>1.5092213452469132</c:v>
                </c:pt>
                <c:pt idx="8">
                  <c:v>1.8472295495165569</c:v>
                </c:pt>
                <c:pt idx="9">
                  <c:v>2.0640602736778222</c:v>
                </c:pt>
                <c:pt idx="10">
                  <c:v>2.2802776119448449</c:v>
                </c:pt>
                <c:pt idx="11">
                  <c:v>2.0918823286850752</c:v>
                </c:pt>
                <c:pt idx="12">
                  <c:v>1.776640054823754</c:v>
                </c:pt>
                <c:pt idx="13">
                  <c:v>1.6815859261003969</c:v>
                </c:pt>
                <c:pt idx="14">
                  <c:v>1.527730134966212</c:v>
                </c:pt>
                <c:pt idx="15">
                  <c:v>1.3855968750374656</c:v>
                </c:pt>
                <c:pt idx="16">
                  <c:v>1.2415672244972731</c:v>
                </c:pt>
                <c:pt idx="17">
                  <c:v>0.89289334019512578</c:v>
                </c:pt>
                <c:pt idx="18">
                  <c:v>0.63065376194125755</c:v>
                </c:pt>
                <c:pt idx="19">
                  <c:v>0.33024951304952216</c:v>
                </c:pt>
                <c:pt idx="20">
                  <c:v>0.12819914988137465</c:v>
                </c:pt>
                <c:pt idx="21">
                  <c:v>-0.11497347123981783</c:v>
                </c:pt>
                <c:pt idx="22">
                  <c:v>-0.1954804906165033</c:v>
                </c:pt>
                <c:pt idx="23">
                  <c:v>-0.30100278804041003</c:v>
                </c:pt>
                <c:pt idx="24">
                  <c:v>-0.15600902429436672</c:v>
                </c:pt>
                <c:pt idx="25">
                  <c:v>-0.18460497200331286</c:v>
                </c:pt>
                <c:pt idx="26">
                  <c:v>-0.24376089803898104</c:v>
                </c:pt>
                <c:pt idx="27">
                  <c:v>-6.6616282505845059E-2</c:v>
                </c:pt>
                <c:pt idx="28">
                  <c:v>-0.22690653166960792</c:v>
                </c:pt>
                <c:pt idx="29">
                  <c:v>8.1290345444602619E-3</c:v>
                </c:pt>
                <c:pt idx="30">
                  <c:v>0.17036378997421264</c:v>
                </c:pt>
                <c:pt idx="31">
                  <c:v>0.28999200723609397</c:v>
                </c:pt>
                <c:pt idx="32">
                  <c:v>0.38644422089112973</c:v>
                </c:pt>
                <c:pt idx="33">
                  <c:v>1.010907325373716</c:v>
                </c:pt>
                <c:pt idx="34">
                  <c:v>1.3345428480353936</c:v>
                </c:pt>
                <c:pt idx="35">
                  <c:v>1.4760945549075268</c:v>
                </c:pt>
                <c:pt idx="36">
                  <c:v>2.2682955689937248</c:v>
                </c:pt>
                <c:pt idx="37">
                  <c:v>2.2547278456564519</c:v>
                </c:pt>
                <c:pt idx="38">
                  <c:v>2.5387242231344755</c:v>
                </c:pt>
                <c:pt idx="39">
                  <c:v>2.8279770457579501</c:v>
                </c:pt>
                <c:pt idx="40">
                  <c:v>2.4566902185715467</c:v>
                </c:pt>
                <c:pt idx="41">
                  <c:v>2.167242876513356</c:v>
                </c:pt>
                <c:pt idx="42">
                  <c:v>1.6693534860263548</c:v>
                </c:pt>
                <c:pt idx="43">
                  <c:v>1.1839662769898418</c:v>
                </c:pt>
                <c:pt idx="44">
                  <c:v>0.39146771906223471</c:v>
                </c:pt>
                <c:pt idx="45">
                  <c:v>-0.26817881222699569</c:v>
                </c:pt>
                <c:pt idx="46">
                  <c:v>-0.87076586042058757</c:v>
                </c:pt>
                <c:pt idx="47">
                  <c:v>-1.1701787491721627</c:v>
                </c:pt>
                <c:pt idx="48">
                  <c:v>-1.1288825156919811</c:v>
                </c:pt>
                <c:pt idx="49">
                  <c:v>-1.1258075077273315</c:v>
                </c:pt>
                <c:pt idx="50">
                  <c:v>-0.83824950278374211</c:v>
                </c:pt>
                <c:pt idx="51">
                  <c:v>-0.98196036315351887</c:v>
                </c:pt>
                <c:pt idx="52">
                  <c:v>-1.0824277613957287</c:v>
                </c:pt>
                <c:pt idx="53">
                  <c:v>-1.0835076625705597</c:v>
                </c:pt>
                <c:pt idx="54">
                  <c:v>-1.1402696069512492</c:v>
                </c:pt>
                <c:pt idx="55">
                  <c:v>-1.0867188898350282</c:v>
                </c:pt>
                <c:pt idx="56">
                  <c:v>-0.94307804274619156</c:v>
                </c:pt>
                <c:pt idx="57">
                  <c:v>-0.79834607453181083</c:v>
                </c:pt>
                <c:pt idx="58">
                  <c:v>-0.55113254151579716</c:v>
                </c:pt>
                <c:pt idx="59">
                  <c:v>-0.35071132570638153</c:v>
                </c:pt>
                <c:pt idx="60">
                  <c:v>-1.5038872592831473E-2</c:v>
                </c:pt>
                <c:pt idx="61">
                  <c:v>0.26827062638865723</c:v>
                </c:pt>
                <c:pt idx="62">
                  <c:v>0.28924535985032734</c:v>
                </c:pt>
                <c:pt idx="63">
                  <c:v>0.36274293818621051</c:v>
                </c:pt>
                <c:pt idx="64">
                  <c:v>0.42435010647384414</c:v>
                </c:pt>
                <c:pt idx="65">
                  <c:v>0.21832333371905771</c:v>
                </c:pt>
                <c:pt idx="66">
                  <c:v>0.17402116286485858</c:v>
                </c:pt>
                <c:pt idx="67">
                  <c:v>0.17195294096231134</c:v>
                </c:pt>
                <c:pt idx="68">
                  <c:v>-3.4371586345444682E-3</c:v>
                </c:pt>
                <c:pt idx="69">
                  <c:v>5.2770237506674401E-2</c:v>
                </c:pt>
                <c:pt idx="70">
                  <c:v>-7.4229617700913644E-4</c:v>
                </c:pt>
                <c:pt idx="71" formatCode="0.000">
                  <c:v>0.10823185710754261</c:v>
                </c:pt>
                <c:pt idx="72" formatCode="0.000">
                  <c:v>0.22306495694257358</c:v>
                </c:pt>
                <c:pt idx="73" formatCode="0.000">
                  <c:v>0.38399745403350416</c:v>
                </c:pt>
                <c:pt idx="74" formatCode="0.000">
                  <c:v>0.56849979631672143</c:v>
                </c:pt>
                <c:pt idx="75" formatCode="0.000">
                  <c:v>0.51140827219019647</c:v>
                </c:pt>
                <c:pt idx="76" formatCode="0.000">
                  <c:v>0.50211980018462399</c:v>
                </c:pt>
                <c:pt idx="77" formatCode="0.000">
                  <c:v>0.39554259031473737</c:v>
                </c:pt>
                <c:pt idx="78" formatCode="0.000">
                  <c:v>0.32525783426038757</c:v>
                </c:pt>
                <c:pt idx="79" formatCode="0.000">
                  <c:v>0.36037540302848148</c:v>
                </c:pt>
                <c:pt idx="80" formatCode="0.000">
                  <c:v>0.35353078119918124</c:v>
                </c:pt>
                <c:pt idx="81">
                  <c:v>0.36929243319796079</c:v>
                </c:pt>
                <c:pt idx="82">
                  <c:v>0.38023962117848564</c:v>
                </c:pt>
                <c:pt idx="83">
                  <c:v>0.38322645416662415</c:v>
                </c:pt>
                <c:pt idx="84">
                  <c:v>0.37960504429978631</c:v>
                </c:pt>
                <c:pt idx="85">
                  <c:v>0.37509294115024594</c:v>
                </c:pt>
                <c:pt idx="86">
                  <c:v>0.36993720397346075</c:v>
                </c:pt>
                <c:pt idx="87">
                  <c:v>0.35850032634012796</c:v>
                </c:pt>
                <c:pt idx="88">
                  <c:v>0.34307272146984835</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dateAx>
        <c:axId val="582267440"/>
        <c:scaling>
          <c:orientation val="minMax"/>
          <c:max val="44621"/>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Offset val="100"/>
        <c:baseTimeUnit val="months"/>
        <c:majorUnit val="1"/>
        <c:majorTimeUnit val="years"/>
      </c:date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0.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catAx>
        <c:axId val="220990672"/>
        <c:scaling>
          <c:orientation val="minMax"/>
        </c:scaling>
        <c:delete val="1"/>
        <c:axPos val="b"/>
        <c:numFmt formatCode="mmm&quot;-&quot;yyyy" sourceLinked="1"/>
        <c:majorTickMark val="out"/>
        <c:minorTickMark val="none"/>
        <c:tickLblPos val="nextTo"/>
        <c:crossAx val="220989360"/>
        <c:crosses val="autoZero"/>
        <c:auto val="0"/>
        <c:lblAlgn val="ctr"/>
        <c:lblOffset val="100"/>
        <c:noMultiLvlLbl val="1"/>
      </c:catAx>
      <c:spPr>
        <a:noFill/>
        <a:ln>
          <a:noFill/>
        </a:ln>
        <a:effectLst/>
      </c:spPr>
    </c:plotArea>
    <c:legend>
      <c:legendPos val="r"/>
      <c:legendEntry>
        <c:idx val="0"/>
        <c:delete val="1"/>
      </c:legendEntry>
      <c:legendEntry>
        <c:idx val="2"/>
        <c:delete val="1"/>
      </c:legendEntry>
      <c:legendEntry>
        <c:idx val="3"/>
        <c:delete val="1"/>
      </c:legendEntry>
      <c:layout>
        <c:manualLayout>
          <c:xMode val="edge"/>
          <c:yMode val="edge"/>
          <c:x val="2.1769788919847828E-2"/>
          <c:y val="0.87807547686232101"/>
          <c:w val="0.29003784199924454"/>
          <c:h val="0.1219245231376791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39504526755E-2"/>
          <c:y val="0.11697541715656642"/>
          <c:w val="0.92699425869185947"/>
          <c:h val="0.66504345724726943"/>
        </c:manualLayout>
      </c:layout>
      <c:areaChart>
        <c:grouping val="standard"/>
        <c:varyColors val="0"/>
        <c:ser>
          <c:idx val="2"/>
          <c:order val="3"/>
          <c:tx>
            <c:v>Recession</c:v>
          </c:tx>
          <c:spPr>
            <a:solidFill>
              <a:schemeClr val="tx1">
                <a:lumMod val="95000"/>
                <a:lumOff val="5000"/>
                <a:alpha val="6000"/>
              </a:schemeClr>
            </a:solidFill>
          </c:spPr>
          <c:cat>
            <c:multiLvlStrRef>
              <c:f>Fiscal_impact_072718!#REF!</c:f>
            </c:multiLvlStrRef>
          </c:cat>
          <c:val>
            <c:numRef>
              <c:f>Fiscal_impact_forecast!$C$2:$C$65</c:f>
              <c:numCache>
                <c:formatCode>General</c:formatCode>
                <c:ptCount val="64"/>
              </c:numCache>
            </c:numRef>
          </c:val>
          <c:extLst>
            <c:ext xmlns:c16="http://schemas.microsoft.com/office/drawing/2014/chart" uri="{C3380CC4-5D6E-409C-BE32-E72D297353CC}">
              <c16:uniqueId val="{00000001-1BB5-4DBA-9CC5-81C750B8F7EE}"/>
            </c:ext>
          </c:extLst>
        </c:ser>
        <c:ser>
          <c:idx val="8"/>
          <c:order val="6"/>
          <c:tx>
            <c:strRef>
              <c:f>Fiscal_impact_forecast!$H$1</c:f>
              <c:strCache>
                <c:ptCount val="1"/>
                <c:pt idx="0">
                  <c:v>projection</c:v>
                </c:pt>
              </c:strCache>
            </c:strRef>
          </c:tx>
          <c:spPr>
            <a:solidFill>
              <a:srgbClr val="1B9553">
                <a:alpha val="21000"/>
              </a:srgbClr>
            </a:solidFill>
          </c:spPr>
          <c:val>
            <c:numRef>
              <c:f>Fiscal_impact_forecast!$H$2:$H$109</c:f>
              <c:numCache>
                <c:formatCode>0.00</c:formatCode>
                <c:ptCount val="10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formatCode="0.000">
                  <c:v>#N/A</c:v>
                </c:pt>
                <c:pt idx="72" formatCode="0.000">
                  <c:v>#N/A</c:v>
                </c:pt>
                <c:pt idx="73" formatCode="0.000">
                  <c:v>#N/A</c:v>
                </c:pt>
                <c:pt idx="74" formatCode="0.000">
                  <c:v>#N/A</c:v>
                </c:pt>
                <c:pt idx="75" formatCode="0.000">
                  <c:v>#N/A</c:v>
                </c:pt>
                <c:pt idx="76" formatCode="0.000">
                  <c:v>1</c:v>
                </c:pt>
                <c:pt idx="77" formatCode="0.000">
                  <c:v>1</c:v>
                </c:pt>
                <c:pt idx="78" formatCode="0.000">
                  <c:v>1</c:v>
                </c:pt>
                <c:pt idx="79" formatCode="0.000">
                  <c:v>1</c:v>
                </c:pt>
                <c:pt idx="80" formatCode="0.000">
                  <c:v>1</c:v>
                </c:pt>
                <c:pt idx="81">
                  <c:v>1</c:v>
                </c:pt>
                <c:pt idx="82">
                  <c:v>1</c:v>
                </c:pt>
                <c:pt idx="83">
                  <c:v>1</c:v>
                </c:pt>
                <c:pt idx="84">
                  <c:v>1</c:v>
                </c:pt>
                <c:pt idx="85">
                  <c:v>1</c:v>
                </c:pt>
                <c:pt idx="86">
                  <c:v>1</c:v>
                </c:pt>
                <c:pt idx="87">
                  <c:v>1</c:v>
                </c:pt>
                <c:pt idx="88">
                  <c:v>1</c:v>
                </c:pt>
              </c:numCache>
            </c:numRef>
          </c:val>
          <c:extLst>
            <c:ext xmlns:c16="http://schemas.microsoft.com/office/drawing/2014/chart" uri="{C3380CC4-5D6E-409C-BE32-E72D297353CC}">
              <c16:uniqueId val="{00000003-5AED-4887-8C48-A8E8FDA2BE47}"/>
            </c:ext>
          </c:extLst>
        </c:ser>
        <c:dLbls>
          <c:showLegendKey val="0"/>
          <c:showVal val="0"/>
          <c:showCatName val="0"/>
          <c:showSerName val="0"/>
          <c:showPercent val="0"/>
          <c:showBubbleSize val="0"/>
        </c:dLbls>
        <c:axId val="220990672"/>
        <c:axId val="220989360"/>
      </c:areaChart>
      <c:barChart>
        <c:barDir val="col"/>
        <c:grouping val="stacked"/>
        <c:varyColors val="0"/>
        <c:ser>
          <c:idx val="0"/>
          <c:order val="0"/>
          <c:tx>
            <c:v>Federal spending on goods and services</c:v>
          </c:tx>
          <c:spPr>
            <a:solidFill>
              <a:srgbClr val="2198C7"/>
            </a:solidFill>
            <a:ln w="15875"/>
          </c:spPr>
          <c:invertIfNegative val="0"/>
          <c:cat>
            <c:numRef>
              <c:f>Fiscal_impact_forecast!$A$2:$A$117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43465</c:v>
                </c:pt>
                <c:pt idx="76">
                  <c:v>43555</c:v>
                </c:pt>
                <c:pt idx="77">
                  <c:v>43646</c:v>
                </c:pt>
                <c:pt idx="78">
                  <c:v>43738</c:v>
                </c:pt>
                <c:pt idx="79">
                  <c:v>43830</c:v>
                </c:pt>
                <c:pt idx="80">
                  <c:v>43921</c:v>
                </c:pt>
                <c:pt idx="81">
                  <c:v>44012</c:v>
                </c:pt>
                <c:pt idx="82">
                  <c:v>44104</c:v>
                </c:pt>
                <c:pt idx="83">
                  <c:v>44196</c:v>
                </c:pt>
                <c:pt idx="84">
                  <c:v>44286</c:v>
                </c:pt>
                <c:pt idx="85">
                  <c:v>44377</c:v>
                </c:pt>
                <c:pt idx="86">
                  <c:v>44469</c:v>
                </c:pt>
                <c:pt idx="87">
                  <c:v>44561</c:v>
                </c:pt>
                <c:pt idx="88">
                  <c:v>44651</c:v>
                </c:pt>
              </c:numCache>
            </c:numRef>
          </c:cat>
          <c:val>
            <c:numRef>
              <c:f>Fiscal_impact_forecast!$E$2:$E$109</c:f>
              <c:numCache>
                <c:formatCode>0.00</c:formatCode>
                <c:ptCount val="108"/>
                <c:pt idx="0">
                  <c:v>-0.77742031980395754</c:v>
                </c:pt>
                <c:pt idx="1">
                  <c:v>0.81097225358338876</c:v>
                </c:pt>
                <c:pt idx="2">
                  <c:v>-0.46176528689270918</c:v>
                </c:pt>
                <c:pt idx="3">
                  <c:v>5.3784337799355812E-2</c:v>
                </c:pt>
                <c:pt idx="4">
                  <c:v>0.55136027595546655</c:v>
                </c:pt>
                <c:pt idx="5">
                  <c:v>0.37347562559268005</c:v>
                </c:pt>
                <c:pt idx="6">
                  <c:v>0.1540359632515548</c:v>
                </c:pt>
                <c:pt idx="7">
                  <c:v>0.31280358858897389</c:v>
                </c:pt>
                <c:pt idx="8">
                  <c:v>0.91928972157465472</c:v>
                </c:pt>
                <c:pt idx="9">
                  <c:v>0.53971697192126677</c:v>
                </c:pt>
                <c:pt idx="10">
                  <c:v>0.27193441771149574</c:v>
                </c:pt>
                <c:pt idx="11">
                  <c:v>0.48617266248982516</c:v>
                </c:pt>
                <c:pt idx="12">
                  <c:v>0.31677412144310385</c:v>
                </c:pt>
                <c:pt idx="13">
                  <c:v>1.0578564554856462</c:v>
                </c:pt>
                <c:pt idx="14">
                  <c:v>-8.3290639070296661E-3</c:v>
                </c:pt>
                <c:pt idx="15">
                  <c:v>0.55617854090118235</c:v>
                </c:pt>
                <c:pt idx="16">
                  <c:v>0.32373621568863725</c:v>
                </c:pt>
                <c:pt idx="17">
                  <c:v>0.17674254856841615</c:v>
                </c:pt>
                <c:pt idx="18">
                  <c:v>0.33056710016545054</c:v>
                </c:pt>
                <c:pt idx="19">
                  <c:v>-5.0706422323159105E-2</c:v>
                </c:pt>
                <c:pt idx="20">
                  <c:v>0.33153682533518491</c:v>
                </c:pt>
                <c:pt idx="21">
                  <c:v>-3.1810859832086577E-2</c:v>
                </c:pt>
                <c:pt idx="22">
                  <c:v>0.22590822763354765</c:v>
                </c:pt>
                <c:pt idx="23">
                  <c:v>1.048761139159288E-2</c:v>
                </c:pt>
                <c:pt idx="24">
                  <c:v>0.78965843632330068</c:v>
                </c:pt>
                <c:pt idx="25">
                  <c:v>-0.19773308695586284</c:v>
                </c:pt>
                <c:pt idx="26">
                  <c:v>-0.25687444970600998</c:v>
                </c:pt>
                <c:pt idx="27">
                  <c:v>0.43245078766705219</c:v>
                </c:pt>
                <c:pt idx="28">
                  <c:v>-0.16825609716765377</c:v>
                </c:pt>
                <c:pt idx="29">
                  <c:v>0.48640184559678112</c:v>
                </c:pt>
                <c:pt idx="30">
                  <c:v>0.2531853173838603</c:v>
                </c:pt>
                <c:pt idx="31">
                  <c:v>0.50239072652750294</c:v>
                </c:pt>
                <c:pt idx="32">
                  <c:v>0.46606161602953788</c:v>
                </c:pt>
                <c:pt idx="33">
                  <c:v>0.6774166424745155</c:v>
                </c:pt>
                <c:pt idx="34">
                  <c:v>0.40215007460068214</c:v>
                </c:pt>
                <c:pt idx="35">
                  <c:v>0.41598813552797931</c:v>
                </c:pt>
                <c:pt idx="36">
                  <c:v>0.4254447984093957</c:v>
                </c:pt>
                <c:pt idx="37">
                  <c:v>0.8210153854899247</c:v>
                </c:pt>
                <c:pt idx="38">
                  <c:v>0.3099011287479479</c:v>
                </c:pt>
                <c:pt idx="39">
                  <c:v>0.53076574314039771</c:v>
                </c:pt>
                <c:pt idx="40">
                  <c:v>0.40306292023226487</c:v>
                </c:pt>
                <c:pt idx="41">
                  <c:v>0.47443282924423047</c:v>
                </c:pt>
                <c:pt idx="42">
                  <c:v>-0.14703551907515375</c:v>
                </c:pt>
                <c:pt idx="43">
                  <c:v>-4.8395089033764542E-2</c:v>
                </c:pt>
                <c:pt idx="44">
                  <c:v>-0.45960225377807395</c:v>
                </c:pt>
                <c:pt idx="45">
                  <c:v>-0.12175529000456932</c:v>
                </c:pt>
                <c:pt idx="46">
                  <c:v>-0.68918470161195922</c:v>
                </c:pt>
                <c:pt idx="47">
                  <c:v>0.12703099760135739</c:v>
                </c:pt>
                <c:pt idx="48">
                  <c:v>0</c:v>
                </c:pt>
                <c:pt idx="49">
                  <c:v>-0.24988264035093891</c:v>
                </c:pt>
                <c:pt idx="50">
                  <c:v>6.4374510338206223E-2</c:v>
                </c:pt>
                <c:pt idx="51">
                  <c:v>-0.60148787834979023</c:v>
                </c:pt>
                <c:pt idx="52">
                  <c:v>-0.66254717492515458</c:v>
                </c:pt>
                <c:pt idx="53">
                  <c:v>-0.23896908907120556</c:v>
                </c:pt>
                <c:pt idx="54">
                  <c:v>-0.4083880168799649</c:v>
                </c:pt>
                <c:pt idx="55">
                  <c:v>-0.47939287820342646</c:v>
                </c:pt>
                <c:pt idx="56">
                  <c:v>2.8699358565453026E-2</c:v>
                </c:pt>
                <c:pt idx="57">
                  <c:v>-0.25953926438648395</c:v>
                </c:pt>
                <c:pt idx="58">
                  <c:v>0.32527046372718754</c:v>
                </c:pt>
                <c:pt idx="59">
                  <c:v>-0.40263589325352733</c:v>
                </c:pt>
                <c:pt idx="60">
                  <c:v>0.14629033869013772</c:v>
                </c:pt>
                <c:pt idx="61">
                  <c:v>7.0700742288375362E-2</c:v>
                </c:pt>
                <c:pt idx="62">
                  <c:v>-4.0459993692974532E-2</c:v>
                </c:pt>
                <c:pt idx="63">
                  <c:v>0.15522321761312086</c:v>
                </c:pt>
                <c:pt idx="64">
                  <c:v>1.343678026237514E-2</c:v>
                </c:pt>
                <c:pt idx="65">
                  <c:v>-0.10336201930262059</c:v>
                </c:pt>
                <c:pt idx="66">
                  <c:v>0.107265790726086</c:v>
                </c:pt>
                <c:pt idx="67">
                  <c:v>3.0935726308045433E-2</c:v>
                </c:pt>
                <c:pt idx="68">
                  <c:v>-2.1963948769754935E-3</c:v>
                </c:pt>
                <c:pt idx="69">
                  <c:v>0.15722373117778898</c:v>
                </c:pt>
                <c:pt idx="70">
                  <c:v>-8.3667601119409449E-2</c:v>
                </c:pt>
                <c:pt idx="71" formatCode="0.000">
                  <c:v>0.26370924377184263</c:v>
                </c:pt>
                <c:pt idx="72" formatCode="0.000">
                  <c:v>0.17107205350489638</c:v>
                </c:pt>
                <c:pt idx="73" formatCode="0.000">
                  <c:v>0.23432580724025623</c:v>
                </c:pt>
                <c:pt idx="74" formatCode="0.000">
                  <c:v>0.22800733761289518</c:v>
                </c:pt>
                <c:pt idx="75" formatCode="0.000">
                  <c:v>0.10048961478602998</c:v>
                </c:pt>
                <c:pt idx="76" formatCode="0.000">
                  <c:v>1.1118001912739584E-2</c:v>
                </c:pt>
                <c:pt idx="77" formatCode="0.000">
                  <c:v>1.1799279599628145E-2</c:v>
                </c:pt>
                <c:pt idx="78" formatCode="0.000">
                  <c:v>1.5325618474048827E-2</c:v>
                </c:pt>
                <c:pt idx="79" formatCode="0.000">
                  <c:v>1.7718629458177839E-2</c:v>
                </c:pt>
                <c:pt idx="80" formatCode="0.000">
                  <c:v>1.8592022680458384E-2</c:v>
                </c:pt>
                <c:pt idx="81">
                  <c:v>1.9431848254955551E-2</c:v>
                </c:pt>
                <c:pt idx="82">
                  <c:v>-2.5433403675164692E-2</c:v>
                </c:pt>
                <c:pt idx="83">
                  <c:v>-7.8155120778147617E-3</c:v>
                </c:pt>
                <c:pt idx="84">
                  <c:v>5.8505668580608391E-3</c:v>
                </c:pt>
                <c:pt idx="85">
                  <c:v>5.8255849770509982E-3</c:v>
                </c:pt>
                <c:pt idx="86">
                  <c:v>-9.6436369707669344E-3</c:v>
                </c:pt>
                <c:pt idx="87">
                  <c:v>-1.1520441272017557E-2</c:v>
                </c:pt>
                <c:pt idx="88">
                  <c:v>-9.050643784635537E-2</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c:spPr>
          <c:invertIfNegative val="0"/>
          <c:cat>
            <c:numRef>
              <c:f>Fiscal_impact_forecast!$A$2:$A$117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43465</c:v>
                </c:pt>
                <c:pt idx="76">
                  <c:v>43555</c:v>
                </c:pt>
                <c:pt idx="77">
                  <c:v>43646</c:v>
                </c:pt>
                <c:pt idx="78">
                  <c:v>43738</c:v>
                </c:pt>
                <c:pt idx="79">
                  <c:v>43830</c:v>
                </c:pt>
                <c:pt idx="80">
                  <c:v>43921</c:v>
                </c:pt>
                <c:pt idx="81">
                  <c:v>44012</c:v>
                </c:pt>
                <c:pt idx="82">
                  <c:v>44104</c:v>
                </c:pt>
                <c:pt idx="83">
                  <c:v>44196</c:v>
                </c:pt>
                <c:pt idx="84">
                  <c:v>44286</c:v>
                </c:pt>
                <c:pt idx="85">
                  <c:v>44377</c:v>
                </c:pt>
                <c:pt idx="86">
                  <c:v>44469</c:v>
                </c:pt>
                <c:pt idx="87">
                  <c:v>44561</c:v>
                </c:pt>
                <c:pt idx="88">
                  <c:v>44651</c:v>
                </c:pt>
              </c:numCache>
            </c:numRef>
          </c:cat>
          <c:val>
            <c:numRef>
              <c:f>Fiscal_impact_forecast!$F$2:$F$109</c:f>
              <c:numCache>
                <c:formatCode>0.00</c:formatCode>
                <c:ptCount val="108"/>
                <c:pt idx="0">
                  <c:v>0.33849378758339421</c:v>
                </c:pt>
                <c:pt idx="1">
                  <c:v>-6.3837189297810598E-2</c:v>
                </c:pt>
                <c:pt idx="2">
                  <c:v>0.18176344843466063</c:v>
                </c:pt>
                <c:pt idx="3">
                  <c:v>0.37807578241903633</c:v>
                </c:pt>
                <c:pt idx="4">
                  <c:v>0.59670931388338178</c:v>
                </c:pt>
                <c:pt idx="5">
                  <c:v>0.93911464273509981</c:v>
                </c:pt>
                <c:pt idx="6">
                  <c:v>-0.22204758341417136</c:v>
                </c:pt>
                <c:pt idx="7">
                  <c:v>0.95151832610096465</c:v>
                </c:pt>
                <c:pt idx="8">
                  <c:v>0.45239630180721579</c:v>
                </c:pt>
                <c:pt idx="9">
                  <c:v>6.6651803022059461E-2</c:v>
                </c:pt>
                <c:pt idx="10">
                  <c:v>0.14383133083221689</c:v>
                </c:pt>
                <c:pt idx="11">
                  <c:v>0.12587161032816552</c:v>
                </c:pt>
                <c:pt idx="12">
                  <c:v>-0.21542867604440802</c:v>
                </c:pt>
                <c:pt idx="13">
                  <c:v>-0.23783774813835587</c:v>
                </c:pt>
                <c:pt idx="14">
                  <c:v>0.19152061685137708</c:v>
                </c:pt>
                <c:pt idx="15">
                  <c:v>-6.6492988401613481E-2</c:v>
                </c:pt>
                <c:pt idx="16">
                  <c:v>2.7223395391288364E-2</c:v>
                </c:pt>
                <c:pt idx="17">
                  <c:v>3.2132253366719932E-2</c:v>
                </c:pt>
                <c:pt idx="18">
                  <c:v>-0.18089296520240777</c:v>
                </c:pt>
                <c:pt idx="19">
                  <c:v>9.8715789031297088E-3</c:v>
                </c:pt>
                <c:pt idx="20">
                  <c:v>5.6339071883215436E-2</c:v>
                </c:pt>
                <c:pt idx="21">
                  <c:v>-1.2214856443290777E-2</c:v>
                </c:pt>
                <c:pt idx="22">
                  <c:v>2.932015949010823E-2</c:v>
                </c:pt>
                <c:pt idx="23">
                  <c:v>5.1466154330109044E-2</c:v>
                </c:pt>
                <c:pt idx="24">
                  <c:v>0.21226086582071355</c:v>
                </c:pt>
                <c:pt idx="25">
                  <c:v>0.18102485447619807</c:v>
                </c:pt>
                <c:pt idx="26">
                  <c:v>0.15410769564929705</c:v>
                </c:pt>
                <c:pt idx="27">
                  <c:v>0.20568291667648927</c:v>
                </c:pt>
                <c:pt idx="28">
                  <c:v>0.2896509793087777</c:v>
                </c:pt>
                <c:pt idx="29">
                  <c:v>0.22667878587790694</c:v>
                </c:pt>
                <c:pt idx="30">
                  <c:v>9.7933998852301751E-2</c:v>
                </c:pt>
                <c:pt idx="31">
                  <c:v>0.11567673003930895</c:v>
                </c:pt>
                <c:pt idx="32">
                  <c:v>-0.27269963736324315</c:v>
                </c:pt>
                <c:pt idx="33">
                  <c:v>3.5063517966312262E-2</c:v>
                </c:pt>
                <c:pt idx="34">
                  <c:v>0.24826358543163576</c:v>
                </c:pt>
                <c:pt idx="35">
                  <c:v>0.13584828257215409</c:v>
                </c:pt>
                <c:pt idx="36">
                  <c:v>0.51867839201281729</c:v>
                </c:pt>
                <c:pt idx="37">
                  <c:v>0.44902300474711004</c:v>
                </c:pt>
                <c:pt idx="38">
                  <c:v>-7.8954295226636106E-2</c:v>
                </c:pt>
                <c:pt idx="39">
                  <c:v>-0.34690414706751599</c:v>
                </c:pt>
                <c:pt idx="40">
                  <c:v>-0.69837249244299748</c:v>
                </c:pt>
                <c:pt idx="41">
                  <c:v>-0.16804685575617126</c:v>
                </c:pt>
                <c:pt idx="42">
                  <c:v>-0.41869151520607056</c:v>
                </c:pt>
                <c:pt idx="43">
                  <c:v>-0.46078055719988614</c:v>
                </c:pt>
                <c:pt idx="44">
                  <c:v>-0.528806297147563</c:v>
                </c:pt>
                <c:pt idx="45">
                  <c:v>-0.42215374804526962</c:v>
                </c:pt>
                <c:pt idx="46">
                  <c:v>-0.42651337014389351</c:v>
                </c:pt>
                <c:pt idx="47">
                  <c:v>-0.17979178856134118</c:v>
                </c:pt>
                <c:pt idx="48">
                  <c:v>-0.33386535032305981</c:v>
                </c:pt>
                <c:pt idx="49">
                  <c:v>-0.14893062623441342</c:v>
                </c:pt>
                <c:pt idx="50">
                  <c:v>-0.18265513211532777</c:v>
                </c:pt>
                <c:pt idx="51">
                  <c:v>-0.12534386428736363</c:v>
                </c:pt>
                <c:pt idx="52">
                  <c:v>2.2257279358768152E-2</c:v>
                </c:pt>
                <c:pt idx="53">
                  <c:v>0.11196097978714271</c:v>
                </c:pt>
                <c:pt idx="54">
                  <c:v>2.464642607383977E-2</c:v>
                </c:pt>
                <c:pt idx="55">
                  <c:v>-8.262237858107345E-2</c:v>
                </c:pt>
                <c:pt idx="56">
                  <c:v>-0.283021942863105</c:v>
                </c:pt>
                <c:pt idx="57">
                  <c:v>0.26279236610793766</c:v>
                </c:pt>
                <c:pt idx="58">
                  <c:v>0.1789748782327098</c:v>
                </c:pt>
                <c:pt idx="59">
                  <c:v>0.35660558361807787</c:v>
                </c:pt>
                <c:pt idx="60">
                  <c:v>0.25659458111921857</c:v>
                </c:pt>
                <c:pt idx="61">
                  <c:v>0.64352931294851234</c:v>
                </c:pt>
                <c:pt idx="62">
                  <c:v>0.37339268809680465</c:v>
                </c:pt>
                <c:pt idx="63">
                  <c:v>-2.9901202776906586E-2</c:v>
                </c:pt>
                <c:pt idx="64">
                  <c:v>0.59869443015379598</c:v>
                </c:pt>
                <c:pt idx="65">
                  <c:v>-4.5276669373014188E-2</c:v>
                </c:pt>
                <c:pt idx="66">
                  <c:v>6.5786443698670843E-2</c:v>
                </c:pt>
                <c:pt idx="67">
                  <c:v>-4.5061092428421859E-3</c:v>
                </c:pt>
                <c:pt idx="68">
                  <c:v>-0.1320774262558142</c:v>
                </c:pt>
                <c:pt idx="69">
                  <c:v>-0.14233356065032873</c:v>
                </c:pt>
                <c:pt idx="70">
                  <c:v>-9.7759683448250215E-2</c:v>
                </c:pt>
                <c:pt idx="71" formatCode="0.000">
                  <c:v>0.14849866309676357</c:v>
                </c:pt>
                <c:pt idx="72" formatCode="0.000">
                  <c:v>9.4040781419639577E-2</c:v>
                </c:pt>
                <c:pt idx="73" formatCode="0.000">
                  <c:v>0.19879645477208485</c:v>
                </c:pt>
                <c:pt idx="74" formatCode="0.000">
                  <c:v>0.21590161834587426</c:v>
                </c:pt>
                <c:pt idx="75" formatCode="0.000">
                  <c:v>-2.8391756956210192E-2</c:v>
                </c:pt>
                <c:pt idx="76" formatCode="0.000">
                  <c:v>0.18722210815043028</c:v>
                </c:pt>
                <c:pt idx="77" formatCode="0.000">
                  <c:v>0.1331550042111137</c:v>
                </c:pt>
                <c:pt idx="78" formatCode="0.000">
                  <c:v>0.11282712101365196</c:v>
                </c:pt>
                <c:pt idx="79" formatCode="0.000">
                  <c:v>9.943894584183216E-2</c:v>
                </c:pt>
                <c:pt idx="80" formatCode="0.000">
                  <c:v>9.9135640611651157E-2</c:v>
                </c:pt>
                <c:pt idx="81">
                  <c:v>9.6677290972677729E-2</c:v>
                </c:pt>
                <c:pt idx="82">
                  <c:v>9.2100564505371227E-2</c:v>
                </c:pt>
                <c:pt idx="83">
                  <c:v>9.188599997823127E-2</c:v>
                </c:pt>
                <c:pt idx="84">
                  <c:v>9.1679866107597083E-2</c:v>
                </c:pt>
                <c:pt idx="85">
                  <c:v>8.9333022622655217E-2</c:v>
                </c:pt>
                <c:pt idx="86">
                  <c:v>8.7007305084618819E-2</c:v>
                </c:pt>
                <c:pt idx="87">
                  <c:v>8.682197953798805E-2</c:v>
                </c:pt>
                <c:pt idx="88">
                  <c:v>8.8759448421403014E-2</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c:spPr>
          <c:invertIfNegative val="0"/>
          <c:cat>
            <c:numRef>
              <c:f>Fiscal_impact_forecast!$A$2:$A$117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43465</c:v>
                </c:pt>
                <c:pt idx="76">
                  <c:v>43555</c:v>
                </c:pt>
                <c:pt idx="77">
                  <c:v>43646</c:v>
                </c:pt>
                <c:pt idx="78">
                  <c:v>43738</c:v>
                </c:pt>
                <c:pt idx="79">
                  <c:v>43830</c:v>
                </c:pt>
                <c:pt idx="80">
                  <c:v>43921</c:v>
                </c:pt>
                <c:pt idx="81">
                  <c:v>44012</c:v>
                </c:pt>
                <c:pt idx="82">
                  <c:v>44104</c:v>
                </c:pt>
                <c:pt idx="83">
                  <c:v>44196</c:v>
                </c:pt>
                <c:pt idx="84">
                  <c:v>44286</c:v>
                </c:pt>
                <c:pt idx="85">
                  <c:v>44377</c:v>
                </c:pt>
                <c:pt idx="86">
                  <c:v>44469</c:v>
                </c:pt>
                <c:pt idx="87">
                  <c:v>44561</c:v>
                </c:pt>
                <c:pt idx="88">
                  <c:v>44651</c:v>
                </c:pt>
              </c:numCache>
            </c:numRef>
          </c:cat>
          <c:val>
            <c:numRef>
              <c:f>Fiscal_impact_forecast!$G$2:$G$109</c:f>
              <c:numCache>
                <c:formatCode>0.00</c:formatCode>
                <c:ptCount val="108"/>
                <c:pt idx="0">
                  <c:v>-0.34307460240917492</c:v>
                </c:pt>
                <c:pt idx="1">
                  <c:v>-0.25789125524992257</c:v>
                </c:pt>
                <c:pt idx="2">
                  <c:v>-4.089787971343678E-2</c:v>
                </c:pt>
                <c:pt idx="3">
                  <c:v>-1.0909463394291628E-2</c:v>
                </c:pt>
                <c:pt idx="4">
                  <c:v>4.3288209879577967E-2</c:v>
                </c:pt>
                <c:pt idx="5">
                  <c:v>8.4444976102960548E-2</c:v>
                </c:pt>
                <c:pt idx="6">
                  <c:v>1.0299628471411639</c:v>
                </c:pt>
                <c:pt idx="7">
                  <c:v>1.2222191951699999</c:v>
                </c:pt>
                <c:pt idx="8">
                  <c:v>1.1717045934151309</c:v>
                </c:pt>
                <c:pt idx="9">
                  <c:v>1.6579893661324752</c:v>
                </c:pt>
                <c:pt idx="10">
                  <c:v>1.4110548315029261</c:v>
                </c:pt>
                <c:pt idx="11">
                  <c:v>1.1209157040028679</c:v>
                </c:pt>
                <c:pt idx="12">
                  <c:v>1.181076075953021</c:v>
                </c:pt>
                <c:pt idx="13">
                  <c:v>1.0641229188350825</c:v>
                </c:pt>
                <c:pt idx="14">
                  <c:v>1.0282058625655528</c:v>
                </c:pt>
                <c:pt idx="15">
                  <c:v>0.67474138460630328</c:v>
                </c:pt>
                <c:pt idx="16">
                  <c:v>0.35534330811102205</c:v>
                </c:pt>
                <c:pt idx="17">
                  <c:v>0.28057128703864692</c:v>
                </c:pt>
                <c:pt idx="18">
                  <c:v>1.2764967531384237E-2</c:v>
                </c:pt>
                <c:pt idx="19">
                  <c:v>3.6447849589603984E-3</c:v>
                </c:pt>
                <c:pt idx="20">
                  <c:v>-0.48977443070004267</c:v>
                </c:pt>
                <c:pt idx="21">
                  <c:v>-0.43921867923560964</c:v>
                </c:pt>
                <c:pt idx="22">
                  <c:v>-0.41481736213597076</c:v>
                </c:pt>
                <c:pt idx="23">
                  <c:v>-0.52123301387839782</c:v>
                </c:pt>
                <c:pt idx="24">
                  <c:v>-0.52384278064148349</c:v>
                </c:pt>
                <c:pt idx="25">
                  <c:v>-0.5809199538671066</c:v>
                </c:pt>
                <c:pt idx="26">
                  <c:v>-0.29344592509827466</c:v>
                </c:pt>
                <c:pt idx="27">
                  <c:v>-0.38883449036769346</c:v>
                </c:pt>
                <c:pt idx="28">
                  <c:v>-0.2844793572936446</c:v>
                </c:pt>
                <c:pt idx="29">
                  <c:v>-0.3705665529651867</c:v>
                </c:pt>
                <c:pt idx="30">
                  <c:v>-9.8392973672140172E-2</c:v>
                </c:pt>
                <c:pt idx="31">
                  <c:v>0.10974462645656154</c:v>
                </c:pt>
                <c:pt idx="32">
                  <c:v>2.9362400801327647E-2</c:v>
                </c:pt>
                <c:pt idx="33">
                  <c:v>2.1278863359990181</c:v>
                </c:pt>
                <c:pt idx="34">
                  <c:v>0.89685477317841433</c:v>
                </c:pt>
                <c:pt idx="35">
                  <c:v>0.74218249241177281</c:v>
                </c:pt>
                <c:pt idx="36">
                  <c:v>2.4474052453902013</c:v>
                </c:pt>
                <c:pt idx="37">
                  <c:v>1.5160572128537211</c:v>
                </c:pt>
                <c:pt idx="38">
                  <c:v>2.4523071096015139</c:v>
                </c:pt>
                <c:pt idx="39">
                  <c:v>2.2671686049329223</c:v>
                </c:pt>
                <c:pt idx="40">
                  <c:v>2.2016906992775334</c:v>
                </c:pt>
                <c:pt idx="41">
                  <c:v>1.3219202613699337</c:v>
                </c:pt>
                <c:pt idx="42">
                  <c:v>1.2574234154560464</c:v>
                </c:pt>
                <c:pt idx="43">
                  <c:v>1.0186570110934023</c:v>
                </c:pt>
                <c:pt idx="44">
                  <c:v>-0.27520455371799118</c:v>
                </c:pt>
                <c:pt idx="45">
                  <c:v>-0.46637085224908953</c:v>
                </c:pt>
                <c:pt idx="46">
                  <c:v>-0.6029537398436926</c:v>
                </c:pt>
                <c:pt idx="47">
                  <c:v>-0.63540939918656492</c:v>
                </c:pt>
                <c:pt idx="48">
                  <c:v>-0.76456282039984247</c:v>
                </c:pt>
                <c:pt idx="49">
                  <c:v>-0.59916659185497734</c:v>
                </c:pt>
                <c:pt idx="50">
                  <c:v>-0.45013917004806614</c:v>
                </c:pt>
                <c:pt idx="51">
                  <c:v>-0.53618188898850172</c:v>
                </c:pt>
                <c:pt idx="52">
                  <c:v>-0.86000786812535479</c:v>
                </c:pt>
                <c:pt idx="53">
                  <c:v>-0.87529135385559187</c:v>
                </c:pt>
                <c:pt idx="54">
                  <c:v>-0.41172597854181991</c:v>
                </c:pt>
                <c:pt idx="55">
                  <c:v>-0.48679550637627161</c:v>
                </c:pt>
                <c:pt idx="56">
                  <c:v>-0.67141179103874316</c:v>
                </c:pt>
                <c:pt idx="57">
                  <c:v>-0.42662469200358538</c:v>
                </c:pt>
                <c:pt idx="58">
                  <c:v>-0.31085877924378796</c:v>
                </c:pt>
                <c:pt idx="59">
                  <c:v>-0.20109559028765922</c:v>
                </c:pt>
                <c:pt idx="60">
                  <c:v>1.4070517308448851E-2</c:v>
                </c:pt>
                <c:pt idx="61">
                  <c:v>-4.3636495930644845E-3</c:v>
                </c:pt>
                <c:pt idx="62">
                  <c:v>-5.5647197841040393E-2</c:v>
                </c:pt>
                <c:pt idx="63">
                  <c:v>-7.8457601415790279E-2</c:v>
                </c:pt>
                <c:pt idx="64">
                  <c:v>5.1252899852168576E-2</c:v>
                </c:pt>
                <c:pt idx="65">
                  <c:v>3.4398003300312237E-2</c:v>
                </c:pt>
                <c:pt idx="66">
                  <c:v>-7.297542127876383E-2</c:v>
                </c:pt>
                <c:pt idx="67">
                  <c:v>1.2161908745031869E-2</c:v>
                </c:pt>
                <c:pt idx="68">
                  <c:v>9.6097533013706243E-2</c:v>
                </c:pt>
                <c:pt idx="69">
                  <c:v>9.5698728662092669E-2</c:v>
                </c:pt>
                <c:pt idx="70">
                  <c:v>6.7453962978918522E-2</c:v>
                </c:pt>
                <c:pt idx="71" formatCode="0.000">
                  <c:v>6.2280232079835927E-2</c:v>
                </c:pt>
                <c:pt idx="72" formatCode="0.000">
                  <c:v>0.1560432762965045</c:v>
                </c:pt>
                <c:pt idx="73" formatCode="0.000">
                  <c:v>0.32119662554093403</c:v>
                </c:pt>
                <c:pt idx="74" formatCode="0.000">
                  <c:v>0.1801270915853587</c:v>
                </c:pt>
                <c:pt idx="75" formatCode="0.000">
                  <c:v>0.1740241846125227</c:v>
                </c:pt>
                <c:pt idx="76" formatCode="0.000">
                  <c:v>0.18566211313558015</c:v>
                </c:pt>
                <c:pt idx="77" formatCode="0.000">
                  <c:v>0.18305576426298717</c:v>
                </c:pt>
                <c:pt idx="78" formatCode="0.000">
                  <c:v>0.21474428383902813</c:v>
                </c:pt>
                <c:pt idx="79" formatCode="0.000">
                  <c:v>0.26943474221470787</c:v>
                </c:pt>
                <c:pt idx="80" formatCode="0.000">
                  <c:v>0.23889607258943951</c:v>
                </c:pt>
                <c:pt idx="81">
                  <c:v>0.27494751684121405</c:v>
                </c:pt>
                <c:pt idx="82">
                  <c:v>0.32001861441862156</c:v>
                </c:pt>
                <c:pt idx="83">
                  <c:v>0.31446916156685556</c:v>
                </c:pt>
                <c:pt idx="84">
                  <c:v>0.24460766344853985</c:v>
                </c:pt>
                <c:pt idx="85">
                  <c:v>0.27784963587097966</c:v>
                </c:pt>
                <c:pt idx="86">
                  <c:v>0.28869915842783545</c:v>
                </c:pt>
                <c:pt idx="87">
                  <c:v>0.27749060066797038</c:v>
                </c:pt>
                <c:pt idx="88">
                  <c:v>0.28217466635803173</c:v>
                </c:pt>
              </c:numCache>
            </c:numRef>
          </c:val>
          <c:extLst>
            <c:ext xmlns:c16="http://schemas.microsoft.com/office/drawing/2014/chart" uri="{C3380CC4-5D6E-409C-BE32-E72D297353CC}">
              <c16:uniqueId val="{00000004-1BB5-4DBA-9CC5-81C750B8F7EE}"/>
            </c:ext>
          </c:extLst>
        </c:ser>
        <c:ser>
          <c:idx val="5"/>
          <c:order val="4"/>
          <c:tx>
            <c:strRef>
              <c:f>Fiscal_impact_forecast!$M$1</c:f>
              <c:strCache>
                <c:ptCount val="1"/>
              </c:strCache>
            </c:strRef>
          </c:tx>
          <c:spPr>
            <a:solidFill>
              <a:srgbClr val="1B9553"/>
            </a:solidFill>
          </c:spPr>
          <c:invertIfNegative val="0"/>
          <c:cat>
            <c:numRef>
              <c:f>Fiscal_impact_forecast!$A$2:$A$117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43465</c:v>
                </c:pt>
                <c:pt idx="76">
                  <c:v>43555</c:v>
                </c:pt>
                <c:pt idx="77">
                  <c:v>43646</c:v>
                </c:pt>
                <c:pt idx="78">
                  <c:v>43738</c:v>
                </c:pt>
                <c:pt idx="79">
                  <c:v>43830</c:v>
                </c:pt>
                <c:pt idx="80">
                  <c:v>43921</c:v>
                </c:pt>
                <c:pt idx="81">
                  <c:v>44012</c:v>
                </c:pt>
                <c:pt idx="82">
                  <c:v>44104</c:v>
                </c:pt>
                <c:pt idx="83">
                  <c:v>44196</c:v>
                </c:pt>
                <c:pt idx="84">
                  <c:v>44286</c:v>
                </c:pt>
                <c:pt idx="85">
                  <c:v>44377</c:v>
                </c:pt>
                <c:pt idx="86">
                  <c:v>44469</c:v>
                </c:pt>
                <c:pt idx="87">
                  <c:v>44561</c:v>
                </c:pt>
                <c:pt idx="88">
                  <c:v>44651</c:v>
                </c:pt>
              </c:numCache>
            </c:numRef>
          </c:cat>
          <c:val>
            <c:numRef>
              <c:f>Fiscal_impact_forecast!$M$2:$M$75</c:f>
              <c:numCache>
                <c:formatCode>0.00</c:formatCode>
                <c:ptCount val="74"/>
              </c:numCache>
            </c:numRef>
          </c:val>
          <c:extLst>
            <c:ext xmlns:c16="http://schemas.microsoft.com/office/drawing/2014/chart" uri="{C3380CC4-5D6E-409C-BE32-E72D297353CC}">
              <c16:uniqueId val="{00000000-5AED-4887-8C48-A8E8FDA2BE47}"/>
            </c:ext>
          </c:extLst>
        </c:ser>
        <c:ser>
          <c:idx val="6"/>
          <c:order val="5"/>
          <c:tx>
            <c:strRef>
              <c:f>Fiscal_impact_forecast!$N$2</c:f>
              <c:strCache>
                <c:ptCount val="1"/>
              </c:strCache>
            </c:strRef>
          </c:tx>
          <c:spPr>
            <a:solidFill>
              <a:srgbClr val="2198C7"/>
            </a:solidFill>
          </c:spPr>
          <c:invertIfNegative val="0"/>
          <c:cat>
            <c:numRef>
              <c:f>Fiscal_impact_forecast!$A$2:$A$117</c:f>
              <c:numCache>
                <c:formatCode>mmm"-"yyyy</c:formatCode>
                <c:ptCount val="116"/>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43465</c:v>
                </c:pt>
                <c:pt idx="76">
                  <c:v>43555</c:v>
                </c:pt>
                <c:pt idx="77">
                  <c:v>43646</c:v>
                </c:pt>
                <c:pt idx="78">
                  <c:v>43738</c:v>
                </c:pt>
                <c:pt idx="79">
                  <c:v>43830</c:v>
                </c:pt>
                <c:pt idx="80">
                  <c:v>43921</c:v>
                </c:pt>
                <c:pt idx="81">
                  <c:v>44012</c:v>
                </c:pt>
                <c:pt idx="82">
                  <c:v>44104</c:v>
                </c:pt>
                <c:pt idx="83">
                  <c:v>44196</c:v>
                </c:pt>
                <c:pt idx="84">
                  <c:v>44286</c:v>
                </c:pt>
                <c:pt idx="85">
                  <c:v>44377</c:v>
                </c:pt>
                <c:pt idx="86">
                  <c:v>44469</c:v>
                </c:pt>
                <c:pt idx="87">
                  <c:v>44561</c:v>
                </c:pt>
                <c:pt idx="88">
                  <c:v>44651</c:v>
                </c:pt>
              </c:numCache>
            </c:numRef>
          </c:cat>
          <c:val>
            <c:numRef>
              <c:f>Fiscal_impact_forecast!$N$2:$N$75</c:f>
              <c:numCache>
                <c:formatCode>0.00</c:formatCode>
                <c:ptCount val="74"/>
              </c:numCache>
            </c:numRef>
          </c:val>
          <c:extLst>
            <c:ext xmlns:c16="http://schemas.microsoft.com/office/drawing/2014/chart" uri="{C3380CC4-5D6E-409C-BE32-E72D297353CC}">
              <c16:uniqueId val="{00000001-5AED-4887-8C48-A8E8FDA2BE47}"/>
            </c:ext>
          </c:extLst>
        </c:ser>
        <c:dLbls>
          <c:showLegendKey val="0"/>
          <c:showVal val="0"/>
          <c:showCatName val="0"/>
          <c:showSerName val="0"/>
          <c:showPercent val="0"/>
          <c:showBubbleSize val="0"/>
        </c:dLbls>
        <c:gapWidth val="0"/>
        <c:overlap val="100"/>
        <c:axId val="582267440"/>
        <c:axId val="582274984"/>
      </c:barChart>
      <c:lineChart>
        <c:grouping val="standard"/>
        <c:varyColors val="0"/>
        <c:ser>
          <c:idx val="9"/>
          <c:order val="7"/>
          <c:tx>
            <c:strRef>
              <c:f>Fiscal_impact_forecast!$J$1</c:f>
              <c:strCache>
                <c:ptCount val="1"/>
              </c:strCache>
            </c:strRef>
          </c:tx>
          <c:spPr>
            <a:ln>
              <a:solidFill>
                <a:sysClr val="windowText" lastClr="000000"/>
              </a:solidFill>
            </a:ln>
          </c:spPr>
          <c:marker>
            <c:symbol val="circle"/>
            <c:size val="5"/>
            <c:spPr>
              <a:solidFill>
                <a:schemeClr val="tx1"/>
              </a:solidFill>
              <a:ln w="0">
                <a:solidFill>
                  <a:sysClr val="windowText" lastClr="000000"/>
                </a:solidFill>
              </a:ln>
            </c:spPr>
          </c:marker>
          <c:val>
            <c:numRef>
              <c:f>Fiscal_impact_forecast!$J$2:$J$117</c:f>
              <c:numCache>
                <c:formatCode>0.00</c:formatCode>
                <c:ptCount val="116"/>
              </c:numCache>
            </c:numRef>
          </c:val>
          <c:smooth val="0"/>
          <c:extLst>
            <c:ext xmlns:c16="http://schemas.microsoft.com/office/drawing/2014/chart" uri="{C3380CC4-5D6E-409C-BE32-E72D297353CC}">
              <c16:uniqueId val="{00000004-5AED-4887-8C48-A8E8FDA2BE47}"/>
            </c:ext>
          </c:extLst>
        </c:ser>
        <c:dLbls>
          <c:showLegendKey val="0"/>
          <c:showVal val="0"/>
          <c:showCatName val="0"/>
          <c:showSerName val="0"/>
          <c:showPercent val="0"/>
          <c:showBubbleSize val="0"/>
        </c:dLbls>
        <c:marker val="1"/>
        <c:smooth val="0"/>
        <c:axId val="582267440"/>
        <c:axId val="582274984"/>
      </c:lineChart>
      <c:dateAx>
        <c:axId val="582267440"/>
        <c:scaling>
          <c:orientation val="minMax"/>
          <c:max val="44896"/>
        </c:scaling>
        <c:delete val="0"/>
        <c:axPos val="b"/>
        <c:numFmt formatCode="\'yy" sourceLinked="0"/>
        <c:majorTickMark val="none"/>
        <c:minorTickMark val="none"/>
        <c:tickLblPos val="low"/>
        <c:spPr>
          <a:ln w="6350">
            <a:solidFill>
              <a:schemeClr val="bg1">
                <a:lumMod val="85000"/>
              </a:schemeClr>
            </a:solidFill>
          </a:ln>
        </c:spPr>
        <c:txPr>
          <a:bodyPr/>
          <a:lstStyle/>
          <a:p>
            <a:pPr>
              <a:defRPr sz="600" b="1">
                <a:latin typeface="Helvetica" panose="020B0604020202020204" pitchFamily="34" charset="0"/>
                <a:cs typeface="Helvetica" panose="020B0604020202020204" pitchFamily="34" charset="0"/>
              </a:defRPr>
            </a:pPr>
            <a:endParaRPr lang="en-US"/>
          </a:p>
        </c:txPr>
        <c:crossAx val="582274984"/>
        <c:crosses val="autoZero"/>
        <c:auto val="0"/>
        <c:lblOffset val="100"/>
        <c:baseTimeUnit val="months"/>
        <c:majorUnit val="1"/>
        <c:majorTimeUnit val="years"/>
        <c:minorUnit val="12"/>
        <c:minorTimeUnit val="days"/>
      </c:dateAx>
      <c:valAx>
        <c:axId val="582274984"/>
        <c:scaling>
          <c:orientation val="minMax"/>
          <c:min val="-2"/>
        </c:scaling>
        <c:delete val="0"/>
        <c:axPos val="l"/>
        <c:majorGridlines>
          <c:spPr>
            <a:ln>
              <a:solidFill>
                <a:schemeClr val="bg1">
                  <a:lumMod val="85000"/>
                </a:schemeClr>
              </a:solidFill>
            </a:ln>
          </c:spPr>
        </c:majorGridlines>
        <c:numFmt formatCode="0" sourceLinked="0"/>
        <c:majorTickMark val="none"/>
        <c:minorTickMark val="none"/>
        <c:tickLblPos val="nextTo"/>
        <c:spPr>
          <a:ln w="9525">
            <a:solidFill>
              <a:schemeClr val="tx1"/>
            </a:solidFill>
          </a:ln>
        </c:spPr>
        <c:txPr>
          <a:bodyPr/>
          <a:lstStyle/>
          <a:p>
            <a:pPr>
              <a:defRPr sz="700">
                <a:latin typeface="Helvetica" panose="020B0604020202020204" pitchFamily="34" charset="0"/>
                <a:cs typeface="Helvetica" panose="020B0604020202020204" pitchFamily="34" charset="0"/>
              </a:defRPr>
            </a:pPr>
            <a:endParaRPr lang="en-US"/>
          </a:p>
        </c:txPr>
        <c:crossAx val="582267440"/>
        <c:crosses val="autoZero"/>
        <c:crossBetween val="midCat"/>
      </c:valAx>
      <c:valAx>
        <c:axId val="220989360"/>
        <c:scaling>
          <c:orientation val="minMax"/>
          <c:max val="1"/>
          <c:min val="0"/>
        </c:scaling>
        <c:delete val="0"/>
        <c:axPos val="r"/>
        <c:numFmt formatCode="General" sourceLinked="1"/>
        <c:majorTickMark val="none"/>
        <c:minorTickMark val="none"/>
        <c:tickLblPos val="none"/>
        <c:crossAx val="220990672"/>
        <c:crosses val="max"/>
        <c:crossBetween val="between"/>
      </c:valAx>
      <c:catAx>
        <c:axId val="220990672"/>
        <c:scaling>
          <c:orientation val="minMax"/>
        </c:scaling>
        <c:delete val="1"/>
        <c:axPos val="b"/>
        <c:numFmt formatCode="mmm&quot;-&quot;yyyy" sourceLinked="1"/>
        <c:majorTickMark val="out"/>
        <c:minorTickMark val="none"/>
        <c:tickLblPos val="nextTo"/>
        <c:crossAx val="220989360"/>
        <c:crosses val="autoZero"/>
        <c:auto val="0"/>
        <c:lblAlgn val="ctr"/>
        <c:lblOffset val="100"/>
        <c:noMultiLvlLbl val="1"/>
      </c:catAx>
    </c:plotArea>
    <c:legend>
      <c:legendPos val="r"/>
      <c:legendEntry>
        <c:idx val="0"/>
        <c:delete val="1"/>
      </c:legendEntry>
      <c:legendEntry>
        <c:idx val="1"/>
        <c:delete val="1"/>
      </c:legendEntry>
      <c:legendEntry>
        <c:idx val="2"/>
        <c:delete val="1"/>
      </c:legendEntry>
      <c:legendEntry>
        <c:idx val="3"/>
        <c:delete val="1"/>
      </c:legendEntry>
      <c:legendEntry>
        <c:idx val="7"/>
        <c:delete val="1"/>
      </c:legendEntry>
      <c:layout>
        <c:manualLayout>
          <c:xMode val="edge"/>
          <c:yMode val="edge"/>
          <c:x val="2.413905552624529E-2"/>
          <c:y val="0.81728668842970409"/>
          <c:w val="0.423225369974361"/>
          <c:h val="0.18271331157029588"/>
        </c:manualLayout>
      </c:layout>
      <c:overlay val="0"/>
      <c:txPr>
        <a:bodyPr/>
        <a:lstStyle/>
        <a:p>
          <a:pPr>
            <a:defRPr sz="700">
              <a:latin typeface="Helvetica" panose="020B0604020202020204" pitchFamily="34" charset="0"/>
              <a:cs typeface="Helvetica" panose="020B0604020202020204" pitchFamily="34" charset="0"/>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orientation="portrait"/>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Calculations_forecast!$B$90</c:f>
              <c:strCache>
                <c:ptCount val="1"/>
                <c:pt idx="0">
                  <c:v>Fiscal_impact</c:v>
                </c:pt>
              </c:strCache>
            </c:strRef>
          </c:tx>
          <c:marker>
            <c:symbol val="none"/>
          </c:marker>
          <c:val>
            <c:numRef>
              <c:f>Calculations_forecast!#REF!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Calculations_forecast!#REF!</c15:sqref>
                        </c15:formulaRef>
                      </c:ext>
                    </c:extLst>
                  </c:multiLvlStrRef>
                </c15:cat>
              </c15:filteredCategoryTitle>
            </c:ext>
            <c:ext xmlns:c16="http://schemas.microsoft.com/office/drawing/2014/chart" uri="{C3380CC4-5D6E-409C-BE32-E72D297353CC}">
              <c16:uniqueId val="{00000000-A825-4984-A07F-638A458C6717}"/>
            </c:ext>
          </c:extLst>
        </c:ser>
        <c:ser>
          <c:idx val="2"/>
          <c:order val="1"/>
          <c:tx>
            <c:strRef>
              <c:f>Calculations_forecast!$B$107</c:f>
              <c:strCache>
                <c:ptCount val="1"/>
                <c:pt idx="0">
                  <c:v>MacroAdvisor's Numbers</c:v>
                </c:pt>
              </c:strCache>
            </c:strRef>
          </c:tx>
          <c:marker>
            <c:symbol val="none"/>
          </c:marker>
          <c:val>
            <c:numRef>
              <c:f>Calculations_forecast!#REF!</c:f>
              <c:numCache>
                <c:formatCode>General</c:formatCode>
                <c:ptCount val="1"/>
                <c:pt idx="0">
                  <c:v>1</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catAx>
        <c:axId val="194966272"/>
        <c:scaling>
          <c:orientation val="minMax"/>
          <c:min val="1"/>
        </c:scaling>
        <c:delete val="0"/>
        <c:axPos val="b"/>
        <c:numFmt formatCode="mmm&quot;-&quot;yyyy" sourceLinked="1"/>
        <c:majorTickMark val="out"/>
        <c:minorTickMark val="none"/>
        <c:tickLblPos val="nextTo"/>
        <c:crossAx val="194968192"/>
        <c:crosses val="autoZero"/>
        <c:auto val="1"/>
        <c:lblAlgn val="ctr"/>
        <c:lblOffset val="100"/>
        <c:noMultiLvlLbl val="1"/>
      </c:cat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Calculations_forecast!$B$92</c:f>
              <c:strCache>
                <c:ptCount val="1"/>
                <c:pt idx="0">
                  <c:v>FI ex neutral, Four-Quarter Moving Average</c:v>
                </c:pt>
              </c:strCache>
            </c:strRef>
          </c:tx>
          <c:invertIfNegative val="0"/>
          <c:val>
            <c:numRef>
              <c:f>Calculations_forecast!#REF!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Calculations_forecast!#REF!</c15:sqref>
                        </c15:formulaRef>
                      </c:ext>
                    </c:extLst>
                  </c:multiLvlStrRef>
                </c15:cat>
              </c15:filteredCategoryTitle>
            </c:ex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catAx>
        <c:axId val="195552000"/>
        <c:scaling>
          <c:orientation val="minMax"/>
        </c:scaling>
        <c:delete val="0"/>
        <c:axPos val="b"/>
        <c:numFmt formatCode="mmm&quot;-&quot;yyyy" sourceLinked="1"/>
        <c:majorTickMark val="out"/>
        <c:minorTickMark val="none"/>
        <c:tickLblPos val="low"/>
        <c:crossAx val="195553536"/>
        <c:crosses val="autoZero"/>
        <c:auto val="1"/>
        <c:lblAlgn val="ctr"/>
        <c:lblOffset val="100"/>
        <c:noMultiLvlLbl val="1"/>
      </c:cat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Calculations_forecast!#REF!</c:f>
              <c:numCache>
                <c:formatCode>General</c:formatCode>
                <c:ptCount val="1"/>
                <c:pt idx="0">
                  <c:v>1</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Calculations_forecast!#REF!</c:f>
              <c:numCache>
                <c:formatCode>General</c:formatCode>
                <c:ptCount val="1"/>
                <c:pt idx="0">
                  <c:v>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Nominal Government Consumption and Investment</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67129723309726"/>
        </c:manualLayout>
      </c:layout>
      <c:lineChart>
        <c:grouping val="standard"/>
        <c:varyColors val="0"/>
        <c:ser>
          <c:idx val="1"/>
          <c:order val="0"/>
          <c:tx>
            <c:strRef>
              <c:f>current_projections!$A$67</c:f>
              <c:strCache>
                <c:ptCount val="1"/>
                <c:pt idx="0">
                  <c:v>Nominal Federal Consumption Expenditures and Gross Investment</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43465</c:v>
                </c:pt>
                <c:pt idx="45">
                  <c:v>43555</c:v>
                </c:pt>
                <c:pt idx="46">
                  <c:v>43646</c:v>
                </c:pt>
                <c:pt idx="47">
                  <c:v>43738</c:v>
                </c:pt>
                <c:pt idx="48">
                  <c:v>43830</c:v>
                </c:pt>
                <c:pt idx="49">
                  <c:v>43921</c:v>
                </c:pt>
                <c:pt idx="50">
                  <c:v>44012</c:v>
                </c:pt>
                <c:pt idx="51">
                  <c:v>44104</c:v>
                </c:pt>
                <c:pt idx="52">
                  <c:v>44196</c:v>
                </c:pt>
                <c:pt idx="53">
                  <c:v>44286</c:v>
                </c:pt>
                <c:pt idx="54">
                  <c:v>44377</c:v>
                </c:pt>
                <c:pt idx="55">
                  <c:v>44469</c:v>
                </c:pt>
                <c:pt idx="56">
                  <c:v>44561</c:v>
                </c:pt>
                <c:pt idx="57">
                  <c:v>44651</c:v>
                </c:pt>
                <c:pt idx="58">
                  <c:v>44742</c:v>
                </c:pt>
                <c:pt idx="59">
                  <c:v>44834</c:v>
                </c:pt>
                <c:pt idx="60">
                  <c:v>44926</c:v>
                </c:pt>
                <c:pt idx="61">
                  <c:v>45016</c:v>
                </c:pt>
                <c:pt idx="62">
                  <c:v>45107</c:v>
                </c:pt>
                <c:pt idx="63">
                  <c:v>45199</c:v>
                </c:pt>
                <c:pt idx="64">
                  <c:v>45291</c:v>
                </c:pt>
                <c:pt idx="65">
                  <c:v>45382</c:v>
                </c:pt>
                <c:pt idx="66">
                  <c:v>45473</c:v>
                </c:pt>
                <c:pt idx="67">
                  <c:v>45565</c:v>
                </c:pt>
                <c:pt idx="68">
                  <c:v>45657</c:v>
                </c:pt>
                <c:pt idx="69">
                  <c:v>45747</c:v>
                </c:pt>
                <c:pt idx="70">
                  <c:v>45838</c:v>
                </c:pt>
                <c:pt idx="71">
                  <c:v>45930</c:v>
                </c:pt>
                <c:pt idx="72">
                  <c:v>46022</c:v>
                </c:pt>
                <c:pt idx="73">
                  <c:v>46112</c:v>
                </c:pt>
                <c:pt idx="74">
                  <c:v>46203</c:v>
                </c:pt>
                <c:pt idx="75">
                  <c:v>46295</c:v>
                </c:pt>
              </c:numCache>
            </c:numRef>
          </c:cat>
          <c:val>
            <c:numRef>
              <c:f>current_projections!$EW$67:$HT$67</c:f>
              <c:numCache>
                <c:formatCode>General</c:formatCode>
                <c:ptCount val="76"/>
                <c:pt idx="0">
                  <c:v>1084.5999999999999</c:v>
                </c:pt>
                <c:pt idx="1">
                  <c:v>1110.3</c:v>
                </c:pt>
                <c:pt idx="2">
                  <c:v>1145.5</c:v>
                </c:pt>
                <c:pt idx="3">
                  <c:v>1168.7</c:v>
                </c:pt>
                <c:pt idx="4">
                  <c:v>1177.9000000000001</c:v>
                </c:pt>
                <c:pt idx="5">
                  <c:v>1183</c:v>
                </c:pt>
                <c:pt idx="6">
                  <c:v>1210.8</c:v>
                </c:pt>
                <c:pt idx="7">
                  <c:v>1225.5</c:v>
                </c:pt>
                <c:pt idx="8">
                  <c:v>1253.4000000000001</c:v>
                </c:pt>
                <c:pt idx="9">
                  <c:v>1275.7</c:v>
                </c:pt>
                <c:pt idx="10">
                  <c:v>1302.5999999999999</c:v>
                </c:pt>
                <c:pt idx="11">
                  <c:v>1302.3</c:v>
                </c:pt>
                <c:pt idx="12">
                  <c:v>1311.1</c:v>
                </c:pt>
                <c:pt idx="13">
                  <c:v>1304.7</c:v>
                </c:pt>
                <c:pt idx="14">
                  <c:v>1311.8</c:v>
                </c:pt>
                <c:pt idx="15">
                  <c:v>1288</c:v>
                </c:pt>
                <c:pt idx="16">
                  <c:v>1291.2</c:v>
                </c:pt>
                <c:pt idx="17">
                  <c:v>1295.5999999999999</c:v>
                </c:pt>
                <c:pt idx="18">
                  <c:v>1288.2</c:v>
                </c:pt>
                <c:pt idx="19">
                  <c:v>1293.3</c:v>
                </c:pt>
                <c:pt idx="20">
                  <c:v>1269.0999999999999</c:v>
                </c:pt>
                <c:pt idx="21">
                  <c:v>1240</c:v>
                </c:pt>
                <c:pt idx="22">
                  <c:v>1232.3</c:v>
                </c:pt>
                <c:pt idx="23">
                  <c:v>1218.4000000000001</c:v>
                </c:pt>
                <c:pt idx="24">
                  <c:v>1215.5999999999999</c:v>
                </c:pt>
                <c:pt idx="25">
                  <c:v>1213.2</c:v>
                </c:pt>
                <c:pt idx="26">
                  <c:v>1207.2</c:v>
                </c:pt>
                <c:pt idx="27">
                  <c:v>1226.8</c:v>
                </c:pt>
                <c:pt idx="28">
                  <c:v>1209.5</c:v>
                </c:pt>
                <c:pt idx="29">
                  <c:v>1214.5</c:v>
                </c:pt>
                <c:pt idx="30">
                  <c:v>1221</c:v>
                </c:pt>
                <c:pt idx="31">
                  <c:v>1221.4000000000001</c:v>
                </c:pt>
                <c:pt idx="32">
                  <c:v>1226.5999999999999</c:v>
                </c:pt>
                <c:pt idx="33">
                  <c:v>1223.5</c:v>
                </c:pt>
                <c:pt idx="34">
                  <c:v>1225.4000000000001</c:v>
                </c:pt>
                <c:pt idx="35">
                  <c:v>1235.9000000000001</c:v>
                </c:pt>
                <c:pt idx="36">
                  <c:v>1244.0999999999999</c:v>
                </c:pt>
                <c:pt idx="37">
                  <c:v>1252.4000000000001</c:v>
                </c:pt>
                <c:pt idx="38">
                  <c:v>1264</c:v>
                </c:pt>
                <c:pt idx="39">
                  <c:v>1263.8</c:v>
                </c:pt>
                <c:pt idx="40">
                  <c:v>1280.5999999999999</c:v>
                </c:pt>
                <c:pt idx="41">
                  <c:v>1294.8</c:v>
                </c:pt>
                <c:pt idx="42">
                  <c:v>1313</c:v>
                </c:pt>
                <c:pt idx="43">
                  <c:v>1329.5</c:v>
                </c:pt>
                <c:pt idx="44">
                  <c:v>1342.2</c:v>
                </c:pt>
                <c:pt idx="45">
                  <c:v>1360.5393330859374</c:v>
                </c:pt>
                <c:pt idx="46">
                  <c:v>1367.6078682174077</c:v>
                </c:pt>
                <c:pt idx="47">
                  <c:v>1371.7761459766657</c:v>
                </c:pt>
                <c:pt idx="48">
                  <c:v>1346.6151714935681</c:v>
                </c:pt>
                <c:pt idx="49">
                  <c:v>1332.7008282630593</c:v>
                </c:pt>
                <c:pt idx="50">
                  <c:v>1327.8827911564592</c:v>
                </c:pt>
                <c:pt idx="51">
                  <c:v>1332.5539885310163</c:v>
                </c:pt>
                <c:pt idx="52">
                  <c:v>1338.5258476495501</c:v>
                </c:pt>
                <c:pt idx="53">
                  <c:v>1345.400332683547</c:v>
                </c:pt>
                <c:pt idx="54">
                  <c:v>1352.1744424424023</c:v>
                </c:pt>
                <c:pt idx="55">
                  <c:v>1358.2465578984275</c:v>
                </c:pt>
                <c:pt idx="56">
                  <c:v>1364.2184794363066</c:v>
                </c:pt>
                <c:pt idx="57">
                  <c:v>1365.5058035411175</c:v>
                </c:pt>
                <c:pt idx="58">
                  <c:v>1368.3825206624861</c:v>
                </c:pt>
                <c:pt idx="59">
                  <c:v>1374.2542051854473</c:v>
                </c:pt>
                <c:pt idx="60">
                  <c:v>1380.526676166679</c:v>
                </c:pt>
                <c:pt idx="61">
                  <c:v>1388.1040356279568</c:v>
                </c:pt>
                <c:pt idx="62">
                  <c:v>1395.6813966050977</c:v>
                </c:pt>
                <c:pt idx="63">
                  <c:v>1403.2587590736771</c:v>
                </c:pt>
                <c:pt idx="64">
                  <c:v>1411.0371703668625</c:v>
                </c:pt>
                <c:pt idx="65">
                  <c:v>1418.313144282766</c:v>
                </c:pt>
                <c:pt idx="66">
                  <c:v>1424.3854472320745</c:v>
                </c:pt>
                <c:pt idx="67">
                  <c:v>1433.1701425027263</c:v>
                </c:pt>
                <c:pt idx="68">
                  <c:v>1441.0490673302847</c:v>
                </c:pt>
                <c:pt idx="69">
                  <c:v>1448.927993741549</c:v>
                </c:pt>
                <c:pt idx="70">
                  <c:v>1456.9074714238091</c:v>
                </c:pt>
                <c:pt idx="71">
                  <c:v>1464.886950718321</c:v>
                </c:pt>
                <c:pt idx="72">
                  <c:v>1472.9669929121872</c:v>
                </c:pt>
                <c:pt idx="73">
                  <c:v>1481.0470367462483</c:v>
                </c:pt>
                <c:pt idx="74">
                  <c:v>1489.3282475781209</c:v>
                </c:pt>
                <c:pt idx="75">
                  <c:v>1498.2134083780097</c:v>
                </c:pt>
              </c:numCache>
            </c:numRef>
          </c:val>
          <c:smooth val="0"/>
          <c:extLst>
            <c:ext xmlns:c16="http://schemas.microsoft.com/office/drawing/2014/chart" uri="{C3380CC4-5D6E-409C-BE32-E72D297353CC}">
              <c16:uniqueId val="{00000000-DB54-493F-BB52-DD9ADDB50020}"/>
            </c:ext>
          </c:extLst>
        </c:ser>
        <c:ser>
          <c:idx val="2"/>
          <c:order val="1"/>
          <c:tx>
            <c:strRef>
              <c:f>current_projections!$A$68</c:f>
              <c:strCache>
                <c:ptCount val="1"/>
                <c:pt idx="0">
                  <c:v>Nominal State Consumption Expenditures and Gross Investment</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43465</c:v>
                </c:pt>
                <c:pt idx="45">
                  <c:v>43555</c:v>
                </c:pt>
                <c:pt idx="46">
                  <c:v>43646</c:v>
                </c:pt>
                <c:pt idx="47">
                  <c:v>43738</c:v>
                </c:pt>
                <c:pt idx="48">
                  <c:v>43830</c:v>
                </c:pt>
                <c:pt idx="49">
                  <c:v>43921</c:v>
                </c:pt>
                <c:pt idx="50">
                  <c:v>44012</c:v>
                </c:pt>
                <c:pt idx="51">
                  <c:v>44104</c:v>
                </c:pt>
                <c:pt idx="52">
                  <c:v>44196</c:v>
                </c:pt>
                <c:pt idx="53">
                  <c:v>44286</c:v>
                </c:pt>
                <c:pt idx="54">
                  <c:v>44377</c:v>
                </c:pt>
                <c:pt idx="55">
                  <c:v>44469</c:v>
                </c:pt>
                <c:pt idx="56">
                  <c:v>44561</c:v>
                </c:pt>
                <c:pt idx="57">
                  <c:v>44651</c:v>
                </c:pt>
                <c:pt idx="58">
                  <c:v>44742</c:v>
                </c:pt>
                <c:pt idx="59">
                  <c:v>44834</c:v>
                </c:pt>
                <c:pt idx="60">
                  <c:v>44926</c:v>
                </c:pt>
                <c:pt idx="61">
                  <c:v>45016</c:v>
                </c:pt>
                <c:pt idx="62">
                  <c:v>45107</c:v>
                </c:pt>
                <c:pt idx="63">
                  <c:v>45199</c:v>
                </c:pt>
                <c:pt idx="64">
                  <c:v>45291</c:v>
                </c:pt>
                <c:pt idx="65">
                  <c:v>45382</c:v>
                </c:pt>
                <c:pt idx="66">
                  <c:v>45473</c:v>
                </c:pt>
                <c:pt idx="67">
                  <c:v>45565</c:v>
                </c:pt>
                <c:pt idx="68">
                  <c:v>45657</c:v>
                </c:pt>
                <c:pt idx="69">
                  <c:v>45747</c:v>
                </c:pt>
                <c:pt idx="70">
                  <c:v>45838</c:v>
                </c:pt>
                <c:pt idx="71">
                  <c:v>45930</c:v>
                </c:pt>
                <c:pt idx="72">
                  <c:v>46022</c:v>
                </c:pt>
                <c:pt idx="73">
                  <c:v>46112</c:v>
                </c:pt>
                <c:pt idx="74">
                  <c:v>46203</c:v>
                </c:pt>
                <c:pt idx="75">
                  <c:v>46295</c:v>
                </c:pt>
              </c:numCache>
            </c:numRef>
          </c:cat>
          <c:val>
            <c:numRef>
              <c:f>current_projections!$EW$68:$HT$68</c:f>
              <c:numCache>
                <c:formatCode>General</c:formatCode>
                <c:ptCount val="76"/>
                <c:pt idx="0">
                  <c:v>1780.3</c:v>
                </c:pt>
                <c:pt idx="1">
                  <c:v>1799</c:v>
                </c:pt>
                <c:pt idx="2">
                  <c:v>1825.6</c:v>
                </c:pt>
                <c:pt idx="3">
                  <c:v>1858.9</c:v>
                </c:pt>
                <c:pt idx="4">
                  <c:v>1842.2</c:v>
                </c:pt>
                <c:pt idx="5">
                  <c:v>1836.7</c:v>
                </c:pt>
                <c:pt idx="6">
                  <c:v>1856.7</c:v>
                </c:pt>
                <c:pt idx="7">
                  <c:v>1863.5</c:v>
                </c:pt>
                <c:pt idx="8">
                  <c:v>1864.4</c:v>
                </c:pt>
                <c:pt idx="9">
                  <c:v>1856.2</c:v>
                </c:pt>
                <c:pt idx="10">
                  <c:v>1862.1</c:v>
                </c:pt>
                <c:pt idx="11">
                  <c:v>1855.6</c:v>
                </c:pt>
                <c:pt idx="12">
                  <c:v>1853</c:v>
                </c:pt>
                <c:pt idx="13">
                  <c:v>1851.2</c:v>
                </c:pt>
                <c:pt idx="14">
                  <c:v>1856.7</c:v>
                </c:pt>
                <c:pt idx="15">
                  <c:v>1849.5</c:v>
                </c:pt>
                <c:pt idx="16">
                  <c:v>1840.3</c:v>
                </c:pt>
                <c:pt idx="17">
                  <c:v>1849</c:v>
                </c:pt>
                <c:pt idx="18">
                  <c:v>1842.9</c:v>
                </c:pt>
                <c:pt idx="19">
                  <c:v>1846.3</c:v>
                </c:pt>
                <c:pt idx="20">
                  <c:v>1863.7</c:v>
                </c:pt>
                <c:pt idx="21">
                  <c:v>1885</c:v>
                </c:pt>
                <c:pt idx="22">
                  <c:v>1899.6</c:v>
                </c:pt>
                <c:pt idx="23">
                  <c:v>1915.7</c:v>
                </c:pt>
                <c:pt idx="24">
                  <c:v>1923</c:v>
                </c:pt>
                <c:pt idx="25">
                  <c:v>1925.9</c:v>
                </c:pt>
                <c:pt idx="26">
                  <c:v>1943.8</c:v>
                </c:pt>
                <c:pt idx="27">
                  <c:v>1963.2</c:v>
                </c:pt>
                <c:pt idx="28">
                  <c:v>1978.6</c:v>
                </c:pt>
                <c:pt idx="29">
                  <c:v>1974</c:v>
                </c:pt>
                <c:pt idx="30">
                  <c:v>2016.6</c:v>
                </c:pt>
                <c:pt idx="31">
                  <c:v>2035.5</c:v>
                </c:pt>
                <c:pt idx="32">
                  <c:v>2027.2</c:v>
                </c:pt>
                <c:pt idx="33">
                  <c:v>2039.2</c:v>
                </c:pt>
                <c:pt idx="34">
                  <c:v>2052.9</c:v>
                </c:pt>
                <c:pt idx="35">
                  <c:v>2064.6999999999998</c:v>
                </c:pt>
                <c:pt idx="36">
                  <c:v>2078.3000000000002</c:v>
                </c:pt>
                <c:pt idx="37">
                  <c:v>2093.9</c:v>
                </c:pt>
                <c:pt idx="38">
                  <c:v>2096</c:v>
                </c:pt>
                <c:pt idx="39">
                  <c:v>2108.5</c:v>
                </c:pt>
                <c:pt idx="40">
                  <c:v>2138.5</c:v>
                </c:pt>
                <c:pt idx="41">
                  <c:v>2162</c:v>
                </c:pt>
                <c:pt idx="42">
                  <c:v>2193.5</c:v>
                </c:pt>
                <c:pt idx="43">
                  <c:v>2221</c:v>
                </c:pt>
                <c:pt idx="44">
                  <c:v>2233.6999999999998</c:v>
                </c:pt>
                <c:pt idx="45">
                  <c:v>2255.1297777017435</c:v>
                </c:pt>
                <c:pt idx="46">
                  <c:v>2277.3800285278007</c:v>
                </c:pt>
                <c:pt idx="47">
                  <c:v>2299.1174903821225</c:v>
                </c:pt>
                <c:pt idx="48">
                  <c:v>2321.0600336433663</c:v>
                </c:pt>
                <c:pt idx="49">
                  <c:v>2342.0803631871322</c:v>
                </c:pt>
                <c:pt idx="50">
                  <c:v>2363.1007112287484</c:v>
                </c:pt>
                <c:pt idx="51">
                  <c:v>2384.1210772832296</c:v>
                </c:pt>
                <c:pt idx="52">
                  <c:v>2405.4486486561213</c:v>
                </c:pt>
                <c:pt idx="53">
                  <c:v>2427.1859529661529</c:v>
                </c:pt>
                <c:pt idx="54">
                  <c:v>2449.0257246943243</c:v>
                </c:pt>
                <c:pt idx="55">
                  <c:v>2471.1728999772704</c:v>
                </c:pt>
                <c:pt idx="56">
                  <c:v>2493.4225691628217</c:v>
                </c:pt>
                <c:pt idx="57">
                  <c:v>2516.0822308030793</c:v>
                </c:pt>
                <c:pt idx="58">
                  <c:v>2539.0494842285925</c:v>
                </c:pt>
                <c:pt idx="59">
                  <c:v>2562.5295579623566</c:v>
                </c:pt>
                <c:pt idx="60">
                  <c:v>2586.3174396971503</c:v>
                </c:pt>
                <c:pt idx="61">
                  <c:v>2610.5158409388555</c:v>
                </c:pt>
                <c:pt idx="62">
                  <c:v>2634.8169065904362</c:v>
                </c:pt>
                <c:pt idx="63">
                  <c:v>2659.4259502558971</c:v>
                </c:pt>
                <c:pt idx="64">
                  <c:v>2684.2403532186745</c:v>
                </c:pt>
                <c:pt idx="65">
                  <c:v>2709.3628310833392</c:v>
                </c:pt>
                <c:pt idx="66">
                  <c:v>2734.4853333058923</c:v>
                </c:pt>
                <c:pt idx="67">
                  <c:v>2759.8132326999112</c:v>
                </c:pt>
                <c:pt idx="68">
                  <c:v>2785.2438468964833</c:v>
                </c:pt>
                <c:pt idx="69">
                  <c:v>2810.8798749670077</c:v>
                </c:pt>
                <c:pt idx="70">
                  <c:v>2836.515926700019</c:v>
                </c:pt>
                <c:pt idx="71">
                  <c:v>2862.3573865252988</c:v>
                </c:pt>
                <c:pt idx="72">
                  <c:v>2888.3015660768679</c:v>
                </c:pt>
                <c:pt idx="73">
                  <c:v>2914.5538860821489</c:v>
                </c:pt>
                <c:pt idx="74">
                  <c:v>2940.7035249506803</c:v>
                </c:pt>
                <c:pt idx="75">
                  <c:v>2966.8531862055288</c:v>
                </c:pt>
              </c:numCache>
            </c:numRef>
          </c:val>
          <c:smooth val="0"/>
          <c:extLst>
            <c:ext xmlns:c16="http://schemas.microsoft.com/office/drawing/2014/chart" uri="{C3380CC4-5D6E-409C-BE32-E72D297353CC}">
              <c16:uniqueId val="{00000001-DB54-493F-BB52-DD9ADDB50020}"/>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Consumption and Investment</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3044443466912992"/>
        </c:manualLayout>
      </c:layout>
      <c:lineChart>
        <c:grouping val="standard"/>
        <c:varyColors val="0"/>
        <c:ser>
          <c:idx val="1"/>
          <c:order val="0"/>
          <c:tx>
            <c:strRef>
              <c:f>current_projections!$A$64</c:f>
              <c:strCache>
                <c:ptCount val="1"/>
                <c:pt idx="0">
                  <c:v>Real Federal Consumption Expenditures and Gross Investment</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43465</c:v>
                </c:pt>
                <c:pt idx="45">
                  <c:v>43555</c:v>
                </c:pt>
                <c:pt idx="46">
                  <c:v>43646</c:v>
                </c:pt>
                <c:pt idx="47">
                  <c:v>43738</c:v>
                </c:pt>
                <c:pt idx="48">
                  <c:v>43830</c:v>
                </c:pt>
                <c:pt idx="49">
                  <c:v>43921</c:v>
                </c:pt>
                <c:pt idx="50">
                  <c:v>44012</c:v>
                </c:pt>
                <c:pt idx="51">
                  <c:v>44104</c:v>
                </c:pt>
                <c:pt idx="52">
                  <c:v>44196</c:v>
                </c:pt>
                <c:pt idx="53">
                  <c:v>44286</c:v>
                </c:pt>
                <c:pt idx="54">
                  <c:v>44377</c:v>
                </c:pt>
                <c:pt idx="55">
                  <c:v>44469</c:v>
                </c:pt>
                <c:pt idx="56">
                  <c:v>44561</c:v>
                </c:pt>
                <c:pt idx="57">
                  <c:v>44651</c:v>
                </c:pt>
                <c:pt idx="58">
                  <c:v>44742</c:v>
                </c:pt>
                <c:pt idx="59">
                  <c:v>44834</c:v>
                </c:pt>
                <c:pt idx="60">
                  <c:v>44926</c:v>
                </c:pt>
                <c:pt idx="61">
                  <c:v>45016</c:v>
                </c:pt>
                <c:pt idx="62">
                  <c:v>45107</c:v>
                </c:pt>
                <c:pt idx="63">
                  <c:v>45199</c:v>
                </c:pt>
                <c:pt idx="64">
                  <c:v>45291</c:v>
                </c:pt>
                <c:pt idx="65">
                  <c:v>45382</c:v>
                </c:pt>
                <c:pt idx="66">
                  <c:v>45473</c:v>
                </c:pt>
                <c:pt idx="67">
                  <c:v>45565</c:v>
                </c:pt>
                <c:pt idx="68">
                  <c:v>45657</c:v>
                </c:pt>
                <c:pt idx="69">
                  <c:v>45747</c:v>
                </c:pt>
                <c:pt idx="70">
                  <c:v>45838</c:v>
                </c:pt>
                <c:pt idx="71">
                  <c:v>45930</c:v>
                </c:pt>
                <c:pt idx="72">
                  <c:v>46022</c:v>
                </c:pt>
                <c:pt idx="73">
                  <c:v>46112</c:v>
                </c:pt>
                <c:pt idx="74">
                  <c:v>46203</c:v>
                </c:pt>
                <c:pt idx="75">
                  <c:v>46295</c:v>
                </c:pt>
              </c:numCache>
            </c:numRef>
          </c:cat>
          <c:val>
            <c:numRef>
              <c:f>current_projections!$EW$64:$HT$64</c:f>
              <c:numCache>
                <c:formatCode>General</c:formatCode>
                <c:ptCount val="76"/>
                <c:pt idx="0">
                  <c:v>1170.8</c:v>
                </c:pt>
                <c:pt idx="1">
                  <c:v>1188.4000000000001</c:v>
                </c:pt>
                <c:pt idx="2">
                  <c:v>1213.5999999999999</c:v>
                </c:pt>
                <c:pt idx="3">
                  <c:v>1228.8</c:v>
                </c:pt>
                <c:pt idx="4">
                  <c:v>1244.3</c:v>
                </c:pt>
                <c:pt idx="5">
                  <c:v>1260.0999999999999</c:v>
                </c:pt>
                <c:pt idx="6">
                  <c:v>1289.7</c:v>
                </c:pt>
                <c:pt idx="7">
                  <c:v>1301.3</c:v>
                </c:pt>
                <c:pt idx="8">
                  <c:v>1321</c:v>
                </c:pt>
                <c:pt idx="9">
                  <c:v>1336.1</c:v>
                </c:pt>
                <c:pt idx="10">
                  <c:v>1353.9</c:v>
                </c:pt>
                <c:pt idx="11">
                  <c:v>1348.1</c:v>
                </c:pt>
                <c:pt idx="12">
                  <c:v>1346.2</c:v>
                </c:pt>
                <c:pt idx="13">
                  <c:v>1327.7</c:v>
                </c:pt>
                <c:pt idx="14">
                  <c:v>1322.9</c:v>
                </c:pt>
                <c:pt idx="15">
                  <c:v>1294.4000000000001</c:v>
                </c:pt>
                <c:pt idx="16">
                  <c:v>1299.4000000000001</c:v>
                </c:pt>
                <c:pt idx="17">
                  <c:v>1299.4000000000001</c:v>
                </c:pt>
                <c:pt idx="18">
                  <c:v>1289.0999999999999</c:v>
                </c:pt>
                <c:pt idx="19">
                  <c:v>1291.7</c:v>
                </c:pt>
                <c:pt idx="20">
                  <c:v>1265.9000000000001</c:v>
                </c:pt>
                <c:pt idx="21">
                  <c:v>1236.9000000000001</c:v>
                </c:pt>
                <c:pt idx="22">
                  <c:v>1226.8</c:v>
                </c:pt>
                <c:pt idx="23">
                  <c:v>1209.0999999999999</c:v>
                </c:pt>
                <c:pt idx="24">
                  <c:v>1188.2</c:v>
                </c:pt>
                <c:pt idx="25">
                  <c:v>1189.4000000000001</c:v>
                </c:pt>
                <c:pt idx="26">
                  <c:v>1178.0999999999999</c:v>
                </c:pt>
                <c:pt idx="27">
                  <c:v>1191.7</c:v>
                </c:pt>
                <c:pt idx="28">
                  <c:v>1173.5999999999999</c:v>
                </c:pt>
                <c:pt idx="29">
                  <c:v>1179.9000000000001</c:v>
                </c:pt>
                <c:pt idx="30">
                  <c:v>1183</c:v>
                </c:pt>
                <c:pt idx="31">
                  <c:v>1181.2</c:v>
                </c:pt>
                <c:pt idx="32">
                  <c:v>1188</c:v>
                </c:pt>
                <c:pt idx="33">
                  <c:v>1188.5999999999999</c:v>
                </c:pt>
                <c:pt idx="34">
                  <c:v>1183.9000000000001</c:v>
                </c:pt>
                <c:pt idx="35">
                  <c:v>1188.7</c:v>
                </c:pt>
                <c:pt idx="36">
                  <c:v>1190.0999999999999</c:v>
                </c:pt>
                <c:pt idx="37">
                  <c:v>1190</c:v>
                </c:pt>
                <c:pt idx="38">
                  <c:v>1197.0999999999999</c:v>
                </c:pt>
                <c:pt idx="39">
                  <c:v>1193.2</c:v>
                </c:pt>
                <c:pt idx="40">
                  <c:v>1205.2</c:v>
                </c:pt>
                <c:pt idx="41">
                  <c:v>1213.0999999999999</c:v>
                </c:pt>
                <c:pt idx="42">
                  <c:v>1224</c:v>
                </c:pt>
                <c:pt idx="43">
                  <c:v>1234.7</c:v>
                </c:pt>
                <c:pt idx="44">
                  <c:v>1239.5</c:v>
                </c:pt>
                <c:pt idx="45">
                  <c:v>1240.0348746887325</c:v>
                </c:pt>
                <c:pt idx="46">
                  <c:v>1240.6059303592483</c:v>
                </c:pt>
                <c:pt idx="47">
                  <c:v>1241.3537904583684</c:v>
                </c:pt>
                <c:pt idx="48">
                  <c:v>1242.2435064710876</c:v>
                </c:pt>
                <c:pt idx="49">
                  <c:v>1243.1966662461816</c:v>
                </c:pt>
                <c:pt idx="50">
                  <c:v>1244.2068340977771</c:v>
                </c:pt>
                <c:pt idx="51">
                  <c:v>1242.8721255507969</c:v>
                </c:pt>
                <c:pt idx="52">
                  <c:v>1242.4609869615037</c:v>
                </c:pt>
                <c:pt idx="53">
                  <c:v>1242.7696090002992</c:v>
                </c:pt>
                <c:pt idx="54">
                  <c:v>1243.0782310391005</c:v>
                </c:pt>
                <c:pt idx="55">
                  <c:v>1242.5643713535574</c:v>
                </c:pt>
                <c:pt idx="56">
                  <c:v>1241.9478162814974</c:v>
                </c:pt>
                <c:pt idx="57">
                  <c:v>1237.0410484208301</c:v>
                </c:pt>
                <c:pt idx="58">
                  <c:v>1233.5593450424608</c:v>
                </c:pt>
                <c:pt idx="59">
                  <c:v>1232.6348310483218</c:v>
                </c:pt>
                <c:pt idx="60">
                  <c:v>1232.0182569198637</c:v>
                </c:pt>
                <c:pt idx="61">
                  <c:v>1232.4298213378283</c:v>
                </c:pt>
                <c:pt idx="62">
                  <c:v>1232.8413857558119</c:v>
                </c:pt>
                <c:pt idx="63">
                  <c:v>1233.252950173815</c:v>
                </c:pt>
                <c:pt idx="64">
                  <c:v>1233.7674700461803</c:v>
                </c:pt>
                <c:pt idx="65">
                  <c:v>1233.8703225708214</c:v>
                </c:pt>
                <c:pt idx="66">
                  <c:v>1232.8432108984346</c:v>
                </c:pt>
                <c:pt idx="67">
                  <c:v>1234.1823041981174</c:v>
                </c:pt>
                <c:pt idx="68">
                  <c:v>1234.5938697280069</c:v>
                </c:pt>
                <c:pt idx="69">
                  <c:v>1235.1083909207202</c:v>
                </c:pt>
                <c:pt idx="70">
                  <c:v>1235.5199564720722</c:v>
                </c:pt>
                <c:pt idx="71">
                  <c:v>1236.0344776434624</c:v>
                </c:pt>
                <c:pt idx="72">
                  <c:v>1236.5489988148993</c:v>
                </c:pt>
                <c:pt idx="73">
                  <c:v>1237.0635199863827</c:v>
                </c:pt>
                <c:pt idx="74">
                  <c:v>1237.6810223832581</c:v>
                </c:pt>
                <c:pt idx="75">
                  <c:v>1238.7107062046887</c:v>
                </c:pt>
              </c:numCache>
            </c:numRef>
          </c:val>
          <c:smooth val="0"/>
          <c:extLst>
            <c:ext xmlns:c16="http://schemas.microsoft.com/office/drawing/2014/chart" uri="{C3380CC4-5D6E-409C-BE32-E72D297353CC}">
              <c16:uniqueId val="{00000000-8BA3-4EDE-B6F2-C295B38382C4}"/>
            </c:ext>
          </c:extLst>
        </c:ser>
        <c:ser>
          <c:idx val="2"/>
          <c:order val="1"/>
          <c:tx>
            <c:strRef>
              <c:f>current_projections!$A$65</c:f>
              <c:strCache>
                <c:ptCount val="1"/>
                <c:pt idx="0">
                  <c:v>Real State Consumption Expenditures and Gross Investment</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43465</c:v>
                </c:pt>
                <c:pt idx="45">
                  <c:v>43555</c:v>
                </c:pt>
                <c:pt idx="46">
                  <c:v>43646</c:v>
                </c:pt>
                <c:pt idx="47">
                  <c:v>43738</c:v>
                </c:pt>
                <c:pt idx="48">
                  <c:v>43830</c:v>
                </c:pt>
                <c:pt idx="49">
                  <c:v>43921</c:v>
                </c:pt>
                <c:pt idx="50">
                  <c:v>44012</c:v>
                </c:pt>
                <c:pt idx="51">
                  <c:v>44104</c:v>
                </c:pt>
                <c:pt idx="52">
                  <c:v>44196</c:v>
                </c:pt>
                <c:pt idx="53">
                  <c:v>44286</c:v>
                </c:pt>
                <c:pt idx="54">
                  <c:v>44377</c:v>
                </c:pt>
                <c:pt idx="55">
                  <c:v>44469</c:v>
                </c:pt>
                <c:pt idx="56">
                  <c:v>44561</c:v>
                </c:pt>
                <c:pt idx="57">
                  <c:v>44651</c:v>
                </c:pt>
                <c:pt idx="58">
                  <c:v>44742</c:v>
                </c:pt>
                <c:pt idx="59">
                  <c:v>44834</c:v>
                </c:pt>
                <c:pt idx="60">
                  <c:v>44926</c:v>
                </c:pt>
                <c:pt idx="61">
                  <c:v>45016</c:v>
                </c:pt>
                <c:pt idx="62">
                  <c:v>45107</c:v>
                </c:pt>
                <c:pt idx="63">
                  <c:v>45199</c:v>
                </c:pt>
                <c:pt idx="64">
                  <c:v>45291</c:v>
                </c:pt>
                <c:pt idx="65">
                  <c:v>45382</c:v>
                </c:pt>
                <c:pt idx="66">
                  <c:v>45473</c:v>
                </c:pt>
                <c:pt idx="67">
                  <c:v>45565</c:v>
                </c:pt>
                <c:pt idx="68">
                  <c:v>45657</c:v>
                </c:pt>
                <c:pt idx="69">
                  <c:v>45747</c:v>
                </c:pt>
                <c:pt idx="70">
                  <c:v>45838</c:v>
                </c:pt>
                <c:pt idx="71">
                  <c:v>45930</c:v>
                </c:pt>
                <c:pt idx="72">
                  <c:v>46022</c:v>
                </c:pt>
                <c:pt idx="73">
                  <c:v>46112</c:v>
                </c:pt>
                <c:pt idx="74">
                  <c:v>46203</c:v>
                </c:pt>
                <c:pt idx="75">
                  <c:v>46295</c:v>
                </c:pt>
              </c:numCache>
            </c:numRef>
          </c:cat>
          <c:val>
            <c:numRef>
              <c:f>current_projections!$EW$65:$HT$65</c:f>
              <c:numCache>
                <c:formatCode>General</c:formatCode>
                <c:ptCount val="76"/>
                <c:pt idx="0">
                  <c:v>1982.5</c:v>
                </c:pt>
                <c:pt idx="1">
                  <c:v>1971.4</c:v>
                </c:pt>
                <c:pt idx="2">
                  <c:v>1972.8</c:v>
                </c:pt>
                <c:pt idx="3">
                  <c:v>1982.5</c:v>
                </c:pt>
                <c:pt idx="4">
                  <c:v>1987.8</c:v>
                </c:pt>
                <c:pt idx="5">
                  <c:v>2007.7</c:v>
                </c:pt>
                <c:pt idx="6">
                  <c:v>2024.9</c:v>
                </c:pt>
                <c:pt idx="7">
                  <c:v>2021.8</c:v>
                </c:pt>
                <c:pt idx="8">
                  <c:v>2007.9</c:v>
                </c:pt>
                <c:pt idx="9">
                  <c:v>1979.5</c:v>
                </c:pt>
                <c:pt idx="10">
                  <c:v>1972.8</c:v>
                </c:pt>
                <c:pt idx="11">
                  <c:v>1955.8</c:v>
                </c:pt>
                <c:pt idx="12">
                  <c:v>1937</c:v>
                </c:pt>
                <c:pt idx="13">
                  <c:v>1915.5</c:v>
                </c:pt>
                <c:pt idx="14">
                  <c:v>1898.4</c:v>
                </c:pt>
                <c:pt idx="15">
                  <c:v>1881.1</c:v>
                </c:pt>
                <c:pt idx="16">
                  <c:v>1873.8</c:v>
                </c:pt>
                <c:pt idx="17">
                  <c:v>1860.1</c:v>
                </c:pt>
                <c:pt idx="18">
                  <c:v>1854</c:v>
                </c:pt>
                <c:pt idx="19">
                  <c:v>1846.5</c:v>
                </c:pt>
                <c:pt idx="20">
                  <c:v>1841.4</c:v>
                </c:pt>
                <c:pt idx="21">
                  <c:v>1842.3</c:v>
                </c:pt>
                <c:pt idx="22">
                  <c:v>1846.8</c:v>
                </c:pt>
                <c:pt idx="23">
                  <c:v>1847.8</c:v>
                </c:pt>
                <c:pt idx="24">
                  <c:v>1844.4</c:v>
                </c:pt>
                <c:pt idx="25">
                  <c:v>1832.7</c:v>
                </c:pt>
                <c:pt idx="26">
                  <c:v>1843.4</c:v>
                </c:pt>
                <c:pt idx="27">
                  <c:v>1850.8</c:v>
                </c:pt>
                <c:pt idx="28">
                  <c:v>1865.5</c:v>
                </c:pt>
                <c:pt idx="29">
                  <c:v>1876.3</c:v>
                </c:pt>
                <c:pt idx="30">
                  <c:v>1903</c:v>
                </c:pt>
                <c:pt idx="31">
                  <c:v>1918.8</c:v>
                </c:pt>
                <c:pt idx="32">
                  <c:v>1917.5</c:v>
                </c:pt>
                <c:pt idx="33">
                  <c:v>1942.9</c:v>
                </c:pt>
                <c:pt idx="34">
                  <c:v>1940.9</c:v>
                </c:pt>
                <c:pt idx="35">
                  <c:v>1943.8</c:v>
                </c:pt>
                <c:pt idx="36">
                  <c:v>1943.6</c:v>
                </c:pt>
                <c:pt idx="37">
                  <c:v>1937.7</c:v>
                </c:pt>
                <c:pt idx="38">
                  <c:v>1931.3</c:v>
                </c:pt>
                <c:pt idx="39">
                  <c:v>1926.9</c:v>
                </c:pt>
                <c:pt idx="40">
                  <c:v>1933.5</c:v>
                </c:pt>
                <c:pt idx="41">
                  <c:v>1937.7</c:v>
                </c:pt>
                <c:pt idx="42">
                  <c:v>1946.6</c:v>
                </c:pt>
                <c:pt idx="43">
                  <c:v>1956.3</c:v>
                </c:pt>
                <c:pt idx="44">
                  <c:v>1955</c:v>
                </c:pt>
                <c:pt idx="45">
                  <c:v>1963.5205019060711</c:v>
                </c:pt>
                <c:pt idx="46">
                  <c:v>1969.6240671652333</c:v>
                </c:pt>
                <c:pt idx="47">
                  <c:v>1974.8235576715626</c:v>
                </c:pt>
                <c:pt idx="48">
                  <c:v>1979.4210206542728</c:v>
                </c:pt>
                <c:pt idx="49">
                  <c:v>1984.0184837084901</c:v>
                </c:pt>
                <c:pt idx="50">
                  <c:v>1988.5156634567363</c:v>
                </c:pt>
                <c:pt idx="51">
                  <c:v>1992.812323171868</c:v>
                </c:pt>
                <c:pt idx="52">
                  <c:v>1997.108982940485</c:v>
                </c:pt>
                <c:pt idx="53">
                  <c:v>2001.4056427622438</c:v>
                </c:pt>
                <c:pt idx="54">
                  <c:v>2005.6020671537217</c:v>
                </c:pt>
                <c:pt idx="55">
                  <c:v>2009.698271678744</c:v>
                </c:pt>
                <c:pt idx="56">
                  <c:v>2013.7944762468587</c:v>
                </c:pt>
                <c:pt idx="57">
                  <c:v>2017.9908995071189</c:v>
                </c:pt>
                <c:pt idx="58">
                  <c:v>2022.0871047933956</c:v>
                </c:pt>
                <c:pt idx="59">
                  <c:v>2026.1833101219786</c:v>
                </c:pt>
                <c:pt idx="60">
                  <c:v>2030.17931347022</c:v>
                </c:pt>
                <c:pt idx="61">
                  <c:v>2034.1753168563275</c:v>
                </c:pt>
                <c:pt idx="62">
                  <c:v>2037.8708058869775</c:v>
                </c:pt>
                <c:pt idx="63">
                  <c:v>2041.6664512189523</c:v>
                </c:pt>
                <c:pt idx="64">
                  <c:v>2045.2617996673985</c:v>
                </c:pt>
                <c:pt idx="65">
                  <c:v>2048.8571481401295</c:v>
                </c:pt>
                <c:pt idx="66">
                  <c:v>2052.3523710195655</c:v>
                </c:pt>
                <c:pt idx="67">
                  <c:v>2055.7474833002557</c:v>
                </c:pt>
                <c:pt idx="68">
                  <c:v>2059.0424999254847</c:v>
                </c:pt>
                <c:pt idx="69">
                  <c:v>2062.337516567512</c:v>
                </c:pt>
                <c:pt idx="70">
                  <c:v>2065.4323868849774</c:v>
                </c:pt>
                <c:pt idx="71">
                  <c:v>2068.427206084441</c:v>
                </c:pt>
                <c:pt idx="72">
                  <c:v>2071.4220252952177</c:v>
                </c:pt>
                <c:pt idx="73">
                  <c:v>2074.3168084432104</c:v>
                </c:pt>
                <c:pt idx="74">
                  <c:v>2077.2115916009966</c:v>
                </c:pt>
                <c:pt idx="75">
                  <c:v>2080.006353664875</c:v>
                </c:pt>
              </c:numCache>
            </c:numRef>
          </c:val>
          <c:smooth val="0"/>
          <c:extLst>
            <c:ext xmlns:c16="http://schemas.microsoft.com/office/drawing/2014/chart" uri="{C3380CC4-5D6E-409C-BE32-E72D297353CC}">
              <c16:uniqueId val="{00000001-8BA3-4EDE-B6F2-C295B38382C4}"/>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5499669684146625E-2"/>
          <c:y val="0.90528218888840017"/>
          <c:w val="0.84138446979841808"/>
          <c:h val="9.4717811111599881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0"/>
    <c:dispBlanksAs val="span"/>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Health Outlays</a:t>
            </a:r>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57830290766726788"/>
        </c:manualLayout>
      </c:layout>
      <c:lineChart>
        <c:grouping val="standard"/>
        <c:varyColors val="0"/>
        <c:ser>
          <c:idx val="1"/>
          <c:order val="0"/>
          <c:tx>
            <c:strRef>
              <c:f>current_projections!$A$70</c:f>
              <c:strCache>
                <c:ptCount val="1"/>
                <c:pt idx="0">
                  <c:v>Medicare Outlays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43465</c:v>
                </c:pt>
                <c:pt idx="45">
                  <c:v>43555</c:v>
                </c:pt>
                <c:pt idx="46">
                  <c:v>43646</c:v>
                </c:pt>
                <c:pt idx="47">
                  <c:v>43738</c:v>
                </c:pt>
                <c:pt idx="48">
                  <c:v>43830</c:v>
                </c:pt>
                <c:pt idx="49">
                  <c:v>43921</c:v>
                </c:pt>
                <c:pt idx="50">
                  <c:v>44012</c:v>
                </c:pt>
                <c:pt idx="51">
                  <c:v>44104</c:v>
                </c:pt>
                <c:pt idx="52">
                  <c:v>44196</c:v>
                </c:pt>
                <c:pt idx="53">
                  <c:v>44286</c:v>
                </c:pt>
                <c:pt idx="54">
                  <c:v>44377</c:v>
                </c:pt>
                <c:pt idx="55">
                  <c:v>44469</c:v>
                </c:pt>
                <c:pt idx="56">
                  <c:v>44561</c:v>
                </c:pt>
                <c:pt idx="57">
                  <c:v>44651</c:v>
                </c:pt>
                <c:pt idx="58">
                  <c:v>44742</c:v>
                </c:pt>
                <c:pt idx="59">
                  <c:v>44834</c:v>
                </c:pt>
                <c:pt idx="60">
                  <c:v>44926</c:v>
                </c:pt>
                <c:pt idx="61">
                  <c:v>45016</c:v>
                </c:pt>
                <c:pt idx="62">
                  <c:v>45107</c:v>
                </c:pt>
                <c:pt idx="63">
                  <c:v>45199</c:v>
                </c:pt>
                <c:pt idx="64">
                  <c:v>45291</c:v>
                </c:pt>
                <c:pt idx="65">
                  <c:v>45382</c:v>
                </c:pt>
                <c:pt idx="66">
                  <c:v>45473</c:v>
                </c:pt>
                <c:pt idx="67">
                  <c:v>45565</c:v>
                </c:pt>
                <c:pt idx="68">
                  <c:v>45657</c:v>
                </c:pt>
                <c:pt idx="69">
                  <c:v>45747</c:v>
                </c:pt>
                <c:pt idx="70">
                  <c:v>45838</c:v>
                </c:pt>
                <c:pt idx="71">
                  <c:v>45930</c:v>
                </c:pt>
                <c:pt idx="72">
                  <c:v>46022</c:v>
                </c:pt>
                <c:pt idx="73">
                  <c:v>46112</c:v>
                </c:pt>
                <c:pt idx="74">
                  <c:v>46203</c:v>
                </c:pt>
                <c:pt idx="75">
                  <c:v>46295</c:v>
                </c:pt>
              </c:numCache>
            </c:numRef>
          </c:cat>
          <c:val>
            <c:numRef>
              <c:f>current_projections!$EW$70:$HT$70</c:f>
              <c:numCache>
                <c:formatCode>General</c:formatCode>
                <c:ptCount val="76"/>
                <c:pt idx="0">
                  <c:v>440.3</c:v>
                </c:pt>
                <c:pt idx="1">
                  <c:v>448.8</c:v>
                </c:pt>
                <c:pt idx="2">
                  <c:v>457.3</c:v>
                </c:pt>
                <c:pt idx="3">
                  <c:v>465.9</c:v>
                </c:pt>
                <c:pt idx="4">
                  <c:v>474.5</c:v>
                </c:pt>
                <c:pt idx="5">
                  <c:v>482.9</c:v>
                </c:pt>
                <c:pt idx="6">
                  <c:v>490.4</c:v>
                </c:pt>
                <c:pt idx="7">
                  <c:v>496.7</c:v>
                </c:pt>
                <c:pt idx="8">
                  <c:v>501.8</c:v>
                </c:pt>
                <c:pt idx="9">
                  <c:v>506</c:v>
                </c:pt>
                <c:pt idx="10">
                  <c:v>510.5</c:v>
                </c:pt>
                <c:pt idx="11">
                  <c:v>515.70000000000005</c:v>
                </c:pt>
                <c:pt idx="12">
                  <c:v>521.4</c:v>
                </c:pt>
                <c:pt idx="13">
                  <c:v>527.6</c:v>
                </c:pt>
                <c:pt idx="14">
                  <c:v>533.4</c:v>
                </c:pt>
                <c:pt idx="15">
                  <c:v>538.5</c:v>
                </c:pt>
                <c:pt idx="16">
                  <c:v>542.9</c:v>
                </c:pt>
                <c:pt idx="17">
                  <c:v>547</c:v>
                </c:pt>
                <c:pt idx="18">
                  <c:v>551.6</c:v>
                </c:pt>
                <c:pt idx="19">
                  <c:v>557.1</c:v>
                </c:pt>
                <c:pt idx="20">
                  <c:v>563.4</c:v>
                </c:pt>
                <c:pt idx="21">
                  <c:v>570.29999999999995</c:v>
                </c:pt>
                <c:pt idx="22">
                  <c:v>567.1</c:v>
                </c:pt>
                <c:pt idx="23">
                  <c:v>573.70000000000005</c:v>
                </c:pt>
                <c:pt idx="24">
                  <c:v>580.20000000000005</c:v>
                </c:pt>
                <c:pt idx="25">
                  <c:v>586.70000000000005</c:v>
                </c:pt>
                <c:pt idx="26">
                  <c:v>594</c:v>
                </c:pt>
                <c:pt idx="27">
                  <c:v>602.29999999999995</c:v>
                </c:pt>
                <c:pt idx="28">
                  <c:v>611.5</c:v>
                </c:pt>
                <c:pt idx="29">
                  <c:v>621.5</c:v>
                </c:pt>
                <c:pt idx="30">
                  <c:v>630.6</c:v>
                </c:pt>
                <c:pt idx="31">
                  <c:v>638.5</c:v>
                </c:pt>
                <c:pt idx="32">
                  <c:v>645.29999999999995</c:v>
                </c:pt>
                <c:pt idx="33">
                  <c:v>651.29999999999995</c:v>
                </c:pt>
                <c:pt idx="34">
                  <c:v>657.9</c:v>
                </c:pt>
                <c:pt idx="35">
                  <c:v>665.5</c:v>
                </c:pt>
                <c:pt idx="36">
                  <c:v>673.9</c:v>
                </c:pt>
                <c:pt idx="37">
                  <c:v>683.1</c:v>
                </c:pt>
                <c:pt idx="38">
                  <c:v>691.7</c:v>
                </c:pt>
                <c:pt idx="39">
                  <c:v>699.6</c:v>
                </c:pt>
                <c:pt idx="40">
                  <c:v>706.6</c:v>
                </c:pt>
                <c:pt idx="41">
                  <c:v>713.7</c:v>
                </c:pt>
                <c:pt idx="42">
                  <c:v>724.5</c:v>
                </c:pt>
                <c:pt idx="43">
                  <c:v>739.9</c:v>
                </c:pt>
                <c:pt idx="44">
                  <c:v>759.8</c:v>
                </c:pt>
                <c:pt idx="45">
                  <c:v>764.16846575273314</c:v>
                </c:pt>
                <c:pt idx="46">
                  <c:v>769.60482992034645</c:v>
                </c:pt>
                <c:pt idx="47">
                  <c:v>776.37309480011663</c:v>
                </c:pt>
                <c:pt idx="48">
                  <c:v>795.11509912408678</c:v>
                </c:pt>
                <c:pt idx="49">
                  <c:v>802.76957071544257</c:v>
                </c:pt>
                <c:pt idx="50">
                  <c:v>810.98049380882992</c:v>
                </c:pt>
                <c:pt idx="51">
                  <c:v>819.55230256151617</c:v>
                </c:pt>
                <c:pt idx="52">
                  <c:v>842.62134858406375</c:v>
                </c:pt>
                <c:pt idx="53">
                  <c:v>852.47134810969794</c:v>
                </c:pt>
                <c:pt idx="54">
                  <c:v>862.73102818084965</c:v>
                </c:pt>
                <c:pt idx="55">
                  <c:v>873.41258141625269</c:v>
                </c:pt>
                <c:pt idx="56">
                  <c:v>911.0070300261109</c:v>
                </c:pt>
                <c:pt idx="57">
                  <c:v>925.35826485652694</c:v>
                </c:pt>
                <c:pt idx="58">
                  <c:v>940.73566261968961</c:v>
                </c:pt>
                <c:pt idx="59">
                  <c:v>957.29227328732759</c:v>
                </c:pt>
                <c:pt idx="60">
                  <c:v>979.14279683279938</c:v>
                </c:pt>
                <c:pt idx="61">
                  <c:v>992.49306592199423</c:v>
                </c:pt>
                <c:pt idx="62">
                  <c:v>1005.337579374978</c:v>
                </c:pt>
                <c:pt idx="63">
                  <c:v>1017.2599073407915</c:v>
                </c:pt>
                <c:pt idx="64">
                  <c:v>1035.893971032832</c:v>
                </c:pt>
                <c:pt idx="65">
                  <c:v>1046.6808241281303</c:v>
                </c:pt>
                <c:pt idx="66">
                  <c:v>1056.9547399683613</c:v>
                </c:pt>
                <c:pt idx="67">
                  <c:v>1066.8173123907859</c:v>
                </c:pt>
                <c:pt idx="68">
                  <c:v>1108.3852419800653</c:v>
                </c:pt>
                <c:pt idx="69">
                  <c:v>1123.5141984003667</c:v>
                </c:pt>
                <c:pt idx="70">
                  <c:v>1139.8622450099335</c:v>
                </c:pt>
                <c:pt idx="71">
                  <c:v>1157.8439257353011</c:v>
                </c:pt>
                <c:pt idx="72">
                  <c:v>1194.5695856652808</c:v>
                </c:pt>
                <c:pt idx="73">
                  <c:v>1212.1399260365799</c:v>
                </c:pt>
                <c:pt idx="74">
                  <c:v>1230.0131092431288</c:v>
                </c:pt>
                <c:pt idx="75">
                  <c:v>1247.8561149474965</c:v>
                </c:pt>
              </c:numCache>
            </c:numRef>
          </c:val>
          <c:smooth val="0"/>
          <c:extLst>
            <c:ext xmlns:c16="http://schemas.microsoft.com/office/drawing/2014/chart" uri="{C3380CC4-5D6E-409C-BE32-E72D297353CC}">
              <c16:uniqueId val="{00000000-E181-4582-B75B-A09EC2D66DDD}"/>
            </c:ext>
          </c:extLst>
        </c:ser>
        <c:ser>
          <c:idx val="2"/>
          <c:order val="1"/>
          <c:tx>
            <c:strRef>
              <c:f>current_projections!$A$71</c:f>
              <c:strCache>
                <c:ptCount val="1"/>
                <c:pt idx="0">
                  <c:v>Medicaid Outlays</c:v>
                </c:pt>
              </c:strCache>
            </c:strRef>
          </c:tx>
          <c:spPr>
            <a:ln w="28575" cap="rnd">
              <a:solidFill>
                <a:schemeClr val="tx2"/>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43465</c:v>
                </c:pt>
                <c:pt idx="45">
                  <c:v>43555</c:v>
                </c:pt>
                <c:pt idx="46">
                  <c:v>43646</c:v>
                </c:pt>
                <c:pt idx="47">
                  <c:v>43738</c:v>
                </c:pt>
                <c:pt idx="48">
                  <c:v>43830</c:v>
                </c:pt>
                <c:pt idx="49">
                  <c:v>43921</c:v>
                </c:pt>
                <c:pt idx="50">
                  <c:v>44012</c:v>
                </c:pt>
                <c:pt idx="51">
                  <c:v>44104</c:v>
                </c:pt>
                <c:pt idx="52">
                  <c:v>44196</c:v>
                </c:pt>
                <c:pt idx="53">
                  <c:v>44286</c:v>
                </c:pt>
                <c:pt idx="54">
                  <c:v>44377</c:v>
                </c:pt>
                <c:pt idx="55">
                  <c:v>44469</c:v>
                </c:pt>
                <c:pt idx="56">
                  <c:v>44561</c:v>
                </c:pt>
                <c:pt idx="57">
                  <c:v>44651</c:v>
                </c:pt>
                <c:pt idx="58">
                  <c:v>44742</c:v>
                </c:pt>
                <c:pt idx="59">
                  <c:v>44834</c:v>
                </c:pt>
                <c:pt idx="60">
                  <c:v>44926</c:v>
                </c:pt>
                <c:pt idx="61">
                  <c:v>45016</c:v>
                </c:pt>
                <c:pt idx="62">
                  <c:v>45107</c:v>
                </c:pt>
                <c:pt idx="63">
                  <c:v>45199</c:v>
                </c:pt>
                <c:pt idx="64">
                  <c:v>45291</c:v>
                </c:pt>
                <c:pt idx="65">
                  <c:v>45382</c:v>
                </c:pt>
                <c:pt idx="66">
                  <c:v>45473</c:v>
                </c:pt>
                <c:pt idx="67">
                  <c:v>45565</c:v>
                </c:pt>
                <c:pt idx="68">
                  <c:v>45657</c:v>
                </c:pt>
                <c:pt idx="69">
                  <c:v>45747</c:v>
                </c:pt>
                <c:pt idx="70">
                  <c:v>45838</c:v>
                </c:pt>
                <c:pt idx="71">
                  <c:v>45930</c:v>
                </c:pt>
                <c:pt idx="72">
                  <c:v>46022</c:v>
                </c:pt>
                <c:pt idx="73">
                  <c:v>46112</c:v>
                </c:pt>
                <c:pt idx="74">
                  <c:v>46203</c:v>
                </c:pt>
                <c:pt idx="75">
                  <c:v>46295</c:v>
                </c:pt>
              </c:numCache>
            </c:numRef>
          </c:cat>
          <c:val>
            <c:numRef>
              <c:f>current_projections!$EW$71:$HT$71</c:f>
              <c:numCache>
                <c:formatCode>General</c:formatCode>
                <c:ptCount val="76"/>
                <c:pt idx="0">
                  <c:v>329.9</c:v>
                </c:pt>
                <c:pt idx="1">
                  <c:v>331.6</c:v>
                </c:pt>
                <c:pt idx="2">
                  <c:v>339.2</c:v>
                </c:pt>
                <c:pt idx="3">
                  <c:v>340.8</c:v>
                </c:pt>
                <c:pt idx="4">
                  <c:v>341.8</c:v>
                </c:pt>
                <c:pt idx="5">
                  <c:v>358.4</c:v>
                </c:pt>
                <c:pt idx="6">
                  <c:v>368.9</c:v>
                </c:pt>
                <c:pt idx="7">
                  <c:v>378.2</c:v>
                </c:pt>
                <c:pt idx="8">
                  <c:v>372.8</c:v>
                </c:pt>
                <c:pt idx="9">
                  <c:v>382.1</c:v>
                </c:pt>
                <c:pt idx="10">
                  <c:v>385.7</c:v>
                </c:pt>
                <c:pt idx="11">
                  <c:v>405.6</c:v>
                </c:pt>
                <c:pt idx="12">
                  <c:v>414.1</c:v>
                </c:pt>
                <c:pt idx="13">
                  <c:v>418.8</c:v>
                </c:pt>
                <c:pt idx="14">
                  <c:v>409.7</c:v>
                </c:pt>
                <c:pt idx="15">
                  <c:v>396.4</c:v>
                </c:pt>
                <c:pt idx="16">
                  <c:v>399.3</c:v>
                </c:pt>
                <c:pt idx="17">
                  <c:v>400.6</c:v>
                </c:pt>
                <c:pt idx="18">
                  <c:v>421.7</c:v>
                </c:pt>
                <c:pt idx="19">
                  <c:v>419</c:v>
                </c:pt>
                <c:pt idx="20">
                  <c:v>428.9</c:v>
                </c:pt>
                <c:pt idx="21">
                  <c:v>424.8</c:v>
                </c:pt>
                <c:pt idx="22">
                  <c:v>438.4</c:v>
                </c:pt>
                <c:pt idx="23">
                  <c:v>448.2</c:v>
                </c:pt>
                <c:pt idx="24">
                  <c:v>448.6</c:v>
                </c:pt>
                <c:pt idx="25">
                  <c:v>459.4</c:v>
                </c:pt>
                <c:pt idx="26">
                  <c:v>481.5</c:v>
                </c:pt>
                <c:pt idx="27">
                  <c:v>507.3</c:v>
                </c:pt>
                <c:pt idx="28">
                  <c:v>515.5</c:v>
                </c:pt>
                <c:pt idx="29">
                  <c:v>523.70000000000005</c:v>
                </c:pt>
                <c:pt idx="30">
                  <c:v>538</c:v>
                </c:pt>
                <c:pt idx="31">
                  <c:v>540.5</c:v>
                </c:pt>
                <c:pt idx="32">
                  <c:v>541.70000000000005</c:v>
                </c:pt>
                <c:pt idx="33">
                  <c:v>550.20000000000005</c:v>
                </c:pt>
                <c:pt idx="34">
                  <c:v>558.6</c:v>
                </c:pt>
                <c:pt idx="35">
                  <c:v>566.5</c:v>
                </c:pt>
                <c:pt idx="36">
                  <c:v>575.79999999999995</c:v>
                </c:pt>
                <c:pt idx="37">
                  <c:v>573.6</c:v>
                </c:pt>
                <c:pt idx="38">
                  <c:v>569.29999999999995</c:v>
                </c:pt>
                <c:pt idx="39">
                  <c:v>583.6</c:v>
                </c:pt>
                <c:pt idx="40">
                  <c:v>583.20000000000005</c:v>
                </c:pt>
                <c:pt idx="41">
                  <c:v>590.29999999999995</c:v>
                </c:pt>
                <c:pt idx="42">
                  <c:v>602.6</c:v>
                </c:pt>
                <c:pt idx="43">
                  <c:v>607.79999999999995</c:v>
                </c:pt>
                <c:pt idx="44">
                  <c:v>604.70000000000005</c:v>
                </c:pt>
                <c:pt idx="45">
                  <c:v>607.69858552320352</c:v>
                </c:pt>
                <c:pt idx="46">
                  <c:v>611.00943927898459</c:v>
                </c:pt>
                <c:pt idx="47">
                  <c:v>614.6001523127303</c:v>
                </c:pt>
                <c:pt idx="48">
                  <c:v>622.68276072816366</c:v>
                </c:pt>
                <c:pt idx="49">
                  <c:v>626.4096796605246</c:v>
                </c:pt>
                <c:pt idx="50">
                  <c:v>630.24061262484315</c:v>
                </c:pt>
                <c:pt idx="51">
                  <c:v>634.13151434741599</c:v>
                </c:pt>
                <c:pt idx="52">
                  <c:v>645.06120427669612</c:v>
                </c:pt>
                <c:pt idx="53">
                  <c:v>649.68969934916618</c:v>
                </c:pt>
                <c:pt idx="54">
                  <c:v>654.51775831213001</c:v>
                </c:pt>
                <c:pt idx="55">
                  <c:v>659.58043006428295</c:v>
                </c:pt>
                <c:pt idx="56">
                  <c:v>674.19895436366608</c:v>
                </c:pt>
                <c:pt idx="57">
                  <c:v>680.26772121408067</c:v>
                </c:pt>
                <c:pt idx="58">
                  <c:v>686.64710782550662</c:v>
                </c:pt>
                <c:pt idx="59">
                  <c:v>693.35619710047013</c:v>
                </c:pt>
                <c:pt idx="60">
                  <c:v>710.00964398319434</c:v>
                </c:pt>
                <c:pt idx="61">
                  <c:v>717.37540232117249</c:v>
                </c:pt>
                <c:pt idx="62">
                  <c:v>724.98753973137593</c:v>
                </c:pt>
                <c:pt idx="63">
                  <c:v>732.82509522781049</c:v>
                </c:pt>
                <c:pt idx="64">
                  <c:v>750.83815010669707</c:v>
                </c:pt>
                <c:pt idx="65">
                  <c:v>759.12779265787128</c:v>
                </c:pt>
                <c:pt idx="66">
                  <c:v>767.58613454520412</c:v>
                </c:pt>
                <c:pt idx="67">
                  <c:v>776.19893557829812</c:v>
                </c:pt>
                <c:pt idx="68">
                  <c:v>795.28035825865936</c:v>
                </c:pt>
                <c:pt idx="69">
                  <c:v>804.23828513222975</c:v>
                </c:pt>
                <c:pt idx="70">
                  <c:v>813.32024166858901</c:v>
                </c:pt>
                <c:pt idx="71">
                  <c:v>822.51859240781562</c:v>
                </c:pt>
                <c:pt idx="72">
                  <c:v>843.33844090614411</c:v>
                </c:pt>
                <c:pt idx="73">
                  <c:v>853.02346040882367</c:v>
                </c:pt>
                <c:pt idx="74">
                  <c:v>862.85828066573595</c:v>
                </c:pt>
                <c:pt idx="75">
                  <c:v>872.85125172461721</c:v>
                </c:pt>
              </c:numCache>
            </c:numRef>
          </c:val>
          <c:smooth val="0"/>
          <c:extLst>
            <c:ext xmlns:c16="http://schemas.microsoft.com/office/drawing/2014/chart" uri="{C3380CC4-5D6E-409C-BE32-E72D297353CC}">
              <c16:uniqueId val="{00000001-E181-4582-B75B-A09EC2D66DDD}"/>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r>
              <a:rPr lang="en-US"/>
              <a:t>Projected Government Benefits</a:t>
            </a:r>
            <a:r>
              <a:rPr lang="en-US" baseline="0"/>
              <a:t> </a:t>
            </a:r>
            <a:endParaRPr lang="en-US"/>
          </a:p>
        </c:rich>
      </c:tx>
      <c:layout>
        <c:manualLayout>
          <c:xMode val="edge"/>
          <c:yMode val="edge"/>
          <c:x val="3.7938063085625751E-2"/>
          <c:y val="2.359274858084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6.6093780262200044E-2"/>
          <c:y val="0.20520872523069919"/>
          <c:w val="0.8731203242451836"/>
          <c:h val="0.60809806595404625"/>
        </c:manualLayout>
      </c:layout>
      <c:lineChart>
        <c:grouping val="standard"/>
        <c:varyColors val="0"/>
        <c:ser>
          <c:idx val="1"/>
          <c:order val="0"/>
          <c:tx>
            <c:strRef>
              <c:f>current_projections!$A$72</c:f>
              <c:strCache>
                <c:ptCount val="1"/>
                <c:pt idx="0">
                  <c:v>Total Gov't Benefits to Persons</c:v>
                </c:pt>
              </c:strCache>
            </c:strRef>
          </c:tx>
          <c:spPr>
            <a:ln w="28575" cap="rnd">
              <a:solidFill>
                <a:schemeClr val="tx2">
                  <a:lumMod val="40000"/>
                  <a:lumOff val="60000"/>
                </a:schemeClr>
              </a:solidFill>
              <a:round/>
            </a:ln>
            <a:effectLst/>
          </c:spPr>
          <c:marker>
            <c:symbol val="none"/>
          </c:marker>
          <c:cat>
            <c:numRef>
              <c:f>current_projections!$EW$2:$HT$2</c:f>
              <c:numCache>
                <c:formatCode>mmm"-"yyyy</c:formatCode>
                <c:ptCount val="76"/>
                <c:pt idx="0">
                  <c:v>39447</c:v>
                </c:pt>
                <c:pt idx="1">
                  <c:v>39538</c:v>
                </c:pt>
                <c:pt idx="2">
                  <c:v>39629</c:v>
                </c:pt>
                <c:pt idx="3">
                  <c:v>39721</c:v>
                </c:pt>
                <c:pt idx="4">
                  <c:v>39813</c:v>
                </c:pt>
                <c:pt idx="5">
                  <c:v>39903</c:v>
                </c:pt>
                <c:pt idx="6">
                  <c:v>39994</c:v>
                </c:pt>
                <c:pt idx="7">
                  <c:v>40086</c:v>
                </c:pt>
                <c:pt idx="8">
                  <c:v>40178</c:v>
                </c:pt>
                <c:pt idx="9">
                  <c:v>40268</c:v>
                </c:pt>
                <c:pt idx="10">
                  <c:v>40359</c:v>
                </c:pt>
                <c:pt idx="11">
                  <c:v>40451</c:v>
                </c:pt>
                <c:pt idx="12">
                  <c:v>40543</c:v>
                </c:pt>
                <c:pt idx="13">
                  <c:v>40633</c:v>
                </c:pt>
                <c:pt idx="14">
                  <c:v>40724</c:v>
                </c:pt>
                <c:pt idx="15">
                  <c:v>40816</c:v>
                </c:pt>
                <c:pt idx="16">
                  <c:v>40908</c:v>
                </c:pt>
                <c:pt idx="17">
                  <c:v>40999</c:v>
                </c:pt>
                <c:pt idx="18">
                  <c:v>41090</c:v>
                </c:pt>
                <c:pt idx="19">
                  <c:v>41182</c:v>
                </c:pt>
                <c:pt idx="20">
                  <c:v>41274</c:v>
                </c:pt>
                <c:pt idx="21">
                  <c:v>41364</c:v>
                </c:pt>
                <c:pt idx="22">
                  <c:v>41455</c:v>
                </c:pt>
                <c:pt idx="23">
                  <c:v>41547</c:v>
                </c:pt>
                <c:pt idx="24">
                  <c:v>41639</c:v>
                </c:pt>
                <c:pt idx="25">
                  <c:v>41729</c:v>
                </c:pt>
                <c:pt idx="26">
                  <c:v>41820</c:v>
                </c:pt>
                <c:pt idx="27">
                  <c:v>41912</c:v>
                </c:pt>
                <c:pt idx="28">
                  <c:v>42004</c:v>
                </c:pt>
                <c:pt idx="29">
                  <c:v>42094</c:v>
                </c:pt>
                <c:pt idx="30">
                  <c:v>42185</c:v>
                </c:pt>
                <c:pt idx="31">
                  <c:v>42277</c:v>
                </c:pt>
                <c:pt idx="32">
                  <c:v>42369</c:v>
                </c:pt>
                <c:pt idx="33">
                  <c:v>42460</c:v>
                </c:pt>
                <c:pt idx="34">
                  <c:v>42551</c:v>
                </c:pt>
                <c:pt idx="35">
                  <c:v>42643</c:v>
                </c:pt>
                <c:pt idx="36">
                  <c:v>42735</c:v>
                </c:pt>
                <c:pt idx="37">
                  <c:v>42825</c:v>
                </c:pt>
                <c:pt idx="38">
                  <c:v>42916</c:v>
                </c:pt>
                <c:pt idx="39">
                  <c:v>43008</c:v>
                </c:pt>
                <c:pt idx="40">
                  <c:v>43100</c:v>
                </c:pt>
                <c:pt idx="41">
                  <c:v>43190</c:v>
                </c:pt>
                <c:pt idx="42">
                  <c:v>43281</c:v>
                </c:pt>
                <c:pt idx="43">
                  <c:v>43373</c:v>
                </c:pt>
                <c:pt idx="44">
                  <c:v>43465</c:v>
                </c:pt>
                <c:pt idx="45">
                  <c:v>43555</c:v>
                </c:pt>
                <c:pt idx="46">
                  <c:v>43646</c:v>
                </c:pt>
                <c:pt idx="47">
                  <c:v>43738</c:v>
                </c:pt>
                <c:pt idx="48">
                  <c:v>43830</c:v>
                </c:pt>
                <c:pt idx="49">
                  <c:v>43921</c:v>
                </c:pt>
                <c:pt idx="50">
                  <c:v>44012</c:v>
                </c:pt>
                <c:pt idx="51">
                  <c:v>44104</c:v>
                </c:pt>
                <c:pt idx="52">
                  <c:v>44196</c:v>
                </c:pt>
                <c:pt idx="53">
                  <c:v>44286</c:v>
                </c:pt>
                <c:pt idx="54">
                  <c:v>44377</c:v>
                </c:pt>
                <c:pt idx="55">
                  <c:v>44469</c:v>
                </c:pt>
                <c:pt idx="56">
                  <c:v>44561</c:v>
                </c:pt>
                <c:pt idx="57">
                  <c:v>44651</c:v>
                </c:pt>
                <c:pt idx="58">
                  <c:v>44742</c:v>
                </c:pt>
                <c:pt idx="59">
                  <c:v>44834</c:v>
                </c:pt>
                <c:pt idx="60">
                  <c:v>44926</c:v>
                </c:pt>
                <c:pt idx="61">
                  <c:v>45016</c:v>
                </c:pt>
                <c:pt idx="62">
                  <c:v>45107</c:v>
                </c:pt>
                <c:pt idx="63">
                  <c:v>45199</c:v>
                </c:pt>
                <c:pt idx="64">
                  <c:v>45291</c:v>
                </c:pt>
                <c:pt idx="65">
                  <c:v>45382</c:v>
                </c:pt>
                <c:pt idx="66">
                  <c:v>45473</c:v>
                </c:pt>
                <c:pt idx="67">
                  <c:v>45565</c:v>
                </c:pt>
                <c:pt idx="68">
                  <c:v>45657</c:v>
                </c:pt>
                <c:pt idx="69">
                  <c:v>45747</c:v>
                </c:pt>
                <c:pt idx="70">
                  <c:v>45838</c:v>
                </c:pt>
                <c:pt idx="71">
                  <c:v>45930</c:v>
                </c:pt>
                <c:pt idx="72">
                  <c:v>46022</c:v>
                </c:pt>
                <c:pt idx="73">
                  <c:v>46112</c:v>
                </c:pt>
                <c:pt idx="74">
                  <c:v>46203</c:v>
                </c:pt>
                <c:pt idx="75">
                  <c:v>46295</c:v>
                </c:pt>
              </c:numCache>
            </c:numRef>
          </c:cat>
          <c:val>
            <c:numRef>
              <c:f>current_projections!$EW$72:$HT$72</c:f>
              <c:numCache>
                <c:formatCode>General</c:formatCode>
                <c:ptCount val="76"/>
                <c:pt idx="0">
                  <c:v>1728.6</c:v>
                </c:pt>
                <c:pt idx="1">
                  <c:v>1768.2</c:v>
                </c:pt>
                <c:pt idx="2">
                  <c:v>2113</c:v>
                </c:pt>
                <c:pt idx="3">
                  <c:v>1905.3</c:v>
                </c:pt>
                <c:pt idx="4">
                  <c:v>1890.8000000000002</c:v>
                </c:pt>
                <c:pt idx="5">
                  <c:v>2002</c:v>
                </c:pt>
                <c:pt idx="6">
                  <c:v>2140</c:v>
                </c:pt>
                <c:pt idx="7">
                  <c:v>2136.9</c:v>
                </c:pt>
                <c:pt idx="8">
                  <c:v>2152.1</c:v>
                </c:pt>
                <c:pt idx="9">
                  <c:v>2262.1999999999998</c:v>
                </c:pt>
                <c:pt idx="10">
                  <c:v>2268.6999999999998</c:v>
                </c:pt>
                <c:pt idx="11">
                  <c:v>2292</c:v>
                </c:pt>
                <c:pt idx="12">
                  <c:v>2302.6999999999998</c:v>
                </c:pt>
                <c:pt idx="13">
                  <c:v>2313</c:v>
                </c:pt>
                <c:pt idx="14">
                  <c:v>2312.1000000000004</c:v>
                </c:pt>
                <c:pt idx="15">
                  <c:v>2303.1000000000004</c:v>
                </c:pt>
                <c:pt idx="16">
                  <c:v>2312.1999999999998</c:v>
                </c:pt>
                <c:pt idx="17">
                  <c:v>2296.8000000000002</c:v>
                </c:pt>
                <c:pt idx="18">
                  <c:v>2321.9</c:v>
                </c:pt>
                <c:pt idx="19">
                  <c:v>2325.6</c:v>
                </c:pt>
                <c:pt idx="20">
                  <c:v>2346.1000000000004</c:v>
                </c:pt>
                <c:pt idx="21">
                  <c:v>2365.6999999999998</c:v>
                </c:pt>
                <c:pt idx="22">
                  <c:v>2378.3000000000002</c:v>
                </c:pt>
                <c:pt idx="23">
                  <c:v>2396</c:v>
                </c:pt>
                <c:pt idx="24">
                  <c:v>2403.6999999999998</c:v>
                </c:pt>
                <c:pt idx="25">
                  <c:v>2433.1999999999998</c:v>
                </c:pt>
                <c:pt idx="26">
                  <c:v>2484.1</c:v>
                </c:pt>
                <c:pt idx="27">
                  <c:v>2523.6</c:v>
                </c:pt>
                <c:pt idx="28">
                  <c:v>2548.1</c:v>
                </c:pt>
                <c:pt idx="29">
                  <c:v>2596.4</c:v>
                </c:pt>
                <c:pt idx="30">
                  <c:v>2631.7</c:v>
                </c:pt>
                <c:pt idx="31">
                  <c:v>2644.8</c:v>
                </c:pt>
                <c:pt idx="32">
                  <c:v>2656.8999999999996</c:v>
                </c:pt>
                <c:pt idx="33">
                  <c:v>2687.5</c:v>
                </c:pt>
                <c:pt idx="34">
                  <c:v>2708.3</c:v>
                </c:pt>
                <c:pt idx="35">
                  <c:v>2726.8</c:v>
                </c:pt>
                <c:pt idx="36">
                  <c:v>2747.1000000000004</c:v>
                </c:pt>
                <c:pt idx="37">
                  <c:v>2777.2999999999997</c:v>
                </c:pt>
                <c:pt idx="38">
                  <c:v>2786.6</c:v>
                </c:pt>
                <c:pt idx="39">
                  <c:v>2820.3999999999996</c:v>
                </c:pt>
                <c:pt idx="40">
                  <c:v>2831.5</c:v>
                </c:pt>
                <c:pt idx="41">
                  <c:v>2875.8</c:v>
                </c:pt>
                <c:pt idx="42">
                  <c:v>2905.5</c:v>
                </c:pt>
                <c:pt idx="43">
                  <c:v>2935.6</c:v>
                </c:pt>
                <c:pt idx="44">
                  <c:v>2964.2</c:v>
                </c:pt>
                <c:pt idx="45">
                  <c:v>2984.4599970170116</c:v>
                </c:pt>
                <c:pt idx="46">
                  <c:v>3006.6098711129798</c:v>
                </c:pt>
                <c:pt idx="47">
                  <c:v>3030.1889191607179</c:v>
                </c:pt>
                <c:pt idx="48">
                  <c:v>3082.7500102194654</c:v>
                </c:pt>
                <c:pt idx="49">
                  <c:v>3108.6695108602435</c:v>
                </c:pt>
                <c:pt idx="50">
                  <c:v>3135.6357629651961</c:v>
                </c:pt>
                <c:pt idx="51">
                  <c:v>3163.5094922911585</c:v>
                </c:pt>
                <c:pt idx="52">
                  <c:v>3224.3062274535955</c:v>
                </c:pt>
                <c:pt idx="53">
                  <c:v>3254.9645818832205</c:v>
                </c:pt>
                <c:pt idx="54">
                  <c:v>3286.5202438230617</c:v>
                </c:pt>
                <c:pt idx="55">
                  <c:v>3319.0302266169247</c:v>
                </c:pt>
                <c:pt idx="56">
                  <c:v>3386.8387897539778</c:v>
                </c:pt>
                <c:pt idx="57">
                  <c:v>3421.5863404691509</c:v>
                </c:pt>
                <c:pt idx="58">
                  <c:v>3457.1644670661053</c:v>
                </c:pt>
                <c:pt idx="59">
                  <c:v>3493.6103596440298</c:v>
                </c:pt>
                <c:pt idx="60">
                  <c:v>3565.8420594356417</c:v>
                </c:pt>
                <c:pt idx="61">
                  <c:v>3603.8489665985207</c:v>
                </c:pt>
                <c:pt idx="62">
                  <c:v>3642.3920814674539</c:v>
                </c:pt>
                <c:pt idx="63">
                  <c:v>3681.490888650414</c:v>
                </c:pt>
                <c:pt idx="64">
                  <c:v>3757.9323044437251</c:v>
                </c:pt>
                <c:pt idx="65">
                  <c:v>3798.397511766887</c:v>
                </c:pt>
                <c:pt idx="66">
                  <c:v>3839.2717377066497</c:v>
                </c:pt>
                <c:pt idx="67">
                  <c:v>3880.6122972738171</c:v>
                </c:pt>
                <c:pt idx="68">
                  <c:v>3960.7788133757404</c:v>
                </c:pt>
                <c:pt idx="69">
                  <c:v>4003.2975751381332</c:v>
                </c:pt>
                <c:pt idx="70">
                  <c:v>4046.1813717554751</c:v>
                </c:pt>
                <c:pt idx="71">
                  <c:v>4089.4903381310587</c:v>
                </c:pt>
                <c:pt idx="72">
                  <c:v>4174.0087456692563</c:v>
                </c:pt>
                <c:pt idx="73">
                  <c:v>4218.6697764193159</c:v>
                </c:pt>
                <c:pt idx="74">
                  <c:v>4263.6860710039864</c:v>
                </c:pt>
                <c:pt idx="75">
                  <c:v>4309.0999828424274</c:v>
                </c:pt>
              </c:numCache>
            </c:numRef>
          </c:val>
          <c:smooth val="0"/>
          <c:extLst>
            <c:ext xmlns:c16="http://schemas.microsoft.com/office/drawing/2014/chart" uri="{C3380CC4-5D6E-409C-BE32-E72D297353CC}">
              <c16:uniqueId val="{00000000-3691-4E1C-998E-F63030E9DB25}"/>
            </c:ext>
          </c:extLst>
        </c:ser>
        <c:dLbls>
          <c:showLegendKey val="0"/>
          <c:showVal val="0"/>
          <c:showCatName val="0"/>
          <c:showSerName val="0"/>
          <c:showPercent val="0"/>
          <c:showBubbleSize val="0"/>
        </c:dLbls>
        <c:smooth val="0"/>
        <c:axId val="430275648"/>
        <c:axId val="430274336"/>
      </c:lineChart>
      <c:dateAx>
        <c:axId val="430275648"/>
        <c:scaling>
          <c:orientation val="minMax"/>
          <c:min val="40179"/>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4336"/>
        <c:crosses val="autoZero"/>
        <c:auto val="1"/>
        <c:lblOffset val="100"/>
        <c:baseTimeUnit val="months"/>
        <c:majorUnit val="24"/>
        <c:majorTimeUnit val="months"/>
      </c:dateAx>
      <c:valAx>
        <c:axId val="430274336"/>
        <c:scaling>
          <c:orientation val="minMax"/>
          <c:min val="2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430275648"/>
        <c:crosses val="autoZero"/>
        <c:crossBetween val="between"/>
      </c:valAx>
      <c:spPr>
        <a:noFill/>
        <a:ln>
          <a:noFill/>
        </a:ln>
        <a:effectLst/>
      </c:spPr>
    </c:plotArea>
    <c:legend>
      <c:legendPos val="b"/>
      <c:layout>
        <c:manualLayout>
          <c:xMode val="edge"/>
          <c:yMode val="edge"/>
          <c:x val="6.0964516839975162E-2"/>
          <c:y val="0.90528218888840017"/>
          <c:w val="0.8999999719098678"/>
          <c:h val="7.84489508643821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Georgia" panose="02040502050405020303" pitchFamily="18" charset="0"/>
        </a:defRPr>
      </a:pPr>
      <a:endParaRPr lang="en-US"/>
    </a:p>
  </c:txPr>
  <c:printSettings>
    <c:headerFooter/>
    <c:pageMargins b="0.75" l="0.7" r="0.7"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2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8.xml"/><Relationship Id="rId7" Type="http://schemas.openxmlformats.org/officeDocument/2006/relationships/image" Target="../media/image1.png"/><Relationship Id="rId12" Type="http://schemas.openxmlformats.org/officeDocument/2006/relationships/chart" Target="../charts/chart16.xml"/><Relationship Id="rId2" Type="http://schemas.openxmlformats.org/officeDocument/2006/relationships/chart" Target="../charts/chart7.xml"/><Relationship Id="rId16" Type="http://schemas.openxmlformats.org/officeDocument/2006/relationships/chart" Target="../charts/chart20.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5.xml"/><Relationship Id="rId5" Type="http://schemas.openxmlformats.org/officeDocument/2006/relationships/chart" Target="../charts/chart10.xml"/><Relationship Id="rId15" Type="http://schemas.openxmlformats.org/officeDocument/2006/relationships/chart" Target="../charts/chart19.xml"/><Relationship Id="rId10" Type="http://schemas.openxmlformats.org/officeDocument/2006/relationships/chart" Target="../charts/chart14.xml"/><Relationship Id="rId4" Type="http://schemas.openxmlformats.org/officeDocument/2006/relationships/chart" Target="../charts/chart9.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214</xdr:col>
      <xdr:colOff>0</xdr:colOff>
      <xdr:row>93</xdr:row>
      <xdr:rowOff>0</xdr:rowOff>
    </xdr:from>
    <xdr:to>
      <xdr:col>221</xdr:col>
      <xdr:colOff>395968</xdr:colOff>
      <xdr:row>111</xdr:row>
      <xdr:rowOff>104775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 from current actual levels using CBO's projected nominal levels as a share of GDP </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11.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0.14804</cdr:y>
    </cdr:to>
    <cdr:sp macro="" textlink="">
      <cdr:nvSpPr>
        <cdr:cNvPr id="3" name="TextBox 2"/>
        <cdr:cNvSpPr txBox="1"/>
      </cdr:nvSpPr>
      <cdr:spPr>
        <a:xfrm xmlns:a="http://schemas.openxmlformats.org/drawingml/2006/main">
          <a:off x="172334" y="275626"/>
          <a:ext cx="1772957" cy="2291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 of GDP</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0.46655</cdr:x>
      <cdr:y>0.16923</cdr:y>
    </cdr:from>
    <cdr:to>
      <cdr:x>0.46769</cdr:x>
      <cdr:y>0.78771</cdr:y>
    </cdr:to>
    <cdr:cxnSp macro="">
      <cdr:nvCxnSpPr>
        <cdr:cNvPr id="5" name="Straight Connector 4">
          <a:extLst xmlns:a="http://schemas.openxmlformats.org/drawingml/2006/main">
            <a:ext uri="{FF2B5EF4-FFF2-40B4-BE49-F238E27FC236}">
              <a16:creationId xmlns:a16="http://schemas.microsoft.com/office/drawing/2014/main" id="{F32418B3-86AC-425D-8DD2-3DFBB7CD6C62}"/>
            </a:ext>
          </a:extLst>
        </cdr:cNvPr>
        <cdr:cNvCxnSpPr/>
      </cdr:nvCxnSpPr>
      <cdr:spPr>
        <a:xfrm xmlns:a="http://schemas.openxmlformats.org/drawingml/2006/main" flipH="1">
          <a:off x="2613007" y="523876"/>
          <a:ext cx="6368" cy="1914579"/>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2.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0.47279</cdr:x>
      <cdr:y>0.28212</cdr:y>
    </cdr:to>
    <cdr:sp macro="" textlink="">
      <cdr:nvSpPr>
        <cdr:cNvPr id="3" name="TextBox 2"/>
        <cdr:cNvSpPr txBox="1"/>
      </cdr:nvSpPr>
      <cdr:spPr>
        <a:xfrm xmlns:a="http://schemas.openxmlformats.org/drawingml/2006/main">
          <a:off x="172334" y="275625"/>
          <a:ext cx="2475616" cy="6863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 of GDP</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0.53047</cdr:x>
      <cdr:y>0.17319</cdr:y>
    </cdr:from>
    <cdr:to>
      <cdr:x>0.53273</cdr:x>
      <cdr:y>0.81937</cdr:y>
    </cdr:to>
    <cdr:cxnSp macro="">
      <cdr:nvCxnSpPr>
        <cdr:cNvPr id="5" name="Straight Connector 4">
          <a:extLst xmlns:a="http://schemas.openxmlformats.org/drawingml/2006/main">
            <a:ext uri="{FF2B5EF4-FFF2-40B4-BE49-F238E27FC236}">
              <a16:creationId xmlns:a16="http://schemas.microsoft.com/office/drawing/2014/main" id="{94D081DC-C377-4086-8D88-9B048124B707}"/>
            </a:ext>
          </a:extLst>
        </cdr:cNvPr>
        <cdr:cNvCxnSpPr/>
      </cdr:nvCxnSpPr>
      <cdr:spPr>
        <a:xfrm xmlns:a="http://schemas.openxmlformats.org/drawingml/2006/main">
          <a:off x="2977891" y="590558"/>
          <a:ext cx="12687" cy="2203441"/>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3.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baseline="0">
              <a:latin typeface="Arial" panose="020B0604020202020204" pitchFamily="34" charset="0"/>
              <a:cs typeface="Arial" panose="020B0604020202020204" pitchFamily="34" charset="0"/>
            </a:rPr>
            <a:t>% of GDP</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 from current actual levels using CBO's projected nominal levels as a share of GDP </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14.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0.00718</cdr:x>
      <cdr:y>0.01819</cdr:y>
    </cdr:from>
    <cdr:to>
      <cdr:x>0.64373</cdr:x>
      <cdr:y>0.08419</cdr:y>
    </cdr:to>
    <cdr:sp macro="" textlink="">
      <cdr:nvSpPr>
        <cdr:cNvPr id="11" name="TextBox 1"/>
        <cdr:cNvSpPr txBox="1"/>
      </cdr:nvSpPr>
      <cdr:spPr>
        <a:xfrm xmlns:a="http://schemas.openxmlformats.org/drawingml/2006/main">
          <a:off x="40118" y="62027"/>
          <a:ext cx="3556734" cy="22505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2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0.01469</cdr:x>
      <cdr:y>0.06798</cdr:y>
    </cdr:from>
    <cdr:to>
      <cdr:x>0.64254</cdr:x>
      <cdr:y>0.12172</cdr:y>
    </cdr:to>
    <cdr:sp macro="" textlink="">
      <cdr:nvSpPr>
        <cdr:cNvPr id="12" name="TextBox 1"/>
        <cdr:cNvSpPr txBox="1"/>
      </cdr:nvSpPr>
      <cdr:spPr>
        <a:xfrm xmlns:a="http://schemas.openxmlformats.org/drawingml/2006/main">
          <a:off x="82069" y="231825"/>
          <a:ext cx="3508119" cy="18325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a:latin typeface="Helvetica" panose="020B0604020202020204" pitchFamily="34" charset="0"/>
              <a:cs typeface="Helvetica" panose="020B0604020202020204" pitchFamily="34" charset="0"/>
            </a:rPr>
            <a:t>%</a:t>
          </a:r>
          <a:r>
            <a:rPr lang="en-US" sz="1000" b="0" baseline="0">
              <a:latin typeface="Helvetica" panose="020B0604020202020204" pitchFamily="34" charset="0"/>
              <a:cs typeface="Helvetica" panose="020B0604020202020204" pitchFamily="34" charset="0"/>
            </a:rPr>
            <a:t> of GDP</a:t>
          </a:r>
        </a:p>
        <a:p xmlns:a="http://schemas.openxmlformats.org/drawingml/2006/main">
          <a:endParaRPr lang="en-US" sz="1000" b="0">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0.0495</cdr:x>
      <cdr:y>0.07852</cdr:y>
    </cdr:from>
    <cdr:to>
      <cdr:x>0.17793</cdr:x>
      <cdr:y>0.30023</cdr:y>
    </cdr:to>
    <cdr:sp macro="" textlink="">
      <cdr:nvSpPr>
        <cdr:cNvPr id="21"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22"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23"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0.46939</cdr:x>
      <cdr:y>0.18229</cdr:y>
    </cdr:from>
    <cdr:to>
      <cdr:x>0.46961</cdr:x>
      <cdr:y>0.77374</cdr:y>
    </cdr:to>
    <cdr:cxnSp macro="">
      <cdr:nvCxnSpPr>
        <cdr:cNvPr id="24" name="Straight Connector 4">
          <a:extLst xmlns:a="http://schemas.openxmlformats.org/drawingml/2006/main">
            <a:ext uri="{FF2B5EF4-FFF2-40B4-BE49-F238E27FC236}">
              <a16:creationId xmlns:a16="http://schemas.microsoft.com/office/drawing/2014/main" id="{3F8CAB5D-DDD8-4ABF-A8DE-B76BF559ED34}"/>
            </a:ext>
          </a:extLst>
        </cdr:cNvPr>
        <cdr:cNvCxnSpPr/>
      </cdr:nvCxnSpPr>
      <cdr:spPr>
        <a:xfrm xmlns:a="http://schemas.openxmlformats.org/drawingml/2006/main" flipH="1">
          <a:off x="2628913" y="621610"/>
          <a:ext cx="1229" cy="2016805"/>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0.37302</cdr:x>
      <cdr:y>0.16853</cdr:y>
    </cdr:from>
    <cdr:to>
      <cdr:x>0.60236</cdr:x>
      <cdr:y>0.23897</cdr:y>
    </cdr:to>
    <cdr:sp macro="" textlink="">
      <cdr:nvSpPr>
        <cdr:cNvPr id="16" name="TextBox 1"/>
        <cdr:cNvSpPr txBox="1"/>
      </cdr:nvSpPr>
      <cdr:spPr>
        <a:xfrm xmlns:a="http://schemas.openxmlformats.org/drawingml/2006/main">
          <a:off x="2089150" y="574675"/>
          <a:ext cx="1284464" cy="24019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Actual     Projected</a:t>
          </a:r>
        </a:p>
        <a:p xmlns:a="http://schemas.openxmlformats.org/drawingml/2006/main">
          <a:endParaRPr lang="en-US" sz="1100"/>
        </a:p>
      </cdr:txBody>
    </cdr:sp>
  </cdr:relSizeAnchor>
</c:userShapes>
</file>

<file path=xl/drawings/drawing15.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 of GDP</a:t>
          </a:r>
          <a:endParaRPr lang="en-US" sz="900" baseline="0">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0.47066</cdr:x>
      <cdr:y>0.14555</cdr:y>
    </cdr:from>
    <cdr:to>
      <cdr:x>0.47179</cdr:x>
      <cdr:y>0.78616</cdr:y>
    </cdr:to>
    <cdr:cxnSp macro="">
      <cdr:nvCxnSpPr>
        <cdr:cNvPr id="5" name="Straight Connector 4">
          <a:extLst xmlns:a="http://schemas.openxmlformats.org/drawingml/2006/main">
            <a:ext uri="{FF2B5EF4-FFF2-40B4-BE49-F238E27FC236}">
              <a16:creationId xmlns:a16="http://schemas.microsoft.com/office/drawing/2014/main" id="{0C07BF36-2C6B-41B3-B819-D9319FE1BE41}"/>
            </a:ext>
          </a:extLst>
        </cdr:cNvPr>
        <cdr:cNvCxnSpPr/>
      </cdr:nvCxnSpPr>
      <cdr:spPr>
        <a:xfrm xmlns:a="http://schemas.openxmlformats.org/drawingml/2006/main" flipH="1">
          <a:off x="2622577" y="514350"/>
          <a:ext cx="6323" cy="2263763"/>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6.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0.20374</cdr:x>
      <cdr:y>0.18246</cdr:y>
    </cdr:from>
    <cdr:to>
      <cdr:x>0.20487</cdr:x>
      <cdr:y>0.76557</cdr:y>
    </cdr:to>
    <cdr:cxnSp macro="">
      <cdr:nvCxnSpPr>
        <cdr:cNvPr id="5" name="Straight Connector 4">
          <a:extLst xmlns:a="http://schemas.openxmlformats.org/drawingml/2006/main">
            <a:ext uri="{FF2B5EF4-FFF2-40B4-BE49-F238E27FC236}">
              <a16:creationId xmlns:a16="http://schemas.microsoft.com/office/drawing/2014/main" id="{A04C5BA0-A2E3-4BED-A752-E46C1F654A43}"/>
            </a:ext>
          </a:extLst>
        </cdr:cNvPr>
        <cdr:cNvCxnSpPr/>
      </cdr:nvCxnSpPr>
      <cdr:spPr>
        <a:xfrm xmlns:a="http://schemas.openxmlformats.org/drawingml/2006/main" flipH="1">
          <a:off x="1022710" y="590902"/>
          <a:ext cx="5673" cy="1888401"/>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7.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0.19145</cdr:x>
      <cdr:y>0.20783</cdr:y>
    </cdr:from>
    <cdr:to>
      <cdr:x>0.19185</cdr:x>
      <cdr:y>0.78014</cdr:y>
    </cdr:to>
    <cdr:cxnSp macro="">
      <cdr:nvCxnSpPr>
        <cdr:cNvPr id="5" name="Straight Connector 4">
          <a:extLst xmlns:a="http://schemas.openxmlformats.org/drawingml/2006/main">
            <a:ext uri="{FF2B5EF4-FFF2-40B4-BE49-F238E27FC236}">
              <a16:creationId xmlns:a16="http://schemas.microsoft.com/office/drawing/2014/main" id="{96AC545D-2497-41D3-B57A-F508C5AA9312}"/>
            </a:ext>
          </a:extLst>
        </cdr:cNvPr>
        <cdr:cNvCxnSpPr/>
      </cdr:nvCxnSpPr>
      <cdr:spPr>
        <a:xfrm xmlns:a="http://schemas.openxmlformats.org/drawingml/2006/main">
          <a:off x="981075" y="657224"/>
          <a:ext cx="2055" cy="18098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8.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0.19145</cdr:x>
      <cdr:y>0.20783</cdr:y>
    </cdr:from>
    <cdr:to>
      <cdr:x>0.19185</cdr:x>
      <cdr:y>0.78014</cdr:y>
    </cdr:to>
    <cdr:cxnSp macro="">
      <cdr:nvCxnSpPr>
        <cdr:cNvPr id="5" name="Straight Connector 4">
          <a:extLst xmlns:a="http://schemas.openxmlformats.org/drawingml/2006/main">
            <a:ext uri="{FF2B5EF4-FFF2-40B4-BE49-F238E27FC236}">
              <a16:creationId xmlns:a16="http://schemas.microsoft.com/office/drawing/2014/main" id="{5C347955-4BF2-4BCA-9AE7-62E880B305EC}"/>
            </a:ext>
          </a:extLst>
        </cdr:cNvPr>
        <cdr:cNvCxnSpPr/>
      </cdr:nvCxnSpPr>
      <cdr:spPr>
        <a:xfrm xmlns:a="http://schemas.openxmlformats.org/drawingml/2006/main">
          <a:off x="981075" y="657224"/>
          <a:ext cx="2055" cy="18098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19.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(2012 $), Quarterly</a:t>
          </a:r>
          <a:endParaRPr lang="en-US" sz="900" baseline="0">
            <a:latin typeface="Arial" panose="020B0604020202020204" pitchFamily="34" charset="0"/>
            <a:cs typeface="Arial" panose="020B0604020202020204" pitchFamily="34" charset="0"/>
          </a:endParaRP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0.47279</cdr:x>
      <cdr:y>0.2095</cdr:y>
    </cdr:from>
    <cdr:to>
      <cdr:x>0.47279</cdr:x>
      <cdr:y>0.8352</cdr:y>
    </cdr:to>
    <cdr:cxnSp macro="">
      <cdr:nvCxnSpPr>
        <cdr:cNvPr id="6" name="Straight Connector 5">
          <a:extLst xmlns:a="http://schemas.openxmlformats.org/drawingml/2006/main">
            <a:ext uri="{FF2B5EF4-FFF2-40B4-BE49-F238E27FC236}">
              <a16:creationId xmlns:a16="http://schemas.microsoft.com/office/drawing/2014/main" id="{81C901ED-609C-4F9A-BB47-A8D30D861992}"/>
            </a:ext>
          </a:extLst>
        </cdr:cNvPr>
        <cdr:cNvCxnSpPr/>
      </cdr:nvCxnSpPr>
      <cdr:spPr>
        <a:xfrm xmlns:a="http://schemas.openxmlformats.org/drawingml/2006/main">
          <a:off x="2647950" y="714375"/>
          <a:ext cx="0" cy="21336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0.38081</cdr:x>
      <cdr:y>0.20515</cdr:y>
    </cdr:from>
    <cdr:to>
      <cdr:x>0.61015</cdr:x>
      <cdr:y>0.27559</cdr:y>
    </cdr:to>
    <cdr:sp macro="" textlink="">
      <cdr:nvSpPr>
        <cdr:cNvPr id="9" name="TextBox 8"/>
        <cdr:cNvSpPr txBox="1"/>
      </cdr:nvSpPr>
      <cdr:spPr>
        <a:xfrm xmlns:a="http://schemas.openxmlformats.org/drawingml/2006/main">
          <a:off x="2145421" y="699541"/>
          <a:ext cx="1292087" cy="2401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Actual     Projected</a:t>
          </a:r>
        </a:p>
        <a:p xmlns:a="http://schemas.openxmlformats.org/drawingml/2006/main">
          <a:endParaRPr lang="en-US" sz="1100"/>
        </a:p>
      </cdr:txBody>
    </cdr:sp>
  </cdr:relSizeAnchor>
</c:userShapes>
</file>

<file path=xl/drawings/drawing2.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 of GDP</a:t>
          </a:r>
          <a:endParaRPr lang="en-US" sz="900" baseline="0">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0.47066</cdr:x>
      <cdr:y>0.14555</cdr:y>
    </cdr:from>
    <cdr:to>
      <cdr:x>0.47179</cdr:x>
      <cdr:y>0.78616</cdr:y>
    </cdr:to>
    <cdr:cxnSp macro="">
      <cdr:nvCxnSpPr>
        <cdr:cNvPr id="5" name="Straight Connector 4">
          <a:extLst xmlns:a="http://schemas.openxmlformats.org/drawingml/2006/main">
            <a:ext uri="{FF2B5EF4-FFF2-40B4-BE49-F238E27FC236}">
              <a16:creationId xmlns:a16="http://schemas.microsoft.com/office/drawing/2014/main" id="{EC75E794-3671-4481-AD27-66F9A41B7E13}"/>
            </a:ext>
          </a:extLst>
        </cdr:cNvPr>
        <cdr:cNvCxnSpPr/>
      </cdr:nvCxnSpPr>
      <cdr:spPr>
        <a:xfrm xmlns:a="http://schemas.openxmlformats.org/drawingml/2006/main" flipH="1">
          <a:off x="2622577" y="514350"/>
          <a:ext cx="6323" cy="2263763"/>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20.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42</xdr:row>
      <xdr:rowOff>65484</xdr:rowOff>
    </xdr:to>
    <xdr:graphicFrame macro="">
      <xdr:nvGraphicFramePr>
        <xdr:cNvPr id="8" name="Chart 7">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projections.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EDB67646-0E69-49F2-A473-A65C413854E9}"/>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7C77EBB8-B835-4B79-9633-411AE9D2B1EF}"/>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dr:relSizeAnchor xmlns:cdr="http://schemas.openxmlformats.org/drawingml/2006/chartDrawing">
    <cdr:from>
      <cdr:x>0.82633</cdr:x>
      <cdr:y>0.14419</cdr:y>
    </cdr:from>
    <cdr:to>
      <cdr:x>1</cdr:x>
      <cdr:y>0.38255</cdr:y>
    </cdr:to>
    <cdr:sp macro="" textlink="">
      <cdr:nvSpPr>
        <cdr:cNvPr id="7" name="TextBox 6"/>
        <cdr:cNvSpPr txBox="1"/>
      </cdr:nvSpPr>
      <cdr:spPr>
        <a:xfrm xmlns:a="http://schemas.openxmlformats.org/drawingml/2006/main">
          <a:off x="4375075" y="553170"/>
          <a:ext cx="919511" cy="91441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a:latin typeface="Arial" panose="020B0604020202020204" pitchFamily="34" charset="0"/>
              <a:cs typeface="Arial" panose="020B0604020202020204" pitchFamily="34" charset="0"/>
            </a:rPr>
            <a:t>Projected</a:t>
          </a:r>
        </a:p>
      </cdr:txBody>
    </cdr:sp>
  </cdr:relSizeAnchor>
</c:userShapes>
</file>

<file path=xl/drawings/drawing22.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projections.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D2840869-1343-4114-B256-836ED46CC4EB}"/>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320449EE-28BE-4B2C-8EBE-9F414590FDC2}"/>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dr:relSizeAnchor xmlns:cdr="http://schemas.openxmlformats.org/drawingml/2006/chartDrawing">
    <cdr:from>
      <cdr:x>0.00682</cdr:x>
      <cdr:y>0.05939</cdr:y>
    </cdr:from>
    <cdr:to>
      <cdr:x>0.63467</cdr:x>
      <cdr:y>0.11313</cdr:y>
    </cdr:to>
    <cdr:sp macro="" textlink="">
      <cdr:nvSpPr>
        <cdr:cNvPr id="9" name="TextBox 1">
          <a:extLst xmlns:a="http://schemas.openxmlformats.org/drawingml/2006/main">
            <a:ext uri="{FF2B5EF4-FFF2-40B4-BE49-F238E27FC236}">
              <a16:creationId xmlns:a16="http://schemas.microsoft.com/office/drawing/2014/main" id="{7EEBA8BD-1A55-4C19-ACEA-C9E0A7028C97}"/>
            </a:ext>
          </a:extLst>
        </cdr:cNvPr>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10" name="TextBox 1">
          <a:extLst xmlns:a="http://schemas.openxmlformats.org/drawingml/2006/main">
            <a:ext uri="{FF2B5EF4-FFF2-40B4-BE49-F238E27FC236}">
              <a16:creationId xmlns:a16="http://schemas.microsoft.com/office/drawing/2014/main" id="{E6278FD5-2D14-44CC-BD4B-41F69FC8BA42}"/>
            </a:ext>
          </a:extLst>
        </cdr:cNvPr>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projections.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11" name="Picture 4">
          <a:extLst xmlns:a="http://schemas.openxmlformats.org/drawingml/2006/main">
            <a:ext uri="{FF2B5EF4-FFF2-40B4-BE49-F238E27FC236}">
              <a16:creationId xmlns:a16="http://schemas.microsoft.com/office/drawing/2014/main" id="{EDB67646-0E69-49F2-A473-A65C413854E9}"/>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12" name="Picture 5">
          <a:extLst xmlns:a="http://schemas.openxmlformats.org/drawingml/2006/main">
            <a:ext uri="{FF2B5EF4-FFF2-40B4-BE49-F238E27FC236}">
              <a16:creationId xmlns:a16="http://schemas.microsoft.com/office/drawing/2014/main" id="{7C77EBB8-B835-4B79-9633-411AE9D2B1EF}"/>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dr:relSizeAnchor xmlns:cdr="http://schemas.openxmlformats.org/drawingml/2006/chartDrawing">
    <cdr:from>
      <cdr:x>0.81535</cdr:x>
      <cdr:y>0.12148</cdr:y>
    </cdr:from>
    <cdr:to>
      <cdr:x>0.98902</cdr:x>
      <cdr:y>0.35984</cdr:y>
    </cdr:to>
    <cdr:sp macro="" textlink="">
      <cdr:nvSpPr>
        <cdr:cNvPr id="13" name="TextBox 6">
          <a:extLst xmlns:a="http://schemas.openxmlformats.org/drawingml/2006/main">
            <a:ext uri="{FF2B5EF4-FFF2-40B4-BE49-F238E27FC236}">
              <a16:creationId xmlns:a16="http://schemas.microsoft.com/office/drawing/2014/main" id="{134045AD-92EC-40FB-9B93-F7E5CCF02816}"/>
            </a:ext>
          </a:extLst>
        </cdr:cNvPr>
        <cdr:cNvSpPr txBox="1"/>
      </cdr:nvSpPr>
      <cdr:spPr>
        <a:xfrm xmlns:a="http://schemas.openxmlformats.org/drawingml/2006/main">
          <a:off x="4316926" y="489962"/>
          <a:ext cx="919511" cy="96133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a:latin typeface="Arial" panose="020B0604020202020204" pitchFamily="34" charset="0"/>
              <a:cs typeface="Arial" panose="020B0604020202020204" pitchFamily="34" charset="0"/>
            </a:rPr>
            <a:t>Projected</a:t>
          </a:r>
        </a:p>
      </cdr:txBody>
    </cdr:sp>
  </cdr:relSizeAnchor>
</c:userShapes>
</file>

<file path=xl/drawings/drawing3.xml><?xml version="1.0" encoding="utf-8"?>
<xdr:wsDr xmlns:xdr="http://schemas.openxmlformats.org/drawingml/2006/spreadsheetDrawing" xmlns:a="http://schemas.openxmlformats.org/drawingml/2006/main">
  <xdr:twoCellAnchor>
    <xdr:from>
      <xdr:col>171</xdr:col>
      <xdr:colOff>0</xdr:colOff>
      <xdr:row>139</xdr:row>
      <xdr:rowOff>0</xdr:rowOff>
    </xdr:from>
    <xdr:to>
      <xdr:col>177</xdr:col>
      <xdr:colOff>280148</xdr:colOff>
      <xdr:row>162</xdr:row>
      <xdr:rowOff>54909</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109</xdr:row>
      <xdr:rowOff>141192</xdr:rowOff>
    </xdr:from>
    <xdr:to>
      <xdr:col>1</xdr:col>
      <xdr:colOff>2588558</xdr:colOff>
      <xdr:row>131</xdr:row>
      <xdr:rowOff>112057</xdr:rowOff>
    </xdr:to>
    <xdr:graphicFrame macro="">
      <xdr:nvGraphicFramePr>
        <xdr:cNvPr id="8" name="Chart 7">
          <a:extLst>
            <a:ext uri="{FF2B5EF4-FFF2-40B4-BE49-F238E27FC236}">
              <a16:creationId xmlns:a16="http://schemas.microsoft.com/office/drawing/2014/main" id="{00000000-0008-0000-06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134</xdr:row>
      <xdr:rowOff>0</xdr:rowOff>
    </xdr:from>
    <xdr:to>
      <xdr:col>1</xdr:col>
      <xdr:colOff>2208961</xdr:colOff>
      <xdr:row>157</xdr:row>
      <xdr:rowOff>54909</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110</xdr:row>
      <xdr:rowOff>0</xdr:rowOff>
    </xdr:from>
    <xdr:to>
      <xdr:col>61</xdr:col>
      <xdr:colOff>168087</xdr:colOff>
      <xdr:row>136</xdr:row>
      <xdr:rowOff>156882</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17319</xdr:colOff>
      <xdr:row>22</xdr:row>
      <xdr:rowOff>45893</xdr:rowOff>
    </xdr:from>
    <xdr:to>
      <xdr:col>21</xdr:col>
      <xdr:colOff>128155</xdr:colOff>
      <xdr:row>40</xdr:row>
      <xdr:rowOff>26843</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604405</xdr:colOff>
      <xdr:row>2</xdr:row>
      <xdr:rowOff>45893</xdr:rowOff>
    </xdr:from>
    <xdr:to>
      <xdr:col>21</xdr:col>
      <xdr:colOff>109105</xdr:colOff>
      <xdr:row>20</xdr:row>
      <xdr:rowOff>26843</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536864</xdr:colOff>
      <xdr:row>49</xdr:row>
      <xdr:rowOff>86591</xdr:rowOff>
    </xdr:from>
    <xdr:to>
      <xdr:col>21</xdr:col>
      <xdr:colOff>45028</xdr:colOff>
      <xdr:row>67</xdr:row>
      <xdr:rowOff>67541</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536864</xdr:colOff>
      <xdr:row>68</xdr:row>
      <xdr:rowOff>86591</xdr:rowOff>
    </xdr:from>
    <xdr:to>
      <xdr:col>21</xdr:col>
      <xdr:colOff>45028</xdr:colOff>
      <xdr:row>86</xdr:row>
      <xdr:rowOff>67541</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86592</xdr:colOff>
      <xdr:row>96</xdr:row>
      <xdr:rowOff>51954</xdr:rowOff>
    </xdr:from>
    <xdr:to>
      <xdr:col>21</xdr:col>
      <xdr:colOff>172317</xdr:colOff>
      <xdr:row>114</xdr:row>
      <xdr:rowOff>156729</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100199</xdr:colOff>
      <xdr:row>137</xdr:row>
      <xdr:rowOff>11134</xdr:rowOff>
    </xdr:from>
    <xdr:to>
      <xdr:col>21</xdr:col>
      <xdr:colOff>421821</xdr:colOff>
      <xdr:row>155</xdr:row>
      <xdr:rowOff>68036</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36</xdr:col>
      <xdr:colOff>113434</xdr:colOff>
      <xdr:row>0</xdr:row>
      <xdr:rowOff>121228</xdr:rowOff>
    </xdr:from>
    <xdr:to>
      <xdr:col>45</xdr:col>
      <xdr:colOff>229744</xdr:colOff>
      <xdr:row>75</xdr:row>
      <xdr:rowOff>118823</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7"/>
        <a:stretch>
          <a:fillRect/>
        </a:stretch>
      </xdr:blipFill>
      <xdr:spPr>
        <a:xfrm>
          <a:off x="22059034" y="121228"/>
          <a:ext cx="5602710" cy="14285095"/>
        </a:xfrm>
        <a:prstGeom prst="rect">
          <a:avLst/>
        </a:prstGeom>
      </xdr:spPr>
    </xdr:pic>
    <xdr:clientData/>
  </xdr:twoCellAnchor>
  <xdr:twoCellAnchor>
    <xdr:from>
      <xdr:col>0</xdr:col>
      <xdr:colOff>560677</xdr:colOff>
      <xdr:row>23</xdr:row>
      <xdr:rowOff>36802</xdr:rowOff>
    </xdr:from>
    <xdr:to>
      <xdr:col>10</xdr:col>
      <xdr:colOff>192667</xdr:colOff>
      <xdr:row>40</xdr:row>
      <xdr:rowOff>132052</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36801</xdr:colOff>
      <xdr:row>50</xdr:row>
      <xdr:rowOff>84427</xdr:rowOff>
    </xdr:from>
    <xdr:to>
      <xdr:col>10</xdr:col>
      <xdr:colOff>164090</xdr:colOff>
      <xdr:row>68</xdr:row>
      <xdr:rowOff>65377</xdr:rowOff>
    </xdr:to>
    <xdr:graphicFrame macro="">
      <xdr:nvGraphicFramePr>
        <xdr:cNvPr id="18" name="Chart 17">
          <a:extLst>
            <a:ext uri="{FF2B5EF4-FFF2-40B4-BE49-F238E27FC236}">
              <a16:creationId xmlns:a16="http://schemas.microsoft.com/office/drawing/2014/main" id="{00000000-0008-0000-04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587334</xdr:colOff>
      <xdr:row>137</xdr:row>
      <xdr:rowOff>39585</xdr:rowOff>
    </xdr:from>
    <xdr:to>
      <xdr:col>10</xdr:col>
      <xdr:colOff>89313</xdr:colOff>
      <xdr:row>155</xdr:row>
      <xdr:rowOff>20535</xdr:rowOff>
    </xdr:to>
    <xdr:graphicFrame macro="">
      <xdr:nvGraphicFramePr>
        <xdr:cNvPr id="20" name="Chart 19">
          <a:extLst>
            <a:ext uri="{FF2B5EF4-FFF2-40B4-BE49-F238E27FC236}">
              <a16:creationId xmlns:a16="http://schemas.microsoft.com/office/drawing/2014/main" id="{00000000-0008-0000-04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8283</xdr:colOff>
      <xdr:row>3</xdr:row>
      <xdr:rowOff>16565</xdr:rowOff>
    </xdr:from>
    <xdr:to>
      <xdr:col>10</xdr:col>
      <xdr:colOff>122583</xdr:colOff>
      <xdr:row>20</xdr:row>
      <xdr:rowOff>188015</xdr:rowOff>
    </xdr:to>
    <xdr:graphicFrame macro="">
      <xdr:nvGraphicFramePr>
        <xdr:cNvPr id="23" name="Chart 22">
          <a:extLst>
            <a:ext uri="{FF2B5EF4-FFF2-40B4-BE49-F238E27FC236}">
              <a16:creationId xmlns:a16="http://schemas.microsoft.com/office/drawing/2014/main" id="{00000000-0008-0000-04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70</xdr:row>
      <xdr:rowOff>0</xdr:rowOff>
    </xdr:from>
    <xdr:to>
      <xdr:col>10</xdr:col>
      <xdr:colOff>85725</xdr:colOff>
      <xdr:row>88</xdr:row>
      <xdr:rowOff>104775</xdr:rowOff>
    </xdr:to>
    <xdr:graphicFrame macro="">
      <xdr:nvGraphicFramePr>
        <xdr:cNvPr id="24" name="Chart 23">
          <a:extLst>
            <a:ext uri="{FF2B5EF4-FFF2-40B4-BE49-F238E27FC236}">
              <a16:creationId xmlns:a16="http://schemas.microsoft.com/office/drawing/2014/main" id="{00000000-0008-0000-04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152399</xdr:colOff>
      <xdr:row>96</xdr:row>
      <xdr:rowOff>76201</xdr:rowOff>
    </xdr:from>
    <xdr:to>
      <xdr:col>9</xdr:col>
      <xdr:colOff>295274</xdr:colOff>
      <xdr:row>113</xdr:row>
      <xdr:rowOff>76200</xdr:rowOff>
    </xdr:to>
    <xdr:graphicFrame macro="">
      <xdr:nvGraphicFramePr>
        <xdr:cNvPr id="25" name="Chart 24">
          <a:extLst>
            <a:ext uri="{FF2B5EF4-FFF2-40B4-BE49-F238E27FC236}">
              <a16:creationId xmlns:a16="http://schemas.microsoft.com/office/drawing/2014/main" id="{00000000-0008-0000-04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142875</xdr:colOff>
      <xdr:row>115</xdr:row>
      <xdr:rowOff>38101</xdr:rowOff>
    </xdr:from>
    <xdr:to>
      <xdr:col>9</xdr:col>
      <xdr:colOff>390524</xdr:colOff>
      <xdr:row>131</xdr:row>
      <xdr:rowOff>152401</xdr:rowOff>
    </xdr:to>
    <xdr:graphicFrame macro="">
      <xdr:nvGraphicFramePr>
        <xdr:cNvPr id="26" name="Chart 25">
          <a:extLst>
            <a:ext uri="{FF2B5EF4-FFF2-40B4-BE49-F238E27FC236}">
              <a16:creationId xmlns:a16="http://schemas.microsoft.com/office/drawing/2014/main" id="{00000000-0008-0000-04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0</xdr:colOff>
      <xdr:row>157</xdr:row>
      <xdr:rowOff>0</xdr:rowOff>
    </xdr:from>
    <xdr:to>
      <xdr:col>12</xdr:col>
      <xdr:colOff>314886</xdr:colOff>
      <xdr:row>179</xdr:row>
      <xdr:rowOff>0</xdr:rowOff>
    </xdr:to>
    <xdr:graphicFrame macro="">
      <xdr:nvGraphicFramePr>
        <xdr:cNvPr id="27" name="Chart 26">
          <a:extLst>
            <a:ext uri="{FF2B5EF4-FFF2-40B4-BE49-F238E27FC236}">
              <a16:creationId xmlns:a16="http://schemas.microsoft.com/office/drawing/2014/main" id="{00000000-0008-0000-04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22</xdr:col>
      <xdr:colOff>352425</xdr:colOff>
      <xdr:row>1</xdr:row>
      <xdr:rowOff>57150</xdr:rowOff>
    </xdr:from>
    <xdr:to>
      <xdr:col>32</xdr:col>
      <xdr:colOff>180975</xdr:colOff>
      <xdr:row>20</xdr:row>
      <xdr:rowOff>57150</xdr:rowOff>
    </xdr:to>
    <xdr:graphicFrame macro="">
      <xdr:nvGraphicFramePr>
        <xdr:cNvPr id="19" name="Chart 18">
          <a:extLst>
            <a:ext uri="{FF2B5EF4-FFF2-40B4-BE49-F238E27FC236}">
              <a16:creationId xmlns:a16="http://schemas.microsoft.com/office/drawing/2014/main" id="{00000000-0008-0000-04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0.46939</cdr:x>
      <cdr:y>0.20764</cdr:y>
    </cdr:from>
    <cdr:to>
      <cdr:x>0.46995</cdr:x>
      <cdr:y>0.77374</cdr:y>
    </cdr:to>
    <cdr:cxnSp macro="">
      <cdr:nvCxnSpPr>
        <cdr:cNvPr id="5" name="Straight Connector 4">
          <a:extLst xmlns:a="http://schemas.openxmlformats.org/drawingml/2006/main">
            <a:ext uri="{FF2B5EF4-FFF2-40B4-BE49-F238E27FC236}">
              <a16:creationId xmlns:a16="http://schemas.microsoft.com/office/drawing/2014/main" id="{F00AA3C9-E475-492E-B588-B240FBF8D0A9}"/>
            </a:ext>
          </a:extLst>
        </cdr:cNvPr>
        <cdr:cNvCxnSpPr/>
      </cdr:nvCxnSpPr>
      <cdr:spPr>
        <a:xfrm xmlns:a="http://schemas.openxmlformats.org/drawingml/2006/main" flipH="1">
          <a:off x="2628900" y="708025"/>
          <a:ext cx="3175" cy="19304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(2009 $), Quarterly</a:t>
          </a:r>
          <a:endParaRPr lang="en-US" sz="900" baseline="0">
            <a:latin typeface="Arial" panose="020B0604020202020204" pitchFamily="34" charset="0"/>
            <a:cs typeface="Arial" panose="020B0604020202020204" pitchFamily="34" charset="0"/>
          </a:endParaRP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0.47279</cdr:x>
      <cdr:y>0.2095</cdr:y>
    </cdr:from>
    <cdr:to>
      <cdr:x>0.47279</cdr:x>
      <cdr:y>0.8352</cdr:y>
    </cdr:to>
    <cdr:cxnSp macro="">
      <cdr:nvCxnSpPr>
        <cdr:cNvPr id="6" name="Straight Connector 5">
          <a:extLst xmlns:a="http://schemas.openxmlformats.org/drawingml/2006/main">
            <a:ext uri="{FF2B5EF4-FFF2-40B4-BE49-F238E27FC236}">
              <a16:creationId xmlns:a16="http://schemas.microsoft.com/office/drawing/2014/main" id="{FF9E7C87-8332-460A-AB2E-8654B7A1A287}"/>
            </a:ext>
          </a:extLst>
        </cdr:cNvPr>
        <cdr:cNvCxnSpPr/>
      </cdr:nvCxnSpPr>
      <cdr:spPr>
        <a:xfrm xmlns:a="http://schemas.openxmlformats.org/drawingml/2006/main">
          <a:off x="2647950" y="714375"/>
          <a:ext cx="0" cy="21336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0.38081</cdr:x>
      <cdr:y>0.20515</cdr:y>
    </cdr:from>
    <cdr:to>
      <cdr:x>0.61015</cdr:x>
      <cdr:y>0.27559</cdr:y>
    </cdr:to>
    <cdr:sp macro="" textlink="">
      <cdr:nvSpPr>
        <cdr:cNvPr id="9" name="TextBox 8"/>
        <cdr:cNvSpPr txBox="1"/>
      </cdr:nvSpPr>
      <cdr:spPr>
        <a:xfrm xmlns:a="http://schemas.openxmlformats.org/drawingml/2006/main">
          <a:off x="2145421" y="699541"/>
          <a:ext cx="1292087" cy="2401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Actual     Projected</a:t>
          </a:r>
        </a:p>
        <a:p xmlns:a="http://schemas.openxmlformats.org/drawingml/2006/main">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ten year projections of annualized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0.46655</cdr:x>
      <cdr:y>0.2067</cdr:y>
    </cdr:from>
    <cdr:to>
      <cdr:x>0.46939</cdr:x>
      <cdr:y>0.78771</cdr:y>
    </cdr:to>
    <cdr:cxnSp macro="">
      <cdr:nvCxnSpPr>
        <cdr:cNvPr id="5" name="Straight Connector 4">
          <a:extLst xmlns:a="http://schemas.openxmlformats.org/drawingml/2006/main">
            <a:ext uri="{FF2B5EF4-FFF2-40B4-BE49-F238E27FC236}">
              <a16:creationId xmlns:a16="http://schemas.microsoft.com/office/drawing/2014/main" id="{CDF10B32-83B6-4677-BEEB-F04992F823E1}"/>
            </a:ext>
          </a:extLst>
        </cdr:cNvPr>
        <cdr:cNvCxnSpPr/>
      </cdr:nvCxnSpPr>
      <cdr:spPr>
        <a:xfrm xmlns:a="http://schemas.openxmlformats.org/drawingml/2006/main" flipH="1">
          <a:off x="2613026" y="704850"/>
          <a:ext cx="15874" cy="1981200"/>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8.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0.47279</cdr:x>
      <cdr:y>0.28212</cdr:y>
    </cdr:to>
    <cdr:sp macro="" textlink="">
      <cdr:nvSpPr>
        <cdr:cNvPr id="3" name="TextBox 2"/>
        <cdr:cNvSpPr txBox="1"/>
      </cdr:nvSpPr>
      <cdr:spPr>
        <a:xfrm xmlns:a="http://schemas.openxmlformats.org/drawingml/2006/main">
          <a:off x="172334" y="275625"/>
          <a:ext cx="2475616" cy="6863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a:t>
          </a:r>
          <a:r>
            <a:rPr lang="en-US" sz="900" baseline="0">
              <a:effectLst/>
              <a:latin typeface="Arial" panose="020B0604020202020204" pitchFamily="34" charset="0"/>
              <a:ea typeface="+mn-ea"/>
              <a:cs typeface="Arial" panose="020B0604020202020204" pitchFamily="34" charset="0"/>
            </a:rPr>
            <a:t> from current actual levels using CBO's projected nominal levels and growth rates</a:t>
          </a:r>
          <a:endParaRPr lang="en-US" sz="900">
            <a:effectLst/>
            <a:latin typeface="Arial" panose="020B0604020202020204" pitchFamily="34" charset="0"/>
            <a:cs typeface="Arial" panose="020B0604020202020204" pitchFamily="34" charset="0"/>
          </a:endParaRP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0.46995</cdr:x>
      <cdr:y>0.2095</cdr:y>
    </cdr:from>
    <cdr:to>
      <cdr:x>0.47109</cdr:x>
      <cdr:y>0.81378</cdr:y>
    </cdr:to>
    <cdr:cxnSp macro="">
      <cdr:nvCxnSpPr>
        <cdr:cNvPr id="5" name="Straight Connector 4">
          <a:extLst xmlns:a="http://schemas.openxmlformats.org/drawingml/2006/main">
            <a:ext uri="{FF2B5EF4-FFF2-40B4-BE49-F238E27FC236}">
              <a16:creationId xmlns:a16="http://schemas.microsoft.com/office/drawing/2014/main" id="{5B571D8E-07DC-4E5B-905F-D5AB82812427}"/>
            </a:ext>
          </a:extLst>
        </cdr:cNvPr>
        <cdr:cNvCxnSpPr/>
      </cdr:nvCxnSpPr>
      <cdr:spPr>
        <a:xfrm xmlns:a="http://schemas.openxmlformats.org/drawingml/2006/main" flipH="1">
          <a:off x="2632075" y="714375"/>
          <a:ext cx="6350" cy="2060575"/>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drawings/drawing9.xml><?xml version="1.0" encoding="utf-8"?>
<c:userShapes xmlns:c="http://schemas.openxmlformats.org/drawingml/2006/chart">
  <cdr:relSizeAnchor xmlns:cdr="http://schemas.openxmlformats.org/drawingml/2006/chartDrawing">
    <cdr:from>
      <cdr:x>0.0495</cdr:x>
      <cdr:y>0.07852</cdr:y>
    </cdr:from>
    <cdr:to>
      <cdr:x>0.17793</cdr:x>
      <cdr:y>0.30023</cdr:y>
    </cdr:to>
    <cdr:sp macro="" textlink="">
      <cdr:nvSpPr>
        <cdr:cNvPr id="2" name="TextBox 1"/>
        <cdr:cNvSpPr txBox="1"/>
      </cdr:nvSpPr>
      <cdr:spPr>
        <a:xfrm xmlns:a="http://schemas.openxmlformats.org/drawingml/2006/main">
          <a:off x="352425" y="323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0.03077</cdr:x>
      <cdr:y>0.08083</cdr:y>
    </cdr:from>
    <cdr:to>
      <cdr:x>0.34733</cdr:x>
      <cdr:y>0.20719</cdr:y>
    </cdr:to>
    <cdr:sp macro="" textlink="">
      <cdr:nvSpPr>
        <cdr:cNvPr id="3" name="TextBox 2"/>
        <cdr:cNvSpPr txBox="1"/>
      </cdr:nvSpPr>
      <cdr:spPr>
        <a:xfrm xmlns:a="http://schemas.openxmlformats.org/drawingml/2006/main">
          <a:off x="230357" y="364172"/>
          <a:ext cx="2369968" cy="569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Billions,</a:t>
          </a:r>
          <a:r>
            <a:rPr lang="en-US" sz="900" baseline="0">
              <a:latin typeface="Arial" panose="020B0604020202020204" pitchFamily="34" charset="0"/>
              <a:cs typeface="Arial" panose="020B0604020202020204" pitchFamily="34" charset="0"/>
            </a:rPr>
            <a:t> Quarterly</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US" sz="900">
              <a:effectLst/>
              <a:latin typeface="Arial" panose="020B0604020202020204" pitchFamily="34" charset="0"/>
              <a:ea typeface="+mn-ea"/>
              <a:cs typeface="Arial" panose="020B0604020202020204" pitchFamily="34" charset="0"/>
            </a:rPr>
            <a:t>Levels projected from current actual levels using CBO's projected nominal levels as a share of GDP </a:t>
          </a:r>
        </a:p>
        <a:p xmlns:a="http://schemas.openxmlformats.org/drawingml/2006/main">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0.02926</cdr:x>
      <cdr:y>0.13531</cdr:y>
    </cdr:from>
    <cdr:to>
      <cdr:x>0.80624</cdr:x>
      <cdr:y>0.19662</cdr:y>
    </cdr:to>
    <cdr:sp macro="" textlink="">
      <cdr:nvSpPr>
        <cdr:cNvPr id="4" name="TextBox 3"/>
        <cdr:cNvSpPr txBox="1"/>
      </cdr:nvSpPr>
      <cdr:spPr>
        <a:xfrm xmlns:a="http://schemas.openxmlformats.org/drawingml/2006/main">
          <a:off x="219075" y="609599"/>
          <a:ext cx="5816932"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0.47066</cdr:x>
      <cdr:y>0.20305</cdr:y>
    </cdr:from>
    <cdr:to>
      <cdr:x>0.47179</cdr:x>
      <cdr:y>0.78616</cdr:y>
    </cdr:to>
    <cdr:cxnSp macro="">
      <cdr:nvCxnSpPr>
        <cdr:cNvPr id="5" name="Straight Connector 4">
          <a:extLst xmlns:a="http://schemas.openxmlformats.org/drawingml/2006/main">
            <a:ext uri="{FF2B5EF4-FFF2-40B4-BE49-F238E27FC236}">
              <a16:creationId xmlns:a16="http://schemas.microsoft.com/office/drawing/2014/main" id="{5C325DAE-8EB2-4742-895E-9D55F2F97F16}"/>
            </a:ext>
          </a:extLst>
        </cdr:cNvPr>
        <cdr:cNvCxnSpPr/>
      </cdr:nvCxnSpPr>
      <cdr:spPr>
        <a:xfrm xmlns:a="http://schemas.openxmlformats.org/drawingml/2006/main" flipH="1">
          <a:off x="2622550" y="717550"/>
          <a:ext cx="6350" cy="2060575"/>
        </a:xfrm>
        <a:prstGeom xmlns:a="http://schemas.openxmlformats.org/drawingml/2006/main" prst="line">
          <a:avLst/>
        </a:prstGeom>
        <a:ln xmlns:a="http://schemas.openxmlformats.org/drawingml/2006/main" w="9525" cap="flat" cmpd="sng" algn="ctr">
          <a:solidFill>
            <a:schemeClr val="dk1"/>
          </a:solidFill>
          <a:prstDash val="dash"/>
          <a:round/>
          <a:headEnd type="none" w="med" len="med"/>
          <a:tailEnd type="none"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hyperlink" Target="http://www.cbo.gov/publication/54918" TargetMode="Externa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hyperlink" Target="https://www.cbo.gov/publication/54194" TargetMode="External"/><Relationship Id="rId2" Type="http://schemas.openxmlformats.org/officeDocument/2006/relationships/hyperlink" Target="mailto:GTFP@USNA" TargetMode="External"/><Relationship Id="rId16" Type="http://schemas.openxmlformats.org/officeDocument/2006/relationships/hyperlink" Target="https://www.cbo.gov/publication/54194" TargetMode="External"/><Relationship Id="rId20" Type="http://schemas.openxmlformats.org/officeDocument/2006/relationships/printerSettings" Target="../printerSettings/printerSettings1.bin"/><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P@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hyperlink" Target="http://www.cbo.gov/publication/54918"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YPOG@USNA" TargetMode="External"/><Relationship Id="rId1" Type="http://schemas.openxmlformats.org/officeDocument/2006/relationships/hyperlink" Target="mailto:GRSP@USN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69"/>
  <sheetViews>
    <sheetView zoomScale="130" zoomScaleNormal="130" workbookViewId="0">
      <selection activeCell="B11" sqref="B11"/>
    </sheetView>
  </sheetViews>
  <sheetFormatPr defaultRowHeight="15"/>
  <cols>
    <col min="1" max="1" width="26.140625" bestFit="1" customWidth="1"/>
    <col min="2" max="2" width="43.42578125" bestFit="1" customWidth="1"/>
    <col min="3" max="3" width="17.85546875" bestFit="1" customWidth="1"/>
    <col min="4" max="4" width="15" bestFit="1" customWidth="1"/>
    <col min="5" max="5" width="14.28515625" customWidth="1"/>
    <col min="6" max="6" width="7.7109375" style="60" customWidth="1"/>
    <col min="8" max="8" width="21.140625" customWidth="1"/>
    <col min="9" max="9" width="40.85546875" customWidth="1"/>
    <col min="10" max="10" width="23.42578125" style="60" customWidth="1"/>
    <col min="11" max="11" width="21.140625" customWidth="1"/>
    <col min="12" max="12" width="7.85546875" customWidth="1"/>
  </cols>
  <sheetData>
    <row r="1" spans="1:9" s="60" customFormat="1">
      <c r="A1" s="125" t="s">
        <v>626</v>
      </c>
      <c r="B1" s="125"/>
      <c r="C1" s="125"/>
      <c r="D1" s="125"/>
      <c r="E1" s="125"/>
    </row>
    <row r="2" spans="1:9" s="60" customFormat="1">
      <c r="A2" s="3" t="s">
        <v>628</v>
      </c>
      <c r="B2" s="3" t="s">
        <v>631</v>
      </c>
      <c r="C2" s="3"/>
      <c r="D2" s="3"/>
      <c r="E2" s="3"/>
    </row>
    <row r="3" spans="1:9" s="60" customFormat="1">
      <c r="A3" s="60" t="s">
        <v>627</v>
      </c>
      <c r="B3" s="60" t="s">
        <v>632</v>
      </c>
    </row>
    <row r="4" spans="1:9" s="60" customFormat="1">
      <c r="A4" s="60" t="s">
        <v>633</v>
      </c>
      <c r="B4" s="60" t="s">
        <v>636</v>
      </c>
    </row>
    <row r="5" spans="1:9" s="60" customFormat="1">
      <c r="A5" s="60" t="s">
        <v>634</v>
      </c>
      <c r="B5" s="60" t="s">
        <v>635</v>
      </c>
    </row>
    <row r="6" spans="1:9" s="60" customFormat="1">
      <c r="A6" s="60" t="s">
        <v>637</v>
      </c>
      <c r="B6" s="60" t="s">
        <v>638</v>
      </c>
    </row>
    <row r="7" spans="1:9" s="60" customFormat="1">
      <c r="A7" s="60" t="s">
        <v>639</v>
      </c>
      <c r="B7" s="60" t="s">
        <v>640</v>
      </c>
    </row>
    <row r="8" spans="1:9" s="60" customFormat="1">
      <c r="A8" s="60" t="s">
        <v>641</v>
      </c>
      <c r="B8" s="60" t="s">
        <v>642</v>
      </c>
    </row>
    <row r="9" spans="1:9" s="60" customFormat="1">
      <c r="A9" s="60" t="s">
        <v>644</v>
      </c>
      <c r="B9" s="60" t="s">
        <v>645</v>
      </c>
    </row>
    <row r="10" spans="1:9" s="60" customFormat="1">
      <c r="A10" s="60" t="s">
        <v>643</v>
      </c>
      <c r="B10" s="60" t="s">
        <v>646</v>
      </c>
    </row>
    <row r="11" spans="1:9" s="60" customFormat="1"/>
    <row r="12" spans="1:9" s="60" customFormat="1"/>
    <row r="13" spans="1:9">
      <c r="A13" s="125" t="s">
        <v>629</v>
      </c>
      <c r="B13" s="125"/>
      <c r="C13" s="125"/>
      <c r="D13" s="125"/>
      <c r="E13" s="125"/>
    </row>
    <row r="14" spans="1:9" s="42" customFormat="1">
      <c r="A14" s="3" t="s">
        <v>25</v>
      </c>
      <c r="B14" s="3" t="s">
        <v>0</v>
      </c>
      <c r="C14" s="3" t="s">
        <v>2</v>
      </c>
      <c r="D14" s="3" t="s">
        <v>4</v>
      </c>
      <c r="E14" s="3" t="s">
        <v>5</v>
      </c>
      <c r="F14" s="63" t="s">
        <v>395</v>
      </c>
      <c r="H14"/>
    </row>
    <row r="15" spans="1:9" ht="51.75" customHeight="1">
      <c r="A15" t="s">
        <v>29</v>
      </c>
      <c r="B15" s="1" t="s">
        <v>1</v>
      </c>
      <c r="C15" t="s">
        <v>3</v>
      </c>
      <c r="D15" s="2" t="s">
        <v>7</v>
      </c>
      <c r="E15" t="s">
        <v>6</v>
      </c>
      <c r="F15" s="64"/>
      <c r="I15" s="2"/>
    </row>
    <row r="16" spans="1:9">
      <c r="A16" t="s">
        <v>27</v>
      </c>
      <c r="B16" t="s">
        <v>13</v>
      </c>
      <c r="C16" t="s">
        <v>16</v>
      </c>
      <c r="D16" s="2" t="s">
        <v>21</v>
      </c>
      <c r="E16" t="s">
        <v>23</v>
      </c>
      <c r="F16" s="64"/>
    </row>
    <row r="17" spans="1:12">
      <c r="A17" t="s">
        <v>27</v>
      </c>
      <c r="B17" t="s">
        <v>14</v>
      </c>
      <c r="C17" t="s">
        <v>17</v>
      </c>
      <c r="D17" s="2" t="s">
        <v>20</v>
      </c>
      <c r="E17" t="s">
        <v>22</v>
      </c>
      <c r="F17" s="64"/>
    </row>
    <row r="18" spans="1:12">
      <c r="A18" t="s">
        <v>26</v>
      </c>
      <c r="B18" t="s">
        <v>18</v>
      </c>
      <c r="C18" t="s">
        <v>15</v>
      </c>
      <c r="D18" s="2" t="s">
        <v>19</v>
      </c>
      <c r="E18" t="s">
        <v>24</v>
      </c>
      <c r="F18" s="64"/>
    </row>
    <row r="19" spans="1:12">
      <c r="A19" t="s">
        <v>28</v>
      </c>
      <c r="B19" t="s">
        <v>487</v>
      </c>
      <c r="C19" t="s">
        <v>488</v>
      </c>
      <c r="D19" s="2" t="s">
        <v>485</v>
      </c>
      <c r="E19" t="s">
        <v>37</v>
      </c>
      <c r="F19" s="64" t="s">
        <v>390</v>
      </c>
      <c r="H19" s="2"/>
      <c r="I19" s="60"/>
    </row>
    <row r="20" spans="1:12">
      <c r="A20" t="s">
        <v>28</v>
      </c>
      <c r="B20" t="s">
        <v>35</v>
      </c>
      <c r="C20" t="s">
        <v>32</v>
      </c>
      <c r="D20" s="2" t="s">
        <v>42</v>
      </c>
      <c r="E20" t="s">
        <v>38</v>
      </c>
      <c r="F20" s="64" t="s">
        <v>391</v>
      </c>
      <c r="H20" s="2"/>
      <c r="I20" s="2"/>
    </row>
    <row r="21" spans="1:12">
      <c r="A21" t="s">
        <v>28</v>
      </c>
      <c r="B21" t="s">
        <v>36</v>
      </c>
      <c r="C21" t="s">
        <v>31</v>
      </c>
      <c r="D21" s="2" t="s">
        <v>43</v>
      </c>
      <c r="E21" t="s">
        <v>39</v>
      </c>
      <c r="F21" s="64" t="s">
        <v>389</v>
      </c>
    </row>
    <row r="22" spans="1:12">
      <c r="A22" t="s">
        <v>216</v>
      </c>
      <c r="B22" t="s">
        <v>41</v>
      </c>
      <c r="C22" t="s">
        <v>33</v>
      </c>
      <c r="D22" s="2" t="s">
        <v>44</v>
      </c>
      <c r="E22" t="s">
        <v>40</v>
      </c>
    </row>
    <row r="23" spans="1:12">
      <c r="A23" t="s">
        <v>30</v>
      </c>
      <c r="B23" t="s">
        <v>8</v>
      </c>
      <c r="D23" s="2" t="s">
        <v>45</v>
      </c>
      <c r="E23" t="s">
        <v>46</v>
      </c>
    </row>
    <row r="24" spans="1:12">
      <c r="A24" t="s">
        <v>30</v>
      </c>
      <c r="B24" t="s">
        <v>9</v>
      </c>
      <c r="D24" s="2" t="s">
        <v>52</v>
      </c>
      <c r="E24" t="s">
        <v>49</v>
      </c>
      <c r="I24" s="2"/>
    </row>
    <row r="25" spans="1:12">
      <c r="A25" t="s">
        <v>30</v>
      </c>
      <c r="B25" t="s">
        <v>10</v>
      </c>
      <c r="D25" s="2" t="s">
        <v>51</v>
      </c>
      <c r="E25" t="s">
        <v>50</v>
      </c>
    </row>
    <row r="26" spans="1:12">
      <c r="A26" t="s">
        <v>30</v>
      </c>
      <c r="B26" t="s">
        <v>11</v>
      </c>
      <c r="D26" s="2" t="s">
        <v>53</v>
      </c>
      <c r="E26" t="s">
        <v>54</v>
      </c>
    </row>
    <row r="27" spans="1:12">
      <c r="A27" t="s">
        <v>30</v>
      </c>
      <c r="B27" t="s">
        <v>12</v>
      </c>
      <c r="D27" s="2" t="s">
        <v>47</v>
      </c>
      <c r="E27" t="s">
        <v>48</v>
      </c>
    </row>
    <row r="28" spans="1:12">
      <c r="A28" t="s">
        <v>30</v>
      </c>
      <c r="B28" t="s">
        <v>190</v>
      </c>
      <c r="D28" s="2" t="s">
        <v>191</v>
      </c>
      <c r="E28" t="s">
        <v>195</v>
      </c>
    </row>
    <row r="29" spans="1:12">
      <c r="A29" t="s">
        <v>30</v>
      </c>
      <c r="B29" s="14" t="s">
        <v>193</v>
      </c>
      <c r="C29" t="s">
        <v>198</v>
      </c>
      <c r="D29" s="2" t="s">
        <v>197</v>
      </c>
      <c r="E29" t="s">
        <v>194</v>
      </c>
      <c r="J29" s="2"/>
      <c r="K29" s="60"/>
    </row>
    <row r="30" spans="1:12">
      <c r="L30" s="60"/>
    </row>
    <row r="31" spans="1:12">
      <c r="A31" s="125" t="s">
        <v>630</v>
      </c>
      <c r="B31" s="125"/>
      <c r="C31" s="125"/>
      <c r="D31" s="125"/>
      <c r="E31" s="125"/>
    </row>
    <row r="32" spans="1:12">
      <c r="A32" s="3" t="s">
        <v>25</v>
      </c>
      <c r="B32" s="3" t="s">
        <v>0</v>
      </c>
      <c r="C32" s="3" t="s">
        <v>386</v>
      </c>
      <c r="D32" s="3" t="s">
        <v>387</v>
      </c>
      <c r="E32" s="3" t="s">
        <v>388</v>
      </c>
    </row>
    <row r="33" spans="1:14">
      <c r="A33" s="60" t="s">
        <v>30</v>
      </c>
      <c r="B33" s="60" t="s">
        <v>8</v>
      </c>
      <c r="C33" t="s">
        <v>394</v>
      </c>
      <c r="D33" s="2" t="s">
        <v>622</v>
      </c>
      <c r="E33" s="60"/>
      <c r="N33" s="2"/>
    </row>
    <row r="34" spans="1:14">
      <c r="A34" s="60" t="s">
        <v>30</v>
      </c>
      <c r="B34" s="60" t="s">
        <v>9</v>
      </c>
      <c r="C34" s="60" t="s">
        <v>394</v>
      </c>
      <c r="D34" s="2" t="s">
        <v>622</v>
      </c>
      <c r="E34" s="60"/>
      <c r="N34" s="2"/>
    </row>
    <row r="35" spans="1:14">
      <c r="A35" s="60" t="s">
        <v>30</v>
      </c>
      <c r="B35" s="60" t="s">
        <v>10</v>
      </c>
      <c r="C35" s="60" t="s">
        <v>394</v>
      </c>
      <c r="D35" s="2" t="s">
        <v>622</v>
      </c>
      <c r="E35" s="60"/>
      <c r="N35" s="2"/>
    </row>
    <row r="36" spans="1:14">
      <c r="A36" s="60" t="s">
        <v>30</v>
      </c>
      <c r="B36" s="60" t="s">
        <v>11</v>
      </c>
      <c r="C36" s="60" t="s">
        <v>394</v>
      </c>
      <c r="D36" s="2" t="s">
        <v>622</v>
      </c>
      <c r="E36" s="60"/>
      <c r="N36" s="2"/>
    </row>
    <row r="37" spans="1:14">
      <c r="A37" s="60" t="s">
        <v>30</v>
      </c>
      <c r="B37" s="60" t="s">
        <v>12</v>
      </c>
      <c r="C37" s="60" t="s">
        <v>394</v>
      </c>
      <c r="D37" s="2" t="s">
        <v>622</v>
      </c>
      <c r="E37" s="60"/>
      <c r="N37" s="2"/>
    </row>
    <row r="38" spans="1:14">
      <c r="A38" s="60" t="s">
        <v>30</v>
      </c>
      <c r="B38" s="60" t="s">
        <v>190</v>
      </c>
      <c r="C38" s="60" t="s">
        <v>394</v>
      </c>
      <c r="D38" s="2" t="s">
        <v>622</v>
      </c>
      <c r="E38" s="60"/>
      <c r="N38" s="2"/>
    </row>
    <row r="39" spans="1:14">
      <c r="A39" s="60" t="s">
        <v>30</v>
      </c>
      <c r="B39" s="60" t="s">
        <v>460</v>
      </c>
      <c r="C39" s="60" t="s">
        <v>394</v>
      </c>
      <c r="D39" s="2" t="s">
        <v>622</v>
      </c>
      <c r="E39" s="60"/>
      <c r="N39" s="2"/>
    </row>
    <row r="40" spans="1:14" s="60" customFormat="1">
      <c r="A40" s="60" t="s">
        <v>30</v>
      </c>
      <c r="B40" s="60" t="s">
        <v>459</v>
      </c>
      <c r="C40" s="60" t="s">
        <v>394</v>
      </c>
      <c r="D40" s="2" t="s">
        <v>622</v>
      </c>
      <c r="H40"/>
      <c r="N40"/>
    </row>
    <row r="41" spans="1:14">
      <c r="A41" t="s">
        <v>30</v>
      </c>
      <c r="B41" s="60" t="s">
        <v>385</v>
      </c>
      <c r="C41" s="60" t="s">
        <v>394</v>
      </c>
      <c r="D41" s="2" t="s">
        <v>622</v>
      </c>
      <c r="E41" s="60"/>
      <c r="N41" s="2"/>
    </row>
    <row r="42" spans="1:14">
      <c r="A42" s="60" t="s">
        <v>30</v>
      </c>
      <c r="B42" s="60" t="s">
        <v>434</v>
      </c>
      <c r="C42" s="60" t="s">
        <v>435</v>
      </c>
      <c r="D42" s="2" t="s">
        <v>622</v>
      </c>
      <c r="E42" s="60"/>
      <c r="N42" s="2"/>
    </row>
    <row r="43" spans="1:14" s="60" customFormat="1">
      <c r="A43" t="s">
        <v>26</v>
      </c>
      <c r="B43" s="60" t="s">
        <v>18</v>
      </c>
      <c r="C43" t="s">
        <v>393</v>
      </c>
      <c r="D43" s="2" t="s">
        <v>392</v>
      </c>
      <c r="H43"/>
      <c r="N43" s="2"/>
    </row>
    <row r="44" spans="1:14">
      <c r="A44" t="s">
        <v>28</v>
      </c>
      <c r="B44" s="60" t="s">
        <v>34</v>
      </c>
      <c r="C44" s="60" t="s">
        <v>393</v>
      </c>
      <c r="D44" s="2" t="s">
        <v>392</v>
      </c>
      <c r="E44" s="60"/>
      <c r="N44" s="2"/>
    </row>
    <row r="45" spans="1:14">
      <c r="A45" t="s">
        <v>28</v>
      </c>
      <c r="B45" s="60" t="s">
        <v>35</v>
      </c>
      <c r="C45" s="60" t="s">
        <v>393</v>
      </c>
      <c r="D45" s="2" t="s">
        <v>392</v>
      </c>
      <c r="E45" s="60"/>
      <c r="N45" s="2"/>
    </row>
    <row r="46" spans="1:14">
      <c r="A46" t="s">
        <v>28</v>
      </c>
      <c r="B46" s="60" t="s">
        <v>36</v>
      </c>
      <c r="C46" s="60" t="s">
        <v>393</v>
      </c>
      <c r="D46" s="2" t="s">
        <v>392</v>
      </c>
      <c r="E46" s="60"/>
      <c r="N46" s="2"/>
    </row>
    <row r="47" spans="1:14">
      <c r="A47" t="s">
        <v>216</v>
      </c>
      <c r="B47" s="60" t="s">
        <v>41</v>
      </c>
      <c r="C47" s="60" t="s">
        <v>393</v>
      </c>
      <c r="D47" s="2" t="s">
        <v>392</v>
      </c>
      <c r="E47" s="60"/>
      <c r="N47" s="2"/>
    </row>
    <row r="48" spans="1:14">
      <c r="A48" t="s">
        <v>217</v>
      </c>
      <c r="B48" s="60" t="s">
        <v>218</v>
      </c>
      <c r="C48" s="60" t="s">
        <v>393</v>
      </c>
      <c r="D48" s="2" t="s">
        <v>392</v>
      </c>
      <c r="E48" s="60"/>
      <c r="N48" s="2"/>
    </row>
    <row r="49" spans="1:6">
      <c r="A49" t="s">
        <v>27</v>
      </c>
      <c r="B49" s="62" t="s">
        <v>396</v>
      </c>
      <c r="C49" s="62" t="s">
        <v>623</v>
      </c>
      <c r="D49" s="2" t="s">
        <v>625</v>
      </c>
      <c r="E49" s="60"/>
    </row>
    <row r="50" spans="1:6">
      <c r="A50" t="s">
        <v>27</v>
      </c>
      <c r="B50" s="62" t="s">
        <v>397</v>
      </c>
      <c r="C50" s="62" t="s">
        <v>624</v>
      </c>
      <c r="D50" s="2" t="s">
        <v>625</v>
      </c>
    </row>
    <row r="51" spans="1:6">
      <c r="A51" s="64"/>
      <c r="B51" s="64"/>
      <c r="C51" s="64"/>
      <c r="D51" s="64"/>
      <c r="E51" s="64"/>
    </row>
    <row r="52" spans="1:6">
      <c r="A52" s="64"/>
      <c r="B52" s="64"/>
      <c r="C52" s="64"/>
      <c r="D52" s="64"/>
      <c r="E52" s="64"/>
    </row>
    <row r="53" spans="1:6">
      <c r="A53" s="64"/>
      <c r="B53" s="64"/>
      <c r="C53" s="64"/>
      <c r="D53" s="64"/>
      <c r="E53" s="64"/>
      <c r="F53"/>
    </row>
    <row r="54" spans="1:6">
      <c r="A54" s="64"/>
      <c r="B54" s="64"/>
      <c r="C54" s="64"/>
      <c r="D54" s="64"/>
      <c r="E54" s="64"/>
    </row>
    <row r="55" spans="1:6">
      <c r="A55" s="64"/>
      <c r="B55" s="64"/>
      <c r="C55" s="64"/>
      <c r="D55" s="64"/>
      <c r="E55" s="64"/>
      <c r="F55"/>
    </row>
    <row r="56" spans="1:6">
      <c r="A56" s="64"/>
      <c r="B56" s="64"/>
      <c r="C56" s="64"/>
      <c r="D56" s="65"/>
      <c r="F56"/>
    </row>
    <row r="57" spans="1:6">
      <c r="A57" s="64"/>
      <c r="B57" s="64"/>
      <c r="C57" s="64"/>
      <c r="D57" s="65"/>
      <c r="F57"/>
    </row>
    <row r="58" spans="1:6">
      <c r="A58" s="64"/>
      <c r="B58" s="64"/>
      <c r="C58" s="64"/>
      <c r="D58" s="65"/>
      <c r="F58"/>
    </row>
    <row r="59" spans="1:6">
      <c r="A59" s="64"/>
      <c r="B59" s="64"/>
      <c r="C59" s="64"/>
      <c r="D59" s="65"/>
      <c r="F59"/>
    </row>
    <row r="60" spans="1:6">
      <c r="A60" s="64"/>
      <c r="B60" s="64"/>
      <c r="C60" s="64"/>
      <c r="D60" s="65"/>
      <c r="F60"/>
    </row>
    <row r="61" spans="1:6">
      <c r="A61" s="64"/>
      <c r="B61" s="64"/>
      <c r="C61" s="64"/>
      <c r="D61" s="65"/>
      <c r="F61"/>
    </row>
    <row r="62" spans="1:6">
      <c r="A62" s="64"/>
      <c r="B62" s="64"/>
      <c r="C62" s="64"/>
      <c r="D62" s="65"/>
      <c r="F62"/>
    </row>
    <row r="63" spans="1:6">
      <c r="A63" s="64"/>
      <c r="B63" s="64"/>
      <c r="C63" s="64"/>
      <c r="D63" s="65"/>
      <c r="F63"/>
    </row>
    <row r="64" spans="1:6">
      <c r="A64" s="64"/>
      <c r="B64" s="64"/>
      <c r="C64" s="64"/>
      <c r="D64" s="65"/>
      <c r="F64"/>
    </row>
    <row r="65" spans="1:6">
      <c r="A65" s="64"/>
      <c r="B65" s="64"/>
      <c r="C65" s="64"/>
      <c r="D65" s="65"/>
      <c r="F65"/>
    </row>
    <row r="66" spans="1:6">
      <c r="A66" s="64"/>
      <c r="B66" s="64"/>
      <c r="C66" s="64"/>
      <c r="D66" s="65"/>
      <c r="F66"/>
    </row>
    <row r="67" spans="1:6">
      <c r="A67" s="64"/>
      <c r="B67" s="64"/>
      <c r="C67" s="64"/>
      <c r="D67" s="65"/>
      <c r="F67"/>
    </row>
    <row r="68" spans="1:6">
      <c r="A68" s="64"/>
      <c r="B68" s="64"/>
      <c r="C68" s="64"/>
      <c r="D68" s="65"/>
      <c r="F68"/>
    </row>
    <row r="69" spans="1:6">
      <c r="F69"/>
    </row>
  </sheetData>
  <mergeCells count="3">
    <mergeCell ref="A13:E13"/>
    <mergeCell ref="A31:E31"/>
    <mergeCell ref="A1:E1"/>
  </mergeCells>
  <hyperlinks>
    <hyperlink ref="D15" r:id="rId1" xr:uid="{00000000-0004-0000-0000-000000000000}"/>
    <hyperlink ref="D18" r:id="rId2" xr:uid="{00000000-0004-0000-0000-000001000000}"/>
    <hyperlink ref="D17" r:id="rId3" xr:uid="{00000000-0004-0000-0000-000002000000}"/>
    <hyperlink ref="D16" r:id="rId4" xr:uid="{00000000-0004-0000-0000-000003000000}"/>
    <hyperlink ref="D19" r:id="rId5" xr:uid="{00000000-0004-0000-0000-000004000000}"/>
    <hyperlink ref="D20" r:id="rId6" xr:uid="{00000000-0004-0000-0000-000005000000}"/>
    <hyperlink ref="D21" r:id="rId7" xr:uid="{00000000-0004-0000-0000-000006000000}"/>
    <hyperlink ref="D22" r:id="rId8" xr:uid="{00000000-0004-0000-0000-000007000000}"/>
    <hyperlink ref="D23" r:id="rId9" xr:uid="{00000000-0004-0000-0000-000008000000}"/>
    <hyperlink ref="D27" r:id="rId10" xr:uid="{00000000-0004-0000-0000-000009000000}"/>
    <hyperlink ref="D25" r:id="rId11" xr:uid="{00000000-0004-0000-0000-00000A000000}"/>
    <hyperlink ref="D24" r:id="rId12" xr:uid="{00000000-0004-0000-0000-00000B000000}"/>
    <hyperlink ref="D26" r:id="rId13" xr:uid="{00000000-0004-0000-0000-00000C000000}"/>
    <hyperlink ref="D28" r:id="rId14" xr:uid="{00000000-0004-0000-0000-00000D000000}"/>
    <hyperlink ref="D29" r:id="rId15" xr:uid="{00000000-0004-0000-0000-00000E000000}"/>
    <hyperlink ref="D43" r:id="rId16" xr:uid="{00000000-0004-0000-0000-000010000000}"/>
    <hyperlink ref="D44:D48" r:id="rId17" display="CBO’s Projections of Federal Receipts and Expenditures in the National Income and Product Accounts, July 2018" xr:uid="{00000000-0004-0000-0000-000011000000}"/>
    <hyperlink ref="D50" r:id="rId18" xr:uid="{913278A9-0F2D-4762-A093-D5D4B12210A2}"/>
    <hyperlink ref="D49" r:id="rId19" xr:uid="{24F889CB-26D9-4630-9967-3D4DAAEB8B8D}"/>
  </hyperlinks>
  <pageMargins left="0.7" right="0.7" top="0.75" bottom="0.75" header="0.3" footer="0.3"/>
  <pageSetup orientation="portrait"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T203"/>
  <sheetViews>
    <sheetView topLeftCell="A2" workbookViewId="0">
      <selection activeCell="C2" sqref="C2"/>
    </sheetView>
  </sheetViews>
  <sheetFormatPr defaultRowHeight="15"/>
  <cols>
    <col min="6" max="6" width="9.140625" style="60"/>
  </cols>
  <sheetData>
    <row r="1" spans="1:46" s="60" customFormat="1"/>
    <row r="2" spans="1:46" s="1" customFormat="1" ht="135">
      <c r="C2" s="1" t="s">
        <v>13</v>
      </c>
      <c r="D2" s="1" t="s">
        <v>14</v>
      </c>
      <c r="E2" s="1" t="s">
        <v>18</v>
      </c>
      <c r="F2" s="1" t="s">
        <v>489</v>
      </c>
      <c r="G2" s="1" t="s">
        <v>35</v>
      </c>
      <c r="H2" s="1" t="s">
        <v>36</v>
      </c>
      <c r="I2" s="1" t="s">
        <v>216</v>
      </c>
      <c r="J2" s="1" t="s">
        <v>221</v>
      </c>
      <c r="K2" s="1" t="s">
        <v>34</v>
      </c>
      <c r="L2" s="1" t="s">
        <v>8</v>
      </c>
      <c r="M2" s="1" t="s">
        <v>9</v>
      </c>
      <c r="N2" s="1" t="s">
        <v>10</v>
      </c>
      <c r="O2" s="1" t="s">
        <v>11</v>
      </c>
      <c r="P2" s="1" t="s">
        <v>12</v>
      </c>
      <c r="Q2" s="1" t="s">
        <v>160</v>
      </c>
      <c r="R2" s="1" t="s">
        <v>190</v>
      </c>
      <c r="S2" s="1" t="s">
        <v>199</v>
      </c>
      <c r="T2" s="1" t="s">
        <v>327</v>
      </c>
      <c r="U2" s="1" t="s">
        <v>342</v>
      </c>
      <c r="V2" s="1" t="s">
        <v>343</v>
      </c>
      <c r="W2" s="1" t="s">
        <v>404</v>
      </c>
      <c r="X2" s="1" t="s">
        <v>405</v>
      </c>
      <c r="Y2" s="1" t="s">
        <v>406</v>
      </c>
      <c r="Z2" s="1" t="s">
        <v>432</v>
      </c>
      <c r="AA2" s="1" t="s">
        <v>433</v>
      </c>
      <c r="AB2" s="1" t="s">
        <v>491</v>
      </c>
      <c r="AC2" s="98" t="s">
        <v>528</v>
      </c>
      <c r="AD2" s="98" t="s">
        <v>529</v>
      </c>
      <c r="AE2" s="98" t="s">
        <v>530</v>
      </c>
      <c r="AF2" s="98" t="s">
        <v>531</v>
      </c>
      <c r="AG2" s="98" t="s">
        <v>539</v>
      </c>
      <c r="AH2" s="1" t="s">
        <v>536</v>
      </c>
      <c r="AI2" s="98" t="s">
        <v>542</v>
      </c>
      <c r="AJ2" s="98" t="s">
        <v>543</v>
      </c>
      <c r="AK2" s="98" t="s">
        <v>544</v>
      </c>
      <c r="AL2" s="98" t="s">
        <v>545</v>
      </c>
      <c r="AM2" s="98" t="s">
        <v>541</v>
      </c>
      <c r="AN2" s="1" t="s">
        <v>537</v>
      </c>
    </row>
    <row r="3" spans="1:46" ht="30">
      <c r="A3" s="13" t="s">
        <v>403</v>
      </c>
      <c r="C3" t="s">
        <v>21</v>
      </c>
      <c r="D3" t="s">
        <v>20</v>
      </c>
      <c r="E3" t="s">
        <v>19</v>
      </c>
      <c r="F3" s="2" t="s">
        <v>484</v>
      </c>
      <c r="G3" t="s">
        <v>42</v>
      </c>
      <c r="H3" t="s">
        <v>43</v>
      </c>
      <c r="I3" t="s">
        <v>44</v>
      </c>
      <c r="J3" t="s">
        <v>219</v>
      </c>
      <c r="K3" s="90" t="s">
        <v>485</v>
      </c>
      <c r="L3" t="s">
        <v>483</v>
      </c>
      <c r="M3" t="s">
        <v>52</v>
      </c>
      <c r="N3" t="s">
        <v>51</v>
      </c>
      <c r="O3" t="s">
        <v>53</v>
      </c>
      <c r="P3" t="s">
        <v>47</v>
      </c>
      <c r="Q3" t="s">
        <v>7</v>
      </c>
      <c r="R3" t="s">
        <v>191</v>
      </c>
      <c r="S3" t="s">
        <v>197</v>
      </c>
      <c r="T3" t="s">
        <v>473</v>
      </c>
      <c r="U3" t="s">
        <v>471</v>
      </c>
      <c r="V3" t="s">
        <v>472</v>
      </c>
      <c r="W3" s="1" t="s">
        <v>197</v>
      </c>
      <c r="X3" s="1" t="s">
        <v>467</v>
      </c>
      <c r="Y3" s="1" t="s">
        <v>468</v>
      </c>
      <c r="Z3" s="1" t="s">
        <v>469</v>
      </c>
      <c r="AA3" s="1" t="s">
        <v>470</v>
      </c>
      <c r="AC3" t="s">
        <v>492</v>
      </c>
      <c r="AD3" t="s">
        <v>493</v>
      </c>
      <c r="AE3" t="s">
        <v>494</v>
      </c>
      <c r="AF3" t="s">
        <v>495</v>
      </c>
      <c r="AG3" t="s">
        <v>505</v>
      </c>
      <c r="AH3" t="s">
        <v>506</v>
      </c>
      <c r="AI3" t="s">
        <v>507</v>
      </c>
      <c r="AJ3" t="s">
        <v>508</v>
      </c>
      <c r="AK3" t="s">
        <v>509</v>
      </c>
      <c r="AL3" t="s">
        <v>510</v>
      </c>
      <c r="AM3" t="s">
        <v>511</v>
      </c>
      <c r="AN3" t="s">
        <v>534</v>
      </c>
    </row>
    <row r="4" spans="1:46" s="80" customFormat="1">
      <c r="A4" s="80" t="s">
        <v>55</v>
      </c>
      <c r="C4" s="80" t="s">
        <v>346</v>
      </c>
      <c r="D4" s="80" t="s">
        <v>347</v>
      </c>
      <c r="E4" s="80" t="s">
        <v>348</v>
      </c>
      <c r="F4" s="80" t="s">
        <v>490</v>
      </c>
      <c r="G4" s="80" t="s">
        <v>349</v>
      </c>
      <c r="H4" s="80" t="s">
        <v>350</v>
      </c>
      <c r="I4" s="80" t="s">
        <v>351</v>
      </c>
      <c r="J4" s="80" t="s">
        <v>352</v>
      </c>
      <c r="K4" s="80" t="s">
        <v>486</v>
      </c>
      <c r="L4" s="80" t="s">
        <v>376</v>
      </c>
      <c r="M4" s="80" t="s">
        <v>377</v>
      </c>
      <c r="N4" s="80" t="s">
        <v>353</v>
      </c>
      <c r="O4" s="80" t="s">
        <v>378</v>
      </c>
      <c r="P4" s="80" t="s">
        <v>354</v>
      </c>
      <c r="Q4" s="80" t="s">
        <v>355</v>
      </c>
      <c r="R4" s="80" t="s">
        <v>555</v>
      </c>
      <c r="S4" s="80" t="s">
        <v>356</v>
      </c>
      <c r="T4" s="80" t="s">
        <v>480</v>
      </c>
      <c r="U4" s="80" t="s">
        <v>481</v>
      </c>
      <c r="V4" s="80" t="s">
        <v>482</v>
      </c>
      <c r="W4" s="80" t="s">
        <v>356</v>
      </c>
      <c r="X4" s="80" t="s">
        <v>399</v>
      </c>
      <c r="Y4" s="80" t="s">
        <v>400</v>
      </c>
      <c r="Z4" s="80" t="s">
        <v>401</v>
      </c>
      <c r="AA4" s="80" t="s">
        <v>402</v>
      </c>
      <c r="AC4" s="80" t="s">
        <v>496</v>
      </c>
      <c r="AD4" s="80" t="s">
        <v>497</v>
      </c>
      <c r="AE4" s="80" t="s">
        <v>498</v>
      </c>
      <c r="AF4" s="80" t="s">
        <v>499</v>
      </c>
      <c r="AG4" s="80" t="s">
        <v>512</v>
      </c>
      <c r="AH4" s="80" t="s">
        <v>513</v>
      </c>
      <c r="AI4" s="80" t="s">
        <v>514</v>
      </c>
      <c r="AJ4" s="80" t="s">
        <v>515</v>
      </c>
      <c r="AK4" s="80" t="s">
        <v>516</v>
      </c>
      <c r="AL4" s="80" t="s">
        <v>517</v>
      </c>
      <c r="AM4" s="80" t="s">
        <v>518</v>
      </c>
      <c r="AN4" s="80" t="s">
        <v>535</v>
      </c>
    </row>
    <row r="5" spans="1:46">
      <c r="A5" t="s">
        <v>475</v>
      </c>
      <c r="C5" t="s">
        <v>476</v>
      </c>
      <c r="D5" t="s">
        <v>476</v>
      </c>
      <c r="E5" t="s">
        <v>476</v>
      </c>
      <c r="F5" s="60" t="s">
        <v>476</v>
      </c>
      <c r="G5" t="s">
        <v>476</v>
      </c>
      <c r="H5" t="s">
        <v>476</v>
      </c>
      <c r="I5" t="s">
        <v>476</v>
      </c>
      <c r="J5" t="s">
        <v>476</v>
      </c>
      <c r="K5" t="s">
        <v>476</v>
      </c>
      <c r="L5" t="s">
        <v>476</v>
      </c>
      <c r="M5" t="s">
        <v>476</v>
      </c>
      <c r="N5" t="s">
        <v>476</v>
      </c>
      <c r="O5" t="s">
        <v>476</v>
      </c>
      <c r="P5" t="s">
        <v>476</v>
      </c>
      <c r="Q5" t="s">
        <v>476</v>
      </c>
      <c r="R5" t="s">
        <v>478</v>
      </c>
      <c r="S5" t="s">
        <v>476</v>
      </c>
      <c r="T5" t="s">
        <v>479</v>
      </c>
      <c r="U5" t="s">
        <v>476</v>
      </c>
      <c r="V5" t="s">
        <v>476</v>
      </c>
      <c r="W5" s="1" t="s">
        <v>476</v>
      </c>
      <c r="X5" s="1" t="s">
        <v>476</v>
      </c>
      <c r="Y5" s="1" t="s">
        <v>476</v>
      </c>
      <c r="Z5" s="1" t="s">
        <v>476</v>
      </c>
      <c r="AA5" s="1" t="s">
        <v>476</v>
      </c>
      <c r="AC5" t="s">
        <v>476</v>
      </c>
      <c r="AD5" t="s">
        <v>476</v>
      </c>
      <c r="AE5" t="s">
        <v>476</v>
      </c>
      <c r="AF5" t="s">
        <v>476</v>
      </c>
      <c r="AG5" t="s">
        <v>476</v>
      </c>
      <c r="AH5" t="s">
        <v>476</v>
      </c>
      <c r="AI5" t="s">
        <v>476</v>
      </c>
      <c r="AJ5" t="s">
        <v>476</v>
      </c>
      <c r="AK5" t="s">
        <v>476</v>
      </c>
      <c r="AL5" t="s">
        <v>476</v>
      </c>
      <c r="AM5" t="s">
        <v>476</v>
      </c>
      <c r="AN5" t="s">
        <v>476</v>
      </c>
    </row>
    <row r="6" spans="1:46">
      <c r="A6" t="s">
        <v>474</v>
      </c>
      <c r="C6" t="s">
        <v>552</v>
      </c>
      <c r="D6" t="s">
        <v>552</v>
      </c>
      <c r="E6" t="s">
        <v>552</v>
      </c>
      <c r="F6" s="60" t="s">
        <v>552</v>
      </c>
      <c r="G6" t="s">
        <v>552</v>
      </c>
      <c r="H6" t="s">
        <v>552</v>
      </c>
      <c r="I6" t="s">
        <v>552</v>
      </c>
      <c r="J6" t="s">
        <v>477</v>
      </c>
      <c r="K6" t="s">
        <v>552</v>
      </c>
      <c r="L6" t="s">
        <v>552</v>
      </c>
      <c r="M6" t="s">
        <v>553</v>
      </c>
      <c r="N6" t="s">
        <v>553</v>
      </c>
      <c r="O6" t="s">
        <v>552</v>
      </c>
      <c r="P6" t="s">
        <v>553</v>
      </c>
      <c r="Q6" t="s">
        <v>553</v>
      </c>
      <c r="R6" t="s">
        <v>554</v>
      </c>
      <c r="S6" t="s">
        <v>552</v>
      </c>
      <c r="T6" t="s">
        <v>556</v>
      </c>
      <c r="U6" t="s">
        <v>552</v>
      </c>
      <c r="V6" t="s">
        <v>552</v>
      </c>
      <c r="W6" t="s">
        <v>552</v>
      </c>
      <c r="X6" t="s">
        <v>552</v>
      </c>
      <c r="Y6" t="s">
        <v>552</v>
      </c>
      <c r="Z6" t="s">
        <v>552</v>
      </c>
      <c r="AA6" t="s">
        <v>552</v>
      </c>
      <c r="AC6" t="s">
        <v>552</v>
      </c>
      <c r="AD6" t="s">
        <v>552</v>
      </c>
      <c r="AE6" t="s">
        <v>552</v>
      </c>
      <c r="AF6" t="s">
        <v>552</v>
      </c>
      <c r="AG6" t="s">
        <v>552</v>
      </c>
      <c r="AH6" t="s">
        <v>552</v>
      </c>
      <c r="AI6" t="s">
        <v>552</v>
      </c>
      <c r="AJ6" t="s">
        <v>552</v>
      </c>
      <c r="AK6" t="s">
        <v>552</v>
      </c>
      <c r="AL6" t="s">
        <v>552</v>
      </c>
      <c r="AM6" t="s">
        <v>552</v>
      </c>
      <c r="AN6" t="s">
        <v>552</v>
      </c>
    </row>
    <row r="7" spans="1:46" s="60" customFormat="1">
      <c r="A7" s="60" t="s">
        <v>301</v>
      </c>
      <c r="B7" s="4">
        <v>25658</v>
      </c>
      <c r="C7" s="5">
        <v>7</v>
      </c>
      <c r="D7" s="5">
        <v>5</v>
      </c>
      <c r="E7" s="5">
        <v>63</v>
      </c>
      <c r="F7" s="5">
        <v>1.2</v>
      </c>
      <c r="G7" s="5">
        <v>104.6</v>
      </c>
      <c r="H7" s="5">
        <v>88.5</v>
      </c>
      <c r="I7" s="5">
        <v>30.7</v>
      </c>
      <c r="J7" s="5">
        <v>3.4</v>
      </c>
      <c r="K7" s="5">
        <v>46</v>
      </c>
      <c r="L7" s="5">
        <v>4936.6000000000004</v>
      </c>
      <c r="M7" s="5">
        <v>3065.1</v>
      </c>
      <c r="N7" s="5">
        <v>631.70000000000005</v>
      </c>
      <c r="O7" s="89">
        <v>0.20609000000000002</v>
      </c>
      <c r="P7" s="5">
        <v>1051.2</v>
      </c>
      <c r="Q7" s="9">
        <v>-0.48</v>
      </c>
      <c r="R7" s="5">
        <v>4962.8999999999996</v>
      </c>
      <c r="S7" s="5">
        <v>247.9</v>
      </c>
      <c r="T7" s="41">
        <v>1</v>
      </c>
      <c r="U7" s="9">
        <v>-0.88</v>
      </c>
      <c r="V7" s="9">
        <v>0.41</v>
      </c>
      <c r="W7" s="5">
        <v>247.9</v>
      </c>
      <c r="X7" s="5">
        <v>133.6</v>
      </c>
      <c r="Y7" s="5">
        <v>114.3</v>
      </c>
      <c r="Z7" s="5">
        <v>714</v>
      </c>
      <c r="AA7" s="5">
        <v>834.4</v>
      </c>
      <c r="AB7" s="5">
        <f>E7-F7</f>
        <v>61.8</v>
      </c>
      <c r="AC7" s="5">
        <v>90.6</v>
      </c>
      <c r="AD7" s="5">
        <v>17.899999999999999</v>
      </c>
      <c r="AE7" s="5">
        <v>27</v>
      </c>
      <c r="AF7" s="5">
        <v>45.1</v>
      </c>
      <c r="AG7" s="5">
        <v>48.3</v>
      </c>
      <c r="AH7" s="5">
        <v>16.600000000000001</v>
      </c>
      <c r="AI7" s="5">
        <v>14</v>
      </c>
      <c r="AJ7" s="5">
        <v>70.599999999999994</v>
      </c>
      <c r="AK7" s="5">
        <v>3.8</v>
      </c>
      <c r="AL7" s="5">
        <v>1.1000000000000001</v>
      </c>
      <c r="AM7" s="5">
        <v>14.7</v>
      </c>
      <c r="AN7" s="5">
        <v>129.9</v>
      </c>
    </row>
    <row r="8" spans="1:46">
      <c r="A8" t="s">
        <v>302</v>
      </c>
      <c r="B8" s="4">
        <v>25749</v>
      </c>
      <c r="C8" s="5">
        <v>7.2</v>
      </c>
      <c r="D8" s="5">
        <v>5.3</v>
      </c>
      <c r="E8" s="5">
        <v>73.099999999999994</v>
      </c>
      <c r="F8" s="5">
        <v>1.3</v>
      </c>
      <c r="G8" s="5">
        <v>105.5</v>
      </c>
      <c r="H8" s="5">
        <v>90.5</v>
      </c>
      <c r="I8" s="5">
        <v>30.8</v>
      </c>
      <c r="J8" s="5">
        <v>3.5</v>
      </c>
      <c r="K8" s="5">
        <v>46.3</v>
      </c>
      <c r="L8" s="5">
        <v>4943.6000000000004</v>
      </c>
      <c r="M8" s="5">
        <v>3079</v>
      </c>
      <c r="N8" s="5">
        <v>641.6</v>
      </c>
      <c r="O8" s="89">
        <v>0.20837</v>
      </c>
      <c r="P8" s="5">
        <v>1067.4000000000001</v>
      </c>
      <c r="Q8" s="9">
        <v>-1.1100000000000001</v>
      </c>
      <c r="R8" s="5">
        <v>5002.7</v>
      </c>
      <c r="S8" s="5">
        <v>249.1</v>
      </c>
      <c r="T8" s="41">
        <v>1</v>
      </c>
      <c r="U8" s="9">
        <v>-1.35</v>
      </c>
      <c r="V8" s="9">
        <v>0.24</v>
      </c>
      <c r="W8" s="5">
        <v>249.1</v>
      </c>
      <c r="X8" s="5">
        <v>131.80000000000001</v>
      </c>
      <c r="Y8" s="5">
        <v>117.4</v>
      </c>
      <c r="Z8" s="5">
        <v>695.2</v>
      </c>
      <c r="AA8" s="5">
        <v>838.9</v>
      </c>
      <c r="AB8" s="5">
        <f t="shared" ref="AB8:AB71" si="0">E8-F8</f>
        <v>71.8</v>
      </c>
      <c r="AC8" s="5">
        <v>91.4</v>
      </c>
      <c r="AD8" s="5">
        <v>18.100000000000001</v>
      </c>
      <c r="AE8" s="5">
        <v>27</v>
      </c>
      <c r="AF8" s="5">
        <v>45.4</v>
      </c>
      <c r="AG8" s="5">
        <v>57.5</v>
      </c>
      <c r="AH8" s="5">
        <v>17.899999999999999</v>
      </c>
      <c r="AI8" s="5">
        <v>14.1</v>
      </c>
      <c r="AJ8" s="5">
        <v>72.400000000000006</v>
      </c>
      <c r="AK8" s="5">
        <v>3.7</v>
      </c>
      <c r="AL8" s="5">
        <v>1.1000000000000001</v>
      </c>
      <c r="AM8" s="5">
        <v>15.6</v>
      </c>
      <c r="AN8" s="5">
        <v>134.1</v>
      </c>
    </row>
    <row r="9" spans="1:46">
      <c r="A9" t="s">
        <v>303</v>
      </c>
      <c r="B9" s="4">
        <v>25841</v>
      </c>
      <c r="C9" s="5">
        <v>7.3</v>
      </c>
      <c r="D9" s="5">
        <v>5.6</v>
      </c>
      <c r="E9" s="5">
        <v>73.5</v>
      </c>
      <c r="F9" s="5">
        <v>1.3</v>
      </c>
      <c r="G9" s="5">
        <v>100.7</v>
      </c>
      <c r="H9" s="5">
        <v>92.5</v>
      </c>
      <c r="I9" s="5">
        <v>31.7</v>
      </c>
      <c r="J9" s="5">
        <v>3.6</v>
      </c>
      <c r="K9" s="5">
        <v>46.7</v>
      </c>
      <c r="L9" s="5">
        <v>4989.2</v>
      </c>
      <c r="M9" s="5">
        <v>3106</v>
      </c>
      <c r="N9" s="5">
        <v>653.5</v>
      </c>
      <c r="O9" s="89">
        <v>0.2104</v>
      </c>
      <c r="P9" s="5">
        <v>1086.0999999999999</v>
      </c>
      <c r="Q9" s="9">
        <v>0.4</v>
      </c>
      <c r="R9" s="5">
        <v>5041.1000000000004</v>
      </c>
      <c r="S9" s="5">
        <v>254.6</v>
      </c>
      <c r="T9" s="41">
        <v>1</v>
      </c>
      <c r="U9" s="9">
        <v>-0.61</v>
      </c>
      <c r="V9" s="9">
        <v>1.01</v>
      </c>
      <c r="W9" s="5">
        <v>254.6</v>
      </c>
      <c r="X9" s="5">
        <v>132.4</v>
      </c>
      <c r="Y9" s="5">
        <v>122.2</v>
      </c>
      <c r="Z9" s="5">
        <v>686.7</v>
      </c>
      <c r="AA9" s="5">
        <v>858.1</v>
      </c>
      <c r="AB9" s="5">
        <f t="shared" si="0"/>
        <v>72.2</v>
      </c>
      <c r="AC9" s="5">
        <v>86.3</v>
      </c>
      <c r="AD9" s="5">
        <v>18.2</v>
      </c>
      <c r="AE9" s="5">
        <v>27.9</v>
      </c>
      <c r="AF9" s="5">
        <v>45.9</v>
      </c>
      <c r="AG9" s="5">
        <v>56.9</v>
      </c>
      <c r="AH9" s="5">
        <v>19.2</v>
      </c>
      <c r="AI9" s="5">
        <v>14.3</v>
      </c>
      <c r="AJ9" s="5">
        <v>74.3</v>
      </c>
      <c r="AK9" s="5">
        <v>3.8</v>
      </c>
      <c r="AL9" s="5">
        <v>1.1000000000000001</v>
      </c>
      <c r="AM9" s="5">
        <v>16.600000000000001</v>
      </c>
      <c r="AN9" s="5">
        <v>140.1</v>
      </c>
      <c r="AO9" s="60"/>
      <c r="AP9" s="60"/>
      <c r="AQ9" s="60"/>
    </row>
    <row r="10" spans="1:46">
      <c r="A10" t="s">
        <v>304</v>
      </c>
      <c r="B10" s="4">
        <v>25933</v>
      </c>
      <c r="C10" s="5">
        <v>7.5</v>
      </c>
      <c r="D10" s="5">
        <v>5.9</v>
      </c>
      <c r="E10" s="5">
        <v>77.400000000000006</v>
      </c>
      <c r="F10" s="5">
        <v>1.3</v>
      </c>
      <c r="G10" s="5">
        <v>101.5</v>
      </c>
      <c r="H10" s="5">
        <v>94.1</v>
      </c>
      <c r="I10" s="5">
        <v>30.2</v>
      </c>
      <c r="J10" s="5">
        <v>3.5</v>
      </c>
      <c r="K10" s="5">
        <v>46.5</v>
      </c>
      <c r="L10" s="5">
        <v>4935.7</v>
      </c>
      <c r="M10" s="5">
        <v>3097.5</v>
      </c>
      <c r="N10" s="5">
        <v>660.2</v>
      </c>
      <c r="O10" s="89">
        <v>0.21312999999999999</v>
      </c>
      <c r="P10" s="5">
        <v>1088.5999999999999</v>
      </c>
      <c r="Q10" s="9">
        <v>0.06</v>
      </c>
      <c r="R10" s="5">
        <v>5078.3</v>
      </c>
      <c r="S10" s="5">
        <v>258.7</v>
      </c>
      <c r="T10" s="41">
        <v>1</v>
      </c>
      <c r="U10" s="9">
        <v>-0.18</v>
      </c>
      <c r="V10" s="9">
        <v>0.23</v>
      </c>
      <c r="W10" s="5">
        <v>258.7</v>
      </c>
      <c r="X10" s="5">
        <v>133.5</v>
      </c>
      <c r="Y10" s="5">
        <v>125.2</v>
      </c>
      <c r="Z10" s="5">
        <v>684.1</v>
      </c>
      <c r="AA10" s="5">
        <v>862.4</v>
      </c>
      <c r="AB10" s="5">
        <f t="shared" si="0"/>
        <v>76.100000000000009</v>
      </c>
      <c r="AC10" s="5">
        <v>87.2</v>
      </c>
      <c r="AD10" s="5">
        <v>18.2</v>
      </c>
      <c r="AE10" s="5">
        <v>26.6</v>
      </c>
      <c r="AF10" s="5">
        <v>45.6</v>
      </c>
      <c r="AG10" s="5">
        <v>59.8</v>
      </c>
      <c r="AH10" s="5">
        <v>19.8</v>
      </c>
      <c r="AI10" s="5">
        <v>14.4</v>
      </c>
      <c r="AJ10" s="5">
        <v>76</v>
      </c>
      <c r="AK10" s="5">
        <v>3.6</v>
      </c>
      <c r="AL10" s="5">
        <v>1.1000000000000001</v>
      </c>
      <c r="AM10" s="5">
        <v>17.5</v>
      </c>
      <c r="AN10" s="5">
        <v>144.30000000000001</v>
      </c>
      <c r="AO10" s="60"/>
      <c r="AP10" s="60"/>
      <c r="AQ10" s="60"/>
    </row>
    <row r="11" spans="1:46">
      <c r="A11" t="s">
        <v>305</v>
      </c>
      <c r="B11" s="4">
        <v>26023</v>
      </c>
      <c r="C11" s="5">
        <v>7.8</v>
      </c>
      <c r="D11" s="5">
        <v>6.2</v>
      </c>
      <c r="E11" s="5">
        <v>79.3</v>
      </c>
      <c r="F11" s="5">
        <v>1.4</v>
      </c>
      <c r="G11" s="5">
        <v>98.3</v>
      </c>
      <c r="H11" s="5">
        <v>97.7</v>
      </c>
      <c r="I11" s="5">
        <v>34</v>
      </c>
      <c r="J11" s="5">
        <v>3.4</v>
      </c>
      <c r="K11" s="5">
        <v>50.5</v>
      </c>
      <c r="L11" s="5">
        <v>5069.7</v>
      </c>
      <c r="M11" s="5">
        <v>3157</v>
      </c>
      <c r="N11" s="5">
        <v>679.2</v>
      </c>
      <c r="O11" s="89">
        <v>0.21514</v>
      </c>
      <c r="P11" s="5">
        <v>1135.2</v>
      </c>
      <c r="Q11" s="9">
        <v>-1.31</v>
      </c>
      <c r="R11" s="5">
        <v>5115.7</v>
      </c>
      <c r="S11" s="5">
        <v>261.89999999999998</v>
      </c>
      <c r="T11" s="41">
        <v>-1</v>
      </c>
      <c r="U11" s="9">
        <v>-1.52</v>
      </c>
      <c r="V11" s="9">
        <v>0.22</v>
      </c>
      <c r="W11" s="5">
        <v>261.89999999999998</v>
      </c>
      <c r="X11" s="5">
        <v>133.30000000000001</v>
      </c>
      <c r="Y11" s="5">
        <v>128.6</v>
      </c>
      <c r="Z11" s="5">
        <v>662.1</v>
      </c>
      <c r="AA11" s="5">
        <v>866</v>
      </c>
      <c r="AB11" s="5">
        <f t="shared" si="0"/>
        <v>77.899999999999991</v>
      </c>
      <c r="AC11" s="5">
        <v>83.6</v>
      </c>
      <c r="AD11" s="5">
        <v>19.399999999999999</v>
      </c>
      <c r="AE11" s="5">
        <v>29.9</v>
      </c>
      <c r="AF11" s="5">
        <v>49.6</v>
      </c>
      <c r="AG11" s="5">
        <v>61</v>
      </c>
      <c r="AH11" s="5">
        <v>20.5</v>
      </c>
      <c r="AI11" s="5">
        <v>14.7</v>
      </c>
      <c r="AJ11" s="5">
        <v>78.3</v>
      </c>
      <c r="AK11" s="5">
        <v>4.0999999999999996</v>
      </c>
      <c r="AL11" s="5">
        <v>1.1000000000000001</v>
      </c>
      <c r="AM11" s="5">
        <v>18.3</v>
      </c>
      <c r="AN11" s="5">
        <v>149.1</v>
      </c>
      <c r="AO11" s="60"/>
      <c r="AP11" s="60"/>
      <c r="AQ11" s="60"/>
      <c r="AR11" s="60"/>
      <c r="AS11" s="60"/>
      <c r="AT11" s="60"/>
    </row>
    <row r="12" spans="1:46">
      <c r="A12" t="s">
        <v>306</v>
      </c>
      <c r="B12" s="4">
        <v>26114</v>
      </c>
      <c r="C12" s="5">
        <v>8</v>
      </c>
      <c r="D12" s="5">
        <v>6.6</v>
      </c>
      <c r="E12" s="5">
        <v>86.9</v>
      </c>
      <c r="F12" s="5">
        <v>1.4</v>
      </c>
      <c r="G12" s="5">
        <v>100.7</v>
      </c>
      <c r="H12" s="5">
        <v>98.9</v>
      </c>
      <c r="I12" s="5">
        <v>34.9</v>
      </c>
      <c r="J12" s="5">
        <v>3.3</v>
      </c>
      <c r="K12" s="5">
        <v>51</v>
      </c>
      <c r="L12" s="5">
        <v>5097.2</v>
      </c>
      <c r="M12" s="5">
        <v>3186</v>
      </c>
      <c r="N12" s="5">
        <v>693.2</v>
      </c>
      <c r="O12" s="89">
        <v>0.21759000000000001</v>
      </c>
      <c r="P12" s="5">
        <v>1156.3</v>
      </c>
      <c r="Q12" s="9">
        <v>-0.21</v>
      </c>
      <c r="R12" s="5">
        <v>5152.5</v>
      </c>
      <c r="S12" s="5">
        <v>266.10000000000002</v>
      </c>
      <c r="T12" s="41">
        <v>-1</v>
      </c>
      <c r="U12" s="9">
        <v>-0.55000000000000004</v>
      </c>
      <c r="V12" s="9">
        <v>0.34</v>
      </c>
      <c r="W12" s="5">
        <v>266.10000000000002</v>
      </c>
      <c r="X12" s="5">
        <v>134.30000000000001</v>
      </c>
      <c r="Y12" s="5">
        <v>131.9</v>
      </c>
      <c r="Z12" s="5">
        <v>654.4</v>
      </c>
      <c r="AA12" s="5">
        <v>872.4</v>
      </c>
      <c r="AB12" s="5">
        <f t="shared" si="0"/>
        <v>85.5</v>
      </c>
      <c r="AC12" s="5">
        <v>85.1</v>
      </c>
      <c r="AD12" s="5">
        <v>18.7</v>
      </c>
      <c r="AE12" s="5">
        <v>30.7</v>
      </c>
      <c r="AF12" s="5">
        <v>50.2</v>
      </c>
      <c r="AG12" s="5">
        <v>67.900000000000006</v>
      </c>
      <c r="AH12" s="5">
        <v>22.1</v>
      </c>
      <c r="AI12" s="5">
        <v>15.6</v>
      </c>
      <c r="AJ12" s="5">
        <v>80.2</v>
      </c>
      <c r="AK12" s="5">
        <v>4.2</v>
      </c>
      <c r="AL12" s="5">
        <v>1.2</v>
      </c>
      <c r="AM12" s="5">
        <v>19.100000000000001</v>
      </c>
      <c r="AN12" s="5">
        <v>153.6</v>
      </c>
      <c r="AO12" s="60"/>
      <c r="AP12" s="60"/>
      <c r="AQ12" s="60"/>
      <c r="AR12" s="60"/>
      <c r="AS12" s="60"/>
      <c r="AT12" s="60"/>
    </row>
    <row r="13" spans="1:46">
      <c r="A13" t="s">
        <v>307</v>
      </c>
      <c r="B13" s="4">
        <v>26206</v>
      </c>
      <c r="C13" s="5">
        <v>8.1</v>
      </c>
      <c r="D13" s="5">
        <v>6.9</v>
      </c>
      <c r="E13" s="5">
        <v>86.9</v>
      </c>
      <c r="F13" s="5">
        <v>1.5</v>
      </c>
      <c r="G13" s="5">
        <v>102.3</v>
      </c>
      <c r="H13" s="5">
        <v>101.7</v>
      </c>
      <c r="I13" s="5">
        <v>34.1</v>
      </c>
      <c r="J13" s="5">
        <v>3.4</v>
      </c>
      <c r="K13" s="5">
        <v>51.3</v>
      </c>
      <c r="L13" s="5">
        <v>5139.1000000000004</v>
      </c>
      <c r="M13" s="5">
        <v>3211.4</v>
      </c>
      <c r="N13" s="5">
        <v>705.6</v>
      </c>
      <c r="O13" s="89">
        <v>0.21972000000000003</v>
      </c>
      <c r="P13" s="5">
        <v>1177.7</v>
      </c>
      <c r="Q13" s="9">
        <v>-0.05</v>
      </c>
      <c r="R13" s="5">
        <v>5189.3</v>
      </c>
      <c r="S13" s="5">
        <v>269.8</v>
      </c>
      <c r="T13" s="41">
        <v>-1</v>
      </c>
      <c r="U13" s="9">
        <v>-0.2</v>
      </c>
      <c r="V13" s="9">
        <v>0.16</v>
      </c>
      <c r="W13" s="5">
        <v>269.8</v>
      </c>
      <c r="X13" s="5">
        <v>135.6</v>
      </c>
      <c r="Y13" s="5">
        <v>134.19999999999999</v>
      </c>
      <c r="Z13" s="5">
        <v>651.5</v>
      </c>
      <c r="AA13" s="5">
        <v>875.4</v>
      </c>
      <c r="AB13" s="5">
        <f t="shared" si="0"/>
        <v>85.4</v>
      </c>
      <c r="AC13" s="5">
        <v>86.3</v>
      </c>
      <c r="AD13" s="5">
        <v>18.899999999999999</v>
      </c>
      <c r="AE13" s="5">
        <v>29.8</v>
      </c>
      <c r="AF13" s="5">
        <v>50.5</v>
      </c>
      <c r="AG13" s="5">
        <v>67.2</v>
      </c>
      <c r="AH13" s="5">
        <v>22.4</v>
      </c>
      <c r="AI13" s="5">
        <v>16</v>
      </c>
      <c r="AJ13" s="5">
        <v>82.8</v>
      </c>
      <c r="AK13" s="5">
        <v>4.4000000000000004</v>
      </c>
      <c r="AL13" s="5">
        <v>1.2</v>
      </c>
      <c r="AM13" s="5">
        <v>19.600000000000001</v>
      </c>
      <c r="AN13" s="5">
        <v>156.9</v>
      </c>
      <c r="AO13" s="60"/>
      <c r="AP13" s="60"/>
      <c r="AQ13" s="60"/>
      <c r="AR13" s="60"/>
      <c r="AS13" s="60"/>
      <c r="AT13" s="60"/>
    </row>
    <row r="14" spans="1:46">
      <c r="A14" t="s">
        <v>308</v>
      </c>
      <c r="B14" s="4">
        <v>26298</v>
      </c>
      <c r="C14" s="5">
        <v>8.3000000000000007</v>
      </c>
      <c r="D14" s="5">
        <v>7.3</v>
      </c>
      <c r="E14" s="5">
        <v>88.5</v>
      </c>
      <c r="F14" s="5">
        <v>1.5</v>
      </c>
      <c r="G14" s="5">
        <v>105.5</v>
      </c>
      <c r="H14" s="5">
        <v>103.7</v>
      </c>
      <c r="I14" s="5">
        <v>34.6</v>
      </c>
      <c r="J14" s="5">
        <v>3.4</v>
      </c>
      <c r="K14" s="5">
        <v>51.9</v>
      </c>
      <c r="L14" s="5">
        <v>5151.2</v>
      </c>
      <c r="M14" s="5">
        <v>3264.7</v>
      </c>
      <c r="N14" s="5">
        <v>721.7</v>
      </c>
      <c r="O14" s="89">
        <v>0.22108</v>
      </c>
      <c r="P14" s="5">
        <v>1190.3</v>
      </c>
      <c r="Q14" s="9">
        <v>-0.66</v>
      </c>
      <c r="R14" s="5">
        <v>5226.3</v>
      </c>
      <c r="S14" s="5">
        <v>272.10000000000002</v>
      </c>
      <c r="T14" s="41">
        <v>-1</v>
      </c>
      <c r="U14" s="9">
        <v>-1.24</v>
      </c>
      <c r="V14" s="9">
        <v>0.56999999999999995</v>
      </c>
      <c r="W14" s="5">
        <v>272.10000000000002</v>
      </c>
      <c r="X14" s="5">
        <v>134.69999999999999</v>
      </c>
      <c r="Y14" s="5">
        <v>137.4</v>
      </c>
      <c r="Z14" s="5">
        <v>634.4</v>
      </c>
      <c r="AA14" s="5">
        <v>886.4</v>
      </c>
      <c r="AB14" s="5">
        <f t="shared" si="0"/>
        <v>87</v>
      </c>
      <c r="AC14" s="5">
        <v>88.2</v>
      </c>
      <c r="AD14" s="5">
        <v>19</v>
      </c>
      <c r="AE14" s="5">
        <v>30.1</v>
      </c>
      <c r="AF14" s="5">
        <v>51</v>
      </c>
      <c r="AG14" s="5">
        <v>68.2</v>
      </c>
      <c r="AH14" s="5">
        <v>23.7</v>
      </c>
      <c r="AI14" s="5">
        <v>17.3</v>
      </c>
      <c r="AJ14" s="5">
        <v>84.7</v>
      </c>
      <c r="AK14" s="5">
        <v>4.5</v>
      </c>
      <c r="AL14" s="5">
        <v>1.2</v>
      </c>
      <c r="AM14" s="5">
        <v>20.3</v>
      </c>
      <c r="AN14" s="5">
        <v>161</v>
      </c>
      <c r="AO14" s="60"/>
      <c r="AP14" s="60"/>
      <c r="AQ14" s="60"/>
      <c r="AR14" s="60"/>
      <c r="AS14" s="60"/>
      <c r="AT14" s="60"/>
    </row>
    <row r="15" spans="1:46">
      <c r="A15" t="s">
        <v>309</v>
      </c>
      <c r="B15" s="4">
        <v>26389</v>
      </c>
      <c r="C15" s="5">
        <v>8.5</v>
      </c>
      <c r="D15" s="5">
        <v>7.8</v>
      </c>
      <c r="E15" s="5">
        <v>91.4</v>
      </c>
      <c r="F15" s="5">
        <v>1.7</v>
      </c>
      <c r="G15" s="5">
        <v>119.8</v>
      </c>
      <c r="H15" s="5">
        <v>104.6</v>
      </c>
      <c r="I15" s="5">
        <v>36.799999999999997</v>
      </c>
      <c r="J15" s="5">
        <v>3.2</v>
      </c>
      <c r="K15" s="5">
        <v>58.1</v>
      </c>
      <c r="L15" s="5">
        <v>5246</v>
      </c>
      <c r="M15" s="5">
        <v>3307.8</v>
      </c>
      <c r="N15" s="5">
        <v>738.9</v>
      </c>
      <c r="O15" s="89">
        <v>0.22339999999999999</v>
      </c>
      <c r="P15" s="5">
        <v>1230.5999999999999</v>
      </c>
      <c r="Q15" s="9">
        <v>0.52</v>
      </c>
      <c r="R15" s="5">
        <v>5264.4</v>
      </c>
      <c r="S15" s="5">
        <v>282.2</v>
      </c>
      <c r="T15" s="41">
        <v>-1</v>
      </c>
      <c r="U15" s="9">
        <v>0.39</v>
      </c>
      <c r="V15" s="9">
        <v>0.13</v>
      </c>
      <c r="W15" s="5">
        <v>282.2</v>
      </c>
      <c r="X15" s="5">
        <v>141.4</v>
      </c>
      <c r="Y15" s="5">
        <v>140.80000000000001</v>
      </c>
      <c r="Z15" s="5">
        <v>639.70000000000005</v>
      </c>
      <c r="AA15" s="5">
        <v>888.8</v>
      </c>
      <c r="AB15" s="5">
        <f t="shared" si="0"/>
        <v>89.7</v>
      </c>
      <c r="AC15" s="5">
        <v>100.3</v>
      </c>
      <c r="AD15" s="5">
        <v>18.2</v>
      </c>
      <c r="AE15" s="5">
        <v>31.8</v>
      </c>
      <c r="AF15" s="5">
        <v>57.3</v>
      </c>
      <c r="AG15" s="5">
        <v>70.2</v>
      </c>
      <c r="AH15" s="5">
        <v>24.4</v>
      </c>
      <c r="AI15" s="5">
        <v>19.5</v>
      </c>
      <c r="AJ15" s="5">
        <v>86.4</v>
      </c>
      <c r="AK15" s="5">
        <v>5</v>
      </c>
      <c r="AL15" s="5">
        <v>1.3</v>
      </c>
      <c r="AM15" s="5">
        <v>21.2</v>
      </c>
      <c r="AN15" s="5">
        <v>165.7</v>
      </c>
      <c r="AO15" s="60"/>
      <c r="AP15" s="60"/>
      <c r="AQ15" s="60"/>
      <c r="AR15" s="60"/>
      <c r="AS15" s="60"/>
      <c r="AT15" s="60"/>
    </row>
    <row r="16" spans="1:46">
      <c r="A16" t="s">
        <v>310</v>
      </c>
      <c r="B16" s="4">
        <v>26480</v>
      </c>
      <c r="C16" s="5">
        <v>8.6999999999999993</v>
      </c>
      <c r="D16" s="5">
        <v>8</v>
      </c>
      <c r="E16" s="5">
        <v>91.9</v>
      </c>
      <c r="F16" s="5">
        <v>1.8</v>
      </c>
      <c r="G16" s="5">
        <v>123.4</v>
      </c>
      <c r="H16" s="5">
        <v>106.8</v>
      </c>
      <c r="I16" s="5">
        <v>37.1</v>
      </c>
      <c r="J16" s="5">
        <v>3.2</v>
      </c>
      <c r="K16" s="5">
        <v>58.8</v>
      </c>
      <c r="L16" s="5">
        <v>5365</v>
      </c>
      <c r="M16" s="5">
        <v>3370.7</v>
      </c>
      <c r="N16" s="5">
        <v>757.4</v>
      </c>
      <c r="O16" s="89">
        <v>0.22469</v>
      </c>
      <c r="P16" s="5">
        <v>1266.4000000000001</v>
      </c>
      <c r="Q16" s="9">
        <v>0.41</v>
      </c>
      <c r="R16" s="5">
        <v>5302.4</v>
      </c>
      <c r="S16" s="5">
        <v>286.5</v>
      </c>
      <c r="T16" s="41">
        <v>-1</v>
      </c>
      <c r="U16" s="9">
        <v>0.48</v>
      </c>
      <c r="V16" s="9">
        <v>-7.0000000000000007E-2</v>
      </c>
      <c r="W16" s="5">
        <v>286.5</v>
      </c>
      <c r="X16" s="5">
        <v>144.19999999999999</v>
      </c>
      <c r="Y16" s="5">
        <v>142.19999999999999</v>
      </c>
      <c r="Z16" s="5">
        <v>645.9</v>
      </c>
      <c r="AA16" s="5">
        <v>887.3</v>
      </c>
      <c r="AB16" s="5">
        <f t="shared" si="0"/>
        <v>90.100000000000009</v>
      </c>
      <c r="AC16" s="5">
        <v>102.4</v>
      </c>
      <c r="AD16" s="5">
        <v>18.3</v>
      </c>
      <c r="AE16" s="5">
        <v>32</v>
      </c>
      <c r="AF16" s="5">
        <v>57.9</v>
      </c>
      <c r="AG16" s="5">
        <v>70.2</v>
      </c>
      <c r="AH16" s="5">
        <v>32.700000000000003</v>
      </c>
      <c r="AI16" s="5">
        <v>21</v>
      </c>
      <c r="AJ16" s="5">
        <v>88.5</v>
      </c>
      <c r="AK16" s="5">
        <v>5</v>
      </c>
      <c r="AL16" s="5">
        <v>1.3</v>
      </c>
      <c r="AM16" s="5">
        <v>21.6</v>
      </c>
      <c r="AN16" s="5">
        <v>167.9</v>
      </c>
      <c r="AO16" s="60"/>
      <c r="AP16" s="60"/>
      <c r="AQ16" s="60"/>
      <c r="AR16" s="60"/>
      <c r="AS16" s="60"/>
      <c r="AT16" s="60"/>
    </row>
    <row r="17" spans="1:46">
      <c r="A17" t="s">
        <v>311</v>
      </c>
      <c r="B17" s="4">
        <v>26572</v>
      </c>
      <c r="C17" s="5">
        <v>8.9</v>
      </c>
      <c r="D17" s="5">
        <v>8.6</v>
      </c>
      <c r="E17" s="5">
        <v>92.9</v>
      </c>
      <c r="F17" s="5">
        <v>1.8</v>
      </c>
      <c r="G17" s="5">
        <v>124.3</v>
      </c>
      <c r="H17" s="5">
        <v>108.9</v>
      </c>
      <c r="I17" s="5">
        <v>38.299999999999997</v>
      </c>
      <c r="J17" s="5">
        <v>3.2</v>
      </c>
      <c r="K17" s="5">
        <v>59.5</v>
      </c>
      <c r="L17" s="5">
        <v>5415.7</v>
      </c>
      <c r="M17" s="5">
        <v>3422.7</v>
      </c>
      <c r="N17" s="5">
        <v>775.8</v>
      </c>
      <c r="O17" s="89">
        <v>0.22666</v>
      </c>
      <c r="P17" s="5">
        <v>1290.5999999999999</v>
      </c>
      <c r="Q17" s="9">
        <v>-1.72</v>
      </c>
      <c r="R17" s="5">
        <v>5341.2</v>
      </c>
      <c r="S17" s="5">
        <v>284.3</v>
      </c>
      <c r="T17" s="41">
        <v>-1</v>
      </c>
      <c r="U17" s="9">
        <v>-2.08</v>
      </c>
      <c r="V17" s="9">
        <v>0.36</v>
      </c>
      <c r="W17" s="5">
        <v>284.3</v>
      </c>
      <c r="X17" s="5">
        <v>138.80000000000001</v>
      </c>
      <c r="Y17" s="5">
        <v>145.6</v>
      </c>
      <c r="Z17" s="5">
        <v>616.29999999999995</v>
      </c>
      <c r="AA17" s="5">
        <v>894.4</v>
      </c>
      <c r="AB17" s="5">
        <f t="shared" si="0"/>
        <v>91.100000000000009</v>
      </c>
      <c r="AC17" s="5">
        <v>103.1</v>
      </c>
      <c r="AD17" s="5">
        <v>18.5</v>
      </c>
      <c r="AE17" s="5">
        <v>33.1</v>
      </c>
      <c r="AF17" s="5">
        <v>58.5</v>
      </c>
      <c r="AG17" s="5">
        <v>70.3</v>
      </c>
      <c r="AH17" s="5">
        <v>25.6</v>
      </c>
      <c r="AI17" s="5">
        <v>21.2</v>
      </c>
      <c r="AJ17" s="5">
        <v>90.4</v>
      </c>
      <c r="AK17" s="5">
        <v>5.2</v>
      </c>
      <c r="AL17" s="5">
        <v>1.3</v>
      </c>
      <c r="AM17" s="5">
        <v>22.5</v>
      </c>
      <c r="AN17" s="5">
        <v>172.5</v>
      </c>
      <c r="AO17" s="60"/>
      <c r="AP17" s="60"/>
      <c r="AQ17" s="60"/>
      <c r="AR17" s="60"/>
      <c r="AS17" s="60"/>
      <c r="AT17" s="60"/>
    </row>
    <row r="18" spans="1:46">
      <c r="A18" t="s">
        <v>312</v>
      </c>
      <c r="B18" s="4">
        <v>26664</v>
      </c>
      <c r="C18" s="5">
        <v>9.1999999999999993</v>
      </c>
      <c r="D18" s="5">
        <v>8.5</v>
      </c>
      <c r="E18" s="5">
        <v>103.1</v>
      </c>
      <c r="F18" s="5">
        <v>1.9</v>
      </c>
      <c r="G18" s="5">
        <v>127.1</v>
      </c>
      <c r="H18" s="5">
        <v>111.5</v>
      </c>
      <c r="I18" s="5">
        <v>42.4</v>
      </c>
      <c r="J18" s="5">
        <v>3.3</v>
      </c>
      <c r="K18" s="5">
        <v>60.4</v>
      </c>
      <c r="L18" s="5">
        <v>5506.4</v>
      </c>
      <c r="M18" s="5">
        <v>3503</v>
      </c>
      <c r="N18" s="5">
        <v>800.5</v>
      </c>
      <c r="O18" s="89">
        <v>0.22852</v>
      </c>
      <c r="P18" s="5">
        <v>1328.9</v>
      </c>
      <c r="Q18" s="9">
        <v>0.77</v>
      </c>
      <c r="R18" s="5">
        <v>5381.2</v>
      </c>
      <c r="S18" s="5">
        <v>291.7</v>
      </c>
      <c r="T18" s="41">
        <v>-1</v>
      </c>
      <c r="U18" s="9">
        <v>0.14000000000000001</v>
      </c>
      <c r="V18" s="9">
        <v>0.62</v>
      </c>
      <c r="W18" s="5">
        <v>291.7</v>
      </c>
      <c r="X18" s="5">
        <v>142.19999999999999</v>
      </c>
      <c r="Y18" s="5">
        <v>149.6</v>
      </c>
      <c r="Z18" s="5">
        <v>617.9</v>
      </c>
      <c r="AA18" s="5">
        <v>906.7</v>
      </c>
      <c r="AB18" s="5">
        <f t="shared" si="0"/>
        <v>101.19999999999999</v>
      </c>
      <c r="AC18" s="5">
        <v>105.3</v>
      </c>
      <c r="AD18" s="5">
        <v>19</v>
      </c>
      <c r="AE18" s="5">
        <v>36.6</v>
      </c>
      <c r="AF18" s="5">
        <v>59.4</v>
      </c>
      <c r="AG18" s="5">
        <v>80.599999999999994</v>
      </c>
      <c r="AH18" s="5">
        <v>39.299999999999997</v>
      </c>
      <c r="AI18" s="5">
        <v>21.8</v>
      </c>
      <c r="AJ18" s="5">
        <v>92.5</v>
      </c>
      <c r="AK18" s="5">
        <v>5.7</v>
      </c>
      <c r="AL18" s="5">
        <v>1.4</v>
      </c>
      <c r="AM18" s="5">
        <v>22.5</v>
      </c>
      <c r="AN18" s="5">
        <v>176.8</v>
      </c>
      <c r="AO18" s="60"/>
      <c r="AP18" s="60"/>
      <c r="AQ18" s="60"/>
      <c r="AR18" s="60"/>
      <c r="AS18" s="60"/>
      <c r="AT18" s="60"/>
    </row>
    <row r="19" spans="1:46">
      <c r="A19" t="s">
        <v>313</v>
      </c>
      <c r="B19" s="4">
        <v>26754</v>
      </c>
      <c r="C19" s="5">
        <v>9.5</v>
      </c>
      <c r="D19" s="5">
        <v>9</v>
      </c>
      <c r="E19" s="5">
        <v>105.4</v>
      </c>
      <c r="F19" s="5">
        <v>1.8</v>
      </c>
      <c r="G19" s="5">
        <v>126.4</v>
      </c>
      <c r="H19" s="5">
        <v>114.6</v>
      </c>
      <c r="I19" s="5">
        <v>45.3</v>
      </c>
      <c r="J19" s="5">
        <v>3.7</v>
      </c>
      <c r="K19" s="5">
        <v>73.599999999999994</v>
      </c>
      <c r="L19" s="5">
        <v>5642.7</v>
      </c>
      <c r="M19" s="5">
        <v>3567</v>
      </c>
      <c r="N19" s="5">
        <v>825</v>
      </c>
      <c r="O19" s="89">
        <v>0.23129000000000002</v>
      </c>
      <c r="P19" s="5">
        <v>1377.5</v>
      </c>
      <c r="Q19" s="9">
        <v>0.84</v>
      </c>
      <c r="R19" s="5">
        <v>5422.8</v>
      </c>
      <c r="S19" s="5">
        <v>299.60000000000002</v>
      </c>
      <c r="T19" s="41">
        <v>-1</v>
      </c>
      <c r="U19" s="9">
        <v>0.62</v>
      </c>
      <c r="V19" s="9">
        <v>0.22</v>
      </c>
      <c r="W19" s="5">
        <v>299.60000000000002</v>
      </c>
      <c r="X19" s="5">
        <v>146.4</v>
      </c>
      <c r="Y19" s="5">
        <v>153.19999999999999</v>
      </c>
      <c r="Z19" s="5">
        <v>625.9</v>
      </c>
      <c r="AA19" s="5">
        <v>910.9</v>
      </c>
      <c r="AB19" s="5">
        <f t="shared" si="0"/>
        <v>103.60000000000001</v>
      </c>
      <c r="AC19" s="5">
        <v>104.5</v>
      </c>
      <c r="AD19" s="5">
        <v>19.5</v>
      </c>
      <c r="AE19" s="5">
        <v>39.299999999999997</v>
      </c>
      <c r="AF19" s="5">
        <v>72.7</v>
      </c>
      <c r="AG19" s="5">
        <v>82.2</v>
      </c>
      <c r="AH19" s="5">
        <v>34.299999999999997</v>
      </c>
      <c r="AI19" s="5">
        <v>21.9</v>
      </c>
      <c r="AJ19" s="5">
        <v>95.1</v>
      </c>
      <c r="AK19" s="5">
        <v>6</v>
      </c>
      <c r="AL19" s="5">
        <v>1.4</v>
      </c>
      <c r="AM19" s="5">
        <v>23.2</v>
      </c>
      <c r="AN19" s="5">
        <v>181.7</v>
      </c>
      <c r="AO19" s="60"/>
      <c r="AP19" s="60"/>
      <c r="AQ19" s="60"/>
      <c r="AR19" s="60"/>
      <c r="AS19" s="60"/>
      <c r="AT19" s="60"/>
    </row>
    <row r="20" spans="1:46">
      <c r="A20" t="s">
        <v>314</v>
      </c>
      <c r="B20" s="4">
        <v>26845</v>
      </c>
      <c r="C20" s="5">
        <v>10</v>
      </c>
      <c r="D20" s="5">
        <v>9.6</v>
      </c>
      <c r="E20" s="5">
        <v>107.6</v>
      </c>
      <c r="F20" s="5">
        <v>1.8</v>
      </c>
      <c r="G20" s="5">
        <v>129.19999999999999</v>
      </c>
      <c r="H20" s="5">
        <v>116.2</v>
      </c>
      <c r="I20" s="5">
        <v>45.4</v>
      </c>
      <c r="J20" s="5">
        <v>4.2</v>
      </c>
      <c r="K20" s="5">
        <v>74.7</v>
      </c>
      <c r="L20" s="5">
        <v>5704.1</v>
      </c>
      <c r="M20" s="5">
        <v>3565.3</v>
      </c>
      <c r="N20" s="5">
        <v>840.5</v>
      </c>
      <c r="O20" s="89">
        <v>0.23574999999999999</v>
      </c>
      <c r="P20" s="5">
        <v>1413.9</v>
      </c>
      <c r="Q20" s="9">
        <v>-0.59</v>
      </c>
      <c r="R20" s="5">
        <v>5466.9</v>
      </c>
      <c r="S20" s="5">
        <v>302.7</v>
      </c>
      <c r="T20" s="41">
        <v>-1</v>
      </c>
      <c r="U20" s="9">
        <v>-0.66</v>
      </c>
      <c r="V20" s="9">
        <v>7.0000000000000007E-2</v>
      </c>
      <c r="W20" s="5">
        <v>302.7</v>
      </c>
      <c r="X20" s="5">
        <v>146.5</v>
      </c>
      <c r="Y20" s="5">
        <v>156.19999999999999</v>
      </c>
      <c r="Z20" s="5">
        <v>615.79999999999995</v>
      </c>
      <c r="AA20" s="5">
        <v>912.4</v>
      </c>
      <c r="AB20" s="5">
        <f t="shared" si="0"/>
        <v>105.8</v>
      </c>
      <c r="AC20" s="5">
        <v>106.9</v>
      </c>
      <c r="AD20" s="5">
        <v>19.899999999999999</v>
      </c>
      <c r="AE20" s="5">
        <v>39.4</v>
      </c>
      <c r="AF20" s="5">
        <v>73.8</v>
      </c>
      <c r="AG20" s="5">
        <v>83.6</v>
      </c>
      <c r="AH20" s="5">
        <v>33.4</v>
      </c>
      <c r="AI20" s="5">
        <v>22.3</v>
      </c>
      <c r="AJ20" s="5">
        <v>96.3</v>
      </c>
      <c r="AK20" s="5">
        <v>6.1</v>
      </c>
      <c r="AL20" s="5">
        <v>1.5</v>
      </c>
      <c r="AM20" s="5">
        <v>24</v>
      </c>
      <c r="AN20" s="5">
        <v>185.7</v>
      </c>
      <c r="AO20" s="60"/>
      <c r="AP20" s="60"/>
      <c r="AQ20" s="60"/>
      <c r="AR20" s="60"/>
      <c r="AS20" s="60"/>
      <c r="AT20" s="60"/>
    </row>
    <row r="21" spans="1:46">
      <c r="A21" t="s">
        <v>315</v>
      </c>
      <c r="B21" s="4">
        <v>26937</v>
      </c>
      <c r="C21" s="5">
        <v>10.5</v>
      </c>
      <c r="D21" s="5">
        <v>9.6999999999999993</v>
      </c>
      <c r="E21" s="5">
        <v>109.2</v>
      </c>
      <c r="F21" s="5">
        <v>1.8</v>
      </c>
      <c r="G21" s="5">
        <v>134.1</v>
      </c>
      <c r="H21" s="5">
        <v>118.4</v>
      </c>
      <c r="I21" s="5">
        <v>43.4</v>
      </c>
      <c r="J21" s="5">
        <v>4.5999999999999996</v>
      </c>
      <c r="K21" s="5">
        <v>76.099999999999994</v>
      </c>
      <c r="L21" s="5">
        <v>5674.1</v>
      </c>
      <c r="M21" s="5">
        <v>3577.9</v>
      </c>
      <c r="N21" s="5">
        <v>858.9</v>
      </c>
      <c r="O21" s="89">
        <v>0.24004999999999999</v>
      </c>
      <c r="P21" s="5">
        <v>1433.8</v>
      </c>
      <c r="Q21" s="9">
        <v>-1</v>
      </c>
      <c r="R21" s="5">
        <v>5512.6</v>
      </c>
      <c r="S21" s="5">
        <v>304.2</v>
      </c>
      <c r="T21" s="41">
        <v>-1</v>
      </c>
      <c r="U21" s="9">
        <v>-1.46</v>
      </c>
      <c r="V21" s="9">
        <v>0.46</v>
      </c>
      <c r="W21" s="5">
        <v>304.2</v>
      </c>
      <c r="X21" s="5">
        <v>144.19999999999999</v>
      </c>
      <c r="Y21" s="5">
        <v>159.9</v>
      </c>
      <c r="Z21" s="5">
        <v>594</v>
      </c>
      <c r="AA21" s="5">
        <v>921.9</v>
      </c>
      <c r="AB21" s="5">
        <f t="shared" si="0"/>
        <v>107.4</v>
      </c>
      <c r="AC21" s="5">
        <v>111</v>
      </c>
      <c r="AD21" s="5">
        <v>19.7</v>
      </c>
      <c r="AE21" s="5">
        <v>37.6</v>
      </c>
      <c r="AF21" s="5">
        <v>75.099999999999994</v>
      </c>
      <c r="AG21" s="5">
        <v>85.1</v>
      </c>
      <c r="AH21" s="5">
        <v>32.6</v>
      </c>
      <c r="AI21" s="5">
        <v>23.1</v>
      </c>
      <c r="AJ21" s="5">
        <v>98.7</v>
      </c>
      <c r="AK21" s="5">
        <v>5.9</v>
      </c>
      <c r="AL21" s="5">
        <v>1.5</v>
      </c>
      <c r="AM21" s="5">
        <v>24.2</v>
      </c>
      <c r="AN21" s="5">
        <v>190</v>
      </c>
      <c r="AO21" s="60"/>
      <c r="AP21" s="60"/>
      <c r="AQ21" s="60"/>
      <c r="AR21" s="60"/>
      <c r="AS21" s="60"/>
      <c r="AT21" s="60"/>
    </row>
    <row r="22" spans="1:46">
      <c r="A22" t="s">
        <v>316</v>
      </c>
      <c r="B22" s="4">
        <v>27029</v>
      </c>
      <c r="C22" s="5">
        <v>11</v>
      </c>
      <c r="D22" s="5">
        <v>10.1</v>
      </c>
      <c r="E22" s="5">
        <v>112.3</v>
      </c>
      <c r="F22" s="5">
        <v>1.9</v>
      </c>
      <c r="G22" s="5">
        <v>140</v>
      </c>
      <c r="H22" s="5">
        <v>119.7</v>
      </c>
      <c r="I22" s="5">
        <v>45.6</v>
      </c>
      <c r="J22" s="5">
        <v>4.9000000000000004</v>
      </c>
      <c r="K22" s="5">
        <v>77.599999999999994</v>
      </c>
      <c r="L22" s="5">
        <v>5728</v>
      </c>
      <c r="M22" s="5">
        <v>3567.2</v>
      </c>
      <c r="N22" s="5">
        <v>873.9</v>
      </c>
      <c r="O22" s="89">
        <v>0.24498</v>
      </c>
      <c r="P22" s="5">
        <v>1476.3</v>
      </c>
      <c r="Q22" s="9">
        <v>0.63</v>
      </c>
      <c r="R22" s="5">
        <v>5560</v>
      </c>
      <c r="S22" s="5">
        <v>312.60000000000002</v>
      </c>
      <c r="T22" s="41">
        <v>1</v>
      </c>
      <c r="U22" s="9">
        <v>0.09</v>
      </c>
      <c r="V22" s="9">
        <v>0.55000000000000004</v>
      </c>
      <c r="W22" s="5">
        <v>312.60000000000002</v>
      </c>
      <c r="X22" s="5">
        <v>147.6</v>
      </c>
      <c r="Y22" s="5">
        <v>165</v>
      </c>
      <c r="Z22" s="5">
        <v>595.4</v>
      </c>
      <c r="AA22" s="5">
        <v>933.1</v>
      </c>
      <c r="AB22" s="5">
        <f t="shared" si="0"/>
        <v>110.39999999999999</v>
      </c>
      <c r="AC22" s="5">
        <v>116</v>
      </c>
      <c r="AD22" s="5">
        <v>20.100000000000001</v>
      </c>
      <c r="AE22" s="5">
        <v>39.4</v>
      </c>
      <c r="AF22" s="5">
        <v>76.599999999999994</v>
      </c>
      <c r="AG22" s="5">
        <v>87.3</v>
      </c>
      <c r="AH22" s="5">
        <v>33.6</v>
      </c>
      <c r="AI22" s="5">
        <v>24</v>
      </c>
      <c r="AJ22" s="5">
        <v>99.6</v>
      </c>
      <c r="AK22" s="5">
        <v>6.1</v>
      </c>
      <c r="AL22" s="5">
        <v>1.6</v>
      </c>
      <c r="AM22" s="5">
        <v>25</v>
      </c>
      <c r="AN22" s="5">
        <v>195.9</v>
      </c>
      <c r="AO22" s="60"/>
      <c r="AP22" s="60"/>
      <c r="AQ22" s="60"/>
      <c r="AR22" s="60"/>
      <c r="AS22" s="60"/>
      <c r="AT22" s="60"/>
    </row>
    <row r="23" spans="1:46">
      <c r="A23" t="s">
        <v>317</v>
      </c>
      <c r="B23" s="4">
        <v>27119</v>
      </c>
      <c r="C23" s="5">
        <v>11.7</v>
      </c>
      <c r="D23" s="5">
        <v>10.199999999999999</v>
      </c>
      <c r="E23" s="5">
        <v>117.5</v>
      </c>
      <c r="F23" s="5">
        <v>1.9</v>
      </c>
      <c r="G23" s="5">
        <v>142.80000000000001</v>
      </c>
      <c r="H23" s="5">
        <v>120.8</v>
      </c>
      <c r="I23" s="5">
        <v>43.7</v>
      </c>
      <c r="J23" s="5">
        <v>5.0999999999999996</v>
      </c>
      <c r="K23" s="5">
        <v>83.1</v>
      </c>
      <c r="L23" s="5">
        <v>5678.7</v>
      </c>
      <c r="M23" s="5">
        <v>3535.3</v>
      </c>
      <c r="N23" s="5">
        <v>891.9</v>
      </c>
      <c r="O23" s="89">
        <v>0.25226999999999999</v>
      </c>
      <c r="P23" s="5">
        <v>1491.2</v>
      </c>
      <c r="Q23" s="9">
        <v>1.52</v>
      </c>
      <c r="R23" s="5">
        <v>5609.4</v>
      </c>
      <c r="S23" s="5">
        <v>324.60000000000002</v>
      </c>
      <c r="T23" s="41">
        <v>1</v>
      </c>
      <c r="U23" s="9">
        <v>0.95</v>
      </c>
      <c r="V23" s="9">
        <v>0.56999999999999995</v>
      </c>
      <c r="W23" s="5">
        <v>324.60000000000002</v>
      </c>
      <c r="X23" s="5">
        <v>152.69999999999999</v>
      </c>
      <c r="Y23" s="5">
        <v>171.9</v>
      </c>
      <c r="Z23" s="5">
        <v>609.70000000000005</v>
      </c>
      <c r="AA23" s="5">
        <v>944.9</v>
      </c>
      <c r="AB23" s="5">
        <f t="shared" si="0"/>
        <v>115.6</v>
      </c>
      <c r="AC23" s="5">
        <v>119.5</v>
      </c>
      <c r="AD23" s="5">
        <v>19.8</v>
      </c>
      <c r="AE23" s="5">
        <v>37.4</v>
      </c>
      <c r="AF23" s="5">
        <v>82.1</v>
      </c>
      <c r="AG23" s="5">
        <v>94.1</v>
      </c>
      <c r="AH23" s="5">
        <v>33.299999999999997</v>
      </c>
      <c r="AI23" s="5">
        <v>23.3</v>
      </c>
      <c r="AJ23" s="5">
        <v>101</v>
      </c>
      <c r="AK23" s="5">
        <v>6.3</v>
      </c>
      <c r="AL23" s="5">
        <v>1.6</v>
      </c>
      <c r="AM23" s="5">
        <v>23.4</v>
      </c>
      <c r="AN23" s="5">
        <v>201.1</v>
      </c>
      <c r="AO23" s="60"/>
      <c r="AP23" s="60"/>
      <c r="AQ23" s="60"/>
      <c r="AR23" s="60"/>
      <c r="AS23" s="60"/>
      <c r="AT23" s="60"/>
    </row>
    <row r="24" spans="1:46">
      <c r="A24" t="s">
        <v>318</v>
      </c>
      <c r="B24" s="4">
        <v>27210</v>
      </c>
      <c r="C24" s="5">
        <v>12.4</v>
      </c>
      <c r="D24" s="5">
        <v>11.1</v>
      </c>
      <c r="E24" s="5">
        <v>125.4</v>
      </c>
      <c r="F24" s="5">
        <v>2</v>
      </c>
      <c r="G24" s="5">
        <v>148.9</v>
      </c>
      <c r="H24" s="5">
        <v>124.1</v>
      </c>
      <c r="I24" s="5">
        <v>45.9</v>
      </c>
      <c r="J24" s="5">
        <v>5.5</v>
      </c>
      <c r="K24" s="5">
        <v>84.7</v>
      </c>
      <c r="L24" s="5">
        <v>5692.2</v>
      </c>
      <c r="M24" s="5">
        <v>3548</v>
      </c>
      <c r="N24" s="5">
        <v>920.4</v>
      </c>
      <c r="O24" s="89">
        <v>0.25941999999999998</v>
      </c>
      <c r="P24" s="5">
        <v>1530.1</v>
      </c>
      <c r="Q24" s="9">
        <v>0.43</v>
      </c>
      <c r="R24" s="5">
        <v>5660.8</v>
      </c>
      <c r="S24" s="5">
        <v>335</v>
      </c>
      <c r="T24" s="41">
        <v>1</v>
      </c>
      <c r="U24" s="9">
        <v>-0.14000000000000001</v>
      </c>
      <c r="V24" s="9">
        <v>0.57999999999999996</v>
      </c>
      <c r="W24" s="5">
        <v>335</v>
      </c>
      <c r="X24" s="5">
        <v>154.9</v>
      </c>
      <c r="Y24" s="5">
        <v>180.1</v>
      </c>
      <c r="Z24" s="5">
        <v>607.6</v>
      </c>
      <c r="AA24" s="5">
        <v>956.6</v>
      </c>
      <c r="AB24" s="5">
        <f t="shared" si="0"/>
        <v>123.4</v>
      </c>
      <c r="AC24" s="5">
        <v>124.8</v>
      </c>
      <c r="AD24" s="5">
        <v>20.100000000000001</v>
      </c>
      <c r="AE24" s="5">
        <v>39.299999999999997</v>
      </c>
      <c r="AF24" s="5">
        <v>83.6</v>
      </c>
      <c r="AG24" s="5">
        <v>100.7</v>
      </c>
      <c r="AH24" s="5">
        <v>34.1</v>
      </c>
      <c r="AI24" s="5">
        <v>24.1</v>
      </c>
      <c r="AJ24" s="5">
        <v>104</v>
      </c>
      <c r="AK24" s="5">
        <v>6.6</v>
      </c>
      <c r="AL24" s="5">
        <v>1.6</v>
      </c>
      <c r="AM24" s="5">
        <v>24.7</v>
      </c>
      <c r="AN24" s="5">
        <v>210.1</v>
      </c>
      <c r="AO24" s="60"/>
      <c r="AP24" s="60"/>
      <c r="AQ24" s="60"/>
      <c r="AR24" s="60"/>
      <c r="AS24" s="60"/>
      <c r="AT24" s="60"/>
    </row>
    <row r="25" spans="1:46">
      <c r="A25" t="s">
        <v>319</v>
      </c>
      <c r="B25" s="4">
        <v>27302</v>
      </c>
      <c r="C25" s="5">
        <v>13.1</v>
      </c>
      <c r="D25" s="5">
        <v>11.4</v>
      </c>
      <c r="E25" s="5">
        <v>132.19999999999999</v>
      </c>
      <c r="F25" s="5">
        <v>2.1</v>
      </c>
      <c r="G25" s="5">
        <v>154.9</v>
      </c>
      <c r="H25" s="5">
        <v>127.1</v>
      </c>
      <c r="I25" s="5">
        <v>50.8</v>
      </c>
      <c r="J25" s="5">
        <v>5.8</v>
      </c>
      <c r="K25" s="5">
        <v>86.4</v>
      </c>
      <c r="L25" s="5">
        <v>5638.4</v>
      </c>
      <c r="M25" s="5">
        <v>3563.3</v>
      </c>
      <c r="N25" s="5">
        <v>949.3</v>
      </c>
      <c r="O25" s="89">
        <v>0.26640000000000003</v>
      </c>
      <c r="P25" s="5">
        <v>1560</v>
      </c>
      <c r="Q25" s="9">
        <v>0.2</v>
      </c>
      <c r="R25" s="5">
        <v>5712.8</v>
      </c>
      <c r="S25" s="5">
        <v>346.7</v>
      </c>
      <c r="T25" s="41">
        <v>1</v>
      </c>
      <c r="U25" s="9">
        <v>0.28000000000000003</v>
      </c>
      <c r="V25" s="9">
        <v>-0.08</v>
      </c>
      <c r="W25" s="5">
        <v>346.7</v>
      </c>
      <c r="X25" s="5">
        <v>160.4</v>
      </c>
      <c r="Y25" s="5">
        <v>186.3</v>
      </c>
      <c r="Z25" s="5">
        <v>611.5</v>
      </c>
      <c r="AA25" s="5">
        <v>954.8</v>
      </c>
      <c r="AB25" s="5">
        <f t="shared" si="0"/>
        <v>130.1</v>
      </c>
      <c r="AC25" s="5">
        <v>129.69999999999999</v>
      </c>
      <c r="AD25" s="5">
        <v>20.2</v>
      </c>
      <c r="AE25" s="5">
        <v>43.5</v>
      </c>
      <c r="AF25" s="5">
        <v>85.2</v>
      </c>
      <c r="AG25" s="5">
        <v>106.4</v>
      </c>
      <c r="AH25" s="5">
        <v>35.4</v>
      </c>
      <c r="AI25" s="5">
        <v>25.2</v>
      </c>
      <c r="AJ25" s="5">
        <v>106.8</v>
      </c>
      <c r="AK25" s="5">
        <v>7.3</v>
      </c>
      <c r="AL25" s="5">
        <v>1.7</v>
      </c>
      <c r="AM25" s="5">
        <v>25.9</v>
      </c>
      <c r="AN25" s="5">
        <v>217</v>
      </c>
      <c r="AO25" s="60"/>
      <c r="AP25" s="60"/>
      <c r="AQ25" s="60"/>
      <c r="AR25" s="60"/>
      <c r="AS25" s="60"/>
      <c r="AT25" s="60"/>
    </row>
    <row r="26" spans="1:46">
      <c r="A26" t="s">
        <v>320</v>
      </c>
      <c r="B26" s="4">
        <v>27394</v>
      </c>
      <c r="C26" s="5">
        <v>13.8</v>
      </c>
      <c r="D26" s="5">
        <v>12</v>
      </c>
      <c r="E26" s="5">
        <v>139.1</v>
      </c>
      <c r="F26" s="5">
        <v>2.2000000000000002</v>
      </c>
      <c r="G26" s="5">
        <v>157.6</v>
      </c>
      <c r="H26" s="5">
        <v>127.7</v>
      </c>
      <c r="I26" s="5">
        <v>44.6</v>
      </c>
      <c r="J26" s="5">
        <v>5.8</v>
      </c>
      <c r="K26" s="5">
        <v>86.6</v>
      </c>
      <c r="L26" s="5">
        <v>5616.5</v>
      </c>
      <c r="M26" s="5">
        <v>3511.2</v>
      </c>
      <c r="N26" s="5">
        <v>959.1</v>
      </c>
      <c r="O26" s="89">
        <v>0.27315</v>
      </c>
      <c r="P26" s="5">
        <v>1599.7</v>
      </c>
      <c r="Q26" s="9">
        <v>0.45</v>
      </c>
      <c r="R26" s="5">
        <v>5764.8</v>
      </c>
      <c r="S26" s="5">
        <v>359.2</v>
      </c>
      <c r="T26" s="41">
        <v>1</v>
      </c>
      <c r="U26" s="9">
        <v>0.42</v>
      </c>
      <c r="V26" s="9">
        <v>0.03</v>
      </c>
      <c r="W26" s="5">
        <v>359.2</v>
      </c>
      <c r="X26" s="5">
        <v>167.4</v>
      </c>
      <c r="Y26" s="5">
        <v>191.9</v>
      </c>
      <c r="Z26" s="5">
        <v>617.6</v>
      </c>
      <c r="AA26" s="5">
        <v>955.2</v>
      </c>
      <c r="AB26" s="5">
        <f t="shared" si="0"/>
        <v>136.9</v>
      </c>
      <c r="AC26" s="5">
        <v>132</v>
      </c>
      <c r="AD26" s="5">
        <v>20.2</v>
      </c>
      <c r="AE26" s="5">
        <v>38.1</v>
      </c>
      <c r="AF26" s="5">
        <v>85.4</v>
      </c>
      <c r="AG26" s="5">
        <v>112</v>
      </c>
      <c r="AH26" s="5">
        <v>36.799999999999997</v>
      </c>
      <c r="AI26" s="5">
        <v>25.6</v>
      </c>
      <c r="AJ26" s="5">
        <v>107.5</v>
      </c>
      <c r="AK26" s="5">
        <v>6.5</v>
      </c>
      <c r="AL26" s="5">
        <v>1.7</v>
      </c>
      <c r="AM26" s="5">
        <v>27.1</v>
      </c>
      <c r="AN26" s="5">
        <v>223.7</v>
      </c>
      <c r="AO26" s="60"/>
      <c r="AP26" s="60"/>
      <c r="AQ26" s="60"/>
      <c r="AR26" s="60"/>
      <c r="AS26" s="60"/>
      <c r="AT26" s="60"/>
    </row>
    <row r="27" spans="1:46">
      <c r="A27" t="s">
        <v>241</v>
      </c>
      <c r="B27" s="4">
        <v>27484</v>
      </c>
      <c r="C27" s="5">
        <v>14.5</v>
      </c>
      <c r="D27" s="5">
        <v>13.3</v>
      </c>
      <c r="E27" s="5">
        <v>149.80000000000001</v>
      </c>
      <c r="F27" s="5">
        <v>2.2999999999999998</v>
      </c>
      <c r="G27" s="5">
        <v>158</v>
      </c>
      <c r="H27" s="5">
        <v>128.80000000000001</v>
      </c>
      <c r="I27" s="5">
        <v>37.6</v>
      </c>
      <c r="J27" s="5">
        <v>5.5</v>
      </c>
      <c r="K27" s="5">
        <v>87.6</v>
      </c>
      <c r="L27" s="5">
        <v>5548.2</v>
      </c>
      <c r="M27" s="5">
        <v>3540.6</v>
      </c>
      <c r="N27" s="5">
        <v>985.2</v>
      </c>
      <c r="O27" s="89">
        <v>0.27825</v>
      </c>
      <c r="P27" s="5">
        <v>1616.1</v>
      </c>
      <c r="Q27" s="9">
        <v>1.03</v>
      </c>
      <c r="R27" s="5">
        <v>5815.5</v>
      </c>
      <c r="S27" s="5">
        <v>370.1</v>
      </c>
      <c r="T27" s="41">
        <v>1</v>
      </c>
      <c r="U27" s="9">
        <v>-0.4</v>
      </c>
      <c r="V27" s="9">
        <v>1.44</v>
      </c>
      <c r="W27" s="5">
        <v>370.1</v>
      </c>
      <c r="X27" s="5">
        <v>168.6</v>
      </c>
      <c r="Y27" s="5">
        <v>201.5</v>
      </c>
      <c r="Z27" s="5">
        <v>611.1</v>
      </c>
      <c r="AA27" s="5">
        <v>983.4</v>
      </c>
      <c r="AB27" s="5">
        <f t="shared" si="0"/>
        <v>147.5</v>
      </c>
      <c r="AC27" s="5">
        <v>132.30000000000001</v>
      </c>
      <c r="AD27" s="5">
        <v>19.8</v>
      </c>
      <c r="AE27" s="5">
        <v>31.5</v>
      </c>
      <c r="AF27" s="5">
        <v>86.5</v>
      </c>
      <c r="AG27" s="5">
        <v>120.5</v>
      </c>
      <c r="AH27" s="5">
        <v>39.299999999999997</v>
      </c>
      <c r="AI27" s="5">
        <v>25.7</v>
      </c>
      <c r="AJ27" s="5">
        <v>109</v>
      </c>
      <c r="AK27" s="5">
        <v>6.1</v>
      </c>
      <c r="AL27" s="5">
        <v>1.8</v>
      </c>
      <c r="AM27" s="5">
        <v>29.2</v>
      </c>
      <c r="AN27" s="5">
        <v>235.9</v>
      </c>
      <c r="AO27" s="60"/>
      <c r="AP27" s="60"/>
      <c r="AQ27" s="60"/>
      <c r="AR27" s="60"/>
      <c r="AS27" s="60"/>
      <c r="AT27" s="60"/>
    </row>
    <row r="28" spans="1:46">
      <c r="A28" t="s">
        <v>242</v>
      </c>
      <c r="B28" s="4">
        <v>27575</v>
      </c>
      <c r="C28" s="5">
        <v>15.2</v>
      </c>
      <c r="D28" s="5">
        <v>13.8</v>
      </c>
      <c r="E28" s="5">
        <v>164.6</v>
      </c>
      <c r="F28" s="5">
        <v>2.4</v>
      </c>
      <c r="G28" s="5">
        <v>121.1</v>
      </c>
      <c r="H28" s="5">
        <v>133</v>
      </c>
      <c r="I28" s="5">
        <v>40.799999999999997</v>
      </c>
      <c r="J28" s="5">
        <v>5.4</v>
      </c>
      <c r="K28" s="5">
        <v>88</v>
      </c>
      <c r="L28" s="5">
        <v>5587.8</v>
      </c>
      <c r="M28" s="5">
        <v>3598.9</v>
      </c>
      <c r="N28" s="5">
        <v>1013.6</v>
      </c>
      <c r="O28" s="89">
        <v>0.28164</v>
      </c>
      <c r="P28" s="5">
        <v>1651.9</v>
      </c>
      <c r="Q28" s="9">
        <v>-0.74</v>
      </c>
      <c r="R28" s="5">
        <v>5864.5</v>
      </c>
      <c r="S28" s="5">
        <v>373.4</v>
      </c>
      <c r="T28" s="41">
        <v>-1</v>
      </c>
      <c r="U28" s="9">
        <v>-0.39</v>
      </c>
      <c r="V28" s="9">
        <v>-0.35</v>
      </c>
      <c r="W28" s="5">
        <v>373.4</v>
      </c>
      <c r="X28" s="5">
        <v>169.4</v>
      </c>
      <c r="Y28" s="5">
        <v>204</v>
      </c>
      <c r="Z28" s="5">
        <v>605</v>
      </c>
      <c r="AA28" s="5">
        <v>976.4</v>
      </c>
      <c r="AB28" s="5">
        <f t="shared" si="0"/>
        <v>162.19999999999999</v>
      </c>
      <c r="AC28" s="5">
        <v>94.6</v>
      </c>
      <c r="AD28" s="5">
        <v>21.3</v>
      </c>
      <c r="AE28" s="5">
        <v>34.200000000000003</v>
      </c>
      <c r="AF28" s="5">
        <v>86.8</v>
      </c>
      <c r="AG28" s="5">
        <v>134.19999999999999</v>
      </c>
      <c r="AH28" s="5">
        <v>44.3</v>
      </c>
      <c r="AI28" s="5">
        <v>26.5</v>
      </c>
      <c r="AJ28" s="5">
        <v>111.7</v>
      </c>
      <c r="AK28" s="5">
        <v>6.6</v>
      </c>
      <c r="AL28" s="5">
        <v>1.8</v>
      </c>
      <c r="AM28" s="5">
        <v>30.5</v>
      </c>
      <c r="AN28" s="5">
        <v>240.3</v>
      </c>
      <c r="AO28" s="60"/>
      <c r="AP28" s="60"/>
      <c r="AQ28" s="60"/>
      <c r="AR28" s="60"/>
      <c r="AS28" s="60"/>
      <c r="AT28" s="60"/>
    </row>
    <row r="29" spans="1:46">
      <c r="A29" t="s">
        <v>243</v>
      </c>
      <c r="B29" s="4">
        <v>27667</v>
      </c>
      <c r="C29" s="5">
        <v>16</v>
      </c>
      <c r="D29" s="5">
        <v>13.8</v>
      </c>
      <c r="E29" s="5">
        <v>167.7</v>
      </c>
      <c r="F29" s="5">
        <v>2.6</v>
      </c>
      <c r="G29" s="5">
        <v>152.80000000000001</v>
      </c>
      <c r="H29" s="5">
        <v>138.19999999999999</v>
      </c>
      <c r="I29" s="5">
        <v>51.4</v>
      </c>
      <c r="J29" s="5">
        <v>5.2</v>
      </c>
      <c r="K29" s="5">
        <v>89.8</v>
      </c>
      <c r="L29" s="5">
        <v>5683.4</v>
      </c>
      <c r="M29" s="5">
        <v>3650</v>
      </c>
      <c r="N29" s="5">
        <v>1047.2</v>
      </c>
      <c r="O29" s="89">
        <v>0.28689999999999999</v>
      </c>
      <c r="P29" s="5">
        <v>1709.8</v>
      </c>
      <c r="Q29" s="9">
        <v>1.75</v>
      </c>
      <c r="R29" s="5">
        <v>5912.7</v>
      </c>
      <c r="S29" s="5">
        <v>385.4</v>
      </c>
      <c r="T29" s="41">
        <v>-1</v>
      </c>
      <c r="U29" s="9">
        <v>1.1000000000000001</v>
      </c>
      <c r="V29" s="9">
        <v>0.64</v>
      </c>
      <c r="W29" s="5">
        <v>385.4</v>
      </c>
      <c r="X29" s="5">
        <v>176.1</v>
      </c>
      <c r="Y29" s="5">
        <v>209.3</v>
      </c>
      <c r="Z29" s="5">
        <v>620.6</v>
      </c>
      <c r="AA29" s="5">
        <v>988.9</v>
      </c>
      <c r="AB29" s="5">
        <f t="shared" si="0"/>
        <v>165.1</v>
      </c>
      <c r="AC29" s="5">
        <v>125.7</v>
      </c>
      <c r="AD29" s="5">
        <v>23.3</v>
      </c>
      <c r="AE29" s="5">
        <v>43.2</v>
      </c>
      <c r="AF29" s="5">
        <v>88.5</v>
      </c>
      <c r="AG29" s="5">
        <v>136.80000000000001</v>
      </c>
      <c r="AH29" s="5">
        <v>45</v>
      </c>
      <c r="AI29" s="5">
        <v>27.2</v>
      </c>
      <c r="AJ29" s="5">
        <v>114.9</v>
      </c>
      <c r="AK29" s="5">
        <v>8.1999999999999993</v>
      </c>
      <c r="AL29" s="5">
        <v>1.9</v>
      </c>
      <c r="AM29" s="5">
        <v>31</v>
      </c>
      <c r="AN29" s="5">
        <v>246.6</v>
      </c>
      <c r="AO29" s="60"/>
      <c r="AP29" s="60"/>
      <c r="AQ29" s="60"/>
      <c r="AR29" s="60"/>
      <c r="AS29" s="60"/>
      <c r="AT29" s="60"/>
    </row>
    <row r="30" spans="1:46">
      <c r="A30" t="s">
        <v>244</v>
      </c>
      <c r="B30" s="4">
        <v>27759</v>
      </c>
      <c r="C30" s="5">
        <v>16.8</v>
      </c>
      <c r="D30" s="5">
        <v>14.6</v>
      </c>
      <c r="E30" s="5">
        <v>170.4</v>
      </c>
      <c r="F30" s="5">
        <v>2.7</v>
      </c>
      <c r="G30" s="5">
        <v>158.5</v>
      </c>
      <c r="H30" s="5">
        <v>141.1</v>
      </c>
      <c r="I30" s="5">
        <v>52.3</v>
      </c>
      <c r="J30" s="5">
        <v>5.5</v>
      </c>
      <c r="K30" s="5">
        <v>91.8</v>
      </c>
      <c r="L30" s="5">
        <v>5760</v>
      </c>
      <c r="M30" s="5">
        <v>3689.3</v>
      </c>
      <c r="N30" s="5">
        <v>1076.2</v>
      </c>
      <c r="O30" s="89">
        <v>0.29171999999999998</v>
      </c>
      <c r="P30" s="5">
        <v>1761.8</v>
      </c>
      <c r="Q30" s="9">
        <v>0.82</v>
      </c>
      <c r="R30" s="5">
        <v>5960.3</v>
      </c>
      <c r="S30" s="5">
        <v>395.6</v>
      </c>
      <c r="T30" s="41">
        <v>-1</v>
      </c>
      <c r="U30" s="9">
        <v>0.16</v>
      </c>
      <c r="V30" s="9">
        <v>0.66</v>
      </c>
      <c r="W30" s="5">
        <v>395.6</v>
      </c>
      <c r="X30" s="5">
        <v>180.8</v>
      </c>
      <c r="Y30" s="5">
        <v>214.8</v>
      </c>
      <c r="Z30" s="5">
        <v>622.70000000000005</v>
      </c>
      <c r="AA30" s="5">
        <v>1002.1</v>
      </c>
      <c r="AB30" s="5">
        <f t="shared" si="0"/>
        <v>167.70000000000002</v>
      </c>
      <c r="AC30" s="5">
        <v>130.4</v>
      </c>
      <c r="AD30" s="5">
        <v>23.9</v>
      </c>
      <c r="AE30" s="5">
        <v>43.9</v>
      </c>
      <c r="AF30" s="5">
        <v>90.5</v>
      </c>
      <c r="AG30" s="5">
        <v>137.80000000000001</v>
      </c>
      <c r="AH30" s="5">
        <v>45.9</v>
      </c>
      <c r="AI30" s="5">
        <v>28.2</v>
      </c>
      <c r="AJ30" s="5">
        <v>117.3</v>
      </c>
      <c r="AK30" s="5">
        <v>8.4</v>
      </c>
      <c r="AL30" s="5">
        <v>2</v>
      </c>
      <c r="AM30" s="5">
        <v>32.6</v>
      </c>
      <c r="AN30" s="5">
        <v>254.2</v>
      </c>
      <c r="AO30" s="60"/>
      <c r="AP30" s="60"/>
      <c r="AQ30" s="60"/>
      <c r="AR30" s="60"/>
      <c r="AS30" s="60"/>
      <c r="AT30" s="60"/>
    </row>
    <row r="31" spans="1:46">
      <c r="A31" t="s">
        <v>245</v>
      </c>
      <c r="B31" s="4">
        <v>27850</v>
      </c>
      <c r="C31" s="5">
        <v>17.600000000000001</v>
      </c>
      <c r="D31" s="5">
        <v>15.2</v>
      </c>
      <c r="E31" s="5">
        <v>174.7</v>
      </c>
      <c r="F31" s="5">
        <v>2.8</v>
      </c>
      <c r="G31" s="5">
        <v>162.5</v>
      </c>
      <c r="H31" s="5">
        <v>141.69999999999999</v>
      </c>
      <c r="I31" s="5">
        <v>59.6</v>
      </c>
      <c r="J31" s="5">
        <v>5.8</v>
      </c>
      <c r="K31" s="5">
        <v>98.9</v>
      </c>
      <c r="L31" s="5">
        <v>5889.5</v>
      </c>
      <c r="M31" s="5">
        <v>3763</v>
      </c>
      <c r="N31" s="5">
        <v>1109.9000000000001</v>
      </c>
      <c r="O31" s="89">
        <v>0.29494999999999999</v>
      </c>
      <c r="P31" s="5">
        <v>1820.5</v>
      </c>
      <c r="Q31" s="9">
        <v>0.18</v>
      </c>
      <c r="R31" s="5">
        <v>6006.8</v>
      </c>
      <c r="S31" s="5">
        <v>401.3</v>
      </c>
      <c r="T31" s="41">
        <v>-1</v>
      </c>
      <c r="U31" s="9">
        <v>-0.38</v>
      </c>
      <c r="V31" s="9">
        <v>0.56000000000000005</v>
      </c>
      <c r="W31" s="5">
        <v>401.3</v>
      </c>
      <c r="X31" s="5">
        <v>181.6</v>
      </c>
      <c r="Y31" s="5">
        <v>219.7</v>
      </c>
      <c r="Z31" s="5">
        <v>616.5</v>
      </c>
      <c r="AA31" s="5">
        <v>1013.3</v>
      </c>
      <c r="AB31" s="5">
        <f t="shared" si="0"/>
        <v>171.89999999999998</v>
      </c>
      <c r="AC31" s="5">
        <v>133</v>
      </c>
      <c r="AD31" s="5">
        <v>20.8</v>
      </c>
      <c r="AE31" s="5">
        <v>49.9</v>
      </c>
      <c r="AF31" s="5">
        <v>97.5</v>
      </c>
      <c r="AG31" s="5">
        <v>141.30000000000001</v>
      </c>
      <c r="AH31" s="5">
        <v>47</v>
      </c>
      <c r="AI31" s="5">
        <v>29.5</v>
      </c>
      <c r="AJ31" s="5">
        <v>120.9</v>
      </c>
      <c r="AK31" s="5">
        <v>9.6999999999999993</v>
      </c>
      <c r="AL31" s="5">
        <v>2</v>
      </c>
      <c r="AM31" s="5">
        <v>33.4</v>
      </c>
      <c r="AN31" s="5">
        <v>260.3</v>
      </c>
      <c r="AO31" s="60"/>
      <c r="AP31" s="60"/>
      <c r="AQ31" s="60"/>
      <c r="AR31" s="60"/>
      <c r="AS31" s="60"/>
      <c r="AT31" s="60"/>
    </row>
    <row r="32" spans="1:46">
      <c r="A32" t="s">
        <v>246</v>
      </c>
      <c r="B32" s="4">
        <v>27941</v>
      </c>
      <c r="C32" s="5">
        <v>18.399999999999999</v>
      </c>
      <c r="D32" s="5">
        <v>14.9</v>
      </c>
      <c r="E32" s="5">
        <v>173.1</v>
      </c>
      <c r="F32" s="5">
        <v>3</v>
      </c>
      <c r="G32" s="5">
        <v>169.3</v>
      </c>
      <c r="H32" s="5">
        <v>144.9</v>
      </c>
      <c r="I32" s="5">
        <v>58.6</v>
      </c>
      <c r="J32" s="5">
        <v>5.8</v>
      </c>
      <c r="K32" s="5">
        <v>100.4</v>
      </c>
      <c r="L32" s="5">
        <v>5932.7</v>
      </c>
      <c r="M32" s="5">
        <v>3797.7</v>
      </c>
      <c r="N32" s="5">
        <v>1129.5</v>
      </c>
      <c r="O32" s="89">
        <v>0.29742999999999997</v>
      </c>
      <c r="P32" s="5">
        <v>1852.3</v>
      </c>
      <c r="Q32" s="9">
        <v>-0.97</v>
      </c>
      <c r="R32" s="5">
        <v>6053</v>
      </c>
      <c r="S32" s="5">
        <v>401</v>
      </c>
      <c r="T32" s="41">
        <v>-1</v>
      </c>
      <c r="U32" s="9">
        <v>-0.13</v>
      </c>
      <c r="V32" s="9">
        <v>-0.85</v>
      </c>
      <c r="W32" s="5">
        <v>401</v>
      </c>
      <c r="X32" s="5">
        <v>182.5</v>
      </c>
      <c r="Y32" s="5">
        <v>218.5</v>
      </c>
      <c r="Z32" s="5">
        <v>614.4</v>
      </c>
      <c r="AA32" s="5">
        <v>995.6</v>
      </c>
      <c r="AB32" s="5">
        <f t="shared" si="0"/>
        <v>170.1</v>
      </c>
      <c r="AC32" s="5">
        <v>138.69999999999999</v>
      </c>
      <c r="AD32" s="5">
        <v>21.3</v>
      </c>
      <c r="AE32" s="5">
        <v>49</v>
      </c>
      <c r="AF32" s="5">
        <v>98.9</v>
      </c>
      <c r="AG32" s="5">
        <v>139.6</v>
      </c>
      <c r="AH32" s="5">
        <v>47.8</v>
      </c>
      <c r="AI32" s="5">
        <v>30.6</v>
      </c>
      <c r="AJ32" s="5">
        <v>123.5</v>
      </c>
      <c r="AK32" s="5">
        <v>9.6</v>
      </c>
      <c r="AL32" s="5">
        <v>2.1</v>
      </c>
      <c r="AM32" s="5">
        <v>33.4</v>
      </c>
      <c r="AN32" s="5">
        <v>259.39999999999998</v>
      </c>
      <c r="AO32" s="60"/>
      <c r="AP32" s="60"/>
      <c r="AQ32" s="60"/>
      <c r="AR32" s="60"/>
      <c r="AS32" s="60"/>
      <c r="AT32" s="60"/>
    </row>
    <row r="33" spans="1:46">
      <c r="A33" t="s">
        <v>247</v>
      </c>
      <c r="B33" s="4">
        <v>28033</v>
      </c>
      <c r="C33" s="5">
        <v>19.2</v>
      </c>
      <c r="D33" s="5">
        <v>15.9</v>
      </c>
      <c r="E33" s="5">
        <v>180.1</v>
      </c>
      <c r="F33" s="5">
        <v>3.1</v>
      </c>
      <c r="G33" s="5">
        <v>176.1</v>
      </c>
      <c r="H33" s="5">
        <v>147.69999999999999</v>
      </c>
      <c r="I33" s="5">
        <v>58.1</v>
      </c>
      <c r="J33" s="5">
        <v>5.9</v>
      </c>
      <c r="K33" s="5">
        <v>102.2</v>
      </c>
      <c r="L33" s="5">
        <v>5965.3</v>
      </c>
      <c r="M33" s="5">
        <v>3837.7</v>
      </c>
      <c r="N33" s="5">
        <v>1158.8</v>
      </c>
      <c r="O33" s="89">
        <v>0.30196000000000001</v>
      </c>
      <c r="P33" s="5">
        <v>1886.6</v>
      </c>
      <c r="Q33" s="9">
        <v>-0.24</v>
      </c>
      <c r="R33" s="5">
        <v>6099.5</v>
      </c>
      <c r="S33" s="5">
        <v>403.5</v>
      </c>
      <c r="T33" s="41">
        <v>-1</v>
      </c>
      <c r="U33" s="9">
        <v>0.08</v>
      </c>
      <c r="V33" s="9">
        <v>-0.31</v>
      </c>
      <c r="W33" s="5">
        <v>403.5</v>
      </c>
      <c r="X33" s="5">
        <v>184.9</v>
      </c>
      <c r="Y33" s="5">
        <v>218.6</v>
      </c>
      <c r="Z33" s="5">
        <v>615.29999999999995</v>
      </c>
      <c r="AA33" s="5">
        <v>989</v>
      </c>
      <c r="AB33" s="5">
        <f t="shared" si="0"/>
        <v>177</v>
      </c>
      <c r="AC33" s="5">
        <v>144.5</v>
      </c>
      <c r="AD33" s="5">
        <v>21.7</v>
      </c>
      <c r="AE33" s="5">
        <v>48.5</v>
      </c>
      <c r="AF33" s="5">
        <v>100.6</v>
      </c>
      <c r="AG33" s="5">
        <v>145.4</v>
      </c>
      <c r="AH33" s="5">
        <v>48.7</v>
      </c>
      <c r="AI33" s="5">
        <v>31.6</v>
      </c>
      <c r="AJ33" s="5">
        <v>126</v>
      </c>
      <c r="AK33" s="5">
        <v>9.6999999999999993</v>
      </c>
      <c r="AL33" s="5">
        <v>2.2000000000000002</v>
      </c>
      <c r="AM33" s="5">
        <v>34.700000000000003</v>
      </c>
      <c r="AN33" s="5">
        <v>261.3</v>
      </c>
      <c r="AO33" s="60"/>
      <c r="AP33" s="60"/>
      <c r="AQ33" s="60"/>
      <c r="AR33" s="60"/>
      <c r="AS33" s="60"/>
      <c r="AT33" s="60"/>
    </row>
    <row r="34" spans="1:46">
      <c r="A34" t="s">
        <v>248</v>
      </c>
      <c r="B34" s="4">
        <v>28125</v>
      </c>
      <c r="C34" s="5">
        <v>20</v>
      </c>
      <c r="D34" s="5">
        <v>15.9</v>
      </c>
      <c r="E34" s="5">
        <v>182.7</v>
      </c>
      <c r="F34" s="5">
        <v>3.2</v>
      </c>
      <c r="G34" s="5">
        <v>182.7</v>
      </c>
      <c r="H34" s="5">
        <v>151.30000000000001</v>
      </c>
      <c r="I34" s="5">
        <v>57.1</v>
      </c>
      <c r="J34" s="5">
        <v>6</v>
      </c>
      <c r="K34" s="5">
        <v>103.8</v>
      </c>
      <c r="L34" s="5">
        <v>6008.5</v>
      </c>
      <c r="M34" s="5">
        <v>3887.4</v>
      </c>
      <c r="N34" s="5">
        <v>1192.4000000000001</v>
      </c>
      <c r="O34" s="89">
        <v>0.30673</v>
      </c>
      <c r="P34" s="5">
        <v>1934.3</v>
      </c>
      <c r="Q34" s="9">
        <v>-0.02</v>
      </c>
      <c r="R34" s="5">
        <v>6146.7</v>
      </c>
      <c r="S34" s="5">
        <v>410.8</v>
      </c>
      <c r="T34" s="41">
        <v>-1</v>
      </c>
      <c r="U34" s="9">
        <v>0.11</v>
      </c>
      <c r="V34" s="9">
        <v>-0.14000000000000001</v>
      </c>
      <c r="W34" s="5">
        <v>410.8</v>
      </c>
      <c r="X34" s="5">
        <v>190.2</v>
      </c>
      <c r="Y34" s="5">
        <v>220.6</v>
      </c>
      <c r="Z34" s="5">
        <v>616.70000000000005</v>
      </c>
      <c r="AA34" s="5">
        <v>986</v>
      </c>
      <c r="AB34" s="5">
        <f t="shared" si="0"/>
        <v>179.5</v>
      </c>
      <c r="AC34" s="5">
        <v>150.1</v>
      </c>
      <c r="AD34" s="5">
        <v>21.7</v>
      </c>
      <c r="AE34" s="5">
        <v>47.5</v>
      </c>
      <c r="AF34" s="5">
        <v>102.1</v>
      </c>
      <c r="AG34" s="5">
        <v>147.69999999999999</v>
      </c>
      <c r="AH34" s="5">
        <v>52.7</v>
      </c>
      <c r="AI34" s="5">
        <v>32.6</v>
      </c>
      <c r="AJ34" s="5">
        <v>129.6</v>
      </c>
      <c r="AK34" s="5">
        <v>9.6</v>
      </c>
      <c r="AL34" s="5">
        <v>2.2999999999999998</v>
      </c>
      <c r="AM34" s="5">
        <v>35</v>
      </c>
      <c r="AN34" s="5">
        <v>263.89999999999998</v>
      </c>
      <c r="AO34" s="60"/>
      <c r="AP34" s="60"/>
      <c r="AQ34" s="60"/>
      <c r="AR34" s="60"/>
      <c r="AS34" s="60"/>
      <c r="AT34" s="60"/>
    </row>
    <row r="35" spans="1:46">
      <c r="A35" t="s">
        <v>249</v>
      </c>
      <c r="B35" s="4">
        <v>28215</v>
      </c>
      <c r="C35" s="5">
        <v>20.9</v>
      </c>
      <c r="D35" s="5">
        <v>16.2</v>
      </c>
      <c r="E35" s="5">
        <v>185.5</v>
      </c>
      <c r="F35" s="5">
        <v>3.3</v>
      </c>
      <c r="G35" s="5">
        <v>188.8</v>
      </c>
      <c r="H35" s="5">
        <v>154.80000000000001</v>
      </c>
      <c r="I35" s="5">
        <v>61.5</v>
      </c>
      <c r="J35" s="5">
        <v>5.9</v>
      </c>
      <c r="K35" s="5">
        <v>109.3</v>
      </c>
      <c r="L35" s="5">
        <v>6079.5</v>
      </c>
      <c r="M35" s="5">
        <v>3933.3</v>
      </c>
      <c r="N35" s="5">
        <v>1228.2</v>
      </c>
      <c r="O35" s="89">
        <v>0.31225999999999998</v>
      </c>
      <c r="P35" s="5">
        <v>1988.6</v>
      </c>
      <c r="Q35" s="9">
        <v>0.76</v>
      </c>
      <c r="R35" s="5">
        <v>6196</v>
      </c>
      <c r="S35" s="5">
        <v>421.2</v>
      </c>
      <c r="T35" s="41">
        <v>-1</v>
      </c>
      <c r="U35" s="9">
        <v>0.31</v>
      </c>
      <c r="V35" s="9">
        <v>0.46</v>
      </c>
      <c r="W35" s="5">
        <v>421.2</v>
      </c>
      <c r="X35" s="5">
        <v>194.2</v>
      </c>
      <c r="Y35" s="5">
        <v>227</v>
      </c>
      <c r="Z35" s="5">
        <v>620.9</v>
      </c>
      <c r="AA35" s="5">
        <v>995.8</v>
      </c>
      <c r="AB35" s="5">
        <f t="shared" si="0"/>
        <v>182.2</v>
      </c>
      <c r="AC35" s="5">
        <v>155.30000000000001</v>
      </c>
      <c r="AD35" s="5">
        <v>22</v>
      </c>
      <c r="AE35" s="5">
        <v>51</v>
      </c>
      <c r="AF35" s="5">
        <v>107.5</v>
      </c>
      <c r="AG35" s="5">
        <v>149.80000000000001</v>
      </c>
      <c r="AH35" s="5">
        <v>50.7</v>
      </c>
      <c r="AI35" s="5">
        <v>33.5</v>
      </c>
      <c r="AJ35" s="5">
        <v>132.9</v>
      </c>
      <c r="AK35" s="5">
        <v>10.5</v>
      </c>
      <c r="AL35" s="5">
        <v>2.5</v>
      </c>
      <c r="AM35" s="5">
        <v>35.700000000000003</v>
      </c>
      <c r="AN35" s="5">
        <v>271.10000000000002</v>
      </c>
      <c r="AO35" s="60"/>
      <c r="AP35" s="60"/>
      <c r="AQ35" s="60"/>
      <c r="AR35" s="60"/>
      <c r="AS35" s="60"/>
      <c r="AT35" s="60"/>
    </row>
    <row r="36" spans="1:46">
      <c r="A36" t="s">
        <v>250</v>
      </c>
      <c r="B36" s="4">
        <v>28306</v>
      </c>
      <c r="C36" s="5">
        <v>21.7</v>
      </c>
      <c r="D36" s="5">
        <v>17.5</v>
      </c>
      <c r="E36" s="5">
        <v>186.4</v>
      </c>
      <c r="F36" s="5">
        <v>3.4</v>
      </c>
      <c r="G36" s="5">
        <v>195.7</v>
      </c>
      <c r="H36" s="5">
        <v>158</v>
      </c>
      <c r="I36" s="5">
        <v>67.099999999999994</v>
      </c>
      <c r="J36" s="5">
        <v>6</v>
      </c>
      <c r="K36" s="5">
        <v>112.1</v>
      </c>
      <c r="L36" s="5">
        <v>6197.7</v>
      </c>
      <c r="M36" s="5">
        <v>3954.6</v>
      </c>
      <c r="N36" s="5">
        <v>1256</v>
      </c>
      <c r="O36" s="89">
        <v>0.31759999999999999</v>
      </c>
      <c r="P36" s="5">
        <v>2055.9</v>
      </c>
      <c r="Q36" s="9">
        <v>0.81</v>
      </c>
      <c r="R36" s="5">
        <v>6246.4</v>
      </c>
      <c r="S36" s="5">
        <v>431.4</v>
      </c>
      <c r="T36" s="41">
        <v>-1</v>
      </c>
      <c r="U36" s="9">
        <v>0.53</v>
      </c>
      <c r="V36" s="9">
        <v>0.28000000000000003</v>
      </c>
      <c r="W36" s="5">
        <v>431.4</v>
      </c>
      <c r="X36" s="5">
        <v>198.9</v>
      </c>
      <c r="Y36" s="5">
        <v>232.4</v>
      </c>
      <c r="Z36" s="5">
        <v>628.79999999999995</v>
      </c>
      <c r="AA36" s="5">
        <v>1001.9</v>
      </c>
      <c r="AB36" s="5">
        <f t="shared" si="0"/>
        <v>183</v>
      </c>
      <c r="AC36" s="5">
        <v>161</v>
      </c>
      <c r="AD36" s="5">
        <v>22.5</v>
      </c>
      <c r="AE36" s="5">
        <v>55.7</v>
      </c>
      <c r="AF36" s="5">
        <v>110.1</v>
      </c>
      <c r="AG36" s="5">
        <v>148.9</v>
      </c>
      <c r="AH36" s="5">
        <v>53.7</v>
      </c>
      <c r="AI36" s="5">
        <v>34.700000000000003</v>
      </c>
      <c r="AJ36" s="5">
        <v>135.5</v>
      </c>
      <c r="AK36" s="5">
        <v>11.4</v>
      </c>
      <c r="AL36" s="5">
        <v>2.7</v>
      </c>
      <c r="AM36" s="5">
        <v>37.5</v>
      </c>
      <c r="AN36" s="5">
        <v>278.60000000000002</v>
      </c>
      <c r="AO36" s="60"/>
      <c r="AP36" s="60"/>
      <c r="AQ36" s="60"/>
      <c r="AR36" s="60"/>
      <c r="AS36" s="60"/>
      <c r="AT36" s="60"/>
    </row>
    <row r="37" spans="1:46">
      <c r="A37" t="s">
        <v>251</v>
      </c>
      <c r="B37" s="4">
        <v>28398</v>
      </c>
      <c r="C37" s="5">
        <v>22.5</v>
      </c>
      <c r="D37" s="5">
        <v>16.7</v>
      </c>
      <c r="E37" s="5">
        <v>191.7</v>
      </c>
      <c r="F37" s="5">
        <v>3.5</v>
      </c>
      <c r="G37" s="5">
        <v>198.6</v>
      </c>
      <c r="H37" s="5">
        <v>161.5</v>
      </c>
      <c r="I37" s="5">
        <v>69.7</v>
      </c>
      <c r="J37" s="5">
        <v>5.9</v>
      </c>
      <c r="K37" s="5">
        <v>114.3</v>
      </c>
      <c r="L37" s="5">
        <v>6309.5</v>
      </c>
      <c r="M37" s="5">
        <v>3992</v>
      </c>
      <c r="N37" s="5">
        <v>1286.9000000000001</v>
      </c>
      <c r="O37" s="89">
        <v>0.32237000000000005</v>
      </c>
      <c r="P37" s="5">
        <v>2118.5</v>
      </c>
      <c r="Q37" s="9">
        <v>0.35</v>
      </c>
      <c r="R37" s="5">
        <v>6297.9</v>
      </c>
      <c r="S37" s="5">
        <v>438</v>
      </c>
      <c r="T37" s="41">
        <v>-1</v>
      </c>
      <c r="U37" s="9">
        <v>0.4</v>
      </c>
      <c r="V37" s="9">
        <v>-0.05</v>
      </c>
      <c r="W37" s="5">
        <v>438</v>
      </c>
      <c r="X37" s="5">
        <v>201.9</v>
      </c>
      <c r="Y37" s="5">
        <v>236.1</v>
      </c>
      <c r="Z37" s="5">
        <v>635.1</v>
      </c>
      <c r="AA37" s="5">
        <v>1000.8</v>
      </c>
      <c r="AB37" s="5">
        <f t="shared" si="0"/>
        <v>188.2</v>
      </c>
      <c r="AC37" s="5">
        <v>162.6</v>
      </c>
      <c r="AD37" s="5">
        <v>23.2</v>
      </c>
      <c r="AE37" s="5">
        <v>57.9</v>
      </c>
      <c r="AF37" s="5">
        <v>112.2</v>
      </c>
      <c r="AG37" s="5">
        <v>154.4</v>
      </c>
      <c r="AH37" s="5">
        <v>57.3</v>
      </c>
      <c r="AI37" s="5">
        <v>35.9</v>
      </c>
      <c r="AJ37" s="5">
        <v>138.30000000000001</v>
      </c>
      <c r="AK37" s="5">
        <v>11.8</v>
      </c>
      <c r="AL37" s="5">
        <v>2.9</v>
      </c>
      <c r="AM37" s="5">
        <v>37.299999999999997</v>
      </c>
      <c r="AN37" s="5">
        <v>282.3</v>
      </c>
      <c r="AO37" s="60"/>
      <c r="AP37" s="60"/>
      <c r="AQ37" s="60"/>
      <c r="AR37" s="60"/>
      <c r="AS37" s="60"/>
      <c r="AT37" s="60"/>
    </row>
    <row r="38" spans="1:46">
      <c r="A38" t="s">
        <v>252</v>
      </c>
      <c r="B38" s="4">
        <v>28490</v>
      </c>
      <c r="C38" s="5">
        <v>23.3</v>
      </c>
      <c r="D38" s="5">
        <v>16.5</v>
      </c>
      <c r="E38" s="5">
        <v>194.3</v>
      </c>
      <c r="F38" s="5">
        <v>3.6</v>
      </c>
      <c r="G38" s="5">
        <v>208.5</v>
      </c>
      <c r="H38" s="5">
        <v>164.3</v>
      </c>
      <c r="I38" s="5">
        <v>70.099999999999994</v>
      </c>
      <c r="J38" s="5">
        <v>6</v>
      </c>
      <c r="K38" s="5">
        <v>116.7</v>
      </c>
      <c r="L38" s="5">
        <v>6309.7</v>
      </c>
      <c r="M38" s="5">
        <v>4052</v>
      </c>
      <c r="N38" s="5">
        <v>1324.8</v>
      </c>
      <c r="O38" s="89">
        <v>0.32695000000000002</v>
      </c>
      <c r="P38" s="5">
        <v>2164.3000000000002</v>
      </c>
      <c r="Q38" s="9">
        <v>-0.23</v>
      </c>
      <c r="R38" s="5">
        <v>6350.8</v>
      </c>
      <c r="S38" s="5">
        <v>446.7</v>
      </c>
      <c r="T38" s="41">
        <v>-1</v>
      </c>
      <c r="U38" s="9">
        <v>-0.28000000000000003</v>
      </c>
      <c r="V38" s="9">
        <v>0.06</v>
      </c>
      <c r="W38" s="5">
        <v>446.7</v>
      </c>
      <c r="X38" s="5">
        <v>206.3</v>
      </c>
      <c r="Y38" s="5">
        <v>240.5</v>
      </c>
      <c r="Z38" s="5">
        <v>630.70000000000005</v>
      </c>
      <c r="AA38" s="5">
        <v>1002.4</v>
      </c>
      <c r="AB38" s="5">
        <f t="shared" si="0"/>
        <v>190.70000000000002</v>
      </c>
      <c r="AC38" s="5">
        <v>171.2</v>
      </c>
      <c r="AD38" s="5">
        <v>23.2</v>
      </c>
      <c r="AE38" s="5">
        <v>58.1</v>
      </c>
      <c r="AF38" s="5">
        <v>114.4</v>
      </c>
      <c r="AG38" s="5">
        <v>156.6</v>
      </c>
      <c r="AH38" s="5">
        <v>57.3</v>
      </c>
      <c r="AI38" s="5">
        <v>37.299999999999997</v>
      </c>
      <c r="AJ38" s="5">
        <v>141.1</v>
      </c>
      <c r="AK38" s="5">
        <v>12</v>
      </c>
      <c r="AL38" s="5">
        <v>3</v>
      </c>
      <c r="AM38" s="5">
        <v>37.700000000000003</v>
      </c>
      <c r="AN38" s="5">
        <v>287.5</v>
      </c>
      <c r="AO38" s="60"/>
      <c r="AP38" s="60"/>
      <c r="AQ38" s="60"/>
      <c r="AR38" s="60"/>
      <c r="AS38" s="60"/>
      <c r="AT38" s="60"/>
    </row>
    <row r="39" spans="1:46">
      <c r="A39" t="s">
        <v>253</v>
      </c>
      <c r="B39" s="4">
        <v>28580</v>
      </c>
      <c r="C39" s="5">
        <v>24.2</v>
      </c>
      <c r="D39" s="5">
        <v>17.5</v>
      </c>
      <c r="E39" s="5">
        <v>197.7</v>
      </c>
      <c r="F39" s="5">
        <v>3.7</v>
      </c>
      <c r="G39" s="5">
        <v>212</v>
      </c>
      <c r="H39" s="5">
        <v>166.9</v>
      </c>
      <c r="I39" s="5">
        <v>65</v>
      </c>
      <c r="J39" s="5">
        <v>6.3</v>
      </c>
      <c r="K39" s="5">
        <v>123.9</v>
      </c>
      <c r="L39" s="5">
        <v>6329.8</v>
      </c>
      <c r="M39" s="5">
        <v>4074.8</v>
      </c>
      <c r="N39" s="5">
        <v>1354.1</v>
      </c>
      <c r="O39" s="89">
        <v>0.33229999999999998</v>
      </c>
      <c r="P39" s="5">
        <v>2202.8000000000002</v>
      </c>
      <c r="Q39" s="9">
        <v>-0.03</v>
      </c>
      <c r="R39" s="5">
        <v>6404.9</v>
      </c>
      <c r="S39" s="5">
        <v>452.6</v>
      </c>
      <c r="T39" s="41">
        <v>-1</v>
      </c>
      <c r="U39" s="9">
        <v>-0.01</v>
      </c>
      <c r="V39" s="9">
        <v>-0.03</v>
      </c>
      <c r="W39" s="5">
        <v>452.6</v>
      </c>
      <c r="X39" s="5">
        <v>208.8</v>
      </c>
      <c r="Y39" s="5">
        <v>243.8</v>
      </c>
      <c r="Z39" s="5">
        <v>631.1</v>
      </c>
      <c r="AA39" s="5">
        <v>1002.2</v>
      </c>
      <c r="AB39" s="5">
        <f t="shared" si="0"/>
        <v>194</v>
      </c>
      <c r="AC39" s="5">
        <v>173.4</v>
      </c>
      <c r="AD39" s="5">
        <v>24</v>
      </c>
      <c r="AE39" s="5">
        <v>54.4</v>
      </c>
      <c r="AF39" s="5">
        <v>121.6</v>
      </c>
      <c r="AG39" s="5">
        <v>158.5</v>
      </c>
      <c r="AH39" s="5">
        <v>61.5</v>
      </c>
      <c r="AI39" s="5">
        <v>38.6</v>
      </c>
      <c r="AJ39" s="5">
        <v>143</v>
      </c>
      <c r="AK39" s="5">
        <v>10.5</v>
      </c>
      <c r="AL39" s="5">
        <v>3.2</v>
      </c>
      <c r="AM39" s="5">
        <v>39.200000000000003</v>
      </c>
      <c r="AN39" s="5">
        <v>292.5</v>
      </c>
      <c r="AO39" s="60"/>
      <c r="AP39" s="60"/>
      <c r="AQ39" s="60"/>
      <c r="AR39" s="60"/>
      <c r="AS39" s="60"/>
      <c r="AT39" s="60"/>
    </row>
    <row r="40" spans="1:46">
      <c r="A40" t="s">
        <v>254</v>
      </c>
      <c r="B40" s="4">
        <v>28671</v>
      </c>
      <c r="C40" s="5">
        <v>25</v>
      </c>
      <c r="D40" s="5">
        <v>18.600000000000001</v>
      </c>
      <c r="E40" s="5">
        <v>199</v>
      </c>
      <c r="F40" s="5">
        <v>3.8</v>
      </c>
      <c r="G40" s="5">
        <v>223.1</v>
      </c>
      <c r="H40" s="5">
        <v>173.1</v>
      </c>
      <c r="I40" s="5">
        <v>78.599999999999994</v>
      </c>
      <c r="J40" s="5">
        <v>6.6</v>
      </c>
      <c r="K40" s="5">
        <v>129</v>
      </c>
      <c r="L40" s="5">
        <v>6574.4</v>
      </c>
      <c r="M40" s="5">
        <v>4161.8999999999996</v>
      </c>
      <c r="N40" s="5">
        <v>1411.4</v>
      </c>
      <c r="O40" s="89">
        <v>0.33911999999999998</v>
      </c>
      <c r="P40" s="5">
        <v>2331.6</v>
      </c>
      <c r="Q40" s="9">
        <v>2.13</v>
      </c>
      <c r="R40" s="5">
        <v>6462.4</v>
      </c>
      <c r="S40" s="5">
        <v>472.3</v>
      </c>
      <c r="T40" s="41">
        <v>-1</v>
      </c>
      <c r="U40" s="9">
        <v>0.77</v>
      </c>
      <c r="V40" s="9">
        <v>1.36</v>
      </c>
      <c r="W40" s="5">
        <v>472.3</v>
      </c>
      <c r="X40" s="5">
        <v>217</v>
      </c>
      <c r="Y40" s="5">
        <v>255.3</v>
      </c>
      <c r="Z40" s="5">
        <v>643.29999999999995</v>
      </c>
      <c r="AA40" s="5">
        <v>1032.3</v>
      </c>
      <c r="AB40" s="5">
        <f t="shared" si="0"/>
        <v>195.2</v>
      </c>
      <c r="AC40" s="5">
        <v>182.9</v>
      </c>
      <c r="AD40" s="5">
        <v>25.4</v>
      </c>
      <c r="AE40" s="5">
        <v>66.2</v>
      </c>
      <c r="AF40" s="5">
        <v>126.5</v>
      </c>
      <c r="AG40" s="5">
        <v>158</v>
      </c>
      <c r="AH40" s="5">
        <v>64.099999999999994</v>
      </c>
      <c r="AI40" s="5">
        <v>40.1</v>
      </c>
      <c r="AJ40" s="5">
        <v>147.69999999999999</v>
      </c>
      <c r="AK40" s="5">
        <v>12.4</v>
      </c>
      <c r="AL40" s="5">
        <v>3.3</v>
      </c>
      <c r="AM40" s="5">
        <v>41</v>
      </c>
      <c r="AN40" s="5">
        <v>306</v>
      </c>
      <c r="AO40" s="60"/>
      <c r="AP40" s="60"/>
      <c r="AQ40" s="60"/>
      <c r="AR40" s="60"/>
      <c r="AS40" s="60"/>
      <c r="AT40" s="60"/>
    </row>
    <row r="41" spans="1:46">
      <c r="A41" t="s">
        <v>255</v>
      </c>
      <c r="B41" s="4">
        <v>28763</v>
      </c>
      <c r="C41" s="5">
        <v>26</v>
      </c>
      <c r="D41" s="5">
        <v>18.899999999999999</v>
      </c>
      <c r="E41" s="5">
        <v>207.1</v>
      </c>
      <c r="F41" s="5">
        <v>3.9</v>
      </c>
      <c r="G41" s="5">
        <v>236.3</v>
      </c>
      <c r="H41" s="5">
        <v>169.7</v>
      </c>
      <c r="I41" s="5">
        <v>79.099999999999994</v>
      </c>
      <c r="J41" s="5">
        <v>7.2</v>
      </c>
      <c r="K41" s="5">
        <v>133.4</v>
      </c>
      <c r="L41" s="5">
        <v>6640.5</v>
      </c>
      <c r="M41" s="5">
        <v>4179.3999999999996</v>
      </c>
      <c r="N41" s="5">
        <v>1442.2</v>
      </c>
      <c r="O41" s="89">
        <v>0.34508000000000005</v>
      </c>
      <c r="P41" s="5">
        <v>2395.1</v>
      </c>
      <c r="Q41" s="9">
        <v>0.73</v>
      </c>
      <c r="R41" s="5">
        <v>6520.2</v>
      </c>
      <c r="S41" s="5">
        <v>484.2</v>
      </c>
      <c r="T41" s="41">
        <v>-1</v>
      </c>
      <c r="U41" s="9">
        <v>0.23</v>
      </c>
      <c r="V41" s="9">
        <v>0.5</v>
      </c>
      <c r="W41" s="5">
        <v>484.2</v>
      </c>
      <c r="X41" s="5">
        <v>222.1</v>
      </c>
      <c r="Y41" s="5">
        <v>262.2</v>
      </c>
      <c r="Z41" s="5">
        <v>647.5</v>
      </c>
      <c r="AA41" s="5">
        <v>1044.2</v>
      </c>
      <c r="AB41" s="5">
        <f t="shared" si="0"/>
        <v>203.2</v>
      </c>
      <c r="AC41" s="5">
        <v>195.4</v>
      </c>
      <c r="AD41" s="5">
        <v>25.5</v>
      </c>
      <c r="AE41" s="5">
        <v>66.7</v>
      </c>
      <c r="AF41" s="5">
        <v>130.80000000000001</v>
      </c>
      <c r="AG41" s="5">
        <v>165.9</v>
      </c>
      <c r="AH41" s="5">
        <v>63.4</v>
      </c>
      <c r="AI41" s="5">
        <v>40.9</v>
      </c>
      <c r="AJ41" s="5">
        <v>144.19999999999999</v>
      </c>
      <c r="AK41" s="5">
        <v>12.5</v>
      </c>
      <c r="AL41" s="5">
        <v>3.5</v>
      </c>
      <c r="AM41" s="5">
        <v>41.3</v>
      </c>
      <c r="AN41" s="5">
        <v>313.5</v>
      </c>
      <c r="AO41" s="60"/>
      <c r="AP41" s="60"/>
      <c r="AQ41" s="60"/>
      <c r="AR41" s="60"/>
      <c r="AS41" s="60"/>
      <c r="AT41" s="60"/>
    </row>
    <row r="42" spans="1:46">
      <c r="A42" t="s">
        <v>256</v>
      </c>
      <c r="B42" s="4">
        <v>28855</v>
      </c>
      <c r="C42" s="5">
        <v>27</v>
      </c>
      <c r="D42" s="5">
        <v>19.5</v>
      </c>
      <c r="E42" s="5">
        <v>209.9</v>
      </c>
      <c r="F42" s="5">
        <v>4</v>
      </c>
      <c r="G42" s="5">
        <v>247.2</v>
      </c>
      <c r="H42" s="5">
        <v>173.9</v>
      </c>
      <c r="I42" s="5">
        <v>83.3</v>
      </c>
      <c r="J42" s="5">
        <v>7.9</v>
      </c>
      <c r="K42" s="5">
        <v>138.80000000000001</v>
      </c>
      <c r="L42" s="5">
        <v>6729.8</v>
      </c>
      <c r="M42" s="5">
        <v>4213.1000000000004</v>
      </c>
      <c r="N42" s="5">
        <v>1481.4</v>
      </c>
      <c r="O42" s="89">
        <v>0.35161000000000003</v>
      </c>
      <c r="P42" s="5">
        <v>2476.9</v>
      </c>
      <c r="Q42" s="9">
        <v>0.73</v>
      </c>
      <c r="R42" s="5">
        <v>6577.8</v>
      </c>
      <c r="S42" s="5">
        <v>496.2</v>
      </c>
      <c r="T42" s="41">
        <v>-1</v>
      </c>
      <c r="U42" s="9">
        <v>0.31</v>
      </c>
      <c r="V42" s="9">
        <v>0.42</v>
      </c>
      <c r="W42" s="5">
        <v>496.2</v>
      </c>
      <c r="X42" s="5">
        <v>227.8</v>
      </c>
      <c r="Y42" s="5">
        <v>268.39999999999998</v>
      </c>
      <c r="Z42" s="5">
        <v>653</v>
      </c>
      <c r="AA42" s="5">
        <v>1054.0999999999999</v>
      </c>
      <c r="AB42" s="5">
        <f t="shared" si="0"/>
        <v>205.9</v>
      </c>
      <c r="AC42" s="5">
        <v>205.1</v>
      </c>
      <c r="AD42" s="5">
        <v>26.3</v>
      </c>
      <c r="AE42" s="5">
        <v>70.3</v>
      </c>
      <c r="AF42" s="5">
        <v>136</v>
      </c>
      <c r="AG42" s="5">
        <v>168.3</v>
      </c>
      <c r="AH42" s="5">
        <v>64.900000000000006</v>
      </c>
      <c r="AI42" s="5">
        <v>42.1</v>
      </c>
      <c r="AJ42" s="5">
        <v>147.6</v>
      </c>
      <c r="AK42" s="5">
        <v>13.1</v>
      </c>
      <c r="AL42" s="5">
        <v>3.6</v>
      </c>
      <c r="AM42" s="5">
        <v>41.7</v>
      </c>
      <c r="AN42" s="5">
        <v>320.5</v>
      </c>
      <c r="AO42" s="60"/>
      <c r="AP42" s="60"/>
      <c r="AQ42" s="60"/>
      <c r="AR42" s="60"/>
      <c r="AS42" s="60"/>
      <c r="AT42" s="60"/>
    </row>
    <row r="43" spans="1:46">
      <c r="A43" t="s">
        <v>257</v>
      </c>
      <c r="B43" s="4">
        <v>28945</v>
      </c>
      <c r="C43" s="5">
        <v>28</v>
      </c>
      <c r="D43" s="5">
        <v>20</v>
      </c>
      <c r="E43" s="5">
        <v>214.9</v>
      </c>
      <c r="F43" s="5">
        <v>4.0999999999999996</v>
      </c>
      <c r="G43" s="5">
        <v>253.6</v>
      </c>
      <c r="H43" s="5">
        <v>176.4</v>
      </c>
      <c r="I43" s="5">
        <v>80.3</v>
      </c>
      <c r="J43" s="5">
        <v>8.1999999999999993</v>
      </c>
      <c r="K43" s="5">
        <v>146</v>
      </c>
      <c r="L43" s="5">
        <v>6741.9</v>
      </c>
      <c r="M43" s="5">
        <v>4234.8999999999996</v>
      </c>
      <c r="N43" s="5">
        <v>1517.1</v>
      </c>
      <c r="O43" s="89">
        <v>0.35825000000000001</v>
      </c>
      <c r="P43" s="5">
        <v>2526.6</v>
      </c>
      <c r="Q43" s="9">
        <v>-0.79</v>
      </c>
      <c r="R43" s="5">
        <v>6634.2</v>
      </c>
      <c r="S43" s="5">
        <v>501.8</v>
      </c>
      <c r="T43" s="41">
        <v>-1</v>
      </c>
      <c r="U43" s="9">
        <v>-0.05</v>
      </c>
      <c r="V43" s="9">
        <v>-0.73</v>
      </c>
      <c r="W43" s="5">
        <v>501.8</v>
      </c>
      <c r="X43" s="5">
        <v>231.7</v>
      </c>
      <c r="Y43" s="5">
        <v>270.10000000000002</v>
      </c>
      <c r="Z43" s="5">
        <v>652</v>
      </c>
      <c r="AA43" s="5">
        <v>1036.2</v>
      </c>
      <c r="AB43" s="5">
        <f t="shared" si="0"/>
        <v>210.8</v>
      </c>
      <c r="AC43" s="5">
        <v>211.6</v>
      </c>
      <c r="AD43" s="5">
        <v>25.9</v>
      </c>
      <c r="AE43" s="5">
        <v>66.599999999999994</v>
      </c>
      <c r="AF43" s="5">
        <v>143.1</v>
      </c>
      <c r="AG43" s="5">
        <v>172.5</v>
      </c>
      <c r="AH43" s="5">
        <v>62.1</v>
      </c>
      <c r="AI43" s="5">
        <v>42</v>
      </c>
      <c r="AJ43" s="5">
        <v>150.6</v>
      </c>
      <c r="AK43" s="5">
        <v>13.7</v>
      </c>
      <c r="AL43" s="5">
        <v>3.8</v>
      </c>
      <c r="AM43" s="5">
        <v>42.4</v>
      </c>
      <c r="AN43" s="5">
        <v>323.2</v>
      </c>
      <c r="AO43" s="60"/>
      <c r="AP43" s="60"/>
      <c r="AQ43" s="60"/>
      <c r="AR43" s="60"/>
      <c r="AS43" s="60"/>
      <c r="AT43" s="60"/>
    </row>
    <row r="44" spans="1:46">
      <c r="A44" t="s">
        <v>258</v>
      </c>
      <c r="B44" s="4">
        <v>29036</v>
      </c>
      <c r="C44" s="5">
        <v>29.2</v>
      </c>
      <c r="D44" s="5">
        <v>20.8</v>
      </c>
      <c r="E44" s="5">
        <v>219.2</v>
      </c>
      <c r="F44" s="5">
        <v>4.3</v>
      </c>
      <c r="G44" s="5">
        <v>262</v>
      </c>
      <c r="H44" s="5">
        <v>178.5</v>
      </c>
      <c r="I44" s="5">
        <v>80.3</v>
      </c>
      <c r="J44" s="5">
        <v>8.8000000000000007</v>
      </c>
      <c r="K44" s="5">
        <v>150.30000000000001</v>
      </c>
      <c r="L44" s="5">
        <v>6749.1</v>
      </c>
      <c r="M44" s="5">
        <v>4232.2</v>
      </c>
      <c r="N44" s="5">
        <v>1557.6</v>
      </c>
      <c r="O44" s="89">
        <v>0.36804999999999999</v>
      </c>
      <c r="P44" s="5">
        <v>2591.1999999999998</v>
      </c>
      <c r="Q44" s="9">
        <v>0.77</v>
      </c>
      <c r="R44" s="5">
        <v>6688.1</v>
      </c>
      <c r="S44" s="5">
        <v>516.5</v>
      </c>
      <c r="T44" s="41">
        <v>-1</v>
      </c>
      <c r="U44" s="9">
        <v>0.37</v>
      </c>
      <c r="V44" s="9">
        <v>0.4</v>
      </c>
      <c r="W44" s="5">
        <v>516.5</v>
      </c>
      <c r="X44" s="5">
        <v>237.6</v>
      </c>
      <c r="Y44" s="5">
        <v>278.89999999999998</v>
      </c>
      <c r="Z44" s="5">
        <v>658.6</v>
      </c>
      <c r="AA44" s="5">
        <v>1046</v>
      </c>
      <c r="AB44" s="5">
        <f t="shared" si="0"/>
        <v>214.89999999999998</v>
      </c>
      <c r="AC44" s="5">
        <v>219.9</v>
      </c>
      <c r="AD44" s="5">
        <v>25.9</v>
      </c>
      <c r="AE44" s="5">
        <v>66.5</v>
      </c>
      <c r="AF44" s="5">
        <v>147.4</v>
      </c>
      <c r="AG44" s="5">
        <v>175.7</v>
      </c>
      <c r="AH44" s="5">
        <v>62.6</v>
      </c>
      <c r="AI44" s="5">
        <v>42.1</v>
      </c>
      <c r="AJ44" s="5">
        <v>152.6</v>
      </c>
      <c r="AK44" s="5">
        <v>13.8</v>
      </c>
      <c r="AL44" s="5">
        <v>3.9</v>
      </c>
      <c r="AM44" s="5">
        <v>43.5</v>
      </c>
      <c r="AN44" s="5">
        <v>333.2</v>
      </c>
      <c r="AO44" s="60"/>
      <c r="AP44" s="60"/>
      <c r="AQ44" s="60"/>
      <c r="AR44" s="60"/>
      <c r="AS44" s="60"/>
      <c r="AT44" s="60"/>
    </row>
    <row r="45" spans="1:46">
      <c r="A45" t="s">
        <v>259</v>
      </c>
      <c r="B45" s="4">
        <v>29128</v>
      </c>
      <c r="C45" s="5">
        <v>30.5</v>
      </c>
      <c r="D45" s="5">
        <v>21.1</v>
      </c>
      <c r="E45" s="5">
        <v>234.6</v>
      </c>
      <c r="F45" s="5">
        <v>4.4000000000000004</v>
      </c>
      <c r="G45" s="5">
        <v>274.8</v>
      </c>
      <c r="H45" s="5">
        <v>180.9</v>
      </c>
      <c r="I45" s="5">
        <v>78.900000000000006</v>
      </c>
      <c r="J45" s="5">
        <v>9.5</v>
      </c>
      <c r="K45" s="5">
        <v>155.4</v>
      </c>
      <c r="L45" s="5">
        <v>6799.2</v>
      </c>
      <c r="M45" s="5">
        <v>4273.3</v>
      </c>
      <c r="N45" s="5">
        <v>1611.9</v>
      </c>
      <c r="O45" s="89">
        <v>0.37719000000000003</v>
      </c>
      <c r="P45" s="5">
        <v>2667.6</v>
      </c>
      <c r="Q45" s="9">
        <v>0.24</v>
      </c>
      <c r="R45" s="5">
        <v>6739.5</v>
      </c>
      <c r="S45" s="5">
        <v>533.1</v>
      </c>
      <c r="T45" s="41">
        <v>-1</v>
      </c>
      <c r="U45" s="9">
        <v>0.09</v>
      </c>
      <c r="V45" s="9">
        <v>0.15</v>
      </c>
      <c r="W45" s="5">
        <v>533.1</v>
      </c>
      <c r="X45" s="5">
        <v>243.7</v>
      </c>
      <c r="Y45" s="5">
        <v>289.39999999999998</v>
      </c>
      <c r="Z45" s="5">
        <v>660.2</v>
      </c>
      <c r="AA45" s="5">
        <v>1049.5999999999999</v>
      </c>
      <c r="AB45" s="5">
        <f t="shared" si="0"/>
        <v>230.2</v>
      </c>
      <c r="AC45" s="5">
        <v>229.4</v>
      </c>
      <c r="AD45" s="5">
        <v>25.3</v>
      </c>
      <c r="AE45" s="5">
        <v>65.3</v>
      </c>
      <c r="AF45" s="5">
        <v>152.4</v>
      </c>
      <c r="AG45" s="5">
        <v>190.1</v>
      </c>
      <c r="AH45" s="5">
        <v>65.2</v>
      </c>
      <c r="AI45" s="5">
        <v>45.4</v>
      </c>
      <c r="AJ45" s="5">
        <v>155.6</v>
      </c>
      <c r="AK45" s="5">
        <v>13.6</v>
      </c>
      <c r="AL45" s="5">
        <v>3.9</v>
      </c>
      <c r="AM45" s="5">
        <v>44.5</v>
      </c>
      <c r="AN45" s="5">
        <v>344.8</v>
      </c>
      <c r="AO45" s="60"/>
      <c r="AP45" s="60"/>
      <c r="AQ45" s="60"/>
      <c r="AR45" s="60"/>
      <c r="AS45" s="60"/>
      <c r="AT45" s="60"/>
    </row>
    <row r="46" spans="1:46">
      <c r="A46" t="s">
        <v>260</v>
      </c>
      <c r="B46" s="4">
        <v>29220</v>
      </c>
      <c r="C46" s="5">
        <v>32</v>
      </c>
      <c r="D46" s="5">
        <v>22.4</v>
      </c>
      <c r="E46" s="5">
        <v>240.7</v>
      </c>
      <c r="F46" s="5">
        <v>4.5</v>
      </c>
      <c r="G46" s="5">
        <v>285.2</v>
      </c>
      <c r="H46" s="5">
        <v>184.6</v>
      </c>
      <c r="I46" s="5">
        <v>75.3</v>
      </c>
      <c r="J46" s="5">
        <v>10.6</v>
      </c>
      <c r="K46" s="5">
        <v>159.4</v>
      </c>
      <c r="L46" s="5">
        <v>6816.2</v>
      </c>
      <c r="M46" s="5">
        <v>4284</v>
      </c>
      <c r="N46" s="5">
        <v>1655</v>
      </c>
      <c r="O46" s="89">
        <v>0.38633000000000001</v>
      </c>
      <c r="P46" s="5">
        <v>2723.9</v>
      </c>
      <c r="Q46" s="9">
        <v>0.52</v>
      </c>
      <c r="R46" s="5">
        <v>6787.9</v>
      </c>
      <c r="S46" s="5">
        <v>547.79999999999995</v>
      </c>
      <c r="T46" s="41">
        <v>-1</v>
      </c>
      <c r="U46" s="9">
        <v>0.04</v>
      </c>
      <c r="V46" s="9">
        <v>0.48</v>
      </c>
      <c r="W46" s="5">
        <v>547.79999999999995</v>
      </c>
      <c r="X46" s="5">
        <v>249.3</v>
      </c>
      <c r="Y46" s="5">
        <v>298.39999999999998</v>
      </c>
      <c r="Z46" s="5">
        <v>660.9</v>
      </c>
      <c r="AA46" s="5">
        <v>1061.4000000000001</v>
      </c>
      <c r="AB46" s="5">
        <f t="shared" si="0"/>
        <v>236.2</v>
      </c>
      <c r="AC46" s="5">
        <v>238.6</v>
      </c>
      <c r="AD46" s="5">
        <v>25.6</v>
      </c>
      <c r="AE46" s="5">
        <v>62.1</v>
      </c>
      <c r="AF46" s="5">
        <v>156.30000000000001</v>
      </c>
      <c r="AG46" s="5">
        <v>193.8</v>
      </c>
      <c r="AH46" s="5">
        <v>65.900000000000006</v>
      </c>
      <c r="AI46" s="5">
        <v>46.6</v>
      </c>
      <c r="AJ46" s="5">
        <v>159</v>
      </c>
      <c r="AK46" s="5">
        <v>13.2</v>
      </c>
      <c r="AL46" s="5">
        <v>4</v>
      </c>
      <c r="AM46" s="5">
        <v>46.9</v>
      </c>
      <c r="AN46" s="5">
        <v>356.1</v>
      </c>
      <c r="AO46" s="60"/>
      <c r="AP46" s="60"/>
      <c r="AQ46" s="60"/>
      <c r="AR46" s="60"/>
      <c r="AS46" s="60"/>
      <c r="AT46" s="60"/>
    </row>
    <row r="47" spans="1:46">
      <c r="A47" t="s">
        <v>261</v>
      </c>
      <c r="B47" s="4">
        <v>29311</v>
      </c>
      <c r="C47" s="5">
        <v>33.6</v>
      </c>
      <c r="D47" s="5">
        <v>23.4</v>
      </c>
      <c r="E47" s="5">
        <v>251.2</v>
      </c>
      <c r="F47" s="5">
        <v>4.5999999999999996</v>
      </c>
      <c r="G47" s="5">
        <v>284.8</v>
      </c>
      <c r="H47" s="5">
        <v>189.5</v>
      </c>
      <c r="I47" s="5">
        <v>83.1</v>
      </c>
      <c r="J47" s="5">
        <v>11.6</v>
      </c>
      <c r="K47" s="5">
        <v>161.9</v>
      </c>
      <c r="L47" s="5">
        <v>6837.6</v>
      </c>
      <c r="M47" s="5">
        <v>4277.8999999999996</v>
      </c>
      <c r="N47" s="5">
        <v>1702.3</v>
      </c>
      <c r="O47" s="89">
        <v>0.39793000000000001</v>
      </c>
      <c r="P47" s="5">
        <v>2789.8</v>
      </c>
      <c r="Q47" s="9">
        <v>1.18</v>
      </c>
      <c r="R47" s="5">
        <v>6830.7</v>
      </c>
      <c r="S47" s="5">
        <v>568.79999999999995</v>
      </c>
      <c r="T47" s="41">
        <v>1</v>
      </c>
      <c r="U47" s="9">
        <v>0.99</v>
      </c>
      <c r="V47" s="9">
        <v>0.19</v>
      </c>
      <c r="W47" s="5">
        <v>568.79999999999995</v>
      </c>
      <c r="X47" s="5">
        <v>261.10000000000002</v>
      </c>
      <c r="Y47" s="5">
        <v>307.7</v>
      </c>
      <c r="Z47" s="5">
        <v>678.5</v>
      </c>
      <c r="AA47" s="5">
        <v>1066.3</v>
      </c>
      <c r="AB47" s="5">
        <f t="shared" si="0"/>
        <v>246.6</v>
      </c>
      <c r="AC47" s="5">
        <v>238.3</v>
      </c>
      <c r="AD47" s="5">
        <v>27.6</v>
      </c>
      <c r="AE47" s="5">
        <v>67</v>
      </c>
      <c r="AF47" s="5">
        <v>159.30000000000001</v>
      </c>
      <c r="AG47" s="5">
        <v>202.1</v>
      </c>
      <c r="AH47" s="5">
        <v>66.7</v>
      </c>
      <c r="AI47" s="5">
        <v>46.6</v>
      </c>
      <c r="AJ47" s="5">
        <v>161.9</v>
      </c>
      <c r="AK47" s="5">
        <v>16.100000000000001</v>
      </c>
      <c r="AL47" s="5">
        <v>3.6</v>
      </c>
      <c r="AM47" s="5">
        <v>49.1</v>
      </c>
      <c r="AN47" s="5">
        <v>367.6</v>
      </c>
      <c r="AO47" s="60"/>
      <c r="AP47" s="60"/>
      <c r="AQ47" s="60"/>
      <c r="AR47" s="60"/>
      <c r="AS47" s="60"/>
      <c r="AT47" s="60"/>
    </row>
    <row r="48" spans="1:46">
      <c r="A48" t="s">
        <v>262</v>
      </c>
      <c r="B48" s="4">
        <v>29402</v>
      </c>
      <c r="C48" s="5">
        <v>35.299999999999997</v>
      </c>
      <c r="D48" s="5">
        <v>22.2</v>
      </c>
      <c r="E48" s="5">
        <v>256.2</v>
      </c>
      <c r="F48" s="5">
        <v>4.8</v>
      </c>
      <c r="G48" s="5">
        <v>292.2</v>
      </c>
      <c r="H48" s="5">
        <v>196.9</v>
      </c>
      <c r="I48" s="5">
        <v>62.6</v>
      </c>
      <c r="J48" s="5">
        <v>12.3</v>
      </c>
      <c r="K48" s="5">
        <v>162.9</v>
      </c>
      <c r="L48" s="5">
        <v>6696.8</v>
      </c>
      <c r="M48" s="5">
        <v>4181.5</v>
      </c>
      <c r="N48" s="5">
        <v>1704.7</v>
      </c>
      <c r="O48" s="89">
        <v>0.40767999999999999</v>
      </c>
      <c r="P48" s="5">
        <v>2797.4</v>
      </c>
      <c r="Q48" s="9">
        <v>0.18</v>
      </c>
      <c r="R48" s="5">
        <v>6866.6</v>
      </c>
      <c r="S48" s="5">
        <v>588.5</v>
      </c>
      <c r="T48" s="41">
        <v>1</v>
      </c>
      <c r="U48" s="9">
        <v>0.77</v>
      </c>
      <c r="V48" s="9">
        <v>-0.59</v>
      </c>
      <c r="W48" s="5">
        <v>588.5</v>
      </c>
      <c r="X48" s="5">
        <v>276.5</v>
      </c>
      <c r="Y48" s="5">
        <v>312</v>
      </c>
      <c r="Z48" s="5">
        <v>691.9</v>
      </c>
      <c r="AA48" s="5">
        <v>1052.2</v>
      </c>
      <c r="AB48" s="5">
        <f t="shared" si="0"/>
        <v>251.39999999999998</v>
      </c>
      <c r="AC48" s="5">
        <v>244.2</v>
      </c>
      <c r="AD48" s="5">
        <v>33.6</v>
      </c>
      <c r="AE48" s="5">
        <v>49.8</v>
      </c>
      <c r="AF48" s="5">
        <v>161</v>
      </c>
      <c r="AG48" s="5">
        <v>207.3</v>
      </c>
      <c r="AH48" s="5">
        <v>68.2</v>
      </c>
      <c r="AI48" s="5">
        <v>48</v>
      </c>
      <c r="AJ48" s="5">
        <v>163.30000000000001</v>
      </c>
      <c r="AK48" s="5">
        <v>12.8</v>
      </c>
      <c r="AL48" s="5">
        <v>2.9</v>
      </c>
      <c r="AM48" s="5">
        <v>49</v>
      </c>
      <c r="AN48" s="5">
        <v>371.7</v>
      </c>
      <c r="AO48" s="60"/>
      <c r="AP48" s="60"/>
      <c r="AQ48" s="60"/>
      <c r="AR48" s="60"/>
      <c r="AS48" s="60"/>
      <c r="AT48" s="60"/>
    </row>
    <row r="49" spans="1:46">
      <c r="A49" t="s">
        <v>263</v>
      </c>
      <c r="B49" s="4">
        <v>29494</v>
      </c>
      <c r="C49" s="5">
        <v>37</v>
      </c>
      <c r="D49" s="5">
        <v>24.2</v>
      </c>
      <c r="E49" s="5">
        <v>287.89999999999998</v>
      </c>
      <c r="F49" s="5">
        <v>5</v>
      </c>
      <c r="G49" s="5">
        <v>302.2</v>
      </c>
      <c r="H49" s="5">
        <v>204.3</v>
      </c>
      <c r="I49" s="5">
        <v>69.900000000000006</v>
      </c>
      <c r="J49" s="5">
        <v>11</v>
      </c>
      <c r="K49" s="5">
        <v>167</v>
      </c>
      <c r="L49" s="5">
        <v>6688.8</v>
      </c>
      <c r="M49" s="5">
        <v>4227.3999999999996</v>
      </c>
      <c r="N49" s="5">
        <v>1763.8</v>
      </c>
      <c r="O49" s="89">
        <v>0.41722999999999999</v>
      </c>
      <c r="P49" s="5">
        <v>2856.5</v>
      </c>
      <c r="Q49" s="9">
        <v>-1.1499999999999999</v>
      </c>
      <c r="R49" s="5">
        <v>6900.9</v>
      </c>
      <c r="S49" s="5">
        <v>592.20000000000005</v>
      </c>
      <c r="T49" s="41">
        <v>1</v>
      </c>
      <c r="U49" s="9">
        <v>-0.45</v>
      </c>
      <c r="V49" s="9">
        <v>-0.7</v>
      </c>
      <c r="W49" s="5">
        <v>592.20000000000005</v>
      </c>
      <c r="X49" s="5">
        <v>276.10000000000002</v>
      </c>
      <c r="Y49" s="5">
        <v>316.10000000000002</v>
      </c>
      <c r="Z49" s="5">
        <v>684</v>
      </c>
      <c r="AA49" s="5">
        <v>1035.9000000000001</v>
      </c>
      <c r="AB49" s="5">
        <f t="shared" si="0"/>
        <v>282.89999999999998</v>
      </c>
      <c r="AC49" s="5">
        <v>252.8</v>
      </c>
      <c r="AD49" s="5">
        <v>36.1</v>
      </c>
      <c r="AE49" s="5">
        <v>56</v>
      </c>
      <c r="AF49" s="5">
        <v>164.2</v>
      </c>
      <c r="AG49" s="5">
        <v>235.4</v>
      </c>
      <c r="AH49" s="5">
        <v>70.7</v>
      </c>
      <c r="AI49" s="5">
        <v>49.4</v>
      </c>
      <c r="AJ49" s="5">
        <v>168.2</v>
      </c>
      <c r="AK49" s="5">
        <v>14</v>
      </c>
      <c r="AL49" s="5">
        <v>3.8</v>
      </c>
      <c r="AM49" s="5">
        <v>52.4</v>
      </c>
      <c r="AN49" s="5">
        <v>379.1</v>
      </c>
      <c r="AO49" s="60"/>
      <c r="AP49" s="60"/>
      <c r="AQ49" s="60"/>
      <c r="AR49" s="60"/>
      <c r="AS49" s="60"/>
      <c r="AT49" s="60"/>
    </row>
    <row r="50" spans="1:46">
      <c r="A50" t="s">
        <v>264</v>
      </c>
      <c r="B50" s="4">
        <v>29586</v>
      </c>
      <c r="C50" s="5">
        <v>38.799999999999997</v>
      </c>
      <c r="D50" s="5">
        <v>25.6</v>
      </c>
      <c r="E50" s="5">
        <v>290.7</v>
      </c>
      <c r="F50" s="5">
        <v>5.3</v>
      </c>
      <c r="G50" s="5">
        <v>318.89999999999998</v>
      </c>
      <c r="H50" s="5">
        <v>210.6</v>
      </c>
      <c r="I50" s="5">
        <v>76.8</v>
      </c>
      <c r="J50" s="5">
        <v>11.9</v>
      </c>
      <c r="K50" s="5">
        <v>173</v>
      </c>
      <c r="L50" s="5">
        <v>6813.5</v>
      </c>
      <c r="M50" s="5">
        <v>4284.5</v>
      </c>
      <c r="N50" s="5">
        <v>1831.9</v>
      </c>
      <c r="O50" s="89">
        <v>0.42756</v>
      </c>
      <c r="P50" s="5">
        <v>2985.6</v>
      </c>
      <c r="Q50" s="9">
        <v>0</v>
      </c>
      <c r="R50" s="5">
        <v>6935.3</v>
      </c>
      <c r="S50" s="5">
        <v>608.9</v>
      </c>
      <c r="T50" s="41">
        <v>-1</v>
      </c>
      <c r="U50" s="9">
        <v>0.22</v>
      </c>
      <c r="V50" s="9">
        <v>-0.21</v>
      </c>
      <c r="W50" s="5">
        <v>608.9</v>
      </c>
      <c r="X50" s="5">
        <v>285.8</v>
      </c>
      <c r="Y50" s="5">
        <v>323.10000000000002</v>
      </c>
      <c r="Z50" s="5">
        <v>687.4</v>
      </c>
      <c r="AA50" s="5">
        <v>1030.8</v>
      </c>
      <c r="AB50" s="5">
        <f t="shared" si="0"/>
        <v>285.39999999999998</v>
      </c>
      <c r="AC50" s="5">
        <v>267.2</v>
      </c>
      <c r="AD50" s="5">
        <v>37.299999999999997</v>
      </c>
      <c r="AE50" s="5">
        <v>61.7</v>
      </c>
      <c r="AF50" s="5">
        <v>170.1</v>
      </c>
      <c r="AG50" s="5">
        <v>236.4</v>
      </c>
      <c r="AH50" s="5">
        <v>73.099999999999994</v>
      </c>
      <c r="AI50" s="5">
        <v>51.6</v>
      </c>
      <c r="AJ50" s="5">
        <v>173.3</v>
      </c>
      <c r="AK50" s="5">
        <v>15.1</v>
      </c>
      <c r="AL50" s="5">
        <v>4</v>
      </c>
      <c r="AM50" s="5">
        <v>54.3</v>
      </c>
      <c r="AN50" s="5">
        <v>388.1</v>
      </c>
      <c r="AO50" s="60"/>
      <c r="AP50" s="60"/>
      <c r="AQ50" s="60"/>
      <c r="AR50" s="60"/>
      <c r="AS50" s="60"/>
      <c r="AT50" s="60"/>
    </row>
    <row r="51" spans="1:46">
      <c r="A51" t="s">
        <v>265</v>
      </c>
      <c r="B51" s="4">
        <v>29676</v>
      </c>
      <c r="C51" s="5">
        <v>40.700000000000003</v>
      </c>
      <c r="D51" s="5">
        <v>26.5</v>
      </c>
      <c r="E51" s="5">
        <v>296.10000000000002</v>
      </c>
      <c r="F51" s="5">
        <v>5.6</v>
      </c>
      <c r="G51" s="5">
        <v>330.9</v>
      </c>
      <c r="H51" s="5">
        <v>230.8</v>
      </c>
      <c r="I51" s="5">
        <v>75.400000000000006</v>
      </c>
      <c r="J51" s="5">
        <v>13</v>
      </c>
      <c r="K51" s="5">
        <v>189.9</v>
      </c>
      <c r="L51" s="5">
        <v>6947</v>
      </c>
      <c r="M51" s="5">
        <v>4298.8</v>
      </c>
      <c r="N51" s="5">
        <v>1885.7</v>
      </c>
      <c r="O51" s="89">
        <v>0.43865999999999999</v>
      </c>
      <c r="P51" s="5">
        <v>3124.2</v>
      </c>
      <c r="Q51" s="9">
        <v>1.1100000000000001</v>
      </c>
      <c r="R51" s="5">
        <v>6971.9</v>
      </c>
      <c r="S51" s="5">
        <v>633.4</v>
      </c>
      <c r="T51" s="41">
        <v>-1</v>
      </c>
      <c r="U51" s="9">
        <v>0.76</v>
      </c>
      <c r="V51" s="9">
        <v>0.35</v>
      </c>
      <c r="W51" s="5">
        <v>633.4</v>
      </c>
      <c r="X51" s="5">
        <v>297.2</v>
      </c>
      <c r="Y51" s="5">
        <v>336.1</v>
      </c>
      <c r="Z51" s="5">
        <v>700.9</v>
      </c>
      <c r="AA51" s="5">
        <v>1038.9000000000001</v>
      </c>
      <c r="AB51" s="5">
        <f t="shared" si="0"/>
        <v>290.5</v>
      </c>
      <c r="AC51" s="5">
        <v>278.39999999999998</v>
      </c>
      <c r="AD51" s="5">
        <v>50.7</v>
      </c>
      <c r="AE51" s="5">
        <v>58.5</v>
      </c>
      <c r="AF51" s="5">
        <v>187.3</v>
      </c>
      <c r="AG51" s="5">
        <v>240.5</v>
      </c>
      <c r="AH51" s="5">
        <v>71.5</v>
      </c>
      <c r="AI51" s="5">
        <v>52.5</v>
      </c>
      <c r="AJ51" s="5">
        <v>180.2</v>
      </c>
      <c r="AK51" s="5">
        <v>16.8</v>
      </c>
      <c r="AL51" s="5">
        <v>3.7</v>
      </c>
      <c r="AM51" s="5">
        <v>55.6</v>
      </c>
      <c r="AN51" s="5">
        <v>402.6</v>
      </c>
      <c r="AO51" s="60"/>
      <c r="AP51" s="60"/>
      <c r="AQ51" s="60"/>
      <c r="AR51" s="60"/>
      <c r="AS51" s="60"/>
      <c r="AT51" s="60"/>
    </row>
    <row r="52" spans="1:46">
      <c r="A52" t="s">
        <v>266</v>
      </c>
      <c r="B52" s="4">
        <v>29767</v>
      </c>
      <c r="C52" s="5">
        <v>42.6</v>
      </c>
      <c r="D52" s="5">
        <v>28.1</v>
      </c>
      <c r="E52" s="5">
        <v>299</v>
      </c>
      <c r="F52" s="5">
        <v>5.9</v>
      </c>
      <c r="G52" s="5">
        <v>342.7</v>
      </c>
      <c r="H52" s="5">
        <v>235.5</v>
      </c>
      <c r="I52" s="5">
        <v>65.900000000000006</v>
      </c>
      <c r="J52" s="5">
        <v>13.6</v>
      </c>
      <c r="K52" s="5">
        <v>193.6</v>
      </c>
      <c r="L52" s="5">
        <v>6895.6</v>
      </c>
      <c r="M52" s="5">
        <v>4299.2</v>
      </c>
      <c r="N52" s="5">
        <v>1917.5</v>
      </c>
      <c r="O52" s="89">
        <v>0.44601999999999997</v>
      </c>
      <c r="P52" s="5">
        <v>3162.5</v>
      </c>
      <c r="Q52" s="9">
        <v>0.16</v>
      </c>
      <c r="R52" s="5">
        <v>7014.5</v>
      </c>
      <c r="S52" s="5">
        <v>648.70000000000005</v>
      </c>
      <c r="T52" s="41">
        <v>-1</v>
      </c>
      <c r="U52" s="9">
        <v>0.98</v>
      </c>
      <c r="V52" s="9">
        <v>-0.82</v>
      </c>
      <c r="W52" s="5">
        <v>648.70000000000005</v>
      </c>
      <c r="X52" s="5">
        <v>311.89999999999998</v>
      </c>
      <c r="Y52" s="5">
        <v>336.8</v>
      </c>
      <c r="Z52" s="5">
        <v>718.9</v>
      </c>
      <c r="AA52" s="5">
        <v>1019</v>
      </c>
      <c r="AB52" s="5">
        <f t="shared" si="0"/>
        <v>293.10000000000002</v>
      </c>
      <c r="AC52" s="5">
        <v>289</v>
      </c>
      <c r="AD52" s="5">
        <v>51.8</v>
      </c>
      <c r="AE52" s="5">
        <v>50.7</v>
      </c>
      <c r="AF52" s="5">
        <v>190.9</v>
      </c>
      <c r="AG52" s="5">
        <v>241.6</v>
      </c>
      <c r="AH52" s="5">
        <v>71.400000000000006</v>
      </c>
      <c r="AI52" s="5">
        <v>53.7</v>
      </c>
      <c r="AJ52" s="5">
        <v>183.7</v>
      </c>
      <c r="AK52" s="5">
        <v>15.2</v>
      </c>
      <c r="AL52" s="5">
        <v>3.8</v>
      </c>
      <c r="AM52" s="5">
        <v>57.4</v>
      </c>
      <c r="AN52" s="5">
        <v>405.3</v>
      </c>
      <c r="AO52" s="60"/>
      <c r="AP52" s="60"/>
      <c r="AQ52" s="60"/>
      <c r="AR52" s="60"/>
      <c r="AS52" s="60"/>
      <c r="AT52" s="60"/>
    </row>
    <row r="53" spans="1:46">
      <c r="A53" t="s">
        <v>267</v>
      </c>
      <c r="B53" s="4">
        <v>29859</v>
      </c>
      <c r="C53" s="5">
        <v>44.4</v>
      </c>
      <c r="D53" s="5">
        <v>28.3</v>
      </c>
      <c r="E53" s="5">
        <v>317</v>
      </c>
      <c r="F53" s="5">
        <v>6.1</v>
      </c>
      <c r="G53" s="5">
        <v>356.9</v>
      </c>
      <c r="H53" s="5">
        <v>237.5</v>
      </c>
      <c r="I53" s="5">
        <v>68.400000000000006</v>
      </c>
      <c r="J53" s="5">
        <v>14.5</v>
      </c>
      <c r="K53" s="5">
        <v>198.4</v>
      </c>
      <c r="L53" s="5">
        <v>6978.1</v>
      </c>
      <c r="M53" s="5">
        <v>4319</v>
      </c>
      <c r="N53" s="5">
        <v>1958.1</v>
      </c>
      <c r="O53" s="89">
        <v>0.45335999999999999</v>
      </c>
      <c r="P53" s="5">
        <v>3260.6</v>
      </c>
      <c r="Q53" s="9">
        <v>-0.26</v>
      </c>
      <c r="R53" s="5">
        <v>7060.4</v>
      </c>
      <c r="S53" s="5">
        <v>657.8</v>
      </c>
      <c r="T53" s="41">
        <v>1</v>
      </c>
      <c r="U53" s="9">
        <v>-0.14000000000000001</v>
      </c>
      <c r="V53" s="9">
        <v>-0.12</v>
      </c>
      <c r="W53" s="5">
        <v>657.8</v>
      </c>
      <c r="X53" s="5">
        <v>317.39999999999998</v>
      </c>
      <c r="Y53" s="5">
        <v>340.3</v>
      </c>
      <c r="Z53" s="5">
        <v>715.9</v>
      </c>
      <c r="AA53" s="5">
        <v>1016.1</v>
      </c>
      <c r="AB53" s="5">
        <f t="shared" si="0"/>
        <v>310.89999999999998</v>
      </c>
      <c r="AC53" s="5">
        <v>301.39999999999998</v>
      </c>
      <c r="AD53" s="5">
        <v>49.1</v>
      </c>
      <c r="AE53" s="5">
        <v>52.7</v>
      </c>
      <c r="AF53" s="5">
        <v>195.6</v>
      </c>
      <c r="AG53" s="5">
        <v>259.3</v>
      </c>
      <c r="AH53" s="5">
        <v>68.8</v>
      </c>
      <c r="AI53" s="5">
        <v>55.5</v>
      </c>
      <c r="AJ53" s="5">
        <v>188.3</v>
      </c>
      <c r="AK53" s="5">
        <v>15.7</v>
      </c>
      <c r="AL53" s="5">
        <v>3.9</v>
      </c>
      <c r="AM53" s="5">
        <v>57.7</v>
      </c>
      <c r="AN53" s="5">
        <v>409.8</v>
      </c>
      <c r="AO53" s="60"/>
      <c r="AP53" s="60"/>
      <c r="AQ53" s="60"/>
      <c r="AR53" s="60"/>
      <c r="AS53" s="60"/>
      <c r="AT53" s="60"/>
    </row>
    <row r="54" spans="1:46">
      <c r="A54" t="s">
        <v>268</v>
      </c>
      <c r="B54" s="4">
        <v>29951</v>
      </c>
      <c r="C54" s="5">
        <v>46.3</v>
      </c>
      <c r="D54" s="5">
        <v>28</v>
      </c>
      <c r="E54" s="5">
        <v>319.2</v>
      </c>
      <c r="F54" s="5">
        <v>6.3</v>
      </c>
      <c r="G54" s="5">
        <v>352.7</v>
      </c>
      <c r="H54" s="5">
        <v>238.8</v>
      </c>
      <c r="I54" s="5">
        <v>58.9</v>
      </c>
      <c r="J54" s="5">
        <v>15</v>
      </c>
      <c r="K54" s="5">
        <v>201</v>
      </c>
      <c r="L54" s="5">
        <v>6902.1</v>
      </c>
      <c r="M54" s="5">
        <v>4289.5</v>
      </c>
      <c r="N54" s="5">
        <v>1974.4</v>
      </c>
      <c r="O54" s="89">
        <v>0.46029999999999999</v>
      </c>
      <c r="P54" s="5">
        <v>3280.8</v>
      </c>
      <c r="Q54" s="9">
        <v>1.05</v>
      </c>
      <c r="R54" s="5">
        <v>7109.9</v>
      </c>
      <c r="S54" s="5">
        <v>677.7</v>
      </c>
      <c r="T54" s="41">
        <v>1</v>
      </c>
      <c r="U54" s="9">
        <v>0.72</v>
      </c>
      <c r="V54" s="9">
        <v>0.33</v>
      </c>
      <c r="W54" s="5">
        <v>677.7</v>
      </c>
      <c r="X54" s="5">
        <v>329.3</v>
      </c>
      <c r="Y54" s="5">
        <v>348.4</v>
      </c>
      <c r="Z54" s="5">
        <v>728.8</v>
      </c>
      <c r="AA54" s="5">
        <v>1024</v>
      </c>
      <c r="AB54" s="5">
        <f t="shared" si="0"/>
        <v>312.89999999999998</v>
      </c>
      <c r="AC54" s="5">
        <v>295.89999999999998</v>
      </c>
      <c r="AD54" s="5">
        <v>48.1</v>
      </c>
      <c r="AE54" s="5">
        <v>44.8</v>
      </c>
      <c r="AF54" s="5">
        <v>198.2</v>
      </c>
      <c r="AG54" s="5">
        <v>261.5</v>
      </c>
      <c r="AH54" s="5">
        <v>66</v>
      </c>
      <c r="AI54" s="5">
        <v>56.8</v>
      </c>
      <c r="AJ54" s="5">
        <v>190.7</v>
      </c>
      <c r="AK54" s="5">
        <v>14.1</v>
      </c>
      <c r="AL54" s="5">
        <v>4</v>
      </c>
      <c r="AM54" s="5">
        <v>57.7</v>
      </c>
      <c r="AN54" s="5">
        <v>418.5</v>
      </c>
      <c r="AO54" s="60"/>
      <c r="AP54" s="60"/>
      <c r="AQ54" s="60"/>
      <c r="AR54" s="60"/>
      <c r="AS54" s="60"/>
      <c r="AT54" s="60"/>
    </row>
    <row r="55" spans="1:46">
      <c r="A55" t="s">
        <v>269</v>
      </c>
      <c r="B55" s="4">
        <v>30041</v>
      </c>
      <c r="C55" s="5">
        <v>48.2</v>
      </c>
      <c r="D55" s="5">
        <v>28.8</v>
      </c>
      <c r="E55" s="5">
        <v>324.3</v>
      </c>
      <c r="F55" s="5">
        <v>6.7</v>
      </c>
      <c r="G55" s="5">
        <v>352.5</v>
      </c>
      <c r="H55" s="5">
        <v>237.4</v>
      </c>
      <c r="I55" s="5">
        <v>47.6</v>
      </c>
      <c r="J55" s="5">
        <v>15.1</v>
      </c>
      <c r="K55" s="5">
        <v>206</v>
      </c>
      <c r="L55" s="5">
        <v>6794.9</v>
      </c>
      <c r="M55" s="5">
        <v>4321.1000000000004</v>
      </c>
      <c r="N55" s="5">
        <v>2014.2</v>
      </c>
      <c r="O55" s="89">
        <v>0.46612000000000003</v>
      </c>
      <c r="P55" s="5">
        <v>3274.3</v>
      </c>
      <c r="Q55" s="9">
        <v>-0.05</v>
      </c>
      <c r="R55" s="5">
        <v>7166.8</v>
      </c>
      <c r="S55" s="5">
        <v>688.1</v>
      </c>
      <c r="T55" s="41">
        <v>1</v>
      </c>
      <c r="U55" s="9">
        <v>7.0000000000000007E-2</v>
      </c>
      <c r="V55" s="9">
        <v>-0.11</v>
      </c>
      <c r="W55" s="5">
        <v>688.1</v>
      </c>
      <c r="X55" s="5">
        <v>334.9</v>
      </c>
      <c r="Y55" s="5">
        <v>353.2</v>
      </c>
      <c r="Z55" s="5">
        <v>729.3</v>
      </c>
      <c r="AA55" s="5">
        <v>1021.2</v>
      </c>
      <c r="AB55" s="5">
        <f t="shared" si="0"/>
        <v>317.60000000000002</v>
      </c>
      <c r="AC55" s="5">
        <v>295.2</v>
      </c>
      <c r="AD55" s="5">
        <v>43.5</v>
      </c>
      <c r="AE55" s="5">
        <v>33.5</v>
      </c>
      <c r="AF55" s="5">
        <v>203.2</v>
      </c>
      <c r="AG55" s="5">
        <v>265.2</v>
      </c>
      <c r="AH55" s="5">
        <v>65.8</v>
      </c>
      <c r="AI55" s="5">
        <v>57.3</v>
      </c>
      <c r="AJ55" s="5">
        <v>193.9</v>
      </c>
      <c r="AK55" s="5">
        <v>14.1</v>
      </c>
      <c r="AL55" s="5">
        <v>4</v>
      </c>
      <c r="AM55" s="5">
        <v>59</v>
      </c>
      <c r="AN55" s="5">
        <v>425.5</v>
      </c>
      <c r="AO55" s="60"/>
      <c r="AP55" s="60"/>
      <c r="AQ55" s="60"/>
      <c r="AR55" s="60"/>
      <c r="AS55" s="60"/>
      <c r="AT55" s="60"/>
    </row>
    <row r="56" spans="1:46">
      <c r="A56" t="s">
        <v>270</v>
      </c>
      <c r="B56" s="4">
        <v>30132</v>
      </c>
      <c r="C56" s="5">
        <v>50.1</v>
      </c>
      <c r="D56" s="5">
        <v>30.2</v>
      </c>
      <c r="E56" s="5">
        <v>333.2</v>
      </c>
      <c r="F56" s="5">
        <v>6.9</v>
      </c>
      <c r="G56" s="5">
        <v>359.7</v>
      </c>
      <c r="H56" s="5">
        <v>238.3</v>
      </c>
      <c r="I56" s="5">
        <v>49</v>
      </c>
      <c r="J56" s="5">
        <v>15.7</v>
      </c>
      <c r="K56" s="5">
        <v>208</v>
      </c>
      <c r="L56" s="5">
        <v>6825.9</v>
      </c>
      <c r="M56" s="5">
        <v>4334.3</v>
      </c>
      <c r="N56" s="5">
        <v>2039.6</v>
      </c>
      <c r="O56" s="89">
        <v>0.47058999999999995</v>
      </c>
      <c r="P56" s="5">
        <v>3332</v>
      </c>
      <c r="Q56" s="9">
        <v>0.34</v>
      </c>
      <c r="R56" s="5">
        <v>7225.7</v>
      </c>
      <c r="S56" s="5">
        <v>703.1</v>
      </c>
      <c r="T56" s="41">
        <v>1</v>
      </c>
      <c r="U56" s="9">
        <v>0.19</v>
      </c>
      <c r="V56" s="9">
        <v>0.15</v>
      </c>
      <c r="W56" s="5">
        <v>703.1</v>
      </c>
      <c r="X56" s="5">
        <v>342.9</v>
      </c>
      <c r="Y56" s="5">
        <v>360.2</v>
      </c>
      <c r="Z56" s="5">
        <v>732.3</v>
      </c>
      <c r="AA56" s="5">
        <v>1024.8</v>
      </c>
      <c r="AB56" s="5">
        <f t="shared" si="0"/>
        <v>326.3</v>
      </c>
      <c r="AC56" s="5">
        <v>301.7</v>
      </c>
      <c r="AD56" s="5">
        <v>40</v>
      </c>
      <c r="AE56" s="5">
        <v>34.700000000000003</v>
      </c>
      <c r="AF56" s="5">
        <v>205.2</v>
      </c>
      <c r="AG56" s="5">
        <v>272.2</v>
      </c>
      <c r="AH56" s="5">
        <v>67.3</v>
      </c>
      <c r="AI56" s="5">
        <v>58.1</v>
      </c>
      <c r="AJ56" s="5">
        <v>198.3</v>
      </c>
      <c r="AK56" s="5">
        <v>14.3</v>
      </c>
      <c r="AL56" s="5">
        <v>4</v>
      </c>
      <c r="AM56" s="5">
        <v>61</v>
      </c>
      <c r="AN56" s="5">
        <v>435.4</v>
      </c>
      <c r="AO56" s="60"/>
      <c r="AP56" s="60"/>
      <c r="AQ56" s="60"/>
      <c r="AR56" s="60"/>
      <c r="AS56" s="60"/>
      <c r="AT56" s="60"/>
    </row>
    <row r="57" spans="1:46">
      <c r="A57" t="s">
        <v>271</v>
      </c>
      <c r="B57" s="4">
        <v>30224</v>
      </c>
      <c r="C57" s="5">
        <v>51.8</v>
      </c>
      <c r="D57" s="5">
        <v>30.8</v>
      </c>
      <c r="E57" s="5">
        <v>349.7</v>
      </c>
      <c r="F57" s="5">
        <v>7.2</v>
      </c>
      <c r="G57" s="5">
        <v>350.1</v>
      </c>
      <c r="H57" s="5">
        <v>241.8</v>
      </c>
      <c r="I57" s="5">
        <v>49.8</v>
      </c>
      <c r="J57" s="5">
        <v>15.4</v>
      </c>
      <c r="K57" s="5">
        <v>210.3</v>
      </c>
      <c r="L57" s="5">
        <v>6799.8</v>
      </c>
      <c r="M57" s="5">
        <v>4363.3</v>
      </c>
      <c r="N57" s="5">
        <v>2085.6999999999998</v>
      </c>
      <c r="O57" s="89">
        <v>0.47799999999999998</v>
      </c>
      <c r="P57" s="5">
        <v>3366.3</v>
      </c>
      <c r="Q57" s="9">
        <v>0.68</v>
      </c>
      <c r="R57" s="5">
        <v>7286.5</v>
      </c>
      <c r="S57" s="5">
        <v>717.3</v>
      </c>
      <c r="T57" s="41">
        <v>1</v>
      </c>
      <c r="U57" s="9">
        <v>0.68</v>
      </c>
      <c r="V57" s="9">
        <v>0</v>
      </c>
      <c r="W57" s="5">
        <v>717.3</v>
      </c>
      <c r="X57" s="5">
        <v>351.5</v>
      </c>
      <c r="Y57" s="5">
        <v>365.8</v>
      </c>
      <c r="Z57" s="5">
        <v>744.3</v>
      </c>
      <c r="AA57" s="5">
        <v>1024.8</v>
      </c>
      <c r="AB57" s="5">
        <f t="shared" si="0"/>
        <v>342.5</v>
      </c>
      <c r="AC57" s="5">
        <v>289.7</v>
      </c>
      <c r="AD57" s="5">
        <v>40.1</v>
      </c>
      <c r="AE57" s="5">
        <v>35.4</v>
      </c>
      <c r="AF57" s="5">
        <v>207.5</v>
      </c>
      <c r="AG57" s="5">
        <v>287.5</v>
      </c>
      <c r="AH57" s="5">
        <v>65.599999999999994</v>
      </c>
      <c r="AI57" s="5">
        <v>60.4</v>
      </c>
      <c r="AJ57" s="5">
        <v>201.7</v>
      </c>
      <c r="AK57" s="5">
        <v>14.4</v>
      </c>
      <c r="AL57" s="5">
        <v>4.0999999999999996</v>
      </c>
      <c r="AM57" s="5">
        <v>62.1</v>
      </c>
      <c r="AN57" s="5">
        <v>443.4</v>
      </c>
      <c r="AO57" s="60"/>
      <c r="AP57" s="60"/>
      <c r="AQ57" s="60"/>
      <c r="AR57" s="60"/>
      <c r="AS57" s="60"/>
      <c r="AT57" s="60"/>
    </row>
    <row r="58" spans="1:46">
      <c r="A58" t="s">
        <v>272</v>
      </c>
      <c r="B58" s="4">
        <v>30316</v>
      </c>
      <c r="C58" s="5">
        <v>53.6</v>
      </c>
      <c r="D58" s="5">
        <v>30.8</v>
      </c>
      <c r="E58" s="5">
        <v>365.2</v>
      </c>
      <c r="F58" s="5">
        <v>7.5</v>
      </c>
      <c r="G58" s="5">
        <v>356.6</v>
      </c>
      <c r="H58" s="5">
        <v>246.3</v>
      </c>
      <c r="I58" s="5">
        <v>45.1</v>
      </c>
      <c r="J58" s="5">
        <v>14.6</v>
      </c>
      <c r="K58" s="5">
        <v>211.2</v>
      </c>
      <c r="L58" s="5">
        <v>6802.5</v>
      </c>
      <c r="M58" s="5">
        <v>4439.7</v>
      </c>
      <c r="N58" s="5">
        <v>2145.6</v>
      </c>
      <c r="O58" s="89">
        <v>0.48326000000000002</v>
      </c>
      <c r="P58" s="5">
        <v>3402.6</v>
      </c>
      <c r="Q58" s="9">
        <v>1.3</v>
      </c>
      <c r="R58" s="5">
        <v>7348.2</v>
      </c>
      <c r="S58" s="5">
        <v>737.4</v>
      </c>
      <c r="T58" s="41">
        <v>1</v>
      </c>
      <c r="U58" s="9">
        <v>0.98</v>
      </c>
      <c r="V58" s="9">
        <v>0.32</v>
      </c>
      <c r="W58" s="5">
        <v>737.4</v>
      </c>
      <c r="X58" s="5">
        <v>364.1</v>
      </c>
      <c r="Y58" s="5">
        <v>373.3</v>
      </c>
      <c r="Z58" s="5">
        <v>761.9</v>
      </c>
      <c r="AA58" s="5">
        <v>1032.5</v>
      </c>
      <c r="AB58" s="5">
        <f t="shared" si="0"/>
        <v>357.7</v>
      </c>
      <c r="AC58" s="5">
        <v>295.8</v>
      </c>
      <c r="AD58" s="5">
        <v>40.299999999999997</v>
      </c>
      <c r="AE58" s="5">
        <v>31.7</v>
      </c>
      <c r="AF58" s="5">
        <v>208.3</v>
      </c>
      <c r="AG58" s="5">
        <v>302.60000000000002</v>
      </c>
      <c r="AH58" s="5">
        <v>66.3</v>
      </c>
      <c r="AI58" s="5">
        <v>60.8</v>
      </c>
      <c r="AJ58" s="5">
        <v>206</v>
      </c>
      <c r="AK58" s="5">
        <v>13.3</v>
      </c>
      <c r="AL58" s="5">
        <v>4.0999999999999996</v>
      </c>
      <c r="AM58" s="5">
        <v>62.6</v>
      </c>
      <c r="AN58" s="5">
        <v>452.9</v>
      </c>
      <c r="AO58" s="60"/>
      <c r="AP58" s="60"/>
      <c r="AQ58" s="60"/>
      <c r="AR58" s="60"/>
      <c r="AS58" s="60"/>
      <c r="AT58" s="60"/>
    </row>
    <row r="59" spans="1:46">
      <c r="A59" t="s">
        <v>273</v>
      </c>
      <c r="B59" s="4">
        <v>30406</v>
      </c>
      <c r="C59" s="5">
        <v>55.2</v>
      </c>
      <c r="D59" s="5">
        <v>33.200000000000003</v>
      </c>
      <c r="E59" s="5">
        <v>368</v>
      </c>
      <c r="F59" s="5">
        <v>7.7</v>
      </c>
      <c r="G59" s="5">
        <v>350.9</v>
      </c>
      <c r="H59" s="5">
        <v>250.7</v>
      </c>
      <c r="I59" s="5">
        <v>47.1</v>
      </c>
      <c r="J59" s="5">
        <v>13.9</v>
      </c>
      <c r="K59" s="5">
        <v>218.9</v>
      </c>
      <c r="L59" s="5">
        <v>6892.1</v>
      </c>
      <c r="M59" s="5">
        <v>4483.6000000000004</v>
      </c>
      <c r="N59" s="5">
        <v>2184.6</v>
      </c>
      <c r="O59" s="89">
        <v>0.48723999999999995</v>
      </c>
      <c r="P59" s="5">
        <v>3473.4</v>
      </c>
      <c r="Q59" s="9">
        <v>0.81</v>
      </c>
      <c r="R59" s="5">
        <v>7407.2</v>
      </c>
      <c r="S59" s="5">
        <v>747.9</v>
      </c>
      <c r="T59" s="41">
        <v>-1</v>
      </c>
      <c r="U59" s="9">
        <v>0.67</v>
      </c>
      <c r="V59" s="9">
        <v>0.15</v>
      </c>
      <c r="W59" s="5">
        <v>747.9</v>
      </c>
      <c r="X59" s="5">
        <v>370.5</v>
      </c>
      <c r="Y59" s="5">
        <v>377.4</v>
      </c>
      <c r="Z59" s="5">
        <v>773.9</v>
      </c>
      <c r="AA59" s="5">
        <v>1036.3</v>
      </c>
      <c r="AB59" s="5">
        <f t="shared" si="0"/>
        <v>360.3</v>
      </c>
      <c r="AC59" s="5">
        <v>289.5</v>
      </c>
      <c r="AD59" s="5">
        <v>41.1</v>
      </c>
      <c r="AE59" s="5">
        <v>34.299999999999997</v>
      </c>
      <c r="AF59" s="5">
        <v>216.1</v>
      </c>
      <c r="AG59" s="5">
        <v>302.2</v>
      </c>
      <c r="AH59" s="5">
        <v>67.2</v>
      </c>
      <c r="AI59" s="5">
        <v>61.3</v>
      </c>
      <c r="AJ59" s="5">
        <v>209.6</v>
      </c>
      <c r="AK59" s="5">
        <v>12.8</v>
      </c>
      <c r="AL59" s="5">
        <v>4</v>
      </c>
      <c r="AM59" s="5">
        <v>65.8</v>
      </c>
      <c r="AN59" s="5">
        <v>461.9</v>
      </c>
      <c r="AO59" s="60"/>
      <c r="AP59" s="60"/>
      <c r="AQ59" s="60"/>
      <c r="AR59" s="60"/>
      <c r="AS59" s="60"/>
      <c r="AT59" s="60"/>
    </row>
    <row r="60" spans="1:46">
      <c r="A60" t="s">
        <v>274</v>
      </c>
      <c r="B60" s="4">
        <v>30497</v>
      </c>
      <c r="C60" s="5">
        <v>56.9</v>
      </c>
      <c r="D60" s="5">
        <v>33.4</v>
      </c>
      <c r="E60" s="5">
        <v>373.7</v>
      </c>
      <c r="F60" s="5">
        <v>8</v>
      </c>
      <c r="G60" s="5">
        <v>359.6</v>
      </c>
      <c r="H60" s="5">
        <v>261.2</v>
      </c>
      <c r="I60" s="5">
        <v>61.9</v>
      </c>
      <c r="J60" s="5">
        <v>13.9</v>
      </c>
      <c r="K60" s="5">
        <v>222.9</v>
      </c>
      <c r="L60" s="5">
        <v>7049</v>
      </c>
      <c r="M60" s="5">
        <v>4574.8999999999996</v>
      </c>
      <c r="N60" s="5">
        <v>2249.4</v>
      </c>
      <c r="O60" s="89">
        <v>0.49168999999999996</v>
      </c>
      <c r="P60" s="5">
        <v>3578.8</v>
      </c>
      <c r="Q60" s="9">
        <v>0.73</v>
      </c>
      <c r="R60" s="5">
        <v>7466.1</v>
      </c>
      <c r="S60" s="5">
        <v>761.1</v>
      </c>
      <c r="T60" s="41">
        <v>-1</v>
      </c>
      <c r="U60" s="9">
        <v>0.81</v>
      </c>
      <c r="V60" s="9">
        <v>-0.08</v>
      </c>
      <c r="W60" s="5">
        <v>761.1</v>
      </c>
      <c r="X60" s="5">
        <v>380.3</v>
      </c>
      <c r="Y60" s="5">
        <v>380.7</v>
      </c>
      <c r="Z60" s="5">
        <v>788.3</v>
      </c>
      <c r="AA60" s="5">
        <v>1034.2</v>
      </c>
      <c r="AB60" s="5">
        <f t="shared" si="0"/>
        <v>365.7</v>
      </c>
      <c r="AC60" s="5">
        <v>295.3</v>
      </c>
      <c r="AD60" s="5">
        <v>45.3</v>
      </c>
      <c r="AE60" s="5">
        <v>46.3</v>
      </c>
      <c r="AF60" s="5">
        <v>220.2</v>
      </c>
      <c r="AG60" s="5">
        <v>307.39999999999998</v>
      </c>
      <c r="AH60" s="5">
        <v>69.2</v>
      </c>
      <c r="AI60" s="5">
        <v>64.3</v>
      </c>
      <c r="AJ60" s="5">
        <v>216</v>
      </c>
      <c r="AK60" s="5">
        <v>15.7</v>
      </c>
      <c r="AL60" s="5">
        <v>4.0999999999999996</v>
      </c>
      <c r="AM60" s="5">
        <v>66.3</v>
      </c>
      <c r="AN60" s="5">
        <v>467.5</v>
      </c>
      <c r="AO60" s="60"/>
      <c r="AP60" s="60"/>
      <c r="AQ60" s="60"/>
      <c r="AR60" s="60"/>
      <c r="AS60" s="60"/>
      <c r="AT60" s="60"/>
    </row>
    <row r="61" spans="1:46">
      <c r="A61" t="s">
        <v>275</v>
      </c>
      <c r="B61" s="4">
        <v>30589</v>
      </c>
      <c r="C61" s="5">
        <v>58.7</v>
      </c>
      <c r="D61" s="5">
        <v>34</v>
      </c>
      <c r="E61" s="5">
        <v>368.5</v>
      </c>
      <c r="F61" s="5">
        <v>8.3000000000000007</v>
      </c>
      <c r="G61" s="5">
        <v>345.4</v>
      </c>
      <c r="H61" s="5">
        <v>267.5</v>
      </c>
      <c r="I61" s="5">
        <v>70.7</v>
      </c>
      <c r="J61" s="5">
        <v>14.3</v>
      </c>
      <c r="K61" s="5">
        <v>227.7</v>
      </c>
      <c r="L61" s="5">
        <v>7189.9</v>
      </c>
      <c r="M61" s="5">
        <v>4657</v>
      </c>
      <c r="N61" s="5">
        <v>2319.9</v>
      </c>
      <c r="O61" s="89">
        <v>0.49814999999999998</v>
      </c>
      <c r="P61" s="5">
        <v>3689.2</v>
      </c>
      <c r="Q61" s="9">
        <v>1.49</v>
      </c>
      <c r="R61" s="5">
        <v>7525.9</v>
      </c>
      <c r="S61" s="5">
        <v>782.2</v>
      </c>
      <c r="T61" s="41">
        <v>-1</v>
      </c>
      <c r="U61" s="9">
        <v>1.1200000000000001</v>
      </c>
      <c r="V61" s="9">
        <v>0.38</v>
      </c>
      <c r="W61" s="5">
        <v>782.2</v>
      </c>
      <c r="X61" s="5">
        <v>394.4</v>
      </c>
      <c r="Y61" s="5">
        <v>387.8</v>
      </c>
      <c r="Z61" s="5">
        <v>808.7</v>
      </c>
      <c r="AA61" s="5">
        <v>1043.2</v>
      </c>
      <c r="AB61" s="5">
        <f t="shared" si="0"/>
        <v>360.2</v>
      </c>
      <c r="AC61" s="5">
        <v>277.3</v>
      </c>
      <c r="AD61" s="5">
        <v>45.5</v>
      </c>
      <c r="AE61" s="5">
        <v>53.3</v>
      </c>
      <c r="AF61" s="5">
        <v>224.8</v>
      </c>
      <c r="AG61" s="5">
        <v>301.3</v>
      </c>
      <c r="AH61" s="5">
        <v>68.400000000000006</v>
      </c>
      <c r="AI61" s="5">
        <v>68.099999999999994</v>
      </c>
      <c r="AJ61" s="5">
        <v>222</v>
      </c>
      <c r="AK61" s="5">
        <v>17.399999999999999</v>
      </c>
      <c r="AL61" s="5">
        <v>4.0999999999999996</v>
      </c>
      <c r="AM61" s="5">
        <v>67.2</v>
      </c>
      <c r="AN61" s="5">
        <v>476.7</v>
      </c>
      <c r="AO61" s="60"/>
      <c r="AP61" s="60"/>
      <c r="AQ61" s="60"/>
      <c r="AR61" s="60"/>
      <c r="AS61" s="60"/>
      <c r="AT61" s="60"/>
    </row>
    <row r="62" spans="1:46">
      <c r="A62" t="s">
        <v>276</v>
      </c>
      <c r="B62" s="4">
        <v>30681</v>
      </c>
      <c r="C62" s="5">
        <v>60.4</v>
      </c>
      <c r="D62" s="5">
        <v>34.9</v>
      </c>
      <c r="E62" s="5">
        <v>371.8</v>
      </c>
      <c r="F62" s="5">
        <v>8.5</v>
      </c>
      <c r="G62" s="5">
        <v>355.7</v>
      </c>
      <c r="H62" s="5">
        <v>273.7</v>
      </c>
      <c r="I62" s="5">
        <v>72.400000000000006</v>
      </c>
      <c r="J62" s="5">
        <v>14.8</v>
      </c>
      <c r="K62" s="5">
        <v>234.3</v>
      </c>
      <c r="L62" s="5">
        <v>7339.9</v>
      </c>
      <c r="M62" s="5">
        <v>4731.2</v>
      </c>
      <c r="N62" s="5">
        <v>2372.5</v>
      </c>
      <c r="O62" s="89">
        <v>0.50146000000000002</v>
      </c>
      <c r="P62" s="5">
        <v>3794.7</v>
      </c>
      <c r="Q62" s="9">
        <v>-1.3</v>
      </c>
      <c r="R62" s="5">
        <v>7587.1</v>
      </c>
      <c r="S62" s="5">
        <v>775.1</v>
      </c>
      <c r="T62" s="41">
        <v>-1</v>
      </c>
      <c r="U62" s="9">
        <v>-1.34</v>
      </c>
      <c r="V62" s="9">
        <v>0.04</v>
      </c>
      <c r="W62" s="5">
        <v>775.1</v>
      </c>
      <c r="X62" s="5">
        <v>384.2</v>
      </c>
      <c r="Y62" s="5">
        <v>390.9</v>
      </c>
      <c r="Z62" s="5">
        <v>782.5</v>
      </c>
      <c r="AA62" s="5">
        <v>1043.9000000000001</v>
      </c>
      <c r="AB62" s="5">
        <f t="shared" si="0"/>
        <v>363.3</v>
      </c>
      <c r="AC62" s="5">
        <v>284.89999999999998</v>
      </c>
      <c r="AD62" s="5">
        <v>45.8</v>
      </c>
      <c r="AE62" s="5">
        <v>54.6</v>
      </c>
      <c r="AF62" s="5">
        <v>231.2</v>
      </c>
      <c r="AG62" s="5">
        <v>303.5</v>
      </c>
      <c r="AH62" s="5">
        <v>67</v>
      </c>
      <c r="AI62" s="5">
        <v>70.7</v>
      </c>
      <c r="AJ62" s="5">
        <v>228</v>
      </c>
      <c r="AK62" s="5">
        <v>17.7</v>
      </c>
      <c r="AL62" s="5">
        <v>4.3</v>
      </c>
      <c r="AM62" s="5">
        <v>68.3</v>
      </c>
      <c r="AN62" s="5">
        <v>482.1</v>
      </c>
      <c r="AO62" s="60"/>
      <c r="AP62" s="60"/>
      <c r="AQ62" s="60"/>
      <c r="AR62" s="60"/>
      <c r="AS62" s="60"/>
      <c r="AT62" s="60"/>
    </row>
    <row r="63" spans="1:46">
      <c r="A63" t="s">
        <v>277</v>
      </c>
      <c r="B63" s="4">
        <v>30772</v>
      </c>
      <c r="C63" s="5">
        <v>62.5</v>
      </c>
      <c r="D63" s="5">
        <v>35.700000000000003</v>
      </c>
      <c r="E63" s="5">
        <v>376.3</v>
      </c>
      <c r="F63" s="5">
        <v>8.8000000000000007</v>
      </c>
      <c r="G63" s="5">
        <v>361.2</v>
      </c>
      <c r="H63" s="5">
        <v>281.60000000000002</v>
      </c>
      <c r="I63" s="5">
        <v>84.9</v>
      </c>
      <c r="J63" s="5">
        <v>15.4</v>
      </c>
      <c r="K63" s="5">
        <v>249.5</v>
      </c>
      <c r="L63" s="5">
        <v>7483.4</v>
      </c>
      <c r="M63" s="5">
        <v>4770.5</v>
      </c>
      <c r="N63" s="5">
        <v>2418.1999999999998</v>
      </c>
      <c r="O63" s="89">
        <v>0.50690000000000002</v>
      </c>
      <c r="P63" s="5">
        <v>3908.1</v>
      </c>
      <c r="Q63" s="9">
        <v>0.92</v>
      </c>
      <c r="R63" s="5">
        <v>7651</v>
      </c>
      <c r="S63" s="5">
        <v>794</v>
      </c>
      <c r="T63" s="41">
        <v>-1</v>
      </c>
      <c r="U63" s="9">
        <v>0.38</v>
      </c>
      <c r="V63" s="9">
        <v>0.54</v>
      </c>
      <c r="W63" s="5">
        <v>794</v>
      </c>
      <c r="X63" s="5">
        <v>392.4</v>
      </c>
      <c r="Y63" s="5">
        <v>401.6</v>
      </c>
      <c r="Z63" s="5">
        <v>789.2</v>
      </c>
      <c r="AA63" s="5">
        <v>1057.0999999999999</v>
      </c>
      <c r="AB63" s="5">
        <f t="shared" si="0"/>
        <v>367.5</v>
      </c>
      <c r="AC63" s="5">
        <v>287.89999999999998</v>
      </c>
      <c r="AD63" s="5">
        <v>47</v>
      </c>
      <c r="AE63" s="5">
        <v>64.8</v>
      </c>
      <c r="AF63" s="5">
        <v>246.3</v>
      </c>
      <c r="AG63" s="5">
        <v>306.39999999999998</v>
      </c>
      <c r="AH63" s="5">
        <v>71.3</v>
      </c>
      <c r="AI63" s="5">
        <v>73.3</v>
      </c>
      <c r="AJ63" s="5">
        <v>234.7</v>
      </c>
      <c r="AK63" s="5">
        <v>20.100000000000001</v>
      </c>
      <c r="AL63" s="5">
        <v>4.5</v>
      </c>
      <c r="AM63" s="5">
        <v>69.900000000000006</v>
      </c>
      <c r="AN63" s="5">
        <v>495.1</v>
      </c>
      <c r="AO63" s="60"/>
      <c r="AP63" s="60"/>
      <c r="AQ63" s="60"/>
      <c r="AR63" s="60"/>
      <c r="AS63" s="60"/>
      <c r="AT63" s="60"/>
    </row>
    <row r="64" spans="1:46">
      <c r="A64" t="s">
        <v>278</v>
      </c>
      <c r="B64" s="4">
        <v>30863</v>
      </c>
      <c r="C64" s="5">
        <v>64.099999999999994</v>
      </c>
      <c r="D64" s="5">
        <v>36.200000000000003</v>
      </c>
      <c r="E64" s="5">
        <v>379</v>
      </c>
      <c r="F64" s="5">
        <v>9.1</v>
      </c>
      <c r="G64" s="5">
        <v>370.4</v>
      </c>
      <c r="H64" s="5">
        <v>287.7</v>
      </c>
      <c r="I64" s="5">
        <v>83.7</v>
      </c>
      <c r="J64" s="5">
        <v>15.7</v>
      </c>
      <c r="K64" s="5">
        <v>255.5</v>
      </c>
      <c r="L64" s="5">
        <v>7612.7</v>
      </c>
      <c r="M64" s="5">
        <v>4837.3</v>
      </c>
      <c r="N64" s="5">
        <v>2475.9</v>
      </c>
      <c r="O64" s="89">
        <v>0.51183000000000001</v>
      </c>
      <c r="P64" s="5">
        <v>4009.6</v>
      </c>
      <c r="Q64" s="9">
        <v>1.82</v>
      </c>
      <c r="R64" s="5">
        <v>7718</v>
      </c>
      <c r="S64" s="5">
        <v>819.1</v>
      </c>
      <c r="T64" s="41">
        <v>-1</v>
      </c>
      <c r="U64" s="9">
        <v>1.26</v>
      </c>
      <c r="V64" s="9">
        <v>0.56000000000000005</v>
      </c>
      <c r="W64" s="5">
        <v>819.1</v>
      </c>
      <c r="X64" s="5">
        <v>408.3</v>
      </c>
      <c r="Y64" s="5">
        <v>410.8</v>
      </c>
      <c r="Z64" s="5">
        <v>813.1</v>
      </c>
      <c r="AA64" s="5">
        <v>1071.2</v>
      </c>
      <c r="AB64" s="5">
        <f t="shared" si="0"/>
        <v>369.9</v>
      </c>
      <c r="AC64" s="5">
        <v>294.60000000000002</v>
      </c>
      <c r="AD64" s="5">
        <v>47.5</v>
      </c>
      <c r="AE64" s="5">
        <v>63.8</v>
      </c>
      <c r="AF64" s="5">
        <v>252.1</v>
      </c>
      <c r="AG64" s="5">
        <v>308.39999999999998</v>
      </c>
      <c r="AH64" s="5">
        <v>73.099999999999994</v>
      </c>
      <c r="AI64" s="5">
        <v>75.8</v>
      </c>
      <c r="AJ64" s="5">
        <v>240.3</v>
      </c>
      <c r="AK64" s="5">
        <v>19.899999999999999</v>
      </c>
      <c r="AL64" s="5">
        <v>4.7</v>
      </c>
      <c r="AM64" s="5">
        <v>70.599999999999994</v>
      </c>
      <c r="AN64" s="5">
        <v>505.9</v>
      </c>
      <c r="AO64" s="60"/>
      <c r="AP64" s="60"/>
      <c r="AQ64" s="60"/>
      <c r="AR64" s="60"/>
      <c r="AS64" s="60"/>
      <c r="AT64" s="60"/>
    </row>
    <row r="65" spans="1:46">
      <c r="A65" t="s">
        <v>279</v>
      </c>
      <c r="B65" s="4">
        <v>30955</v>
      </c>
      <c r="C65" s="5">
        <v>65.599999999999994</v>
      </c>
      <c r="D65" s="5">
        <v>36.799999999999997</v>
      </c>
      <c r="E65" s="5">
        <v>380.4</v>
      </c>
      <c r="F65" s="5">
        <v>9.3000000000000007</v>
      </c>
      <c r="G65" s="5">
        <v>384.1</v>
      </c>
      <c r="H65" s="5">
        <v>292.2</v>
      </c>
      <c r="I65" s="5">
        <v>71.3</v>
      </c>
      <c r="J65" s="5">
        <v>16.3</v>
      </c>
      <c r="K65" s="5">
        <v>260.5</v>
      </c>
      <c r="L65" s="5">
        <v>7686.1</v>
      </c>
      <c r="M65" s="5">
        <v>4873.2</v>
      </c>
      <c r="N65" s="5">
        <v>2513.5</v>
      </c>
      <c r="O65" s="89">
        <v>0.51578999999999997</v>
      </c>
      <c r="P65" s="5">
        <v>4084.3</v>
      </c>
      <c r="Q65" s="9">
        <v>0.69</v>
      </c>
      <c r="R65" s="5">
        <v>7786.9</v>
      </c>
      <c r="S65" s="5">
        <v>835.7</v>
      </c>
      <c r="T65" s="41">
        <v>-1</v>
      </c>
      <c r="U65" s="9">
        <v>-0.02</v>
      </c>
      <c r="V65" s="9">
        <v>0.71</v>
      </c>
      <c r="W65" s="5">
        <v>835.7</v>
      </c>
      <c r="X65" s="5">
        <v>414</v>
      </c>
      <c r="Y65" s="5">
        <v>421.7</v>
      </c>
      <c r="Z65" s="5">
        <v>812.3</v>
      </c>
      <c r="AA65" s="5">
        <v>1089.5</v>
      </c>
      <c r="AB65" s="5">
        <f t="shared" si="0"/>
        <v>371.09999999999997</v>
      </c>
      <c r="AC65" s="5">
        <v>307.3</v>
      </c>
      <c r="AD65" s="5">
        <v>47.4</v>
      </c>
      <c r="AE65" s="5">
        <v>53.8</v>
      </c>
      <c r="AF65" s="5">
        <v>257.10000000000002</v>
      </c>
      <c r="AG65" s="5">
        <v>309.10000000000002</v>
      </c>
      <c r="AH65" s="5">
        <v>70.7</v>
      </c>
      <c r="AI65" s="5">
        <v>76.8</v>
      </c>
      <c r="AJ65" s="5">
        <v>244.7</v>
      </c>
      <c r="AK65" s="5">
        <v>17.5</v>
      </c>
      <c r="AL65" s="5">
        <v>4.8</v>
      </c>
      <c r="AM65" s="5">
        <v>71.3</v>
      </c>
      <c r="AN65" s="5">
        <v>518.29999999999995</v>
      </c>
      <c r="AO65" s="60"/>
      <c r="AP65" s="60"/>
      <c r="AQ65" s="60"/>
      <c r="AR65" s="60"/>
      <c r="AS65" s="60"/>
      <c r="AT65" s="60"/>
    </row>
    <row r="66" spans="1:46">
      <c r="A66" t="s">
        <v>280</v>
      </c>
      <c r="B66" s="4">
        <v>31047</v>
      </c>
      <c r="C66" s="5">
        <v>66.900000000000006</v>
      </c>
      <c r="D66" s="5">
        <v>37.6</v>
      </c>
      <c r="E66" s="5">
        <v>387.9</v>
      </c>
      <c r="F66" s="5">
        <v>9.5</v>
      </c>
      <c r="G66" s="5">
        <v>395.9</v>
      </c>
      <c r="H66" s="5">
        <v>297.5</v>
      </c>
      <c r="I66" s="5">
        <v>72.099999999999994</v>
      </c>
      <c r="J66" s="5">
        <v>16.7</v>
      </c>
      <c r="K66" s="5">
        <v>264.5</v>
      </c>
      <c r="L66" s="5">
        <v>7749.2</v>
      </c>
      <c r="M66" s="5">
        <v>4936.3</v>
      </c>
      <c r="N66" s="5">
        <v>2561.8000000000002</v>
      </c>
      <c r="O66" s="89">
        <v>0.51896999999999993</v>
      </c>
      <c r="P66" s="5">
        <v>4148.6000000000004</v>
      </c>
      <c r="Q66" s="9">
        <v>1.74</v>
      </c>
      <c r="R66" s="5">
        <v>7857.7</v>
      </c>
      <c r="S66" s="5">
        <v>862.8</v>
      </c>
      <c r="T66" s="41">
        <v>-1</v>
      </c>
      <c r="U66" s="9">
        <v>1.32</v>
      </c>
      <c r="V66" s="9">
        <v>0.42</v>
      </c>
      <c r="W66" s="5">
        <v>862.8</v>
      </c>
      <c r="X66" s="5">
        <v>432.5</v>
      </c>
      <c r="Y66" s="5">
        <v>430.2</v>
      </c>
      <c r="Z66" s="5">
        <v>838.4</v>
      </c>
      <c r="AA66" s="5">
        <v>1100.5</v>
      </c>
      <c r="AB66" s="5">
        <f t="shared" si="0"/>
        <v>378.4</v>
      </c>
      <c r="AC66" s="5">
        <v>317.7</v>
      </c>
      <c r="AD66" s="5">
        <v>47.3</v>
      </c>
      <c r="AE66" s="5">
        <v>54.3</v>
      </c>
      <c r="AF66" s="5">
        <v>261.10000000000002</v>
      </c>
      <c r="AG66" s="5">
        <v>315.10000000000002</v>
      </c>
      <c r="AH66" s="5">
        <v>74.3</v>
      </c>
      <c r="AI66" s="5">
        <v>78.2</v>
      </c>
      <c r="AJ66" s="5">
        <v>250.2</v>
      </c>
      <c r="AK66" s="5">
        <v>17.7</v>
      </c>
      <c r="AL66" s="5">
        <v>4.8</v>
      </c>
      <c r="AM66" s="5">
        <v>72.8</v>
      </c>
      <c r="AN66" s="5">
        <v>529.29999999999995</v>
      </c>
      <c r="AO66" s="60"/>
      <c r="AP66" s="60"/>
      <c r="AQ66" s="60"/>
      <c r="AR66" s="60"/>
      <c r="AS66" s="60"/>
      <c r="AT66" s="60"/>
    </row>
    <row r="67" spans="1:46">
      <c r="A67" t="s">
        <v>281</v>
      </c>
      <c r="B67" s="4">
        <v>31137</v>
      </c>
      <c r="C67" s="5">
        <v>67.900000000000006</v>
      </c>
      <c r="D67" s="5">
        <v>38.4</v>
      </c>
      <c r="E67" s="5">
        <v>398.1</v>
      </c>
      <c r="F67" s="5">
        <v>9.9</v>
      </c>
      <c r="G67" s="5">
        <v>432.3</v>
      </c>
      <c r="H67" s="5">
        <v>301</v>
      </c>
      <c r="I67" s="5">
        <v>77.7</v>
      </c>
      <c r="J67" s="5">
        <v>18.2</v>
      </c>
      <c r="K67" s="5">
        <v>274.3</v>
      </c>
      <c r="L67" s="5">
        <v>7824.2</v>
      </c>
      <c r="M67" s="5">
        <v>5020.2</v>
      </c>
      <c r="N67" s="5">
        <v>2636</v>
      </c>
      <c r="O67" s="89">
        <v>0.52507999999999999</v>
      </c>
      <c r="P67" s="5">
        <v>4230.2</v>
      </c>
      <c r="Q67" s="9">
        <v>0.92</v>
      </c>
      <c r="R67" s="5">
        <v>7930.7</v>
      </c>
      <c r="S67" s="5">
        <v>875.6</v>
      </c>
      <c r="T67" s="41">
        <v>-1</v>
      </c>
      <c r="U67" s="9">
        <v>0.39</v>
      </c>
      <c r="V67" s="9">
        <v>0.52</v>
      </c>
      <c r="W67" s="5">
        <v>875.6</v>
      </c>
      <c r="X67" s="5">
        <v>434.8</v>
      </c>
      <c r="Y67" s="5">
        <v>440.8</v>
      </c>
      <c r="Z67" s="5">
        <v>846</v>
      </c>
      <c r="AA67" s="5">
        <v>1114.4000000000001</v>
      </c>
      <c r="AB67" s="5">
        <f t="shared" si="0"/>
        <v>388.20000000000005</v>
      </c>
      <c r="AC67" s="5">
        <v>353</v>
      </c>
      <c r="AD67" s="5">
        <v>46.4</v>
      </c>
      <c r="AE67" s="5">
        <v>57.7</v>
      </c>
      <c r="AF67" s="5">
        <v>271</v>
      </c>
      <c r="AG67" s="5">
        <v>323.2</v>
      </c>
      <c r="AH67" s="5">
        <v>74.8</v>
      </c>
      <c r="AI67" s="5">
        <v>79.3</v>
      </c>
      <c r="AJ67" s="5">
        <v>254.7</v>
      </c>
      <c r="AK67" s="5">
        <v>20</v>
      </c>
      <c r="AL67" s="5">
        <v>4.7</v>
      </c>
      <c r="AM67" s="5">
        <v>74.900000000000006</v>
      </c>
      <c r="AN67" s="5">
        <v>542.70000000000005</v>
      </c>
      <c r="AO67" s="60"/>
      <c r="AP67" s="60"/>
      <c r="AQ67" s="60"/>
      <c r="AR67" s="60"/>
      <c r="AS67" s="60"/>
      <c r="AT67" s="60"/>
    </row>
    <row r="68" spans="1:46">
      <c r="A68" t="s">
        <v>282</v>
      </c>
      <c r="B68" s="4">
        <v>31228</v>
      </c>
      <c r="C68" s="5">
        <v>69.099999999999994</v>
      </c>
      <c r="D68" s="5">
        <v>39.200000000000003</v>
      </c>
      <c r="E68" s="5">
        <v>400.5</v>
      </c>
      <c r="F68" s="5">
        <v>10.199999999999999</v>
      </c>
      <c r="G68" s="5">
        <v>388.5</v>
      </c>
      <c r="H68" s="5">
        <v>305.7</v>
      </c>
      <c r="I68" s="5">
        <v>76</v>
      </c>
      <c r="J68" s="5">
        <v>18.2</v>
      </c>
      <c r="K68" s="5">
        <v>278.3</v>
      </c>
      <c r="L68" s="5">
        <v>7893.1</v>
      </c>
      <c r="M68" s="5">
        <v>5066.3</v>
      </c>
      <c r="N68" s="5">
        <v>2681.8</v>
      </c>
      <c r="O68" s="89">
        <v>0.52933999999999992</v>
      </c>
      <c r="P68" s="5">
        <v>4294.8999999999996</v>
      </c>
      <c r="Q68" s="9">
        <v>1.85</v>
      </c>
      <c r="R68" s="5">
        <v>8005</v>
      </c>
      <c r="S68" s="5">
        <v>900.5</v>
      </c>
      <c r="T68" s="41">
        <v>-1</v>
      </c>
      <c r="U68" s="9">
        <v>1.0900000000000001</v>
      </c>
      <c r="V68" s="9">
        <v>0.76</v>
      </c>
      <c r="W68" s="5">
        <v>900.5</v>
      </c>
      <c r="X68" s="5">
        <v>447.3</v>
      </c>
      <c r="Y68" s="5">
        <v>453.2</v>
      </c>
      <c r="Z68" s="5">
        <v>868.3</v>
      </c>
      <c r="AA68" s="5">
        <v>1134.5999999999999</v>
      </c>
      <c r="AB68" s="5">
        <f t="shared" si="0"/>
        <v>390.3</v>
      </c>
      <c r="AC68" s="5">
        <v>307.60000000000002</v>
      </c>
      <c r="AD68" s="5">
        <v>45.7</v>
      </c>
      <c r="AE68" s="5">
        <v>56.3</v>
      </c>
      <c r="AF68" s="5">
        <v>275</v>
      </c>
      <c r="AG68" s="5">
        <v>324.2</v>
      </c>
      <c r="AH68" s="5">
        <v>75.3</v>
      </c>
      <c r="AI68" s="5">
        <v>80.900000000000006</v>
      </c>
      <c r="AJ68" s="5">
        <v>260</v>
      </c>
      <c r="AK68" s="5">
        <v>19.600000000000001</v>
      </c>
      <c r="AL68" s="5">
        <v>4.8</v>
      </c>
      <c r="AM68" s="5">
        <v>76.3</v>
      </c>
      <c r="AN68" s="5">
        <v>557.70000000000005</v>
      </c>
      <c r="AO68" s="60"/>
      <c r="AP68" s="60"/>
      <c r="AQ68" s="60"/>
      <c r="AR68" s="60"/>
      <c r="AS68" s="60"/>
      <c r="AT68" s="60"/>
    </row>
    <row r="69" spans="1:46">
      <c r="A69" t="s">
        <v>283</v>
      </c>
      <c r="B69" s="4">
        <v>31320</v>
      </c>
      <c r="C69" s="5">
        <v>70.3</v>
      </c>
      <c r="D69" s="5">
        <v>40.1</v>
      </c>
      <c r="E69" s="5">
        <v>405.6</v>
      </c>
      <c r="F69" s="5">
        <v>10.6</v>
      </c>
      <c r="G69" s="5">
        <v>421.5</v>
      </c>
      <c r="H69" s="5">
        <v>311.89999999999998</v>
      </c>
      <c r="I69" s="5">
        <v>81.7</v>
      </c>
      <c r="J69" s="5">
        <v>17.5</v>
      </c>
      <c r="K69" s="5">
        <v>283.2</v>
      </c>
      <c r="L69" s="5">
        <v>8013.7</v>
      </c>
      <c r="M69" s="5">
        <v>5162.5</v>
      </c>
      <c r="N69" s="5">
        <v>2754.1</v>
      </c>
      <c r="O69" s="89">
        <v>0.53349000000000002</v>
      </c>
      <c r="P69" s="5">
        <v>4386.8</v>
      </c>
      <c r="Q69" s="9">
        <v>1.93</v>
      </c>
      <c r="R69" s="5">
        <v>8080.1</v>
      </c>
      <c r="S69" s="5">
        <v>927.4</v>
      </c>
      <c r="T69" s="41">
        <v>-1</v>
      </c>
      <c r="U69" s="9">
        <v>1.26</v>
      </c>
      <c r="V69" s="9">
        <v>0.68</v>
      </c>
      <c r="W69" s="5">
        <v>927.4</v>
      </c>
      <c r="X69" s="5">
        <v>463.1</v>
      </c>
      <c r="Y69" s="5">
        <v>464.3</v>
      </c>
      <c r="Z69" s="5">
        <v>894.2</v>
      </c>
      <c r="AA69" s="5">
        <v>1152.7</v>
      </c>
      <c r="AB69" s="5">
        <f t="shared" si="0"/>
        <v>395</v>
      </c>
      <c r="AC69" s="5">
        <v>340</v>
      </c>
      <c r="AD69" s="5">
        <v>46.8</v>
      </c>
      <c r="AE69" s="5">
        <v>60.8</v>
      </c>
      <c r="AF69" s="5">
        <v>279.7</v>
      </c>
      <c r="AG69" s="5">
        <v>327.5</v>
      </c>
      <c r="AH69" s="5">
        <v>76.400000000000006</v>
      </c>
      <c r="AI69" s="5">
        <v>81.5</v>
      </c>
      <c r="AJ69" s="5">
        <v>265.10000000000002</v>
      </c>
      <c r="AK69" s="5">
        <v>20.9</v>
      </c>
      <c r="AL69" s="5">
        <v>4.9000000000000004</v>
      </c>
      <c r="AM69" s="5">
        <v>78.099999999999994</v>
      </c>
      <c r="AN69" s="5">
        <v>571.6</v>
      </c>
      <c r="AO69" s="60"/>
      <c r="AP69" s="60"/>
      <c r="AQ69" s="60"/>
      <c r="AR69" s="60"/>
      <c r="AS69" s="60"/>
      <c r="AT69" s="60"/>
    </row>
    <row r="70" spans="1:46">
      <c r="A70" t="s">
        <v>284</v>
      </c>
      <c r="B70" s="4">
        <v>31412</v>
      </c>
      <c r="C70" s="5">
        <v>71.599999999999994</v>
      </c>
      <c r="D70" s="5">
        <v>41.1</v>
      </c>
      <c r="E70" s="5">
        <v>408.3</v>
      </c>
      <c r="F70" s="5">
        <v>11</v>
      </c>
      <c r="G70" s="5">
        <v>428.9</v>
      </c>
      <c r="H70" s="5">
        <v>313.89999999999998</v>
      </c>
      <c r="I70" s="5">
        <v>79.5</v>
      </c>
      <c r="J70" s="5">
        <v>17.3</v>
      </c>
      <c r="K70" s="5">
        <v>289.60000000000002</v>
      </c>
      <c r="L70" s="5">
        <v>8073.2</v>
      </c>
      <c r="M70" s="5">
        <v>5173.6000000000004</v>
      </c>
      <c r="N70" s="5">
        <v>2779.4</v>
      </c>
      <c r="O70" s="89">
        <v>0.53722000000000003</v>
      </c>
      <c r="P70" s="5">
        <v>4444.1000000000004</v>
      </c>
      <c r="Q70" s="9">
        <v>0.35</v>
      </c>
      <c r="R70" s="5">
        <v>8155.6</v>
      </c>
      <c r="S70" s="5">
        <v>938.6</v>
      </c>
      <c r="T70" s="41">
        <v>-1</v>
      </c>
      <c r="U70" s="9">
        <v>0.02</v>
      </c>
      <c r="V70" s="9">
        <v>0.32</v>
      </c>
      <c r="W70" s="5">
        <v>938.6</v>
      </c>
      <c r="X70" s="5">
        <v>466.4</v>
      </c>
      <c r="Y70" s="5">
        <v>472.1</v>
      </c>
      <c r="Z70" s="5">
        <v>894.7</v>
      </c>
      <c r="AA70" s="5">
        <v>1161.5</v>
      </c>
      <c r="AB70" s="5">
        <f t="shared" si="0"/>
        <v>397.3</v>
      </c>
      <c r="AC70" s="5">
        <v>345.2</v>
      </c>
      <c r="AD70" s="5">
        <v>45.4</v>
      </c>
      <c r="AE70" s="5">
        <v>59</v>
      </c>
      <c r="AF70" s="5">
        <v>285.89999999999998</v>
      </c>
      <c r="AG70" s="5">
        <v>328.5</v>
      </c>
      <c r="AH70" s="5">
        <v>78.099999999999994</v>
      </c>
      <c r="AI70" s="5">
        <v>83.7</v>
      </c>
      <c r="AJ70" s="5">
        <v>268.5</v>
      </c>
      <c r="AK70" s="5">
        <v>20.5</v>
      </c>
      <c r="AL70" s="5">
        <v>5.2</v>
      </c>
      <c r="AM70" s="5">
        <v>79.8</v>
      </c>
      <c r="AN70" s="5">
        <v>582.20000000000005</v>
      </c>
      <c r="AO70" s="60"/>
      <c r="AP70" s="60"/>
      <c r="AQ70" s="60"/>
      <c r="AR70" s="60"/>
      <c r="AS70" s="60"/>
      <c r="AT70" s="60"/>
    </row>
    <row r="71" spans="1:46">
      <c r="A71" t="s">
        <v>285</v>
      </c>
      <c r="B71" s="4">
        <v>31502</v>
      </c>
      <c r="C71" s="5">
        <v>73</v>
      </c>
      <c r="D71" s="5">
        <v>42.1</v>
      </c>
      <c r="E71" s="5">
        <v>419.9</v>
      </c>
      <c r="F71" s="5">
        <v>11.3</v>
      </c>
      <c r="G71" s="5">
        <v>426.3</v>
      </c>
      <c r="H71" s="5">
        <v>317.5</v>
      </c>
      <c r="I71" s="5">
        <v>84.4</v>
      </c>
      <c r="J71" s="5">
        <v>18.7</v>
      </c>
      <c r="K71" s="5">
        <v>296.7</v>
      </c>
      <c r="L71" s="5">
        <v>8148.6</v>
      </c>
      <c r="M71" s="5">
        <v>5218.8999999999996</v>
      </c>
      <c r="N71" s="5">
        <v>2823.6</v>
      </c>
      <c r="O71" s="89">
        <v>0.54104999999999992</v>
      </c>
      <c r="P71" s="5">
        <v>4507.8999999999996</v>
      </c>
      <c r="Q71" s="9">
        <v>0.66</v>
      </c>
      <c r="R71" s="5">
        <v>8229.9</v>
      </c>
      <c r="S71" s="5">
        <v>946.8</v>
      </c>
      <c r="T71" s="41">
        <v>-1</v>
      </c>
      <c r="U71" s="9">
        <v>-0.12</v>
      </c>
      <c r="V71" s="9">
        <v>0.78</v>
      </c>
      <c r="W71" s="5">
        <v>946.8</v>
      </c>
      <c r="X71" s="5">
        <v>464</v>
      </c>
      <c r="Y71" s="5">
        <v>482.8</v>
      </c>
      <c r="Z71" s="5">
        <v>892.2</v>
      </c>
      <c r="AA71" s="5">
        <v>1182.9000000000001</v>
      </c>
      <c r="AB71" s="5">
        <f t="shared" si="0"/>
        <v>408.59999999999997</v>
      </c>
      <c r="AC71" s="5">
        <v>341.8</v>
      </c>
      <c r="AD71" s="5">
        <v>44.5</v>
      </c>
      <c r="AE71" s="5">
        <v>63</v>
      </c>
      <c r="AF71" s="5">
        <v>292.7</v>
      </c>
      <c r="AG71" s="5">
        <v>338.3</v>
      </c>
      <c r="AH71" s="5">
        <v>79.7</v>
      </c>
      <c r="AI71" s="5">
        <v>84.5</v>
      </c>
      <c r="AJ71" s="5">
        <v>273</v>
      </c>
      <c r="AK71" s="5">
        <v>21.4</v>
      </c>
      <c r="AL71" s="5">
        <v>5.5</v>
      </c>
      <c r="AM71" s="5">
        <v>81.599999999999994</v>
      </c>
      <c r="AN71" s="5">
        <v>595.9</v>
      </c>
      <c r="AO71" s="60"/>
      <c r="AP71" s="60"/>
      <c r="AQ71" s="60"/>
      <c r="AR71" s="60"/>
      <c r="AS71" s="60"/>
      <c r="AT71" s="60"/>
    </row>
    <row r="72" spans="1:46">
      <c r="A72" t="s">
        <v>286</v>
      </c>
      <c r="B72" s="4">
        <v>31593</v>
      </c>
      <c r="C72" s="5">
        <v>74.5</v>
      </c>
      <c r="D72" s="5">
        <v>43.1</v>
      </c>
      <c r="E72" s="5">
        <v>425.6</v>
      </c>
      <c r="F72" s="5">
        <v>11.7</v>
      </c>
      <c r="G72" s="5">
        <v>429.4</v>
      </c>
      <c r="H72" s="5">
        <v>319.5</v>
      </c>
      <c r="I72" s="5">
        <v>85.5</v>
      </c>
      <c r="J72" s="5">
        <v>17.899999999999999</v>
      </c>
      <c r="K72" s="5">
        <v>300.39999999999998</v>
      </c>
      <c r="L72" s="5">
        <v>8185.3</v>
      </c>
      <c r="M72" s="5">
        <v>5275.7</v>
      </c>
      <c r="N72" s="5">
        <v>2851.5</v>
      </c>
      <c r="O72" s="89">
        <v>0.54049000000000003</v>
      </c>
      <c r="P72" s="5">
        <v>4545.3</v>
      </c>
      <c r="Q72" s="9">
        <v>1.75</v>
      </c>
      <c r="R72" s="5">
        <v>8304.1</v>
      </c>
      <c r="S72" s="5">
        <v>967.5</v>
      </c>
      <c r="T72" s="41">
        <v>-1</v>
      </c>
      <c r="U72" s="9">
        <v>1.33</v>
      </c>
      <c r="V72" s="9">
        <v>0.42</v>
      </c>
      <c r="W72" s="5">
        <v>967.5</v>
      </c>
      <c r="X72" s="5">
        <v>477.8</v>
      </c>
      <c r="Y72" s="5">
        <v>489.7</v>
      </c>
      <c r="Z72" s="5">
        <v>921.1</v>
      </c>
      <c r="AA72" s="5">
        <v>1194.4000000000001</v>
      </c>
      <c r="AB72" s="5">
        <f t="shared" ref="AB72:AB135" si="1">E72-F72</f>
        <v>413.90000000000003</v>
      </c>
      <c r="AC72" s="5">
        <v>344.4</v>
      </c>
      <c r="AD72" s="5">
        <v>42.9</v>
      </c>
      <c r="AE72" s="5">
        <v>63.4</v>
      </c>
      <c r="AF72" s="5">
        <v>296.10000000000002</v>
      </c>
      <c r="AG72" s="5">
        <v>342</v>
      </c>
      <c r="AH72" s="5">
        <v>83.8</v>
      </c>
      <c r="AI72" s="5">
        <v>85</v>
      </c>
      <c r="AJ72" s="5">
        <v>276.60000000000002</v>
      </c>
      <c r="AK72" s="5">
        <v>22</v>
      </c>
      <c r="AL72" s="5">
        <v>5.8</v>
      </c>
      <c r="AM72" s="5">
        <v>83.6</v>
      </c>
      <c r="AN72" s="5">
        <v>605.5</v>
      </c>
      <c r="AO72" s="60"/>
      <c r="AP72" s="60"/>
      <c r="AQ72" s="60"/>
      <c r="AR72" s="60"/>
      <c r="AS72" s="60"/>
      <c r="AT72" s="60"/>
    </row>
    <row r="73" spans="1:46">
      <c r="A73" t="s">
        <v>287</v>
      </c>
      <c r="B73" s="4">
        <v>31685</v>
      </c>
      <c r="C73" s="5">
        <v>76</v>
      </c>
      <c r="D73" s="5">
        <v>44.1</v>
      </c>
      <c r="E73" s="5">
        <v>433.1</v>
      </c>
      <c r="F73" s="5">
        <v>12.1</v>
      </c>
      <c r="G73" s="5">
        <v>439.5</v>
      </c>
      <c r="H73" s="5">
        <v>326.2</v>
      </c>
      <c r="I73" s="5">
        <v>86.9</v>
      </c>
      <c r="J73" s="5">
        <v>17.3</v>
      </c>
      <c r="K73" s="5">
        <v>305.5</v>
      </c>
      <c r="L73" s="5">
        <v>8263.6</v>
      </c>
      <c r="M73" s="5">
        <v>5369</v>
      </c>
      <c r="N73" s="5">
        <v>2917.2</v>
      </c>
      <c r="O73" s="89">
        <v>0.54334000000000005</v>
      </c>
      <c r="P73" s="5">
        <v>4607.7</v>
      </c>
      <c r="Q73" s="9">
        <v>1.87</v>
      </c>
      <c r="R73" s="5">
        <v>8378.1</v>
      </c>
      <c r="S73" s="5">
        <v>993.6</v>
      </c>
      <c r="T73" s="41">
        <v>-1</v>
      </c>
      <c r="U73" s="9">
        <v>1.47</v>
      </c>
      <c r="V73" s="9">
        <v>0.4</v>
      </c>
      <c r="W73" s="5">
        <v>993.6</v>
      </c>
      <c r="X73" s="5">
        <v>495.1</v>
      </c>
      <c r="Y73" s="5">
        <v>498.5</v>
      </c>
      <c r="Z73" s="5">
        <v>953</v>
      </c>
      <c r="AA73" s="5">
        <v>1205.5</v>
      </c>
      <c r="AB73" s="5">
        <f t="shared" si="1"/>
        <v>421</v>
      </c>
      <c r="AC73" s="5">
        <v>352</v>
      </c>
      <c r="AD73" s="5">
        <v>43.8</v>
      </c>
      <c r="AE73" s="5">
        <v>64.599999999999994</v>
      </c>
      <c r="AF73" s="5">
        <v>300.8</v>
      </c>
      <c r="AG73" s="5">
        <v>347.8</v>
      </c>
      <c r="AH73" s="5">
        <v>86.7</v>
      </c>
      <c r="AI73" s="5">
        <v>87.5</v>
      </c>
      <c r="AJ73" s="5">
        <v>282.3</v>
      </c>
      <c r="AK73" s="5">
        <v>22.4</v>
      </c>
      <c r="AL73" s="5">
        <v>6.1</v>
      </c>
      <c r="AM73" s="5">
        <v>85.3</v>
      </c>
      <c r="AN73" s="5">
        <v>616.5</v>
      </c>
      <c r="AO73" s="60"/>
      <c r="AP73" s="60"/>
      <c r="AQ73" s="60"/>
      <c r="AR73" s="60"/>
      <c r="AS73" s="60"/>
      <c r="AT73" s="60"/>
    </row>
    <row r="74" spans="1:46">
      <c r="A74" t="s">
        <v>288</v>
      </c>
      <c r="B74" s="4">
        <v>31777</v>
      </c>
      <c r="C74" s="5">
        <v>77.599999999999994</v>
      </c>
      <c r="D74" s="5">
        <v>45.2</v>
      </c>
      <c r="E74" s="5">
        <v>435.8</v>
      </c>
      <c r="F74" s="5">
        <v>12.7</v>
      </c>
      <c r="G74" s="5">
        <v>456</v>
      </c>
      <c r="H74" s="5">
        <v>330.4</v>
      </c>
      <c r="I74" s="5">
        <v>97.9</v>
      </c>
      <c r="J74" s="5">
        <v>17.2</v>
      </c>
      <c r="K74" s="5">
        <v>311.10000000000002</v>
      </c>
      <c r="L74" s="5">
        <v>8308</v>
      </c>
      <c r="M74" s="5">
        <v>5402</v>
      </c>
      <c r="N74" s="5">
        <v>2952.8</v>
      </c>
      <c r="O74" s="89">
        <v>0.54661999999999999</v>
      </c>
      <c r="P74" s="5">
        <v>4657.6000000000004</v>
      </c>
      <c r="Q74" s="9">
        <v>-0.33</v>
      </c>
      <c r="R74" s="5">
        <v>8451.7999999999993</v>
      </c>
      <c r="S74" s="5">
        <v>996.4</v>
      </c>
      <c r="T74" s="41">
        <v>-1</v>
      </c>
      <c r="U74" s="9">
        <v>-0.48</v>
      </c>
      <c r="V74" s="9">
        <v>0.14000000000000001</v>
      </c>
      <c r="W74" s="5">
        <v>996.4</v>
      </c>
      <c r="X74" s="5">
        <v>489.8</v>
      </c>
      <c r="Y74" s="5">
        <v>506.6</v>
      </c>
      <c r="Z74" s="5">
        <v>941.8</v>
      </c>
      <c r="AA74" s="5">
        <v>1209.5</v>
      </c>
      <c r="AB74" s="5">
        <f t="shared" si="1"/>
        <v>423.1</v>
      </c>
      <c r="AC74" s="5">
        <v>364.2</v>
      </c>
      <c r="AD74" s="5">
        <v>43.6</v>
      </c>
      <c r="AE74" s="5">
        <v>73.099999999999994</v>
      </c>
      <c r="AF74" s="5">
        <v>306.2</v>
      </c>
      <c r="AG74" s="5">
        <v>348.9</v>
      </c>
      <c r="AH74" s="5">
        <v>79.5</v>
      </c>
      <c r="AI74" s="5">
        <v>91.8</v>
      </c>
      <c r="AJ74" s="5">
        <v>286.8</v>
      </c>
      <c r="AK74" s="5">
        <v>24.8</v>
      </c>
      <c r="AL74" s="5">
        <v>6.4</v>
      </c>
      <c r="AM74" s="5">
        <v>86.9</v>
      </c>
      <c r="AN74" s="5">
        <v>626.29999999999995</v>
      </c>
      <c r="AO74" s="60"/>
      <c r="AP74" s="60"/>
      <c r="AQ74" s="60"/>
      <c r="AR74" s="60"/>
      <c r="AS74" s="60"/>
      <c r="AT74" s="60"/>
    </row>
    <row r="75" spans="1:46">
      <c r="A75" t="s">
        <v>289</v>
      </c>
      <c r="B75" s="4">
        <v>31867</v>
      </c>
      <c r="C75" s="5">
        <v>79.599999999999994</v>
      </c>
      <c r="D75" s="5">
        <v>46.2</v>
      </c>
      <c r="E75" s="5">
        <v>441.9</v>
      </c>
      <c r="F75" s="5">
        <v>12.7</v>
      </c>
      <c r="G75" s="5">
        <v>450.7</v>
      </c>
      <c r="H75" s="5">
        <v>336</v>
      </c>
      <c r="I75" s="5">
        <v>98.7</v>
      </c>
      <c r="J75" s="5">
        <v>17.2</v>
      </c>
      <c r="K75" s="5">
        <v>315.89999999999998</v>
      </c>
      <c r="L75" s="5">
        <v>8369.9</v>
      </c>
      <c r="M75" s="5">
        <v>5407.4</v>
      </c>
      <c r="N75" s="5">
        <v>2983.5</v>
      </c>
      <c r="O75" s="89">
        <v>0.55174999999999996</v>
      </c>
      <c r="P75" s="5">
        <v>4722.2</v>
      </c>
      <c r="Q75" s="9">
        <v>0.54</v>
      </c>
      <c r="R75" s="5">
        <v>8525.1</v>
      </c>
      <c r="S75" s="5">
        <v>1008.7</v>
      </c>
      <c r="T75" s="41">
        <v>-1</v>
      </c>
      <c r="U75" s="9">
        <v>0.3</v>
      </c>
      <c r="V75" s="9">
        <v>0.23</v>
      </c>
      <c r="W75" s="5">
        <v>1008.7</v>
      </c>
      <c r="X75" s="5">
        <v>492.1</v>
      </c>
      <c r="Y75" s="5">
        <v>516.5</v>
      </c>
      <c r="Z75" s="5">
        <v>947.9</v>
      </c>
      <c r="AA75" s="5">
        <v>1215.9000000000001</v>
      </c>
      <c r="AB75" s="5">
        <f t="shared" si="1"/>
        <v>429.2</v>
      </c>
      <c r="AC75" s="5">
        <v>358.3</v>
      </c>
      <c r="AD75" s="5">
        <v>44.1</v>
      </c>
      <c r="AE75" s="5">
        <v>76</v>
      </c>
      <c r="AF75" s="5">
        <v>310.7</v>
      </c>
      <c r="AG75" s="5">
        <v>353.6</v>
      </c>
      <c r="AH75" s="5">
        <v>76.900000000000006</v>
      </c>
      <c r="AI75" s="5">
        <v>92.4</v>
      </c>
      <c r="AJ75" s="5">
        <v>291.89999999999998</v>
      </c>
      <c r="AK75" s="5">
        <v>22.7</v>
      </c>
      <c r="AL75" s="5">
        <v>6.7</v>
      </c>
      <c r="AM75" s="5">
        <v>88.3</v>
      </c>
      <c r="AN75" s="5">
        <v>637.79999999999995</v>
      </c>
      <c r="AO75" s="60"/>
      <c r="AP75" s="60"/>
      <c r="AQ75" s="60"/>
      <c r="AR75" s="60"/>
      <c r="AS75" s="60"/>
      <c r="AT75" s="60"/>
    </row>
    <row r="76" spans="1:46">
      <c r="A76" t="s">
        <v>290</v>
      </c>
      <c r="B76" s="4">
        <v>31958</v>
      </c>
      <c r="C76" s="5">
        <v>81.099999999999994</v>
      </c>
      <c r="D76" s="5">
        <v>47.3</v>
      </c>
      <c r="E76" s="5">
        <v>447.5</v>
      </c>
      <c r="F76" s="5">
        <v>12.9</v>
      </c>
      <c r="G76" s="5">
        <v>511.7</v>
      </c>
      <c r="H76" s="5">
        <v>344.4</v>
      </c>
      <c r="I76" s="5">
        <v>111.8</v>
      </c>
      <c r="J76" s="5">
        <v>17.7</v>
      </c>
      <c r="K76" s="5">
        <v>320</v>
      </c>
      <c r="L76" s="5">
        <v>8460.2000000000007</v>
      </c>
      <c r="M76" s="5">
        <v>5481.2</v>
      </c>
      <c r="N76" s="5">
        <v>3053.3</v>
      </c>
      <c r="O76" s="89">
        <v>0.55706</v>
      </c>
      <c r="P76" s="5">
        <v>4806.2</v>
      </c>
      <c r="Q76" s="9">
        <v>0.7</v>
      </c>
      <c r="R76" s="5">
        <v>8598</v>
      </c>
      <c r="S76" s="5">
        <v>1025.2</v>
      </c>
      <c r="T76" s="41">
        <v>-1</v>
      </c>
      <c r="U76" s="9">
        <v>0.6</v>
      </c>
      <c r="V76" s="9">
        <v>0.1</v>
      </c>
      <c r="W76" s="5">
        <v>1025.2</v>
      </c>
      <c r="X76" s="5">
        <v>501.2</v>
      </c>
      <c r="Y76" s="5">
        <v>524</v>
      </c>
      <c r="Z76" s="5">
        <v>960.8</v>
      </c>
      <c r="AA76" s="5">
        <v>1218.5999999999999</v>
      </c>
      <c r="AB76" s="5">
        <f t="shared" si="1"/>
        <v>434.6</v>
      </c>
      <c r="AC76" s="5">
        <v>410.2</v>
      </c>
      <c r="AD76" s="5">
        <v>45.8</v>
      </c>
      <c r="AE76" s="5">
        <v>87.3</v>
      </c>
      <c r="AF76" s="5">
        <v>314.5</v>
      </c>
      <c r="AG76" s="5">
        <v>357.6</v>
      </c>
      <c r="AH76" s="5">
        <v>80.2</v>
      </c>
      <c r="AI76" s="5">
        <v>101.5</v>
      </c>
      <c r="AJ76" s="5">
        <v>298.5</v>
      </c>
      <c r="AK76" s="5">
        <v>24.5</v>
      </c>
      <c r="AL76" s="5">
        <v>7</v>
      </c>
      <c r="AM76" s="5">
        <v>89.9</v>
      </c>
      <c r="AN76" s="5">
        <v>646.9</v>
      </c>
      <c r="AO76" s="60"/>
      <c r="AP76" s="60"/>
      <c r="AQ76" s="60"/>
      <c r="AR76" s="60"/>
      <c r="AS76" s="60"/>
      <c r="AT76" s="60"/>
    </row>
    <row r="77" spans="1:46">
      <c r="A77" t="s">
        <v>291</v>
      </c>
      <c r="B77" s="4">
        <v>32050</v>
      </c>
      <c r="C77" s="5">
        <v>82.3</v>
      </c>
      <c r="D77" s="5">
        <v>48.4</v>
      </c>
      <c r="E77" s="5">
        <v>449.4</v>
      </c>
      <c r="F77" s="5">
        <v>13.5</v>
      </c>
      <c r="G77" s="5">
        <v>489</v>
      </c>
      <c r="H77" s="5">
        <v>352.4</v>
      </c>
      <c r="I77" s="5">
        <v>116.2</v>
      </c>
      <c r="J77" s="5">
        <v>18</v>
      </c>
      <c r="K77" s="5">
        <v>324.8</v>
      </c>
      <c r="L77" s="5">
        <v>8533.6</v>
      </c>
      <c r="M77" s="5">
        <v>5543.7</v>
      </c>
      <c r="N77" s="5">
        <v>3117.4</v>
      </c>
      <c r="O77" s="89">
        <v>0.56232000000000004</v>
      </c>
      <c r="P77" s="5">
        <v>4884.6000000000004</v>
      </c>
      <c r="Q77" s="9">
        <v>0.13</v>
      </c>
      <c r="R77" s="5">
        <v>8670.7000000000007</v>
      </c>
      <c r="S77" s="5">
        <v>1036.2</v>
      </c>
      <c r="T77" s="41">
        <v>-1</v>
      </c>
      <c r="U77" s="9">
        <v>-0.02</v>
      </c>
      <c r="V77" s="9">
        <v>0.15</v>
      </c>
      <c r="W77" s="5">
        <v>1036.2</v>
      </c>
      <c r="X77" s="5">
        <v>504.1</v>
      </c>
      <c r="Y77" s="5">
        <v>532.1</v>
      </c>
      <c r="Z77" s="5">
        <v>959.5</v>
      </c>
      <c r="AA77" s="5">
        <v>1222.8</v>
      </c>
      <c r="AB77" s="5">
        <f t="shared" si="1"/>
        <v>435.9</v>
      </c>
      <c r="AC77" s="5">
        <v>394.9</v>
      </c>
      <c r="AD77" s="5">
        <v>46.4</v>
      </c>
      <c r="AE77" s="5">
        <v>91.3</v>
      </c>
      <c r="AF77" s="5">
        <v>319</v>
      </c>
      <c r="AG77" s="5">
        <v>357.9</v>
      </c>
      <c r="AH77" s="5">
        <v>78.2</v>
      </c>
      <c r="AI77" s="5">
        <v>94.1</v>
      </c>
      <c r="AJ77" s="5">
        <v>306</v>
      </c>
      <c r="AK77" s="5">
        <v>24.8</v>
      </c>
      <c r="AL77" s="5">
        <v>7.3</v>
      </c>
      <c r="AM77" s="5">
        <v>91.6</v>
      </c>
      <c r="AN77" s="5">
        <v>656.4</v>
      </c>
      <c r="AO77" s="60"/>
      <c r="AP77" s="60"/>
      <c r="AQ77" s="60"/>
      <c r="AR77" s="60"/>
      <c r="AS77" s="60"/>
      <c r="AT77" s="60"/>
    </row>
    <row r="78" spans="1:46">
      <c r="A78" t="s">
        <v>292</v>
      </c>
      <c r="B78" s="4">
        <v>32142</v>
      </c>
      <c r="C78" s="5">
        <v>83.3</v>
      </c>
      <c r="D78" s="5">
        <v>49.4</v>
      </c>
      <c r="E78" s="5">
        <v>452.8</v>
      </c>
      <c r="F78" s="5">
        <v>13.7</v>
      </c>
      <c r="G78" s="5">
        <v>507</v>
      </c>
      <c r="H78" s="5">
        <v>357.4</v>
      </c>
      <c r="I78" s="5">
        <v>110.7</v>
      </c>
      <c r="J78" s="5">
        <v>18.100000000000001</v>
      </c>
      <c r="K78" s="5">
        <v>331.7</v>
      </c>
      <c r="L78" s="5">
        <v>8680.2000000000007</v>
      </c>
      <c r="M78" s="5">
        <v>5555.5</v>
      </c>
      <c r="N78" s="5">
        <v>3150.9</v>
      </c>
      <c r="O78" s="89">
        <v>0.56718000000000002</v>
      </c>
      <c r="P78" s="5">
        <v>5008</v>
      </c>
      <c r="Q78" s="9">
        <v>1.33</v>
      </c>
      <c r="R78" s="5">
        <v>8743.1</v>
      </c>
      <c r="S78" s="5">
        <v>1056</v>
      </c>
      <c r="T78" s="41">
        <v>-1</v>
      </c>
      <c r="U78" s="9">
        <v>0.75</v>
      </c>
      <c r="V78" s="9">
        <v>0.57999999999999996</v>
      </c>
      <c r="W78" s="5">
        <v>1056</v>
      </c>
      <c r="X78" s="5">
        <v>513.70000000000005</v>
      </c>
      <c r="Y78" s="5">
        <v>542.29999999999995</v>
      </c>
      <c r="Z78" s="5">
        <v>975.7</v>
      </c>
      <c r="AA78" s="5">
        <v>1238.9000000000001</v>
      </c>
      <c r="AB78" s="5">
        <f t="shared" si="1"/>
        <v>439.1</v>
      </c>
      <c r="AC78" s="5">
        <v>408.5</v>
      </c>
      <c r="AD78" s="5">
        <v>47.4</v>
      </c>
      <c r="AE78" s="5">
        <v>87.1</v>
      </c>
      <c r="AF78" s="5">
        <v>325.60000000000002</v>
      </c>
      <c r="AG78" s="5">
        <v>359.7</v>
      </c>
      <c r="AH78" s="5">
        <v>78.2</v>
      </c>
      <c r="AI78" s="5">
        <v>98.4</v>
      </c>
      <c r="AJ78" s="5">
        <v>310</v>
      </c>
      <c r="AK78" s="5">
        <v>23.6</v>
      </c>
      <c r="AL78" s="5">
        <v>7.7</v>
      </c>
      <c r="AM78" s="5">
        <v>93.1</v>
      </c>
      <c r="AN78" s="5">
        <v>668.1</v>
      </c>
      <c r="AO78" s="60"/>
      <c r="AP78" s="60"/>
      <c r="AQ78" s="60"/>
      <c r="AR78" s="60"/>
      <c r="AS78" s="60"/>
      <c r="AT78" s="60"/>
    </row>
    <row r="79" spans="1:46">
      <c r="A79" t="s">
        <v>293</v>
      </c>
      <c r="B79" s="4">
        <v>32233</v>
      </c>
      <c r="C79" s="5">
        <v>83.4</v>
      </c>
      <c r="D79" s="5">
        <v>50.9</v>
      </c>
      <c r="E79" s="5">
        <v>470.3</v>
      </c>
      <c r="F79" s="5">
        <v>14.2</v>
      </c>
      <c r="G79" s="5">
        <v>502.1</v>
      </c>
      <c r="H79" s="5">
        <v>365.2</v>
      </c>
      <c r="I79" s="5">
        <v>108</v>
      </c>
      <c r="J79" s="5">
        <v>16.7</v>
      </c>
      <c r="K79" s="5">
        <v>351.1</v>
      </c>
      <c r="L79" s="5">
        <v>8725</v>
      </c>
      <c r="M79" s="5">
        <v>5653.6</v>
      </c>
      <c r="N79" s="5">
        <v>3231.9</v>
      </c>
      <c r="O79" s="89">
        <v>0.57164999999999999</v>
      </c>
      <c r="P79" s="5">
        <v>5073.3999999999996</v>
      </c>
      <c r="Q79" s="9">
        <v>-0.67</v>
      </c>
      <c r="R79" s="5">
        <v>8815.4</v>
      </c>
      <c r="S79" s="5">
        <v>1056.9000000000001</v>
      </c>
      <c r="T79" s="41">
        <v>-1</v>
      </c>
      <c r="U79" s="9">
        <v>-1.1499999999999999</v>
      </c>
      <c r="V79" s="9">
        <v>0.48</v>
      </c>
      <c r="W79" s="5">
        <v>1056.9000000000001</v>
      </c>
      <c r="X79" s="5">
        <v>505.8</v>
      </c>
      <c r="Y79" s="5">
        <v>551.1</v>
      </c>
      <c r="Z79" s="5">
        <v>947.7</v>
      </c>
      <c r="AA79" s="5">
        <v>1252.5999999999999</v>
      </c>
      <c r="AB79" s="5">
        <f t="shared" si="1"/>
        <v>456.1</v>
      </c>
      <c r="AC79" s="5">
        <v>402.6</v>
      </c>
      <c r="AD79" s="5">
        <v>49.6</v>
      </c>
      <c r="AE79" s="5">
        <v>84.5</v>
      </c>
      <c r="AF79" s="5">
        <v>344.7</v>
      </c>
      <c r="AG79" s="5">
        <v>375</v>
      </c>
      <c r="AH79" s="5">
        <v>84.1</v>
      </c>
      <c r="AI79" s="5">
        <v>99.4</v>
      </c>
      <c r="AJ79" s="5">
        <v>315.7</v>
      </c>
      <c r="AK79" s="5">
        <v>23.4</v>
      </c>
      <c r="AL79" s="5">
        <v>8</v>
      </c>
      <c r="AM79" s="5">
        <v>95.3</v>
      </c>
      <c r="AN79" s="5">
        <v>678.6</v>
      </c>
      <c r="AO79" s="60"/>
      <c r="AP79" s="60"/>
      <c r="AQ79" s="60"/>
      <c r="AR79" s="60"/>
      <c r="AS79" s="60"/>
      <c r="AT79" s="60"/>
    </row>
    <row r="80" spans="1:46">
      <c r="A80" t="s">
        <v>294</v>
      </c>
      <c r="B80" s="4">
        <v>32324</v>
      </c>
      <c r="C80" s="5">
        <v>85</v>
      </c>
      <c r="D80" s="5">
        <v>52.2</v>
      </c>
      <c r="E80" s="5">
        <v>473.4</v>
      </c>
      <c r="F80" s="5">
        <v>14.8</v>
      </c>
      <c r="G80" s="5">
        <v>497.8</v>
      </c>
      <c r="H80" s="5">
        <v>372.5</v>
      </c>
      <c r="I80" s="5">
        <v>115.3</v>
      </c>
      <c r="J80" s="5">
        <v>16.600000000000001</v>
      </c>
      <c r="K80" s="5">
        <v>358.3</v>
      </c>
      <c r="L80" s="5">
        <v>8839.6</v>
      </c>
      <c r="M80" s="5">
        <v>5695.3</v>
      </c>
      <c r="N80" s="5">
        <v>3291.7</v>
      </c>
      <c r="O80" s="89">
        <v>0.57796999999999998</v>
      </c>
      <c r="P80" s="5">
        <v>5190</v>
      </c>
      <c r="Q80" s="9">
        <v>0.28999999999999998</v>
      </c>
      <c r="R80" s="5">
        <v>8887.6</v>
      </c>
      <c r="S80" s="5">
        <v>1070.4000000000001</v>
      </c>
      <c r="T80" s="41">
        <v>-1</v>
      </c>
      <c r="U80" s="9">
        <v>-0.26</v>
      </c>
      <c r="V80" s="9">
        <v>0.55000000000000004</v>
      </c>
      <c r="W80" s="5">
        <v>1070.4000000000001</v>
      </c>
      <c r="X80" s="5">
        <v>506.9</v>
      </c>
      <c r="Y80" s="5">
        <v>563.5</v>
      </c>
      <c r="Z80" s="5">
        <v>940.6</v>
      </c>
      <c r="AA80" s="5">
        <v>1268.4000000000001</v>
      </c>
      <c r="AB80" s="5">
        <f t="shared" si="1"/>
        <v>458.59999999999997</v>
      </c>
      <c r="AC80" s="5">
        <v>400.6</v>
      </c>
      <c r="AD80" s="5">
        <v>49.3</v>
      </c>
      <c r="AE80" s="5">
        <v>90</v>
      </c>
      <c r="AF80" s="5">
        <v>351.7</v>
      </c>
      <c r="AG80" s="5">
        <v>376.1</v>
      </c>
      <c r="AH80" s="5">
        <v>84.1</v>
      </c>
      <c r="AI80" s="5">
        <v>97.2</v>
      </c>
      <c r="AJ80" s="5">
        <v>323.2</v>
      </c>
      <c r="AK80" s="5">
        <v>25.2</v>
      </c>
      <c r="AL80" s="5">
        <v>8.3000000000000007</v>
      </c>
      <c r="AM80" s="5">
        <v>97.3</v>
      </c>
      <c r="AN80" s="5">
        <v>693.1</v>
      </c>
      <c r="AO80" s="60"/>
      <c r="AP80" s="60"/>
      <c r="AQ80" s="60"/>
      <c r="AR80" s="60"/>
      <c r="AS80" s="60"/>
      <c r="AT80" s="60"/>
    </row>
    <row r="81" spans="1:46">
      <c r="A81" t="s">
        <v>295</v>
      </c>
      <c r="B81" s="4">
        <v>32416</v>
      </c>
      <c r="C81" s="5">
        <v>87</v>
      </c>
      <c r="D81" s="5">
        <v>53.7</v>
      </c>
      <c r="E81" s="5">
        <v>478.8</v>
      </c>
      <c r="F81" s="5">
        <v>15.1</v>
      </c>
      <c r="G81" s="5">
        <v>506.7</v>
      </c>
      <c r="H81" s="5">
        <v>377.5</v>
      </c>
      <c r="I81" s="5">
        <v>125.1</v>
      </c>
      <c r="J81" s="5">
        <v>17.5</v>
      </c>
      <c r="K81" s="5">
        <v>364.5</v>
      </c>
      <c r="L81" s="5">
        <v>8891.4</v>
      </c>
      <c r="M81" s="5">
        <v>5745.9</v>
      </c>
      <c r="N81" s="5">
        <v>3361.9</v>
      </c>
      <c r="O81" s="89">
        <v>0.58509</v>
      </c>
      <c r="P81" s="5">
        <v>5282.8</v>
      </c>
      <c r="Q81" s="9">
        <v>0.03</v>
      </c>
      <c r="R81" s="5">
        <v>8959.5</v>
      </c>
      <c r="S81" s="5">
        <v>1078.2</v>
      </c>
      <c r="T81" s="41">
        <v>-1</v>
      </c>
      <c r="U81" s="9">
        <v>-0.16</v>
      </c>
      <c r="V81" s="9">
        <v>0.2</v>
      </c>
      <c r="W81" s="5">
        <v>1078.2</v>
      </c>
      <c r="X81" s="5">
        <v>507.4</v>
      </c>
      <c r="Y81" s="5">
        <v>570.79999999999995</v>
      </c>
      <c r="Z81" s="5">
        <v>936.1</v>
      </c>
      <c r="AA81" s="5">
        <v>1274.0999999999999</v>
      </c>
      <c r="AB81" s="5">
        <f t="shared" si="1"/>
        <v>463.7</v>
      </c>
      <c r="AC81" s="5">
        <v>402.5</v>
      </c>
      <c r="AD81" s="5">
        <v>50.2</v>
      </c>
      <c r="AE81" s="5">
        <v>97.8</v>
      </c>
      <c r="AF81" s="5">
        <v>357.7</v>
      </c>
      <c r="AG81" s="5">
        <v>379.3</v>
      </c>
      <c r="AH81" s="5">
        <v>87</v>
      </c>
      <c r="AI81" s="5">
        <v>104.1</v>
      </c>
      <c r="AJ81" s="5">
        <v>327.3</v>
      </c>
      <c r="AK81" s="5">
        <v>27.3</v>
      </c>
      <c r="AL81" s="5">
        <v>8.5</v>
      </c>
      <c r="AM81" s="5">
        <v>99.5</v>
      </c>
      <c r="AN81" s="5">
        <v>703.2</v>
      </c>
      <c r="AO81" s="60"/>
      <c r="AP81" s="60"/>
      <c r="AQ81" s="60"/>
      <c r="AR81" s="60"/>
      <c r="AS81" s="60"/>
      <c r="AT81" s="60"/>
    </row>
    <row r="82" spans="1:46">
      <c r="A82" t="s">
        <v>296</v>
      </c>
      <c r="B82" s="4">
        <v>32508</v>
      </c>
      <c r="C82" s="5">
        <v>89.7</v>
      </c>
      <c r="D82" s="5">
        <v>55.4</v>
      </c>
      <c r="E82" s="5">
        <v>484.9</v>
      </c>
      <c r="F82" s="5">
        <v>15.4</v>
      </c>
      <c r="G82" s="5">
        <v>517.20000000000005</v>
      </c>
      <c r="H82" s="5">
        <v>382.6</v>
      </c>
      <c r="I82" s="5">
        <v>130.9</v>
      </c>
      <c r="J82" s="5">
        <v>18.600000000000001</v>
      </c>
      <c r="K82" s="5">
        <v>372</v>
      </c>
      <c r="L82" s="5">
        <v>9009.9</v>
      </c>
      <c r="M82" s="5">
        <v>5811.3</v>
      </c>
      <c r="N82" s="5">
        <v>3434.5</v>
      </c>
      <c r="O82" s="89">
        <v>0.59101000000000004</v>
      </c>
      <c r="P82" s="5">
        <v>5399.5</v>
      </c>
      <c r="Q82" s="9">
        <v>1.62</v>
      </c>
      <c r="R82" s="5">
        <v>9031.2999999999993</v>
      </c>
      <c r="S82" s="5">
        <v>1109.9000000000001</v>
      </c>
      <c r="T82" s="41">
        <v>-1</v>
      </c>
      <c r="U82" s="9">
        <v>1.0900000000000001</v>
      </c>
      <c r="V82" s="9">
        <v>0.52</v>
      </c>
      <c r="W82" s="5">
        <v>1109.9000000000001</v>
      </c>
      <c r="X82" s="5">
        <v>525.6</v>
      </c>
      <c r="Y82" s="5">
        <v>584.29999999999995</v>
      </c>
      <c r="Z82" s="5">
        <v>962.1</v>
      </c>
      <c r="AA82" s="5">
        <v>1289.4000000000001</v>
      </c>
      <c r="AB82" s="5">
        <f t="shared" si="1"/>
        <v>469.5</v>
      </c>
      <c r="AC82" s="5">
        <v>409.6</v>
      </c>
      <c r="AD82" s="5">
        <v>50.2</v>
      </c>
      <c r="AE82" s="5">
        <v>102.7</v>
      </c>
      <c r="AF82" s="5">
        <v>365</v>
      </c>
      <c r="AG82" s="5">
        <v>383</v>
      </c>
      <c r="AH82" s="5">
        <v>87.7</v>
      </c>
      <c r="AI82" s="5">
        <v>107.6</v>
      </c>
      <c r="AJ82" s="5">
        <v>332.4</v>
      </c>
      <c r="AK82" s="5">
        <v>28.2</v>
      </c>
      <c r="AL82" s="5">
        <v>8.6999999999999993</v>
      </c>
      <c r="AM82" s="5">
        <v>101.9</v>
      </c>
      <c r="AN82" s="5">
        <v>720.1</v>
      </c>
      <c r="AO82" s="60"/>
      <c r="AP82" s="60"/>
      <c r="AQ82" s="60"/>
      <c r="AR82" s="60"/>
      <c r="AS82" s="60"/>
      <c r="AT82" s="60"/>
    </row>
    <row r="83" spans="1:46">
      <c r="A83" t="s">
        <v>297</v>
      </c>
      <c r="B83" s="4">
        <v>32598</v>
      </c>
      <c r="C83" s="5">
        <v>93.8</v>
      </c>
      <c r="D83" s="5">
        <v>57.4</v>
      </c>
      <c r="E83" s="5">
        <v>508.2</v>
      </c>
      <c r="F83" s="5">
        <v>15.9</v>
      </c>
      <c r="G83" s="5">
        <v>552.9</v>
      </c>
      <c r="H83" s="5">
        <v>391</v>
      </c>
      <c r="I83" s="5">
        <v>132.69999999999999</v>
      </c>
      <c r="J83" s="5">
        <v>21.2</v>
      </c>
      <c r="K83" s="5">
        <v>378</v>
      </c>
      <c r="L83" s="5">
        <v>9101.5</v>
      </c>
      <c r="M83" s="5">
        <v>5838.2</v>
      </c>
      <c r="N83" s="5">
        <v>3490.2</v>
      </c>
      <c r="O83" s="89">
        <v>0.59780999999999995</v>
      </c>
      <c r="P83" s="5">
        <v>5511.3</v>
      </c>
      <c r="Q83" s="9">
        <v>-0.34</v>
      </c>
      <c r="R83" s="5">
        <v>9102.7000000000007</v>
      </c>
      <c r="S83" s="5">
        <v>1116.5999999999999</v>
      </c>
      <c r="T83" s="41">
        <v>-1</v>
      </c>
      <c r="U83" s="9">
        <v>-0.69</v>
      </c>
      <c r="V83" s="9">
        <v>0.35</v>
      </c>
      <c r="W83" s="5">
        <v>1116.5999999999999</v>
      </c>
      <c r="X83" s="5">
        <v>519.9</v>
      </c>
      <c r="Y83" s="5">
        <v>596.70000000000005</v>
      </c>
      <c r="Z83" s="5">
        <v>944.5</v>
      </c>
      <c r="AA83" s="5">
        <v>1299.8</v>
      </c>
      <c r="AB83" s="5">
        <f t="shared" si="1"/>
        <v>492.3</v>
      </c>
      <c r="AC83" s="5">
        <v>439.5</v>
      </c>
      <c r="AD83" s="5">
        <v>50.8</v>
      </c>
      <c r="AE83" s="5">
        <v>104.9</v>
      </c>
      <c r="AF83" s="5">
        <v>370.9</v>
      </c>
      <c r="AG83" s="5">
        <v>403.9</v>
      </c>
      <c r="AH83" s="5">
        <v>88.7</v>
      </c>
      <c r="AI83" s="5">
        <v>113.4</v>
      </c>
      <c r="AJ83" s="5">
        <v>340.2</v>
      </c>
      <c r="AK83" s="5">
        <v>27.8</v>
      </c>
      <c r="AL83" s="5">
        <v>8.8000000000000007</v>
      </c>
      <c r="AM83" s="5">
        <v>104.2</v>
      </c>
      <c r="AN83" s="5">
        <v>736.6</v>
      </c>
      <c r="AO83" s="60"/>
      <c r="AP83" s="60"/>
      <c r="AQ83" s="60"/>
      <c r="AR83" s="60"/>
      <c r="AS83" s="60"/>
      <c r="AT83" s="60"/>
    </row>
    <row r="84" spans="1:46">
      <c r="A84" t="s">
        <v>298</v>
      </c>
      <c r="B84" s="4">
        <v>32689</v>
      </c>
      <c r="C84" s="5">
        <v>96.9</v>
      </c>
      <c r="D84" s="5">
        <v>59.6</v>
      </c>
      <c r="E84" s="5">
        <v>515.70000000000005</v>
      </c>
      <c r="F84" s="5">
        <v>16.3</v>
      </c>
      <c r="G84" s="5">
        <v>566.70000000000005</v>
      </c>
      <c r="H84" s="5">
        <v>397.5</v>
      </c>
      <c r="I84" s="5">
        <v>118.7</v>
      </c>
      <c r="J84" s="5">
        <v>22.1</v>
      </c>
      <c r="K84" s="5">
        <v>382.6</v>
      </c>
      <c r="L84" s="5">
        <v>9171</v>
      </c>
      <c r="M84" s="5">
        <v>5865.5</v>
      </c>
      <c r="N84" s="5">
        <v>3553.8</v>
      </c>
      <c r="O84" s="89">
        <v>0.60587999999999997</v>
      </c>
      <c r="P84" s="5">
        <v>5612.5</v>
      </c>
      <c r="Q84" s="9">
        <v>1.26</v>
      </c>
      <c r="R84" s="5">
        <v>9174.5</v>
      </c>
      <c r="S84" s="5">
        <v>1145.8</v>
      </c>
      <c r="T84" s="41">
        <v>-1</v>
      </c>
      <c r="U84" s="9">
        <v>0.78</v>
      </c>
      <c r="V84" s="9">
        <v>0.48</v>
      </c>
      <c r="W84" s="5">
        <v>1145.8</v>
      </c>
      <c r="X84" s="5">
        <v>534.29999999999995</v>
      </c>
      <c r="Y84" s="5">
        <v>611.5</v>
      </c>
      <c r="Z84" s="5">
        <v>963.7</v>
      </c>
      <c r="AA84" s="5">
        <v>1314.2</v>
      </c>
      <c r="AB84" s="5">
        <f t="shared" si="1"/>
        <v>499.40000000000003</v>
      </c>
      <c r="AC84" s="5">
        <v>448.4</v>
      </c>
      <c r="AD84" s="5">
        <v>49.2</v>
      </c>
      <c r="AE84" s="5">
        <v>94.4</v>
      </c>
      <c r="AF84" s="5">
        <v>375.4</v>
      </c>
      <c r="AG84" s="5">
        <v>408.3</v>
      </c>
      <c r="AH84" s="5">
        <v>89.1</v>
      </c>
      <c r="AI84" s="5">
        <v>118.3</v>
      </c>
      <c r="AJ84" s="5">
        <v>348.2</v>
      </c>
      <c r="AK84" s="5">
        <v>24.2</v>
      </c>
      <c r="AL84" s="5">
        <v>8.9</v>
      </c>
      <c r="AM84" s="5">
        <v>107.3</v>
      </c>
      <c r="AN84" s="5">
        <v>755.1</v>
      </c>
      <c r="AO84" s="60"/>
      <c r="AP84" s="60"/>
      <c r="AQ84" s="60"/>
      <c r="AR84" s="60"/>
      <c r="AS84" s="60"/>
      <c r="AT84" s="60"/>
    </row>
    <row r="85" spans="1:46">
      <c r="A85" t="s">
        <v>299</v>
      </c>
      <c r="B85" s="4">
        <v>32781</v>
      </c>
      <c r="C85" s="5">
        <v>99.7</v>
      </c>
      <c r="D85" s="5">
        <v>61.9</v>
      </c>
      <c r="E85" s="5">
        <v>524.70000000000005</v>
      </c>
      <c r="F85" s="5">
        <v>16.7</v>
      </c>
      <c r="G85" s="5">
        <v>571.6</v>
      </c>
      <c r="H85" s="5">
        <v>403.9</v>
      </c>
      <c r="I85" s="5">
        <v>114.4</v>
      </c>
      <c r="J85" s="5">
        <v>21.5</v>
      </c>
      <c r="K85" s="5">
        <v>387.2</v>
      </c>
      <c r="L85" s="5">
        <v>9238.9</v>
      </c>
      <c r="M85" s="5">
        <v>5922.3</v>
      </c>
      <c r="N85" s="5">
        <v>3609.4</v>
      </c>
      <c r="O85" s="89">
        <v>0.60946</v>
      </c>
      <c r="P85" s="5">
        <v>5695.4</v>
      </c>
      <c r="Q85" s="9">
        <v>0.75</v>
      </c>
      <c r="R85" s="5">
        <v>9245.7000000000007</v>
      </c>
      <c r="S85" s="5">
        <v>1164.5999999999999</v>
      </c>
      <c r="T85" s="41">
        <v>-1</v>
      </c>
      <c r="U85" s="9">
        <v>0.32</v>
      </c>
      <c r="V85" s="9">
        <v>0.42</v>
      </c>
      <c r="W85" s="5">
        <v>1164.5999999999999</v>
      </c>
      <c r="X85" s="5">
        <v>541.4</v>
      </c>
      <c r="Y85" s="5">
        <v>623.20000000000005</v>
      </c>
      <c r="Z85" s="5">
        <v>971.6</v>
      </c>
      <c r="AA85" s="5">
        <v>1326.9</v>
      </c>
      <c r="AB85" s="5">
        <f t="shared" si="1"/>
        <v>508.00000000000006</v>
      </c>
      <c r="AC85" s="5">
        <v>457.1</v>
      </c>
      <c r="AD85" s="5">
        <v>50</v>
      </c>
      <c r="AE85" s="5">
        <v>91.6</v>
      </c>
      <c r="AF85" s="5">
        <v>379.8</v>
      </c>
      <c r="AG85" s="5">
        <v>413.7</v>
      </c>
      <c r="AH85" s="5">
        <v>95</v>
      </c>
      <c r="AI85" s="5">
        <v>114.5</v>
      </c>
      <c r="AJ85" s="5">
        <v>353.9</v>
      </c>
      <c r="AK85" s="5">
        <v>22.8</v>
      </c>
      <c r="AL85" s="5">
        <v>9</v>
      </c>
      <c r="AM85" s="5">
        <v>111</v>
      </c>
      <c r="AN85" s="5">
        <v>770.4</v>
      </c>
      <c r="AO85" s="60"/>
      <c r="AP85" s="60"/>
      <c r="AQ85" s="60"/>
      <c r="AR85" s="60"/>
      <c r="AS85" s="60"/>
      <c r="AT85" s="60"/>
    </row>
    <row r="86" spans="1:46">
      <c r="A86" t="s">
        <v>300</v>
      </c>
      <c r="B86" s="4">
        <v>32873</v>
      </c>
      <c r="C86" s="5">
        <v>102.3</v>
      </c>
      <c r="D86" s="5">
        <v>64.400000000000006</v>
      </c>
      <c r="E86" s="5">
        <v>535.79999999999995</v>
      </c>
      <c r="F86" s="5">
        <v>17.100000000000001</v>
      </c>
      <c r="G86" s="5">
        <v>579.79999999999995</v>
      </c>
      <c r="H86" s="5">
        <v>403</v>
      </c>
      <c r="I86" s="5">
        <v>113.5</v>
      </c>
      <c r="J86" s="5">
        <v>21.8</v>
      </c>
      <c r="K86" s="5">
        <v>393.1</v>
      </c>
      <c r="L86" s="5">
        <v>9257.1</v>
      </c>
      <c r="M86" s="5">
        <v>5948</v>
      </c>
      <c r="N86" s="5">
        <v>3653.7</v>
      </c>
      <c r="O86" s="89">
        <v>0.61426999999999998</v>
      </c>
      <c r="P86" s="5">
        <v>5747.2</v>
      </c>
      <c r="Q86" s="9">
        <v>0.42</v>
      </c>
      <c r="R86" s="5">
        <v>9316</v>
      </c>
      <c r="S86" s="5">
        <v>1180.5</v>
      </c>
      <c r="T86" s="41">
        <v>-1</v>
      </c>
      <c r="U86" s="9">
        <v>-0.17</v>
      </c>
      <c r="V86" s="9">
        <v>0.59</v>
      </c>
      <c r="W86" s="5">
        <v>1180.5</v>
      </c>
      <c r="X86" s="5">
        <v>540.79999999999995</v>
      </c>
      <c r="Y86" s="5">
        <v>639.70000000000005</v>
      </c>
      <c r="Z86" s="5">
        <v>967.1</v>
      </c>
      <c r="AA86" s="5">
        <v>1344.6</v>
      </c>
      <c r="AB86" s="5">
        <f t="shared" si="1"/>
        <v>518.69999999999993</v>
      </c>
      <c r="AC86" s="5">
        <v>467.4</v>
      </c>
      <c r="AD86" s="5">
        <v>48.9</v>
      </c>
      <c r="AE86" s="5">
        <v>91.4</v>
      </c>
      <c r="AF86" s="5">
        <v>385.6</v>
      </c>
      <c r="AG86" s="5">
        <v>420.9</v>
      </c>
      <c r="AH86" s="5">
        <v>94.5</v>
      </c>
      <c r="AI86" s="5">
        <v>112.4</v>
      </c>
      <c r="AJ86" s="5">
        <v>354.2</v>
      </c>
      <c r="AK86" s="5">
        <v>22.1</v>
      </c>
      <c r="AL86" s="5">
        <v>9.3000000000000007</v>
      </c>
      <c r="AM86" s="5">
        <v>114.8</v>
      </c>
      <c r="AN86" s="5">
        <v>790</v>
      </c>
      <c r="AO86" s="60"/>
      <c r="AP86" s="60"/>
      <c r="AQ86" s="60"/>
      <c r="AR86" s="60"/>
      <c r="AS86" s="60"/>
      <c r="AT86" s="60"/>
    </row>
    <row r="87" spans="1:46">
      <c r="A87" t="s">
        <v>56</v>
      </c>
      <c r="B87" s="4">
        <v>32963</v>
      </c>
      <c r="C87" s="5">
        <v>104.3</v>
      </c>
      <c r="D87" s="5">
        <v>66.599999999999994</v>
      </c>
      <c r="E87" s="5">
        <v>556.20000000000005</v>
      </c>
      <c r="F87" s="5">
        <v>17.3</v>
      </c>
      <c r="G87" s="5">
        <v>582.5</v>
      </c>
      <c r="H87" s="5">
        <v>419.5</v>
      </c>
      <c r="I87" s="5">
        <v>112.5</v>
      </c>
      <c r="J87" s="5">
        <v>22.6</v>
      </c>
      <c r="K87" s="5">
        <v>401.6</v>
      </c>
      <c r="L87" s="5">
        <v>9358.2999999999993</v>
      </c>
      <c r="M87" s="5">
        <v>5998.1</v>
      </c>
      <c r="N87" s="5">
        <v>3737.9</v>
      </c>
      <c r="O87" s="89">
        <v>0.62319000000000002</v>
      </c>
      <c r="P87" s="5">
        <v>5872.7</v>
      </c>
      <c r="Q87" s="9">
        <v>1.33</v>
      </c>
      <c r="R87" s="5">
        <v>9385.1</v>
      </c>
      <c r="S87" s="5">
        <v>1212.5</v>
      </c>
      <c r="T87" s="41">
        <v>-1</v>
      </c>
      <c r="U87" s="9">
        <v>0.63</v>
      </c>
      <c r="V87" s="9">
        <v>0.69</v>
      </c>
      <c r="W87" s="5">
        <v>1212.5</v>
      </c>
      <c r="X87" s="5">
        <v>553.70000000000005</v>
      </c>
      <c r="Y87" s="5">
        <v>658.8</v>
      </c>
      <c r="Z87" s="5">
        <v>983.2</v>
      </c>
      <c r="AA87" s="5">
        <v>1365.4</v>
      </c>
      <c r="AB87" s="5">
        <f t="shared" si="1"/>
        <v>538.90000000000009</v>
      </c>
      <c r="AC87" s="5">
        <v>463.2</v>
      </c>
      <c r="AD87" s="5">
        <v>50.3</v>
      </c>
      <c r="AE87" s="5">
        <v>91.1</v>
      </c>
      <c r="AF87" s="5">
        <v>394</v>
      </c>
      <c r="AG87" s="5">
        <v>437.5</v>
      </c>
      <c r="AH87" s="5">
        <v>99.9</v>
      </c>
      <c r="AI87" s="5">
        <v>119.4</v>
      </c>
      <c r="AJ87" s="5">
        <v>369.3</v>
      </c>
      <c r="AK87" s="5">
        <v>21.4</v>
      </c>
      <c r="AL87" s="5">
        <v>9.5</v>
      </c>
      <c r="AM87" s="5">
        <v>118.8</v>
      </c>
      <c r="AN87" s="5">
        <v>811.4</v>
      </c>
      <c r="AO87" s="60"/>
      <c r="AP87" s="60"/>
      <c r="AQ87" s="60"/>
      <c r="AR87" s="60"/>
      <c r="AS87" s="60"/>
      <c r="AT87" s="60"/>
    </row>
    <row r="88" spans="1:46">
      <c r="A88" t="s">
        <v>57</v>
      </c>
      <c r="B88" s="4">
        <v>33054</v>
      </c>
      <c r="C88" s="5">
        <v>106.5</v>
      </c>
      <c r="D88" s="5">
        <v>70.3</v>
      </c>
      <c r="E88" s="5">
        <v>567.5</v>
      </c>
      <c r="F88" s="5">
        <v>17.899999999999999</v>
      </c>
      <c r="G88" s="5">
        <v>594.6</v>
      </c>
      <c r="H88" s="5">
        <v>419.5</v>
      </c>
      <c r="I88" s="5">
        <v>116.8</v>
      </c>
      <c r="J88" s="5">
        <v>23.2</v>
      </c>
      <c r="K88" s="5">
        <v>406.9</v>
      </c>
      <c r="L88" s="5">
        <v>9392.2999999999993</v>
      </c>
      <c r="M88" s="5">
        <v>6016.3</v>
      </c>
      <c r="N88" s="5">
        <v>3783.4</v>
      </c>
      <c r="O88" s="89">
        <v>0.62885999999999997</v>
      </c>
      <c r="P88" s="5">
        <v>5960</v>
      </c>
      <c r="Q88" s="9">
        <v>0.13</v>
      </c>
      <c r="R88" s="5">
        <v>9452.5</v>
      </c>
      <c r="S88" s="5">
        <v>1230.7</v>
      </c>
      <c r="T88" s="41">
        <v>-1</v>
      </c>
      <c r="U88" s="9">
        <v>0.05</v>
      </c>
      <c r="V88" s="9">
        <v>0.08</v>
      </c>
      <c r="W88" s="5">
        <v>1230.7</v>
      </c>
      <c r="X88" s="5">
        <v>563.9</v>
      </c>
      <c r="Y88" s="5">
        <v>666.8</v>
      </c>
      <c r="Z88" s="5">
        <v>984.5</v>
      </c>
      <c r="AA88" s="5">
        <v>1367.9</v>
      </c>
      <c r="AB88" s="5">
        <f t="shared" si="1"/>
        <v>549.6</v>
      </c>
      <c r="AC88" s="5">
        <v>472</v>
      </c>
      <c r="AD88" s="5">
        <v>50.8</v>
      </c>
      <c r="AE88" s="5">
        <v>94.7</v>
      </c>
      <c r="AF88" s="5">
        <v>399</v>
      </c>
      <c r="AG88" s="5">
        <v>443.4</v>
      </c>
      <c r="AH88" s="5">
        <v>103.2</v>
      </c>
      <c r="AI88" s="5">
        <v>122.6</v>
      </c>
      <c r="AJ88" s="5">
        <v>368.7</v>
      </c>
      <c r="AK88" s="5">
        <v>22.1</v>
      </c>
      <c r="AL88" s="5">
        <v>9.9</v>
      </c>
      <c r="AM88" s="5">
        <v>124.2</v>
      </c>
      <c r="AN88" s="5">
        <v>824.1</v>
      </c>
      <c r="AO88" s="60"/>
      <c r="AP88" s="60"/>
      <c r="AQ88" s="60"/>
      <c r="AR88" s="60"/>
      <c r="AS88" s="60"/>
      <c r="AT88" s="60"/>
    </row>
    <row r="89" spans="1:46">
      <c r="A89" t="s">
        <v>58</v>
      </c>
      <c r="B89" s="4">
        <v>33146</v>
      </c>
      <c r="C89" s="5">
        <v>108.7</v>
      </c>
      <c r="D89" s="5">
        <v>74.900000000000006</v>
      </c>
      <c r="E89" s="5">
        <v>578.1</v>
      </c>
      <c r="F89" s="5">
        <v>18.7</v>
      </c>
      <c r="G89" s="5">
        <v>600.70000000000005</v>
      </c>
      <c r="H89" s="5">
        <v>426.8</v>
      </c>
      <c r="I89" s="5">
        <v>119.9</v>
      </c>
      <c r="J89" s="5">
        <v>24.7</v>
      </c>
      <c r="K89" s="5">
        <v>414.6</v>
      </c>
      <c r="L89" s="5">
        <v>9398.5</v>
      </c>
      <c r="M89" s="5">
        <v>6040.2</v>
      </c>
      <c r="N89" s="5">
        <v>3846.7</v>
      </c>
      <c r="O89" s="89">
        <v>0.63685000000000003</v>
      </c>
      <c r="P89" s="5">
        <v>6015.1</v>
      </c>
      <c r="Q89" s="9">
        <v>0.13</v>
      </c>
      <c r="R89" s="5">
        <v>9518.4</v>
      </c>
      <c r="S89" s="5">
        <v>1242.5999999999999</v>
      </c>
      <c r="T89" s="41">
        <v>1</v>
      </c>
      <c r="U89" s="9">
        <v>-0.17</v>
      </c>
      <c r="V89" s="9">
        <v>0.3</v>
      </c>
      <c r="W89" s="5">
        <v>1242.5999999999999</v>
      </c>
      <c r="X89" s="5">
        <v>562.20000000000005</v>
      </c>
      <c r="Y89" s="5">
        <v>680.3</v>
      </c>
      <c r="Z89" s="5">
        <v>980.1</v>
      </c>
      <c r="AA89" s="5">
        <v>1377</v>
      </c>
      <c r="AB89" s="5">
        <f t="shared" si="1"/>
        <v>559.4</v>
      </c>
      <c r="AC89" s="5">
        <v>477</v>
      </c>
      <c r="AD89" s="5">
        <v>51.1</v>
      </c>
      <c r="AE89" s="5">
        <v>97</v>
      </c>
      <c r="AF89" s="5">
        <v>406.4</v>
      </c>
      <c r="AG89" s="5">
        <v>447.9</v>
      </c>
      <c r="AH89" s="5">
        <v>105.5</v>
      </c>
      <c r="AI89" s="5">
        <v>123.7</v>
      </c>
      <c r="AJ89" s="5">
        <v>375.6</v>
      </c>
      <c r="AK89" s="5">
        <v>23</v>
      </c>
      <c r="AL89" s="5">
        <v>10.199999999999999</v>
      </c>
      <c r="AM89" s="5">
        <v>130.30000000000001</v>
      </c>
      <c r="AN89" s="5">
        <v>843.9</v>
      </c>
      <c r="AO89" s="60"/>
      <c r="AP89" s="60"/>
      <c r="AQ89" s="60"/>
      <c r="AR89" s="60"/>
      <c r="AS89" s="60"/>
      <c r="AT89" s="60"/>
    </row>
    <row r="90" spans="1:46">
      <c r="A90" t="s">
        <v>59</v>
      </c>
      <c r="B90" s="4">
        <v>33238</v>
      </c>
      <c r="C90" s="5">
        <v>111</v>
      </c>
      <c r="D90" s="5">
        <v>80.7</v>
      </c>
      <c r="E90" s="5">
        <v>596.79999999999995</v>
      </c>
      <c r="F90" s="5">
        <v>19.600000000000001</v>
      </c>
      <c r="G90" s="5">
        <v>600.79999999999995</v>
      </c>
      <c r="H90" s="5">
        <v>434.2</v>
      </c>
      <c r="I90" s="5">
        <v>118.8</v>
      </c>
      <c r="J90" s="5">
        <v>24</v>
      </c>
      <c r="K90" s="5">
        <v>417.4</v>
      </c>
      <c r="L90" s="5">
        <v>9312.9</v>
      </c>
      <c r="M90" s="5">
        <v>5994.2</v>
      </c>
      <c r="N90" s="5">
        <v>3867.9</v>
      </c>
      <c r="O90" s="89">
        <v>0.64527000000000001</v>
      </c>
      <c r="P90" s="5">
        <v>6004.7</v>
      </c>
      <c r="Q90" s="9">
        <v>0.55000000000000004</v>
      </c>
      <c r="R90" s="5">
        <v>9582.9</v>
      </c>
      <c r="S90" s="5">
        <v>1268.5</v>
      </c>
      <c r="T90" s="41">
        <v>1</v>
      </c>
      <c r="U90" s="9">
        <v>0.05</v>
      </c>
      <c r="V90" s="9">
        <v>0.51</v>
      </c>
      <c r="W90" s="5">
        <v>1268.5</v>
      </c>
      <c r="X90" s="5">
        <v>569.70000000000005</v>
      </c>
      <c r="Y90" s="5">
        <v>698.8</v>
      </c>
      <c r="Z90" s="5">
        <v>981.3</v>
      </c>
      <c r="AA90" s="5">
        <v>1392.4</v>
      </c>
      <c r="AB90" s="5">
        <f t="shared" si="1"/>
        <v>577.19999999999993</v>
      </c>
      <c r="AC90" s="5">
        <v>476.2</v>
      </c>
      <c r="AD90" s="5">
        <v>51.5</v>
      </c>
      <c r="AE90" s="5">
        <v>95.4</v>
      </c>
      <c r="AF90" s="5">
        <v>408.9</v>
      </c>
      <c r="AG90" s="5">
        <v>459.4</v>
      </c>
      <c r="AH90" s="5">
        <v>108.8</v>
      </c>
      <c r="AI90" s="5">
        <v>124.6</v>
      </c>
      <c r="AJ90" s="5">
        <v>382.7</v>
      </c>
      <c r="AK90" s="5">
        <v>23.4</v>
      </c>
      <c r="AL90" s="5">
        <v>10.5</v>
      </c>
      <c r="AM90" s="5">
        <v>137.4</v>
      </c>
      <c r="AN90" s="5">
        <v>871</v>
      </c>
      <c r="AO90" s="60"/>
      <c r="AP90" s="60"/>
      <c r="AQ90" s="60"/>
      <c r="AR90" s="60"/>
      <c r="AS90" s="60"/>
      <c r="AT90" s="60"/>
    </row>
    <row r="91" spans="1:46">
      <c r="A91" t="s">
        <v>60</v>
      </c>
      <c r="B91" s="4">
        <v>33328</v>
      </c>
      <c r="C91" s="5">
        <v>112.9</v>
      </c>
      <c r="D91" s="5">
        <v>83.7</v>
      </c>
      <c r="E91" s="5">
        <v>622.5</v>
      </c>
      <c r="F91" s="5">
        <v>20.9</v>
      </c>
      <c r="G91" s="5">
        <v>580.79999999999995</v>
      </c>
      <c r="H91" s="5">
        <v>444</v>
      </c>
      <c r="I91" s="5">
        <v>115.3</v>
      </c>
      <c r="J91" s="5">
        <v>21.5</v>
      </c>
      <c r="K91" s="5">
        <v>421</v>
      </c>
      <c r="L91" s="5">
        <v>9269.4</v>
      </c>
      <c r="M91" s="5">
        <v>5971.7</v>
      </c>
      <c r="N91" s="5">
        <v>3873.6</v>
      </c>
      <c r="O91" s="89">
        <v>0.64866000000000001</v>
      </c>
      <c r="P91" s="5">
        <v>6035.2</v>
      </c>
      <c r="Q91" s="9">
        <v>0.49</v>
      </c>
      <c r="R91" s="5">
        <v>9645.2000000000007</v>
      </c>
      <c r="S91" s="5">
        <v>1284.2</v>
      </c>
      <c r="T91" s="41">
        <v>1</v>
      </c>
      <c r="U91" s="9">
        <v>0.43</v>
      </c>
      <c r="V91" s="9">
        <v>7.0000000000000007E-2</v>
      </c>
      <c r="W91" s="5">
        <v>1284.2</v>
      </c>
      <c r="X91" s="5">
        <v>581.4</v>
      </c>
      <c r="Y91" s="5">
        <v>702.8</v>
      </c>
      <c r="Z91" s="5">
        <v>992.5</v>
      </c>
      <c r="AA91" s="5">
        <v>1394.5</v>
      </c>
      <c r="AB91" s="5">
        <f t="shared" si="1"/>
        <v>601.6</v>
      </c>
      <c r="AC91" s="5">
        <v>459.6</v>
      </c>
      <c r="AD91" s="5">
        <v>59.7</v>
      </c>
      <c r="AE91" s="5">
        <v>91.5</v>
      </c>
      <c r="AF91" s="5">
        <v>412</v>
      </c>
      <c r="AG91" s="5">
        <v>481</v>
      </c>
      <c r="AH91" s="5">
        <v>115.6</v>
      </c>
      <c r="AI91" s="5">
        <v>121.2</v>
      </c>
      <c r="AJ91" s="5">
        <v>384.3</v>
      </c>
      <c r="AK91" s="5">
        <v>23.8</v>
      </c>
      <c r="AL91" s="5">
        <v>11</v>
      </c>
      <c r="AM91" s="5">
        <v>141.5</v>
      </c>
      <c r="AN91" s="5">
        <v>881.6</v>
      </c>
      <c r="AO91" s="60"/>
      <c r="AP91" s="60"/>
      <c r="AQ91" s="60"/>
      <c r="AR91" s="60"/>
      <c r="AS91" s="60"/>
      <c r="AT91" s="60"/>
    </row>
    <row r="92" spans="1:46">
      <c r="A92" t="s">
        <v>61</v>
      </c>
      <c r="B92" s="4">
        <v>33419</v>
      </c>
      <c r="C92" s="5">
        <v>115.7</v>
      </c>
      <c r="D92" s="5">
        <v>93.1</v>
      </c>
      <c r="E92" s="5">
        <v>643.5</v>
      </c>
      <c r="F92" s="5">
        <v>22.1</v>
      </c>
      <c r="G92" s="5">
        <v>585.9</v>
      </c>
      <c r="H92" s="5">
        <v>451.6</v>
      </c>
      <c r="I92" s="5">
        <v>110.9</v>
      </c>
      <c r="J92" s="5">
        <v>20.8</v>
      </c>
      <c r="K92" s="5">
        <v>427.7</v>
      </c>
      <c r="L92" s="5">
        <v>9341.6</v>
      </c>
      <c r="M92" s="5">
        <v>6021.2</v>
      </c>
      <c r="N92" s="5">
        <v>3926.9</v>
      </c>
      <c r="O92" s="89">
        <v>0.65218999999999994</v>
      </c>
      <c r="P92" s="5">
        <v>6126.9</v>
      </c>
      <c r="Q92" s="9">
        <v>0.35</v>
      </c>
      <c r="R92" s="5">
        <v>9705.5</v>
      </c>
      <c r="S92" s="5">
        <v>1296.5999999999999</v>
      </c>
      <c r="T92" s="41">
        <v>-1</v>
      </c>
      <c r="U92" s="9">
        <v>0.16</v>
      </c>
      <c r="V92" s="9">
        <v>0.19</v>
      </c>
      <c r="W92" s="5">
        <v>1296.5999999999999</v>
      </c>
      <c r="X92" s="5">
        <v>586.6</v>
      </c>
      <c r="Y92" s="5">
        <v>709.9</v>
      </c>
      <c r="Z92" s="5">
        <v>996.6</v>
      </c>
      <c r="AA92" s="5">
        <v>1400.1</v>
      </c>
      <c r="AB92" s="5">
        <f t="shared" si="1"/>
        <v>621.4</v>
      </c>
      <c r="AC92" s="5">
        <v>461.4</v>
      </c>
      <c r="AD92" s="5">
        <v>61.3</v>
      </c>
      <c r="AE92" s="5">
        <v>87.5</v>
      </c>
      <c r="AF92" s="5">
        <v>418.3</v>
      </c>
      <c r="AG92" s="5">
        <v>491.3</v>
      </c>
      <c r="AH92" s="5">
        <v>120.5</v>
      </c>
      <c r="AI92" s="5">
        <v>124.5</v>
      </c>
      <c r="AJ92" s="5">
        <v>390.2</v>
      </c>
      <c r="AK92" s="5">
        <v>23.4</v>
      </c>
      <c r="AL92" s="5">
        <v>11.4</v>
      </c>
      <c r="AM92" s="5">
        <v>152.19999999999999</v>
      </c>
      <c r="AN92" s="5">
        <v>901.3</v>
      </c>
      <c r="AO92" s="60"/>
      <c r="AP92" s="60"/>
      <c r="AQ92" s="60"/>
      <c r="AR92" s="60"/>
      <c r="AS92" s="60"/>
      <c r="AT92" s="60"/>
    </row>
    <row r="93" spans="1:46">
      <c r="A93" t="s">
        <v>62</v>
      </c>
      <c r="B93" s="4">
        <v>33511</v>
      </c>
      <c r="C93" s="5">
        <v>118.9</v>
      </c>
      <c r="D93" s="5">
        <v>98.4</v>
      </c>
      <c r="E93" s="5">
        <v>653.79999999999995</v>
      </c>
      <c r="F93" s="5">
        <v>23.1</v>
      </c>
      <c r="G93" s="5">
        <v>590.20000000000005</v>
      </c>
      <c r="H93" s="5">
        <v>461.3</v>
      </c>
      <c r="I93" s="5">
        <v>111.9</v>
      </c>
      <c r="J93" s="5">
        <v>20.5</v>
      </c>
      <c r="K93" s="5">
        <v>433.5</v>
      </c>
      <c r="L93" s="5">
        <v>9388.7999999999993</v>
      </c>
      <c r="M93" s="5">
        <v>6051.2</v>
      </c>
      <c r="N93" s="5">
        <v>3973.3</v>
      </c>
      <c r="O93" s="89">
        <v>0.65661000000000003</v>
      </c>
      <c r="P93" s="5">
        <v>6205.9</v>
      </c>
      <c r="Q93" s="9">
        <v>-0.23</v>
      </c>
      <c r="R93" s="5">
        <v>9764.7000000000007</v>
      </c>
      <c r="S93" s="5">
        <v>1306.3</v>
      </c>
      <c r="T93" s="41">
        <v>-1</v>
      </c>
      <c r="U93" s="9">
        <v>-0.5</v>
      </c>
      <c r="V93" s="9">
        <v>0.27</v>
      </c>
      <c r="W93" s="5">
        <v>1306.3</v>
      </c>
      <c r="X93" s="5">
        <v>586.29999999999995</v>
      </c>
      <c r="Y93" s="5">
        <v>719.9</v>
      </c>
      <c r="Z93" s="5">
        <v>983.4</v>
      </c>
      <c r="AA93" s="5">
        <v>1408.3</v>
      </c>
      <c r="AB93" s="5">
        <f t="shared" si="1"/>
        <v>630.69999999999993</v>
      </c>
      <c r="AC93" s="5">
        <v>464.1</v>
      </c>
      <c r="AD93" s="5">
        <v>61.8</v>
      </c>
      <c r="AE93" s="5">
        <v>88.2</v>
      </c>
      <c r="AF93" s="5">
        <v>423.7</v>
      </c>
      <c r="AG93" s="5">
        <v>495.1</v>
      </c>
      <c r="AH93" s="5">
        <v>127</v>
      </c>
      <c r="AI93" s="5">
        <v>126.1</v>
      </c>
      <c r="AJ93" s="5">
        <v>399.4</v>
      </c>
      <c r="AK93" s="5">
        <v>23.7</v>
      </c>
      <c r="AL93" s="5">
        <v>11.8</v>
      </c>
      <c r="AM93" s="5">
        <v>158.6</v>
      </c>
      <c r="AN93" s="5">
        <v>919.2</v>
      </c>
      <c r="AO93" s="60"/>
      <c r="AP93" s="60"/>
      <c r="AQ93" s="60"/>
      <c r="AR93" s="60"/>
      <c r="AS93" s="60"/>
      <c r="AT93" s="60"/>
    </row>
    <row r="94" spans="1:46">
      <c r="A94" t="s">
        <v>63</v>
      </c>
      <c r="B94" s="4">
        <v>33603</v>
      </c>
      <c r="C94" s="5">
        <v>122.5</v>
      </c>
      <c r="D94" s="5">
        <v>112.5</v>
      </c>
      <c r="E94" s="5">
        <v>682.3</v>
      </c>
      <c r="F94" s="5">
        <v>24.2</v>
      </c>
      <c r="G94" s="5">
        <v>598.70000000000005</v>
      </c>
      <c r="H94" s="5">
        <v>471.5</v>
      </c>
      <c r="I94" s="5">
        <v>113.1</v>
      </c>
      <c r="J94" s="5">
        <v>20.3</v>
      </c>
      <c r="K94" s="5">
        <v>438.6</v>
      </c>
      <c r="L94" s="5">
        <v>9421.6</v>
      </c>
      <c r="M94" s="5">
        <v>6048.2</v>
      </c>
      <c r="N94" s="5">
        <v>4000</v>
      </c>
      <c r="O94" s="89">
        <v>0.66135999999999995</v>
      </c>
      <c r="P94" s="5">
        <v>6264.5</v>
      </c>
      <c r="Q94" s="9">
        <v>-0.61</v>
      </c>
      <c r="R94" s="5">
        <v>9823.2999999999993</v>
      </c>
      <c r="S94" s="5">
        <v>1308.8</v>
      </c>
      <c r="T94" s="41">
        <v>-1</v>
      </c>
      <c r="U94" s="9">
        <v>-0.94</v>
      </c>
      <c r="V94" s="9">
        <v>0.33</v>
      </c>
      <c r="W94" s="5">
        <v>1308.8</v>
      </c>
      <c r="X94" s="5">
        <v>577.4</v>
      </c>
      <c r="Y94" s="5">
        <v>731.4</v>
      </c>
      <c r="Z94" s="5">
        <v>958.8</v>
      </c>
      <c r="AA94" s="5">
        <v>1418.2</v>
      </c>
      <c r="AB94" s="5">
        <f t="shared" si="1"/>
        <v>658.09999999999991</v>
      </c>
      <c r="AC94" s="5">
        <v>469.2</v>
      </c>
      <c r="AD94" s="5">
        <v>64.2</v>
      </c>
      <c r="AE94" s="5">
        <v>89.5</v>
      </c>
      <c r="AF94" s="5">
        <v>428.4</v>
      </c>
      <c r="AG94" s="5">
        <v>508.5</v>
      </c>
      <c r="AH94" s="5">
        <v>132.9</v>
      </c>
      <c r="AI94" s="5">
        <v>129.5</v>
      </c>
      <c r="AJ94" s="5">
        <v>407.3</v>
      </c>
      <c r="AK94" s="5">
        <v>23.6</v>
      </c>
      <c r="AL94" s="5">
        <v>12.2</v>
      </c>
      <c r="AM94" s="5">
        <v>173.8</v>
      </c>
      <c r="AN94" s="5">
        <v>947</v>
      </c>
      <c r="AO94" s="60"/>
      <c r="AP94" s="60"/>
      <c r="AQ94" s="60"/>
      <c r="AR94" s="60"/>
      <c r="AS94" s="60"/>
      <c r="AT94" s="60"/>
    </row>
    <row r="95" spans="1:46">
      <c r="A95" t="s">
        <v>64</v>
      </c>
      <c r="B95" s="4">
        <v>33694</v>
      </c>
      <c r="C95" s="5">
        <v>127.2</v>
      </c>
      <c r="D95" s="5">
        <v>108.3</v>
      </c>
      <c r="E95" s="5">
        <v>710.5</v>
      </c>
      <c r="F95" s="5">
        <v>25</v>
      </c>
      <c r="G95" s="5">
        <v>588.9</v>
      </c>
      <c r="H95" s="5">
        <v>476.4</v>
      </c>
      <c r="I95" s="5">
        <v>125</v>
      </c>
      <c r="J95" s="5">
        <v>17.8</v>
      </c>
      <c r="K95" s="5">
        <v>450.4</v>
      </c>
      <c r="L95" s="5">
        <v>9534.2999999999993</v>
      </c>
      <c r="M95" s="5">
        <v>6161.4</v>
      </c>
      <c r="N95" s="5">
        <v>4100.3999999999996</v>
      </c>
      <c r="O95" s="89">
        <v>0.66549999999999998</v>
      </c>
      <c r="P95" s="5">
        <v>6363.1</v>
      </c>
      <c r="Q95" s="9">
        <v>0.77</v>
      </c>
      <c r="R95" s="5">
        <v>9881.9</v>
      </c>
      <c r="S95" s="5">
        <v>1326.4</v>
      </c>
      <c r="T95" s="41">
        <v>-1</v>
      </c>
      <c r="U95" s="9">
        <v>0.15</v>
      </c>
      <c r="V95" s="9">
        <v>0.61</v>
      </c>
      <c r="W95" s="5">
        <v>1326.4</v>
      </c>
      <c r="X95" s="5">
        <v>580.29999999999995</v>
      </c>
      <c r="Y95" s="5">
        <v>746.1</v>
      </c>
      <c r="Z95" s="5">
        <v>962.4</v>
      </c>
      <c r="AA95" s="5">
        <v>1436.5</v>
      </c>
      <c r="AB95" s="5">
        <f t="shared" si="1"/>
        <v>685.5</v>
      </c>
      <c r="AC95" s="5">
        <v>461.3</v>
      </c>
      <c r="AD95" s="5">
        <v>63.6</v>
      </c>
      <c r="AE95" s="5">
        <v>99.8</v>
      </c>
      <c r="AF95" s="5">
        <v>439.9</v>
      </c>
      <c r="AG95" s="5">
        <v>540</v>
      </c>
      <c r="AH95" s="5">
        <v>136.19999999999999</v>
      </c>
      <c r="AI95" s="5">
        <v>127.6</v>
      </c>
      <c r="AJ95" s="5">
        <v>412.8</v>
      </c>
      <c r="AK95" s="5">
        <v>25.2</v>
      </c>
      <c r="AL95" s="5">
        <v>12.6</v>
      </c>
      <c r="AM95" s="5">
        <v>170.5</v>
      </c>
      <c r="AN95" s="5">
        <v>959.3</v>
      </c>
      <c r="AO95" s="60"/>
      <c r="AP95" s="60"/>
      <c r="AQ95" s="60"/>
      <c r="AR95" s="60"/>
      <c r="AS95" s="60"/>
      <c r="AT95" s="60"/>
    </row>
    <row r="96" spans="1:46">
      <c r="A96" t="s">
        <v>65</v>
      </c>
      <c r="B96" s="4">
        <v>33785</v>
      </c>
      <c r="C96" s="5">
        <v>131</v>
      </c>
      <c r="D96" s="5">
        <v>115.4</v>
      </c>
      <c r="E96" s="5">
        <v>729.1</v>
      </c>
      <c r="F96" s="5">
        <v>25.8</v>
      </c>
      <c r="G96" s="5">
        <v>607.20000000000005</v>
      </c>
      <c r="H96" s="5">
        <v>481.2</v>
      </c>
      <c r="I96" s="5">
        <v>126.8</v>
      </c>
      <c r="J96" s="5">
        <v>17.399999999999999</v>
      </c>
      <c r="K96" s="5">
        <v>456</v>
      </c>
      <c r="L96" s="5">
        <v>9637.7000000000007</v>
      </c>
      <c r="M96" s="5">
        <v>6203.2</v>
      </c>
      <c r="N96" s="5">
        <v>4155.7</v>
      </c>
      <c r="O96" s="89">
        <v>0.66992000000000007</v>
      </c>
      <c r="P96" s="5">
        <v>6470.8</v>
      </c>
      <c r="Q96" s="9">
        <v>-0.14000000000000001</v>
      </c>
      <c r="R96" s="5">
        <v>9940.4</v>
      </c>
      <c r="S96" s="5">
        <v>1334.8</v>
      </c>
      <c r="T96" s="41">
        <v>-1</v>
      </c>
      <c r="U96" s="9">
        <v>-7.0000000000000007E-2</v>
      </c>
      <c r="V96" s="9">
        <v>-0.06</v>
      </c>
      <c r="W96" s="5">
        <v>1334.8</v>
      </c>
      <c r="X96" s="5">
        <v>580.9</v>
      </c>
      <c r="Y96" s="5">
        <v>753.9</v>
      </c>
      <c r="Z96" s="5">
        <v>959.9</v>
      </c>
      <c r="AA96" s="5">
        <v>1434.4</v>
      </c>
      <c r="AB96" s="5">
        <f t="shared" si="1"/>
        <v>703.30000000000007</v>
      </c>
      <c r="AC96" s="5">
        <v>470.2</v>
      </c>
      <c r="AD96" s="5">
        <v>63.1</v>
      </c>
      <c r="AE96" s="5">
        <v>102</v>
      </c>
      <c r="AF96" s="5">
        <v>445.1</v>
      </c>
      <c r="AG96" s="5">
        <v>550.5</v>
      </c>
      <c r="AH96" s="5">
        <v>139</v>
      </c>
      <c r="AI96" s="5">
        <v>136.9</v>
      </c>
      <c r="AJ96" s="5">
        <v>418.2</v>
      </c>
      <c r="AK96" s="5">
        <v>24.7</v>
      </c>
      <c r="AL96" s="5">
        <v>13</v>
      </c>
      <c r="AM96" s="5">
        <v>178.6</v>
      </c>
      <c r="AN96" s="5">
        <v>975.2</v>
      </c>
      <c r="AO96" s="60"/>
      <c r="AP96" s="60"/>
      <c r="AQ96" s="60"/>
      <c r="AR96" s="60"/>
      <c r="AS96" s="60"/>
      <c r="AT96" s="60"/>
    </row>
    <row r="97" spans="1:46">
      <c r="A97" t="s">
        <v>66</v>
      </c>
      <c r="B97" s="4">
        <v>33877</v>
      </c>
      <c r="C97" s="5">
        <v>134.5</v>
      </c>
      <c r="D97" s="5">
        <v>120.6</v>
      </c>
      <c r="E97" s="5">
        <v>741.3</v>
      </c>
      <c r="F97" s="5">
        <v>26.4</v>
      </c>
      <c r="G97" s="5">
        <v>616.20000000000005</v>
      </c>
      <c r="H97" s="5">
        <v>486</v>
      </c>
      <c r="I97" s="5">
        <v>122.1</v>
      </c>
      <c r="J97" s="5">
        <v>16.2</v>
      </c>
      <c r="K97" s="5">
        <v>459.1</v>
      </c>
      <c r="L97" s="5">
        <v>9733</v>
      </c>
      <c r="M97" s="5">
        <v>6269.7</v>
      </c>
      <c r="N97" s="5">
        <v>4227</v>
      </c>
      <c r="O97" s="89">
        <v>0.67418999999999996</v>
      </c>
      <c r="P97" s="5">
        <v>6566.6</v>
      </c>
      <c r="Q97" s="9">
        <v>0.55000000000000004</v>
      </c>
      <c r="R97" s="5">
        <v>9999.2000000000007</v>
      </c>
      <c r="S97" s="5">
        <v>1354</v>
      </c>
      <c r="T97" s="41">
        <v>-1</v>
      </c>
      <c r="U97" s="9">
        <v>0.52</v>
      </c>
      <c r="V97" s="9">
        <v>0.03</v>
      </c>
      <c r="W97" s="5">
        <v>1354</v>
      </c>
      <c r="X97" s="5">
        <v>594.20000000000005</v>
      </c>
      <c r="Y97" s="5">
        <v>759.8</v>
      </c>
      <c r="Z97" s="5">
        <v>973.4</v>
      </c>
      <c r="AA97" s="5">
        <v>1435</v>
      </c>
      <c r="AB97" s="5">
        <f t="shared" si="1"/>
        <v>714.9</v>
      </c>
      <c r="AC97" s="5">
        <v>479.4</v>
      </c>
      <c r="AD97" s="5">
        <v>61.9</v>
      </c>
      <c r="AE97" s="5">
        <v>98.9</v>
      </c>
      <c r="AF97" s="5">
        <v>447.9</v>
      </c>
      <c r="AG97" s="5">
        <v>555.5</v>
      </c>
      <c r="AH97" s="5">
        <v>145</v>
      </c>
      <c r="AI97" s="5">
        <v>136.80000000000001</v>
      </c>
      <c r="AJ97" s="5">
        <v>424.1</v>
      </c>
      <c r="AK97" s="5">
        <v>23.2</v>
      </c>
      <c r="AL97" s="5">
        <v>13.3</v>
      </c>
      <c r="AM97" s="5">
        <v>185.8</v>
      </c>
      <c r="AN97" s="5">
        <v>988.2</v>
      </c>
      <c r="AO97" s="60"/>
      <c r="AP97" s="60"/>
      <c r="AQ97" s="60"/>
      <c r="AR97" s="60"/>
      <c r="AS97" s="60"/>
      <c r="AT97" s="60"/>
    </row>
    <row r="98" spans="1:46">
      <c r="A98" t="s">
        <v>67</v>
      </c>
      <c r="B98" s="4">
        <v>33969</v>
      </c>
      <c r="C98" s="5">
        <v>137.69999999999999</v>
      </c>
      <c r="D98" s="5">
        <v>120.8</v>
      </c>
      <c r="E98" s="5">
        <v>746</v>
      </c>
      <c r="F98" s="5">
        <v>26.8</v>
      </c>
      <c r="G98" s="5">
        <v>638.9</v>
      </c>
      <c r="H98" s="5">
        <v>489.9</v>
      </c>
      <c r="I98" s="5">
        <v>131.6</v>
      </c>
      <c r="J98" s="5">
        <v>15.7</v>
      </c>
      <c r="K98" s="5">
        <v>454.4</v>
      </c>
      <c r="L98" s="5">
        <v>9834.5</v>
      </c>
      <c r="M98" s="5">
        <v>6344.4</v>
      </c>
      <c r="N98" s="5">
        <v>4307.2</v>
      </c>
      <c r="O98" s="89">
        <v>0.67888999999999999</v>
      </c>
      <c r="P98" s="5">
        <v>6680.8</v>
      </c>
      <c r="Q98" s="9">
        <v>0.01</v>
      </c>
      <c r="R98" s="5">
        <v>10058.5</v>
      </c>
      <c r="S98" s="5">
        <v>1362.8</v>
      </c>
      <c r="T98" s="41">
        <v>-1</v>
      </c>
      <c r="U98" s="9">
        <v>0.04</v>
      </c>
      <c r="V98" s="9">
        <v>-0.03</v>
      </c>
      <c r="W98" s="5">
        <v>1362.8</v>
      </c>
      <c r="X98" s="5">
        <v>598.4</v>
      </c>
      <c r="Y98" s="5">
        <v>764.4</v>
      </c>
      <c r="Z98" s="5">
        <v>974.1</v>
      </c>
      <c r="AA98" s="5">
        <v>1433.9</v>
      </c>
      <c r="AB98" s="5">
        <f t="shared" si="1"/>
        <v>719.2</v>
      </c>
      <c r="AC98" s="5">
        <v>499</v>
      </c>
      <c r="AD98" s="5">
        <v>64.599999999999994</v>
      </c>
      <c r="AE98" s="5">
        <v>107.2</v>
      </c>
      <c r="AF98" s="5">
        <v>442.9</v>
      </c>
      <c r="AG98" s="5">
        <v>561.1</v>
      </c>
      <c r="AH98" s="5">
        <v>146.5</v>
      </c>
      <c r="AI98" s="5">
        <v>140</v>
      </c>
      <c r="AJ98" s="5">
        <v>425.3</v>
      </c>
      <c r="AK98" s="5">
        <v>24.4</v>
      </c>
      <c r="AL98" s="5">
        <v>13.6</v>
      </c>
      <c r="AM98" s="5">
        <v>185</v>
      </c>
      <c r="AN98" s="5">
        <v>991.3</v>
      </c>
      <c r="AO98" s="60"/>
      <c r="AP98" s="60"/>
      <c r="AQ98" s="60"/>
      <c r="AR98" s="60"/>
      <c r="AS98" s="60"/>
      <c r="AT98" s="60"/>
    </row>
    <row r="99" spans="1:46">
      <c r="A99" t="s">
        <v>68</v>
      </c>
      <c r="B99" s="4">
        <v>34059</v>
      </c>
      <c r="C99" s="5">
        <v>143.4</v>
      </c>
      <c r="D99" s="5">
        <v>124.4</v>
      </c>
      <c r="E99" s="5">
        <v>766.5</v>
      </c>
      <c r="F99" s="5">
        <v>28</v>
      </c>
      <c r="G99" s="5">
        <v>617</v>
      </c>
      <c r="H99" s="5">
        <v>489.7</v>
      </c>
      <c r="I99" s="5">
        <v>136.4</v>
      </c>
      <c r="J99" s="5">
        <v>16.399999999999999</v>
      </c>
      <c r="K99" s="5">
        <v>473.8</v>
      </c>
      <c r="L99" s="5">
        <v>9851</v>
      </c>
      <c r="M99" s="5">
        <v>6368.8</v>
      </c>
      <c r="N99" s="5">
        <v>4349.5</v>
      </c>
      <c r="O99" s="89">
        <v>0.68293999999999999</v>
      </c>
      <c r="P99" s="5">
        <v>6729.5</v>
      </c>
      <c r="Q99" s="9">
        <v>-1.01</v>
      </c>
      <c r="R99" s="5">
        <v>10119.200000000001</v>
      </c>
      <c r="S99" s="5">
        <v>1351.8</v>
      </c>
      <c r="T99" s="41">
        <v>-1</v>
      </c>
      <c r="U99" s="9">
        <v>-1.17</v>
      </c>
      <c r="V99" s="9">
        <v>0.16</v>
      </c>
      <c r="W99" s="5">
        <v>1351.8</v>
      </c>
      <c r="X99" s="5">
        <v>580.29999999999995</v>
      </c>
      <c r="Y99" s="5">
        <v>771.5</v>
      </c>
      <c r="Z99" s="5">
        <v>942.2</v>
      </c>
      <c r="AA99" s="5">
        <v>1438.9</v>
      </c>
      <c r="AB99" s="5">
        <f t="shared" si="1"/>
        <v>738.5</v>
      </c>
      <c r="AC99" s="5">
        <v>480.3</v>
      </c>
      <c r="AD99" s="5">
        <v>62.2</v>
      </c>
      <c r="AE99" s="5">
        <v>111.5</v>
      </c>
      <c r="AF99" s="5">
        <v>462.1</v>
      </c>
      <c r="AG99" s="5">
        <v>577.6</v>
      </c>
      <c r="AH99" s="5">
        <v>148.80000000000001</v>
      </c>
      <c r="AI99" s="5">
        <v>136.69999999999999</v>
      </c>
      <c r="AJ99" s="5">
        <v>427.5</v>
      </c>
      <c r="AK99" s="5">
        <v>24.8</v>
      </c>
      <c r="AL99" s="5">
        <v>13.8</v>
      </c>
      <c r="AM99" s="5">
        <v>188.9</v>
      </c>
      <c r="AN99" s="5">
        <v>1001.1</v>
      </c>
      <c r="AO99" s="60"/>
      <c r="AP99" s="60"/>
      <c r="AQ99" s="60"/>
      <c r="AR99" s="60"/>
      <c r="AS99" s="60"/>
      <c r="AT99" s="60"/>
    </row>
    <row r="100" spans="1:46">
      <c r="A100" t="s">
        <v>69</v>
      </c>
      <c r="B100" s="4">
        <v>34150</v>
      </c>
      <c r="C100" s="5">
        <v>144.69999999999999</v>
      </c>
      <c r="D100" s="5">
        <v>124.8</v>
      </c>
      <c r="E100" s="5">
        <v>771.7</v>
      </c>
      <c r="F100" s="5">
        <v>28.3</v>
      </c>
      <c r="G100" s="5">
        <v>643.5</v>
      </c>
      <c r="H100" s="5">
        <v>497.6</v>
      </c>
      <c r="I100" s="5">
        <v>148.69999999999999</v>
      </c>
      <c r="J100" s="5">
        <v>16</v>
      </c>
      <c r="K100" s="5">
        <v>474.2</v>
      </c>
      <c r="L100" s="5">
        <v>9908.2999999999993</v>
      </c>
      <c r="M100" s="5">
        <v>6426.7</v>
      </c>
      <c r="N100" s="5">
        <v>4418.6000000000004</v>
      </c>
      <c r="O100" s="89">
        <v>0.68752999999999997</v>
      </c>
      <c r="P100" s="5">
        <v>6808.9</v>
      </c>
      <c r="Q100" s="9">
        <v>0.01</v>
      </c>
      <c r="R100" s="5">
        <v>10181.1</v>
      </c>
      <c r="S100" s="5">
        <v>1359.1</v>
      </c>
      <c r="T100" s="41">
        <v>-1</v>
      </c>
      <c r="U100" s="9">
        <v>-0.36</v>
      </c>
      <c r="V100" s="9">
        <v>0.37</v>
      </c>
      <c r="W100" s="5">
        <v>1359.1</v>
      </c>
      <c r="X100" s="5">
        <v>576.70000000000005</v>
      </c>
      <c r="Y100" s="5">
        <v>782.3</v>
      </c>
      <c r="Z100" s="5">
        <v>932.3</v>
      </c>
      <c r="AA100" s="5">
        <v>1450.6</v>
      </c>
      <c r="AB100" s="5">
        <f t="shared" si="1"/>
        <v>743.40000000000009</v>
      </c>
      <c r="AC100" s="5">
        <v>505.3</v>
      </c>
      <c r="AD100" s="5">
        <v>64.8</v>
      </c>
      <c r="AE100" s="5">
        <v>121.9</v>
      </c>
      <c r="AF100" s="5">
        <v>462.4</v>
      </c>
      <c r="AG100" s="5">
        <v>582</v>
      </c>
      <c r="AH100" s="5">
        <v>151.4</v>
      </c>
      <c r="AI100" s="5">
        <v>138.30000000000001</v>
      </c>
      <c r="AJ100" s="5">
        <v>432.8</v>
      </c>
      <c r="AK100" s="5">
        <v>26.8</v>
      </c>
      <c r="AL100" s="5">
        <v>14.1</v>
      </c>
      <c r="AM100" s="5">
        <v>189.7</v>
      </c>
      <c r="AN100" s="5">
        <v>1011.6</v>
      </c>
      <c r="AO100" s="60"/>
      <c r="AP100" s="60"/>
      <c r="AQ100" s="60"/>
      <c r="AR100" s="60"/>
      <c r="AS100" s="60"/>
      <c r="AT100" s="60"/>
    </row>
    <row r="101" spans="1:46">
      <c r="A101" t="s">
        <v>70</v>
      </c>
      <c r="B101" s="4">
        <v>34242</v>
      </c>
      <c r="C101" s="5">
        <v>147.5</v>
      </c>
      <c r="D101" s="5">
        <v>135.19999999999999</v>
      </c>
      <c r="E101" s="5">
        <v>786.3</v>
      </c>
      <c r="F101" s="5">
        <v>28.7</v>
      </c>
      <c r="G101" s="5">
        <v>659.2</v>
      </c>
      <c r="H101" s="5">
        <v>504.9</v>
      </c>
      <c r="I101" s="5">
        <v>140.69999999999999</v>
      </c>
      <c r="J101" s="5">
        <v>15.7</v>
      </c>
      <c r="K101" s="5">
        <v>478.8</v>
      </c>
      <c r="L101" s="5">
        <v>9955.6</v>
      </c>
      <c r="M101" s="5">
        <v>6498.2</v>
      </c>
      <c r="N101" s="5">
        <v>4487.2</v>
      </c>
      <c r="O101" s="89">
        <v>0.69052000000000002</v>
      </c>
      <c r="P101" s="5">
        <v>6882.1</v>
      </c>
      <c r="Q101" s="9">
        <v>0.11</v>
      </c>
      <c r="R101" s="5">
        <v>10243.9</v>
      </c>
      <c r="S101" s="5">
        <v>1367.4</v>
      </c>
      <c r="T101" s="41">
        <v>-1</v>
      </c>
      <c r="U101" s="9">
        <v>-0.13</v>
      </c>
      <c r="V101" s="9">
        <v>0.24</v>
      </c>
      <c r="W101" s="5">
        <v>1367.4</v>
      </c>
      <c r="X101" s="5">
        <v>578.70000000000005</v>
      </c>
      <c r="Y101" s="5">
        <v>788.7</v>
      </c>
      <c r="Z101" s="5">
        <v>928.8</v>
      </c>
      <c r="AA101" s="5">
        <v>1458.2</v>
      </c>
      <c r="AB101" s="5">
        <f t="shared" si="1"/>
        <v>757.59999999999991</v>
      </c>
      <c r="AC101" s="5">
        <v>515.6</v>
      </c>
      <c r="AD101" s="5">
        <v>65.400000000000006</v>
      </c>
      <c r="AE101" s="5">
        <v>115.5</v>
      </c>
      <c r="AF101" s="5">
        <v>466.8</v>
      </c>
      <c r="AG101" s="5">
        <v>585.70000000000005</v>
      </c>
      <c r="AH101" s="5">
        <v>157.19999999999999</v>
      </c>
      <c r="AI101" s="5">
        <v>143.6</v>
      </c>
      <c r="AJ101" s="5">
        <v>439.5</v>
      </c>
      <c r="AK101" s="5">
        <v>25.2</v>
      </c>
      <c r="AL101" s="5">
        <v>14.2</v>
      </c>
      <c r="AM101" s="5">
        <v>200.6</v>
      </c>
      <c r="AN101" s="5">
        <v>1028.0999999999999</v>
      </c>
      <c r="AO101" s="60"/>
      <c r="AP101" s="60"/>
      <c r="AQ101" s="60"/>
      <c r="AR101" s="60"/>
      <c r="AS101" s="60"/>
      <c r="AT101" s="60"/>
    </row>
    <row r="102" spans="1:46">
      <c r="A102" t="s">
        <v>71</v>
      </c>
      <c r="B102" s="4">
        <v>34334</v>
      </c>
      <c r="C102" s="5">
        <v>151.6</v>
      </c>
      <c r="D102" s="5">
        <v>136</v>
      </c>
      <c r="E102" s="5">
        <v>791.3</v>
      </c>
      <c r="F102" s="5">
        <v>29.2</v>
      </c>
      <c r="G102" s="5">
        <v>675.3</v>
      </c>
      <c r="H102" s="5">
        <v>520.29999999999995</v>
      </c>
      <c r="I102" s="5">
        <v>171.9</v>
      </c>
      <c r="J102" s="5">
        <v>15.8</v>
      </c>
      <c r="K102" s="5">
        <v>482.9</v>
      </c>
      <c r="L102" s="5">
        <v>10091</v>
      </c>
      <c r="M102" s="5">
        <v>6555.3</v>
      </c>
      <c r="N102" s="5">
        <v>4552.7</v>
      </c>
      <c r="O102" s="89">
        <v>0.69450000000000001</v>
      </c>
      <c r="P102" s="5">
        <v>7013.7</v>
      </c>
      <c r="Q102" s="9">
        <v>0.28999999999999998</v>
      </c>
      <c r="R102" s="5">
        <v>10307.4</v>
      </c>
      <c r="S102" s="5">
        <v>1381.4</v>
      </c>
      <c r="T102" s="41">
        <v>-1</v>
      </c>
      <c r="U102" s="9">
        <v>7.0000000000000007E-2</v>
      </c>
      <c r="V102" s="9">
        <v>0.23</v>
      </c>
      <c r="W102" s="5">
        <v>1381.4</v>
      </c>
      <c r="X102" s="5">
        <v>584.9</v>
      </c>
      <c r="Y102" s="5">
        <v>796.5</v>
      </c>
      <c r="Z102" s="5">
        <v>930.4</v>
      </c>
      <c r="AA102" s="5">
        <v>1465.3</v>
      </c>
      <c r="AB102" s="5">
        <f t="shared" si="1"/>
        <v>762.09999999999991</v>
      </c>
      <c r="AC102" s="5">
        <v>529.5</v>
      </c>
      <c r="AD102" s="5">
        <v>73.099999999999994</v>
      </c>
      <c r="AE102" s="5">
        <v>141</v>
      </c>
      <c r="AF102" s="5">
        <v>470.8</v>
      </c>
      <c r="AG102" s="5">
        <v>589.6</v>
      </c>
      <c r="AH102" s="5">
        <v>165.5</v>
      </c>
      <c r="AI102" s="5">
        <v>145.80000000000001</v>
      </c>
      <c r="AJ102" s="5">
        <v>447.2</v>
      </c>
      <c r="AK102" s="5">
        <v>30.8</v>
      </c>
      <c r="AL102" s="5">
        <v>14.4</v>
      </c>
      <c r="AM102" s="5">
        <v>201.7</v>
      </c>
      <c r="AN102" s="5">
        <v>1036.0999999999999</v>
      </c>
      <c r="AO102" s="60"/>
      <c r="AP102" s="60"/>
      <c r="AQ102" s="60"/>
      <c r="AR102" s="60"/>
      <c r="AS102" s="60"/>
      <c r="AT102" s="60"/>
    </row>
    <row r="103" spans="1:46">
      <c r="A103" t="s">
        <v>72</v>
      </c>
      <c r="B103" s="4">
        <v>34424</v>
      </c>
      <c r="C103" s="5">
        <v>156.9</v>
      </c>
      <c r="D103" s="5">
        <v>136.6</v>
      </c>
      <c r="E103" s="5">
        <v>805.3</v>
      </c>
      <c r="F103" s="5">
        <v>30.1</v>
      </c>
      <c r="G103" s="5">
        <v>673.7</v>
      </c>
      <c r="H103" s="5">
        <v>531.5</v>
      </c>
      <c r="I103" s="5">
        <v>149.5</v>
      </c>
      <c r="J103" s="5">
        <v>18.600000000000001</v>
      </c>
      <c r="K103" s="5">
        <v>498</v>
      </c>
      <c r="L103" s="5">
        <v>10189</v>
      </c>
      <c r="M103" s="5">
        <v>6630.3</v>
      </c>
      <c r="N103" s="5">
        <v>4621.2</v>
      </c>
      <c r="O103" s="89">
        <v>0.69699</v>
      </c>
      <c r="P103" s="5">
        <v>7115.7</v>
      </c>
      <c r="Q103" s="9">
        <v>-0.97</v>
      </c>
      <c r="R103" s="5">
        <v>10371.9</v>
      </c>
      <c r="S103" s="5">
        <v>1373.4</v>
      </c>
      <c r="T103" s="41">
        <v>-1</v>
      </c>
      <c r="U103" s="9">
        <v>-1.1599999999999999</v>
      </c>
      <c r="V103" s="9">
        <v>0.19</v>
      </c>
      <c r="W103" s="5">
        <v>1373.4</v>
      </c>
      <c r="X103" s="5">
        <v>567</v>
      </c>
      <c r="Y103" s="5">
        <v>806.3</v>
      </c>
      <c r="Z103" s="5">
        <v>897.9</v>
      </c>
      <c r="AA103" s="5">
        <v>1471.3</v>
      </c>
      <c r="AB103" s="5">
        <f t="shared" si="1"/>
        <v>775.19999999999993</v>
      </c>
      <c r="AC103" s="5">
        <v>526.70000000000005</v>
      </c>
      <c r="AD103" s="5">
        <v>75.5</v>
      </c>
      <c r="AE103" s="5">
        <v>122.4</v>
      </c>
      <c r="AF103" s="5">
        <v>485.8</v>
      </c>
      <c r="AG103" s="5">
        <v>601.79999999999995</v>
      </c>
      <c r="AH103" s="5">
        <v>162.4</v>
      </c>
      <c r="AI103" s="5">
        <v>146.9</v>
      </c>
      <c r="AJ103" s="5">
        <v>456</v>
      </c>
      <c r="AK103" s="5">
        <v>27.1</v>
      </c>
      <c r="AL103" s="5">
        <v>14.6</v>
      </c>
      <c r="AM103" s="5">
        <v>203.6</v>
      </c>
      <c r="AN103" s="5">
        <v>1046.5999999999999</v>
      </c>
      <c r="AO103" s="60"/>
      <c r="AP103" s="60"/>
      <c r="AQ103" s="60"/>
      <c r="AR103" s="60"/>
      <c r="AS103" s="60"/>
      <c r="AT103" s="60"/>
    </row>
    <row r="104" spans="1:46">
      <c r="A104" t="s">
        <v>73</v>
      </c>
      <c r="B104" s="4">
        <v>34515</v>
      </c>
      <c r="C104" s="5">
        <v>162.19999999999999</v>
      </c>
      <c r="D104" s="5">
        <v>137.1</v>
      </c>
      <c r="E104" s="5">
        <v>810.1</v>
      </c>
      <c r="F104" s="5">
        <v>30.7</v>
      </c>
      <c r="G104" s="5">
        <v>697.8</v>
      </c>
      <c r="H104" s="5">
        <v>544.4</v>
      </c>
      <c r="I104" s="5">
        <v>158</v>
      </c>
      <c r="J104" s="5">
        <v>19.5</v>
      </c>
      <c r="K104" s="5">
        <v>505.1</v>
      </c>
      <c r="L104" s="5">
        <v>10327</v>
      </c>
      <c r="M104" s="5">
        <v>6681.8</v>
      </c>
      <c r="N104" s="5">
        <v>4683.2</v>
      </c>
      <c r="O104" s="89">
        <v>0.70087999999999995</v>
      </c>
      <c r="P104" s="5">
        <v>7246.9</v>
      </c>
      <c r="Q104" s="9">
        <v>0.4</v>
      </c>
      <c r="R104" s="5">
        <v>10436.799999999999</v>
      </c>
      <c r="S104" s="5">
        <v>1389.4</v>
      </c>
      <c r="T104" s="41">
        <v>-1</v>
      </c>
      <c r="U104" s="9">
        <v>-0.13</v>
      </c>
      <c r="V104" s="9">
        <v>0.52</v>
      </c>
      <c r="W104" s="5">
        <v>1389.4</v>
      </c>
      <c r="X104" s="5">
        <v>569.4</v>
      </c>
      <c r="Y104" s="5">
        <v>820</v>
      </c>
      <c r="Z104" s="5">
        <v>894.1</v>
      </c>
      <c r="AA104" s="5">
        <v>1488.1</v>
      </c>
      <c r="AB104" s="5">
        <f t="shared" si="1"/>
        <v>779.4</v>
      </c>
      <c r="AC104" s="5">
        <v>555.9</v>
      </c>
      <c r="AD104" s="5">
        <v>78.599999999999994</v>
      </c>
      <c r="AE104" s="5">
        <v>129.30000000000001</v>
      </c>
      <c r="AF104" s="5">
        <v>493</v>
      </c>
      <c r="AG104" s="5">
        <v>606.20000000000005</v>
      </c>
      <c r="AH104" s="5">
        <v>164.9</v>
      </c>
      <c r="AI104" s="5">
        <v>141.9</v>
      </c>
      <c r="AJ104" s="5">
        <v>465.8</v>
      </c>
      <c r="AK104" s="5">
        <v>28.7</v>
      </c>
      <c r="AL104" s="5">
        <v>14.6</v>
      </c>
      <c r="AM104" s="5">
        <v>203.9</v>
      </c>
      <c r="AN104" s="5">
        <v>1060.5</v>
      </c>
      <c r="AO104" s="60"/>
      <c r="AP104" s="60"/>
      <c r="AQ104" s="60"/>
      <c r="AR104" s="60"/>
      <c r="AS104" s="60"/>
      <c r="AT104" s="60"/>
    </row>
    <row r="105" spans="1:46">
      <c r="A105" t="s">
        <v>74</v>
      </c>
      <c r="B105" s="4">
        <v>34607</v>
      </c>
      <c r="C105" s="5">
        <v>167.1</v>
      </c>
      <c r="D105" s="5">
        <v>136.19999999999999</v>
      </c>
      <c r="E105" s="5">
        <v>813.6</v>
      </c>
      <c r="F105" s="5">
        <v>31.2</v>
      </c>
      <c r="G105" s="5">
        <v>695.4</v>
      </c>
      <c r="H105" s="5">
        <v>550.5</v>
      </c>
      <c r="I105" s="5">
        <v>173.8</v>
      </c>
      <c r="J105" s="5">
        <v>20.9</v>
      </c>
      <c r="K105" s="5">
        <v>511</v>
      </c>
      <c r="L105" s="5">
        <v>10387.4</v>
      </c>
      <c r="M105" s="5">
        <v>6732.8</v>
      </c>
      <c r="N105" s="5">
        <v>4752.8</v>
      </c>
      <c r="O105" s="89">
        <v>0.70590999999999993</v>
      </c>
      <c r="P105" s="5">
        <v>7331.1</v>
      </c>
      <c r="Q105" s="9">
        <v>1.3</v>
      </c>
      <c r="R105" s="5">
        <v>10502.4</v>
      </c>
      <c r="S105" s="5">
        <v>1423.4</v>
      </c>
      <c r="T105" s="41">
        <v>-1</v>
      </c>
      <c r="U105" s="9">
        <v>0.76</v>
      </c>
      <c r="V105" s="9">
        <v>0.53</v>
      </c>
      <c r="W105" s="5">
        <v>1423.4</v>
      </c>
      <c r="X105" s="5">
        <v>586.5</v>
      </c>
      <c r="Y105" s="5">
        <v>836.9</v>
      </c>
      <c r="Z105" s="5">
        <v>915.8</v>
      </c>
      <c r="AA105" s="5">
        <v>1505.6</v>
      </c>
      <c r="AB105" s="5">
        <f t="shared" si="1"/>
        <v>782.4</v>
      </c>
      <c r="AC105" s="5">
        <v>544.20000000000005</v>
      </c>
      <c r="AD105" s="5">
        <v>80.5</v>
      </c>
      <c r="AE105" s="5">
        <v>142.4</v>
      </c>
      <c r="AF105" s="5">
        <v>499</v>
      </c>
      <c r="AG105" s="5">
        <v>610</v>
      </c>
      <c r="AH105" s="5">
        <v>167.3</v>
      </c>
      <c r="AI105" s="5">
        <v>151.19999999999999</v>
      </c>
      <c r="AJ105" s="5">
        <v>470</v>
      </c>
      <c r="AK105" s="5">
        <v>31.4</v>
      </c>
      <c r="AL105" s="5">
        <v>14.5</v>
      </c>
      <c r="AM105" s="5">
        <v>203.7</v>
      </c>
      <c r="AN105" s="5">
        <v>1077.4000000000001</v>
      </c>
      <c r="AO105" s="60"/>
      <c r="AP105" s="60"/>
      <c r="AQ105" s="60"/>
      <c r="AR105" s="60"/>
      <c r="AS105" s="60"/>
      <c r="AT105" s="60"/>
    </row>
    <row r="106" spans="1:46">
      <c r="A106" t="s">
        <v>75</v>
      </c>
      <c r="B106" s="4">
        <v>34699</v>
      </c>
      <c r="C106" s="5">
        <v>171.6</v>
      </c>
      <c r="D106" s="5">
        <v>147.80000000000001</v>
      </c>
      <c r="E106" s="5">
        <v>833.8</v>
      </c>
      <c r="F106" s="5">
        <v>31.6</v>
      </c>
      <c r="G106" s="5">
        <v>705.4</v>
      </c>
      <c r="H106" s="5">
        <v>554.6</v>
      </c>
      <c r="I106" s="5">
        <v>183.6</v>
      </c>
      <c r="J106" s="5">
        <v>22.9</v>
      </c>
      <c r="K106" s="5">
        <v>518.5</v>
      </c>
      <c r="L106" s="5">
        <v>10506.4</v>
      </c>
      <c r="M106" s="5">
        <v>6805.6</v>
      </c>
      <c r="N106" s="5">
        <v>4826.7</v>
      </c>
      <c r="O106" s="89">
        <v>0.70923000000000003</v>
      </c>
      <c r="P106" s="5">
        <v>7455.3</v>
      </c>
      <c r="Q106" s="9">
        <v>-0.66</v>
      </c>
      <c r="R106" s="5">
        <v>10568.8</v>
      </c>
      <c r="S106" s="5">
        <v>1422.9</v>
      </c>
      <c r="T106" s="41">
        <v>-1</v>
      </c>
      <c r="U106" s="9">
        <v>-0.83</v>
      </c>
      <c r="V106" s="9">
        <v>0.17</v>
      </c>
      <c r="W106" s="5">
        <v>1422.9</v>
      </c>
      <c r="X106" s="5">
        <v>575.79999999999995</v>
      </c>
      <c r="Y106" s="5">
        <v>847.1</v>
      </c>
      <c r="Z106" s="5">
        <v>891.7</v>
      </c>
      <c r="AA106" s="5">
        <v>1511.1</v>
      </c>
      <c r="AB106" s="5">
        <f t="shared" si="1"/>
        <v>802.19999999999993</v>
      </c>
      <c r="AC106" s="5">
        <v>553.4</v>
      </c>
      <c r="AD106" s="5">
        <v>81.400000000000006</v>
      </c>
      <c r="AE106" s="5">
        <v>150.9</v>
      </c>
      <c r="AF106" s="5">
        <v>506.8</v>
      </c>
      <c r="AG106" s="5">
        <v>618.1</v>
      </c>
      <c r="AH106" s="5">
        <v>172.8</v>
      </c>
      <c r="AI106" s="5">
        <v>152</v>
      </c>
      <c r="AJ106" s="5">
        <v>473.3</v>
      </c>
      <c r="AK106" s="5">
        <v>32.700000000000003</v>
      </c>
      <c r="AL106" s="5">
        <v>14.4</v>
      </c>
      <c r="AM106" s="5">
        <v>215.7</v>
      </c>
      <c r="AN106" s="5">
        <v>1100.7</v>
      </c>
      <c r="AO106" s="60"/>
      <c r="AP106" s="60"/>
      <c r="AQ106" s="60"/>
      <c r="AR106" s="60"/>
      <c r="AS106" s="60"/>
      <c r="AT106" s="60"/>
    </row>
    <row r="107" spans="1:46">
      <c r="A107" t="s">
        <v>76</v>
      </c>
      <c r="B107" s="4">
        <v>34789</v>
      </c>
      <c r="C107" s="5">
        <v>175.7</v>
      </c>
      <c r="D107" s="5">
        <v>152.5</v>
      </c>
      <c r="E107" s="5">
        <v>857.9</v>
      </c>
      <c r="F107" s="5">
        <v>31.9</v>
      </c>
      <c r="G107" s="5">
        <v>724.6</v>
      </c>
      <c r="H107" s="5">
        <v>555.29999999999995</v>
      </c>
      <c r="I107" s="5">
        <v>187.8</v>
      </c>
      <c r="J107" s="5">
        <v>22.8</v>
      </c>
      <c r="K107" s="5">
        <v>525.5</v>
      </c>
      <c r="L107" s="5">
        <v>10543.6</v>
      </c>
      <c r="M107" s="5">
        <v>6822.5</v>
      </c>
      <c r="N107" s="5">
        <v>4862.3999999999996</v>
      </c>
      <c r="O107" s="89">
        <v>0.7127</v>
      </c>
      <c r="P107" s="5">
        <v>7522.3</v>
      </c>
      <c r="Q107" s="9">
        <v>0.28000000000000003</v>
      </c>
      <c r="R107" s="5">
        <v>10635.8</v>
      </c>
      <c r="S107" s="5">
        <v>1437.6</v>
      </c>
      <c r="T107" s="41">
        <v>-1</v>
      </c>
      <c r="U107" s="9">
        <v>-0.08</v>
      </c>
      <c r="V107" s="9">
        <v>0.36</v>
      </c>
      <c r="W107" s="5">
        <v>1437.6</v>
      </c>
      <c r="X107" s="5">
        <v>579.1</v>
      </c>
      <c r="Y107" s="5">
        <v>858.5</v>
      </c>
      <c r="Z107" s="5">
        <v>889.2</v>
      </c>
      <c r="AA107" s="5">
        <v>1522.9</v>
      </c>
      <c r="AB107" s="5">
        <f t="shared" si="1"/>
        <v>826</v>
      </c>
      <c r="AC107" s="5">
        <v>567.70000000000005</v>
      </c>
      <c r="AD107" s="5">
        <v>76.599999999999994</v>
      </c>
      <c r="AE107" s="5">
        <v>155.30000000000001</v>
      </c>
      <c r="AF107" s="5">
        <v>514.20000000000005</v>
      </c>
      <c r="AG107" s="5">
        <v>637.6</v>
      </c>
      <c r="AH107" s="5">
        <v>175.6</v>
      </c>
      <c r="AI107" s="5">
        <v>156.9</v>
      </c>
      <c r="AJ107" s="5">
        <v>478.8</v>
      </c>
      <c r="AK107" s="5">
        <v>32.5</v>
      </c>
      <c r="AL107" s="5">
        <v>14</v>
      </c>
      <c r="AM107" s="5">
        <v>220.4</v>
      </c>
      <c r="AN107" s="5">
        <v>1118.5</v>
      </c>
      <c r="AO107" s="60"/>
      <c r="AP107" s="60"/>
      <c r="AQ107" s="60"/>
      <c r="AR107" s="60"/>
      <c r="AS107" s="60"/>
      <c r="AT107" s="60"/>
    </row>
    <row r="108" spans="1:46">
      <c r="A108" t="s">
        <v>77</v>
      </c>
      <c r="B108" s="4">
        <v>34880</v>
      </c>
      <c r="C108" s="5">
        <v>179.6</v>
      </c>
      <c r="D108" s="5">
        <v>152.5</v>
      </c>
      <c r="E108" s="5">
        <v>865.6</v>
      </c>
      <c r="F108" s="5">
        <v>32.299999999999997</v>
      </c>
      <c r="G108" s="5">
        <v>746.8</v>
      </c>
      <c r="H108" s="5">
        <v>553.6</v>
      </c>
      <c r="I108" s="5">
        <v>184.4</v>
      </c>
      <c r="J108" s="5">
        <v>23.8</v>
      </c>
      <c r="K108" s="5">
        <v>530</v>
      </c>
      <c r="L108" s="5">
        <v>10575.1</v>
      </c>
      <c r="M108" s="5">
        <v>6882.3</v>
      </c>
      <c r="N108" s="5">
        <v>4933.6000000000004</v>
      </c>
      <c r="O108" s="89">
        <v>0.71684999999999999</v>
      </c>
      <c r="P108" s="5">
        <v>7581</v>
      </c>
      <c r="Q108" s="9">
        <v>0.26</v>
      </c>
      <c r="R108" s="5">
        <v>10702.2</v>
      </c>
      <c r="S108" s="5">
        <v>1452.9</v>
      </c>
      <c r="T108" s="41">
        <v>-1</v>
      </c>
      <c r="U108" s="9">
        <v>-0.1</v>
      </c>
      <c r="V108" s="9">
        <v>0.36</v>
      </c>
      <c r="W108" s="5">
        <v>1452.9</v>
      </c>
      <c r="X108" s="5">
        <v>581</v>
      </c>
      <c r="Y108" s="5">
        <v>871.9</v>
      </c>
      <c r="Z108" s="5">
        <v>886.2</v>
      </c>
      <c r="AA108" s="5">
        <v>1534.9</v>
      </c>
      <c r="AB108" s="5">
        <f t="shared" si="1"/>
        <v>833.30000000000007</v>
      </c>
      <c r="AC108" s="5">
        <v>594.4</v>
      </c>
      <c r="AD108" s="5">
        <v>75.7</v>
      </c>
      <c r="AE108" s="5">
        <v>153.1</v>
      </c>
      <c r="AF108" s="5">
        <v>519</v>
      </c>
      <c r="AG108" s="5">
        <v>644.9</v>
      </c>
      <c r="AH108" s="5">
        <v>174.8</v>
      </c>
      <c r="AI108" s="5">
        <v>152.4</v>
      </c>
      <c r="AJ108" s="5">
        <v>477.9</v>
      </c>
      <c r="AK108" s="5">
        <v>31.3</v>
      </c>
      <c r="AL108" s="5">
        <v>13.7</v>
      </c>
      <c r="AM108" s="5">
        <v>220.7</v>
      </c>
      <c r="AN108" s="5">
        <v>1132.8</v>
      </c>
      <c r="AO108" s="60"/>
      <c r="AP108" s="60"/>
      <c r="AQ108" s="60"/>
      <c r="AR108" s="60"/>
      <c r="AS108" s="60"/>
      <c r="AT108" s="60"/>
    </row>
    <row r="109" spans="1:46">
      <c r="A109" t="s">
        <v>78</v>
      </c>
      <c r="B109" s="4">
        <v>34972</v>
      </c>
      <c r="C109" s="5">
        <v>183.2</v>
      </c>
      <c r="D109" s="5">
        <v>152.69999999999999</v>
      </c>
      <c r="E109" s="5">
        <v>870.7</v>
      </c>
      <c r="F109" s="5">
        <v>32.9</v>
      </c>
      <c r="G109" s="5">
        <v>752.2</v>
      </c>
      <c r="H109" s="5">
        <v>558.9</v>
      </c>
      <c r="I109" s="5">
        <v>191</v>
      </c>
      <c r="J109" s="5">
        <v>23.6</v>
      </c>
      <c r="K109" s="5">
        <v>535.4</v>
      </c>
      <c r="L109" s="5">
        <v>10665.1</v>
      </c>
      <c r="M109" s="5">
        <v>6944.7</v>
      </c>
      <c r="N109" s="5">
        <v>4998.7</v>
      </c>
      <c r="O109" s="89">
        <v>0.71977999999999998</v>
      </c>
      <c r="P109" s="5">
        <v>7683.1</v>
      </c>
      <c r="Q109" s="9">
        <v>-0.19</v>
      </c>
      <c r="R109" s="5">
        <v>10770.3</v>
      </c>
      <c r="S109" s="5">
        <v>1455.7</v>
      </c>
      <c r="T109" s="41">
        <v>-1</v>
      </c>
      <c r="U109" s="9">
        <v>-0.24</v>
      </c>
      <c r="V109" s="9">
        <v>0.05</v>
      </c>
      <c r="W109" s="5">
        <v>1455.7</v>
      </c>
      <c r="X109" s="5">
        <v>579.29999999999995</v>
      </c>
      <c r="Y109" s="5">
        <v>876.3</v>
      </c>
      <c r="Z109" s="5">
        <v>879.1</v>
      </c>
      <c r="AA109" s="5">
        <v>1536.4</v>
      </c>
      <c r="AB109" s="5">
        <f t="shared" si="1"/>
        <v>837.80000000000007</v>
      </c>
      <c r="AC109" s="5">
        <v>591.5</v>
      </c>
      <c r="AD109" s="5">
        <v>75.400000000000006</v>
      </c>
      <c r="AE109" s="5">
        <v>159.1</v>
      </c>
      <c r="AF109" s="5">
        <v>524.6</v>
      </c>
      <c r="AG109" s="5">
        <v>650</v>
      </c>
      <c r="AH109" s="5">
        <v>175.8</v>
      </c>
      <c r="AI109" s="5">
        <v>160.69999999999999</v>
      </c>
      <c r="AJ109" s="5">
        <v>483.5</v>
      </c>
      <c r="AK109" s="5">
        <v>31.9</v>
      </c>
      <c r="AL109" s="5">
        <v>13.5</v>
      </c>
      <c r="AM109" s="5">
        <v>220.7</v>
      </c>
      <c r="AN109" s="5">
        <v>1136.8</v>
      </c>
      <c r="AO109" s="60"/>
      <c r="AP109" s="60"/>
      <c r="AQ109" s="60"/>
      <c r="AR109" s="60"/>
      <c r="AS109" s="60"/>
      <c r="AT109" s="60"/>
    </row>
    <row r="110" spans="1:46">
      <c r="A110" t="s">
        <v>79</v>
      </c>
      <c r="B110" s="4">
        <v>35064</v>
      </c>
      <c r="C110" s="5">
        <v>186.5</v>
      </c>
      <c r="D110" s="5">
        <v>140.69999999999999</v>
      </c>
      <c r="E110" s="5">
        <v>864.6</v>
      </c>
      <c r="F110" s="5">
        <v>33.5</v>
      </c>
      <c r="G110" s="5">
        <v>770</v>
      </c>
      <c r="H110" s="5">
        <v>563.79999999999995</v>
      </c>
      <c r="I110" s="5">
        <v>187.1</v>
      </c>
      <c r="J110" s="5">
        <v>23.3</v>
      </c>
      <c r="K110" s="5">
        <v>540.29999999999995</v>
      </c>
      <c r="L110" s="5">
        <v>10737.5</v>
      </c>
      <c r="M110" s="5">
        <v>6993.1</v>
      </c>
      <c r="N110" s="5">
        <v>5055.7</v>
      </c>
      <c r="O110" s="89">
        <v>0.72293999999999992</v>
      </c>
      <c r="P110" s="5">
        <v>7772.6</v>
      </c>
      <c r="Q110" s="9">
        <v>-0.78</v>
      </c>
      <c r="R110" s="5">
        <v>10841</v>
      </c>
      <c r="S110" s="5">
        <v>1451.6</v>
      </c>
      <c r="T110" s="41">
        <v>-1</v>
      </c>
      <c r="U110" s="9">
        <v>-1.02</v>
      </c>
      <c r="V110" s="9">
        <v>0.24</v>
      </c>
      <c r="W110" s="5">
        <v>1451.6</v>
      </c>
      <c r="X110" s="5">
        <v>567.29999999999995</v>
      </c>
      <c r="Y110" s="5">
        <v>884.3</v>
      </c>
      <c r="Z110" s="5">
        <v>849.1</v>
      </c>
      <c r="AA110" s="5">
        <v>1544.4</v>
      </c>
      <c r="AB110" s="5">
        <f t="shared" si="1"/>
        <v>831.1</v>
      </c>
      <c r="AC110" s="5">
        <v>607.6</v>
      </c>
      <c r="AD110" s="5">
        <v>74.5</v>
      </c>
      <c r="AE110" s="5">
        <v>156.19999999999999</v>
      </c>
      <c r="AF110" s="5">
        <v>529.9</v>
      </c>
      <c r="AG110" s="5">
        <v>655.8</v>
      </c>
      <c r="AH110" s="5">
        <v>171.7</v>
      </c>
      <c r="AI110" s="5">
        <v>162.4</v>
      </c>
      <c r="AJ110" s="5">
        <v>489.3</v>
      </c>
      <c r="AK110" s="5">
        <v>30.9</v>
      </c>
      <c r="AL110" s="5">
        <v>13.2</v>
      </c>
      <c r="AM110" s="5">
        <v>208.8</v>
      </c>
      <c r="AN110" s="5">
        <v>1131.2</v>
      </c>
      <c r="AO110" s="60"/>
      <c r="AP110" s="60"/>
      <c r="AQ110" s="60"/>
      <c r="AR110" s="60"/>
      <c r="AS110" s="60"/>
      <c r="AT110" s="60"/>
    </row>
    <row r="111" spans="1:46">
      <c r="A111" t="s">
        <v>80</v>
      </c>
      <c r="B111" s="4">
        <v>35155</v>
      </c>
      <c r="C111" s="5">
        <v>189.6</v>
      </c>
      <c r="D111" s="5">
        <v>151.30000000000001</v>
      </c>
      <c r="E111" s="5">
        <v>893.2</v>
      </c>
      <c r="F111" s="5">
        <v>34</v>
      </c>
      <c r="G111" s="5">
        <v>801.7</v>
      </c>
      <c r="H111" s="5">
        <v>570.4</v>
      </c>
      <c r="I111" s="5">
        <v>194.3</v>
      </c>
      <c r="J111" s="5">
        <v>19.899999999999999</v>
      </c>
      <c r="K111" s="5">
        <v>543.20000000000005</v>
      </c>
      <c r="L111" s="5">
        <v>10817.9</v>
      </c>
      <c r="M111" s="5">
        <v>7057.6</v>
      </c>
      <c r="N111" s="5">
        <v>5130.6000000000004</v>
      </c>
      <c r="O111" s="89">
        <v>0.72695999999999994</v>
      </c>
      <c r="P111" s="5">
        <v>7868.5</v>
      </c>
      <c r="Q111" s="9">
        <v>0.51</v>
      </c>
      <c r="R111" s="5">
        <v>10915.4</v>
      </c>
      <c r="S111" s="5">
        <v>1471.3</v>
      </c>
      <c r="T111" s="41">
        <v>-1</v>
      </c>
      <c r="U111" s="9">
        <v>0.59</v>
      </c>
      <c r="V111" s="9">
        <v>-0.08</v>
      </c>
      <c r="W111" s="5">
        <v>1471.3</v>
      </c>
      <c r="X111" s="5">
        <v>579.79999999999995</v>
      </c>
      <c r="Y111" s="5">
        <v>891.5</v>
      </c>
      <c r="Z111" s="5">
        <v>865.9</v>
      </c>
      <c r="AA111" s="5">
        <v>1541.6</v>
      </c>
      <c r="AB111" s="5">
        <f t="shared" si="1"/>
        <v>859.2</v>
      </c>
      <c r="AC111" s="5">
        <v>636.4</v>
      </c>
      <c r="AD111" s="5">
        <v>72.599999999999994</v>
      </c>
      <c r="AE111" s="5">
        <v>162.4</v>
      </c>
      <c r="AF111" s="5">
        <v>532.9</v>
      </c>
      <c r="AG111" s="5">
        <v>675</v>
      </c>
      <c r="AH111" s="5">
        <v>177.1</v>
      </c>
      <c r="AI111" s="5">
        <v>165.3</v>
      </c>
      <c r="AJ111" s="5">
        <v>497.8</v>
      </c>
      <c r="AK111" s="5">
        <v>31.9</v>
      </c>
      <c r="AL111" s="5">
        <v>13</v>
      </c>
      <c r="AM111" s="5">
        <v>218.2</v>
      </c>
      <c r="AN111" s="5">
        <v>1145.0999999999999</v>
      </c>
      <c r="AO111" s="60"/>
      <c r="AP111" s="60"/>
      <c r="AQ111" s="60"/>
      <c r="AR111" s="60"/>
      <c r="AS111" s="60"/>
      <c r="AT111" s="60"/>
    </row>
    <row r="112" spans="1:46">
      <c r="A112" t="s">
        <v>81</v>
      </c>
      <c r="B112" s="4">
        <v>35246</v>
      </c>
      <c r="C112" s="5">
        <v>192.9</v>
      </c>
      <c r="D112" s="5">
        <v>165.8</v>
      </c>
      <c r="E112" s="5">
        <v>912.9</v>
      </c>
      <c r="F112" s="5">
        <v>34.6</v>
      </c>
      <c r="G112" s="5">
        <v>839.6</v>
      </c>
      <c r="H112" s="5">
        <v>577.70000000000005</v>
      </c>
      <c r="I112" s="5">
        <v>205.5</v>
      </c>
      <c r="J112" s="5">
        <v>20</v>
      </c>
      <c r="K112" s="5">
        <v>551.6</v>
      </c>
      <c r="L112" s="5">
        <v>10998.3</v>
      </c>
      <c r="M112" s="5">
        <v>7133.6</v>
      </c>
      <c r="N112" s="5">
        <v>5220.5</v>
      </c>
      <c r="O112" s="89">
        <v>0.73182000000000003</v>
      </c>
      <c r="P112" s="5">
        <v>8032.8</v>
      </c>
      <c r="Q112" s="9">
        <v>0.96</v>
      </c>
      <c r="R112" s="5">
        <v>10994</v>
      </c>
      <c r="S112" s="5">
        <v>1487.7</v>
      </c>
      <c r="T112" s="41">
        <v>-1</v>
      </c>
      <c r="U112" s="9">
        <v>0.3</v>
      </c>
      <c r="V112" s="9">
        <v>0.66</v>
      </c>
      <c r="W112" s="5">
        <v>1487.7</v>
      </c>
      <c r="X112" s="5">
        <v>582.1</v>
      </c>
      <c r="Y112" s="5">
        <v>905.5</v>
      </c>
      <c r="Z112" s="5">
        <v>874.1</v>
      </c>
      <c r="AA112" s="5">
        <v>1563.8</v>
      </c>
      <c r="AB112" s="5">
        <f t="shared" si="1"/>
        <v>878.3</v>
      </c>
      <c r="AC112" s="5">
        <v>673.6</v>
      </c>
      <c r="AD112" s="5">
        <v>71.2</v>
      </c>
      <c r="AE112" s="5">
        <v>171.9</v>
      </c>
      <c r="AF112" s="5">
        <v>541.70000000000005</v>
      </c>
      <c r="AG112" s="5">
        <v>680.7</v>
      </c>
      <c r="AH112" s="5">
        <v>185.5</v>
      </c>
      <c r="AI112" s="5">
        <v>165.9</v>
      </c>
      <c r="AJ112" s="5">
        <v>506.5</v>
      </c>
      <c r="AK112" s="5">
        <v>33.5</v>
      </c>
      <c r="AL112" s="5">
        <v>12.7</v>
      </c>
      <c r="AM112" s="5">
        <v>232.2</v>
      </c>
      <c r="AN112" s="5">
        <v>1171.4000000000001</v>
      </c>
      <c r="AO112" s="60"/>
      <c r="AP112" s="60"/>
      <c r="AQ112" s="60"/>
      <c r="AR112" s="60"/>
      <c r="AS112" s="60"/>
      <c r="AT112" s="60"/>
    </row>
    <row r="113" spans="1:46">
      <c r="A113" t="s">
        <v>82</v>
      </c>
      <c r="B113" s="4">
        <v>35338</v>
      </c>
      <c r="C113" s="5">
        <v>196.5</v>
      </c>
      <c r="D113" s="5">
        <v>158.80000000000001</v>
      </c>
      <c r="E113" s="5">
        <v>908.5</v>
      </c>
      <c r="F113" s="5">
        <v>35.200000000000003</v>
      </c>
      <c r="G113" s="5">
        <v>843.5</v>
      </c>
      <c r="H113" s="5">
        <v>581.79999999999995</v>
      </c>
      <c r="I113" s="5">
        <v>205.9</v>
      </c>
      <c r="J113" s="5">
        <v>20.100000000000001</v>
      </c>
      <c r="K113" s="5">
        <v>559</v>
      </c>
      <c r="L113" s="5">
        <v>11097</v>
      </c>
      <c r="M113" s="5">
        <v>7176.8</v>
      </c>
      <c r="N113" s="5">
        <v>5274.5</v>
      </c>
      <c r="O113" s="89">
        <v>0.73494000000000004</v>
      </c>
      <c r="P113" s="5">
        <v>8131.4</v>
      </c>
      <c r="Q113" s="9">
        <v>0.01</v>
      </c>
      <c r="R113" s="5">
        <v>11077</v>
      </c>
      <c r="S113" s="5">
        <v>1496.7</v>
      </c>
      <c r="T113" s="41">
        <v>-1</v>
      </c>
      <c r="U113" s="9">
        <v>-0.38</v>
      </c>
      <c r="V113" s="9">
        <v>0.38</v>
      </c>
      <c r="W113" s="5">
        <v>1496.7</v>
      </c>
      <c r="X113" s="5">
        <v>577.79999999999995</v>
      </c>
      <c r="Y113" s="5">
        <v>919</v>
      </c>
      <c r="Z113" s="5">
        <v>862.5</v>
      </c>
      <c r="AA113" s="5">
        <v>1577.1</v>
      </c>
      <c r="AB113" s="5">
        <f t="shared" si="1"/>
        <v>873.3</v>
      </c>
      <c r="AC113" s="5">
        <v>674.2</v>
      </c>
      <c r="AD113" s="5">
        <v>71.7</v>
      </c>
      <c r="AE113" s="5">
        <v>172.6</v>
      </c>
      <c r="AF113" s="5">
        <v>549.5</v>
      </c>
      <c r="AG113" s="5">
        <v>683.7</v>
      </c>
      <c r="AH113" s="5">
        <v>182.9</v>
      </c>
      <c r="AI113" s="5">
        <v>169.3</v>
      </c>
      <c r="AJ113" s="5">
        <v>510.1</v>
      </c>
      <c r="AK113" s="5">
        <v>33.299999999999997</v>
      </c>
      <c r="AL113" s="5">
        <v>12.3</v>
      </c>
      <c r="AM113" s="5">
        <v>224.8</v>
      </c>
      <c r="AN113" s="5">
        <v>1176</v>
      </c>
      <c r="AO113" s="60"/>
      <c r="AP113" s="60"/>
      <c r="AQ113" s="60"/>
      <c r="AR113" s="60"/>
      <c r="AS113" s="60"/>
      <c r="AT113" s="60"/>
    </row>
    <row r="114" spans="1:46">
      <c r="A114" t="s">
        <v>83</v>
      </c>
      <c r="B114" s="4">
        <v>35430</v>
      </c>
      <c r="C114" s="5">
        <v>200.4</v>
      </c>
      <c r="D114" s="5">
        <v>156.9</v>
      </c>
      <c r="E114" s="5">
        <v>910.7</v>
      </c>
      <c r="F114" s="5">
        <v>35.799999999999997</v>
      </c>
      <c r="G114" s="5">
        <v>863.5</v>
      </c>
      <c r="H114" s="5">
        <v>593.20000000000005</v>
      </c>
      <c r="I114" s="5">
        <v>208.6</v>
      </c>
      <c r="J114" s="5">
        <v>20.3</v>
      </c>
      <c r="K114" s="5">
        <v>566.5</v>
      </c>
      <c r="L114" s="5">
        <v>11212.2</v>
      </c>
      <c r="M114" s="5">
        <v>7233.9</v>
      </c>
      <c r="N114" s="5">
        <v>5352.8</v>
      </c>
      <c r="O114" s="89">
        <v>0.73995</v>
      </c>
      <c r="P114" s="5">
        <v>8259.7999999999993</v>
      </c>
      <c r="Q114" s="9">
        <v>0.52</v>
      </c>
      <c r="R114" s="5">
        <v>11165.2</v>
      </c>
      <c r="S114" s="5">
        <v>1515.7</v>
      </c>
      <c r="T114" s="41">
        <v>-1</v>
      </c>
      <c r="U114" s="9">
        <v>-0.13</v>
      </c>
      <c r="V114" s="9">
        <v>0.65</v>
      </c>
      <c r="W114" s="5">
        <v>1515.7</v>
      </c>
      <c r="X114" s="5">
        <v>576.9</v>
      </c>
      <c r="Y114" s="5">
        <v>938.8</v>
      </c>
      <c r="Z114" s="5">
        <v>858.3</v>
      </c>
      <c r="AA114" s="5">
        <v>1599.6</v>
      </c>
      <c r="AB114" s="5">
        <f t="shared" si="1"/>
        <v>874.90000000000009</v>
      </c>
      <c r="AC114" s="5">
        <v>689.4</v>
      </c>
      <c r="AD114" s="5">
        <v>75.900000000000006</v>
      </c>
      <c r="AE114" s="5">
        <v>175.3</v>
      </c>
      <c r="AF114" s="5">
        <v>557.5</v>
      </c>
      <c r="AG114" s="5">
        <v>688.9</v>
      </c>
      <c r="AH114" s="5">
        <v>180.3</v>
      </c>
      <c r="AI114" s="5">
        <v>174.1</v>
      </c>
      <c r="AJ114" s="5">
        <v>517.29999999999995</v>
      </c>
      <c r="AK114" s="5">
        <v>33.4</v>
      </c>
      <c r="AL114" s="5">
        <v>11.9</v>
      </c>
      <c r="AM114" s="5">
        <v>221.7</v>
      </c>
      <c r="AN114" s="5">
        <v>1192</v>
      </c>
      <c r="AO114" s="60"/>
      <c r="AP114" s="60"/>
      <c r="AQ114" s="60"/>
      <c r="AR114" s="60"/>
      <c r="AS114" s="60"/>
      <c r="AT114" s="60"/>
    </row>
    <row r="115" spans="1:46">
      <c r="A115" t="s">
        <v>84</v>
      </c>
      <c r="B115" s="4">
        <v>35520</v>
      </c>
      <c r="C115" s="5">
        <v>204.4</v>
      </c>
      <c r="D115" s="5">
        <v>161.4</v>
      </c>
      <c r="E115" s="5">
        <v>930.5</v>
      </c>
      <c r="F115" s="5">
        <v>37.200000000000003</v>
      </c>
      <c r="G115" s="5">
        <v>902.1</v>
      </c>
      <c r="H115" s="5">
        <v>595.70000000000005</v>
      </c>
      <c r="I115" s="5">
        <v>210</v>
      </c>
      <c r="J115" s="5">
        <v>20</v>
      </c>
      <c r="K115" s="5">
        <v>574.4</v>
      </c>
      <c r="L115" s="5">
        <v>11284.6</v>
      </c>
      <c r="M115" s="5">
        <v>7310.2</v>
      </c>
      <c r="N115" s="5">
        <v>5433.1</v>
      </c>
      <c r="O115" s="89">
        <v>0.74322999999999995</v>
      </c>
      <c r="P115" s="5">
        <v>8362.7000000000007</v>
      </c>
      <c r="Q115" s="9">
        <v>-0.38</v>
      </c>
      <c r="R115" s="5">
        <v>11260.7</v>
      </c>
      <c r="S115" s="5">
        <v>1516</v>
      </c>
      <c r="T115" s="41">
        <v>-1</v>
      </c>
      <c r="U115" s="9">
        <v>-0.39</v>
      </c>
      <c r="V115" s="9">
        <v>0.01</v>
      </c>
      <c r="W115" s="5">
        <v>1516</v>
      </c>
      <c r="X115" s="5">
        <v>570.70000000000005</v>
      </c>
      <c r="Y115" s="5">
        <v>945.3</v>
      </c>
      <c r="Z115" s="5">
        <v>846.2</v>
      </c>
      <c r="AA115" s="5">
        <v>1600.1</v>
      </c>
      <c r="AB115" s="5">
        <f t="shared" si="1"/>
        <v>893.3</v>
      </c>
      <c r="AC115" s="5">
        <v>724.3</v>
      </c>
      <c r="AD115" s="5">
        <v>72</v>
      </c>
      <c r="AE115" s="5">
        <v>176.9</v>
      </c>
      <c r="AF115" s="5">
        <v>566</v>
      </c>
      <c r="AG115" s="5">
        <v>704.5</v>
      </c>
      <c r="AH115" s="5">
        <v>184.6</v>
      </c>
      <c r="AI115" s="5">
        <v>177.8</v>
      </c>
      <c r="AJ115" s="5">
        <v>523.79999999999995</v>
      </c>
      <c r="AK115" s="5">
        <v>33.1</v>
      </c>
      <c r="AL115" s="5">
        <v>11.3</v>
      </c>
      <c r="AM115" s="5">
        <v>226</v>
      </c>
      <c r="AN115" s="5">
        <v>1202.5</v>
      </c>
      <c r="AO115" s="60"/>
      <c r="AP115" s="60"/>
      <c r="AQ115" s="60"/>
      <c r="AR115" s="60"/>
      <c r="AS115" s="60"/>
      <c r="AT115" s="60"/>
    </row>
    <row r="116" spans="1:46">
      <c r="A116" t="s">
        <v>85</v>
      </c>
      <c r="B116" s="4">
        <v>35611</v>
      </c>
      <c r="C116" s="5">
        <v>207.1</v>
      </c>
      <c r="D116" s="5">
        <v>159.4</v>
      </c>
      <c r="E116" s="5">
        <v>931.3</v>
      </c>
      <c r="F116" s="5">
        <v>38</v>
      </c>
      <c r="G116" s="5">
        <v>916.2</v>
      </c>
      <c r="H116" s="5">
        <v>610.4</v>
      </c>
      <c r="I116" s="5">
        <v>214</v>
      </c>
      <c r="J116" s="5">
        <v>20.5</v>
      </c>
      <c r="K116" s="5">
        <v>581.9</v>
      </c>
      <c r="L116" s="5">
        <v>11472.1</v>
      </c>
      <c r="M116" s="5">
        <v>7343.1</v>
      </c>
      <c r="N116" s="5">
        <v>5471.3</v>
      </c>
      <c r="O116" s="89">
        <v>0.74509000000000003</v>
      </c>
      <c r="P116" s="5">
        <v>8518.7999999999993</v>
      </c>
      <c r="Q116" s="9">
        <v>0.96</v>
      </c>
      <c r="R116" s="5">
        <v>11363.1</v>
      </c>
      <c r="S116" s="5">
        <v>1542.5</v>
      </c>
      <c r="T116" s="41">
        <v>-1</v>
      </c>
      <c r="U116" s="9">
        <v>0.62</v>
      </c>
      <c r="V116" s="9">
        <v>0.34</v>
      </c>
      <c r="W116" s="5">
        <v>1542.5</v>
      </c>
      <c r="X116" s="5">
        <v>587.20000000000005</v>
      </c>
      <c r="Y116" s="5">
        <v>955.4</v>
      </c>
      <c r="Z116" s="5">
        <v>865</v>
      </c>
      <c r="AA116" s="5">
        <v>1611.9</v>
      </c>
      <c r="AB116" s="5">
        <f t="shared" si="1"/>
        <v>893.3</v>
      </c>
      <c r="AC116" s="5">
        <v>739.3</v>
      </c>
      <c r="AD116" s="5">
        <v>79.7</v>
      </c>
      <c r="AE116" s="5">
        <v>180.5</v>
      </c>
      <c r="AF116" s="5">
        <v>574</v>
      </c>
      <c r="AG116" s="5">
        <v>707.5</v>
      </c>
      <c r="AH116" s="5">
        <v>184.2</v>
      </c>
      <c r="AI116" s="5">
        <v>176.9</v>
      </c>
      <c r="AJ116" s="5">
        <v>530.70000000000005</v>
      </c>
      <c r="AK116" s="5">
        <v>33.6</v>
      </c>
      <c r="AL116" s="5">
        <v>10.9</v>
      </c>
      <c r="AM116" s="5">
        <v>223.7</v>
      </c>
      <c r="AN116" s="5">
        <v>1209</v>
      </c>
      <c r="AO116" s="60"/>
      <c r="AP116" s="60"/>
      <c r="AQ116" s="60"/>
      <c r="AR116" s="60"/>
      <c r="AS116" s="60"/>
      <c r="AT116" s="60"/>
    </row>
    <row r="117" spans="1:46">
      <c r="A117" t="s">
        <v>86</v>
      </c>
      <c r="B117" s="4">
        <v>35703</v>
      </c>
      <c r="C117" s="5">
        <v>208.3</v>
      </c>
      <c r="D117" s="5">
        <v>163.69999999999999</v>
      </c>
      <c r="E117" s="5">
        <v>937.2</v>
      </c>
      <c r="F117" s="5">
        <v>38.6</v>
      </c>
      <c r="G117" s="5">
        <v>941.1</v>
      </c>
      <c r="H117" s="5">
        <v>616.6</v>
      </c>
      <c r="I117" s="5">
        <v>226</v>
      </c>
      <c r="J117" s="5">
        <v>20.9</v>
      </c>
      <c r="K117" s="5">
        <v>590.5</v>
      </c>
      <c r="L117" s="5">
        <v>11615.6</v>
      </c>
      <c r="M117" s="5">
        <v>7468.2</v>
      </c>
      <c r="N117" s="5">
        <v>5579.2</v>
      </c>
      <c r="O117" s="89">
        <v>0.74706000000000006</v>
      </c>
      <c r="P117" s="5">
        <v>8662.7999999999993</v>
      </c>
      <c r="Q117" s="9">
        <v>0.34</v>
      </c>
      <c r="R117" s="5">
        <v>11470.5</v>
      </c>
      <c r="S117" s="5">
        <v>1555.2</v>
      </c>
      <c r="T117" s="41">
        <v>-1</v>
      </c>
      <c r="U117" s="9">
        <v>-0.11</v>
      </c>
      <c r="V117" s="9">
        <v>0.46</v>
      </c>
      <c r="W117" s="5">
        <v>1555.2</v>
      </c>
      <c r="X117" s="5">
        <v>586</v>
      </c>
      <c r="Y117" s="5">
        <v>969.2</v>
      </c>
      <c r="Z117" s="5">
        <v>861.3</v>
      </c>
      <c r="AA117" s="5">
        <v>1628.1</v>
      </c>
      <c r="AB117" s="5">
        <f t="shared" si="1"/>
        <v>898.6</v>
      </c>
      <c r="AC117" s="5">
        <v>757</v>
      </c>
      <c r="AD117" s="5">
        <v>79.900000000000006</v>
      </c>
      <c r="AE117" s="5">
        <v>190.5</v>
      </c>
      <c r="AF117" s="5">
        <v>582.9</v>
      </c>
      <c r="AG117" s="5">
        <v>709.2</v>
      </c>
      <c r="AH117" s="5">
        <v>187.5</v>
      </c>
      <c r="AI117" s="5">
        <v>184.1</v>
      </c>
      <c r="AJ117" s="5">
        <v>536.6</v>
      </c>
      <c r="AK117" s="5">
        <v>35.5</v>
      </c>
      <c r="AL117" s="5">
        <v>10.6</v>
      </c>
      <c r="AM117" s="5">
        <v>228</v>
      </c>
      <c r="AN117" s="5">
        <v>1225.5</v>
      </c>
      <c r="AO117" s="60"/>
      <c r="AP117" s="60"/>
      <c r="AQ117" s="60"/>
      <c r="AR117" s="60"/>
      <c r="AS117" s="60"/>
      <c r="AT117" s="60"/>
    </row>
    <row r="118" spans="1:46">
      <c r="A118" t="s">
        <v>87</v>
      </c>
      <c r="B118" s="4">
        <v>35795</v>
      </c>
      <c r="C118" s="5">
        <v>207.9</v>
      </c>
      <c r="D118" s="5">
        <v>168</v>
      </c>
      <c r="E118" s="5">
        <v>942.7</v>
      </c>
      <c r="F118" s="5">
        <v>39</v>
      </c>
      <c r="G118" s="5">
        <v>967.8</v>
      </c>
      <c r="H118" s="5">
        <v>623.79999999999995</v>
      </c>
      <c r="I118" s="5">
        <v>215.9</v>
      </c>
      <c r="J118" s="5">
        <v>21.3</v>
      </c>
      <c r="K118" s="5">
        <v>602.20000000000005</v>
      </c>
      <c r="L118" s="5">
        <v>11715.4</v>
      </c>
      <c r="M118" s="5">
        <v>7557.4</v>
      </c>
      <c r="N118" s="5">
        <v>5663.6</v>
      </c>
      <c r="O118" s="89">
        <v>0.74941000000000002</v>
      </c>
      <c r="P118" s="5">
        <v>8765.9</v>
      </c>
      <c r="Q118" s="9">
        <v>0.37</v>
      </c>
      <c r="R118" s="5">
        <v>11582.6</v>
      </c>
      <c r="S118" s="5">
        <v>1574.8</v>
      </c>
      <c r="T118" s="41">
        <v>-1</v>
      </c>
      <c r="U118" s="9">
        <v>-0.04</v>
      </c>
      <c r="V118" s="9">
        <v>0.41</v>
      </c>
      <c r="W118" s="5">
        <v>1574.8</v>
      </c>
      <c r="X118" s="5">
        <v>589.20000000000005</v>
      </c>
      <c r="Y118" s="5">
        <v>985.6</v>
      </c>
      <c r="Z118" s="5">
        <v>859.9</v>
      </c>
      <c r="AA118" s="5">
        <v>1642.8</v>
      </c>
      <c r="AB118" s="5">
        <f t="shared" si="1"/>
        <v>903.7</v>
      </c>
      <c r="AC118" s="5">
        <v>778.6</v>
      </c>
      <c r="AD118" s="5">
        <v>79.7</v>
      </c>
      <c r="AE118" s="5">
        <v>181.5</v>
      </c>
      <c r="AF118" s="5">
        <v>594.79999999999995</v>
      </c>
      <c r="AG118" s="5">
        <v>710.2</v>
      </c>
      <c r="AH118" s="5">
        <v>196.3</v>
      </c>
      <c r="AI118" s="5">
        <v>189.2</v>
      </c>
      <c r="AJ118" s="5">
        <v>544</v>
      </c>
      <c r="AK118" s="5">
        <v>34.4</v>
      </c>
      <c r="AL118" s="5">
        <v>10.5</v>
      </c>
      <c r="AM118" s="5">
        <v>232.4</v>
      </c>
      <c r="AN118" s="5">
        <v>1243.5</v>
      </c>
      <c r="AO118" s="60"/>
      <c r="AP118" s="60"/>
      <c r="AQ118" s="60"/>
      <c r="AR118" s="60"/>
      <c r="AS118" s="60"/>
      <c r="AT118" s="60"/>
    </row>
    <row r="119" spans="1:46">
      <c r="A119" t="s">
        <v>88</v>
      </c>
      <c r="B119" s="4">
        <v>35885</v>
      </c>
      <c r="C119" s="5">
        <v>206.4</v>
      </c>
      <c r="D119" s="5">
        <v>167.2</v>
      </c>
      <c r="E119" s="5">
        <v>951.8</v>
      </c>
      <c r="F119" s="5">
        <v>39.1</v>
      </c>
      <c r="G119" s="5">
        <v>996.1</v>
      </c>
      <c r="H119" s="5">
        <v>629.1</v>
      </c>
      <c r="I119" s="5">
        <v>213.5</v>
      </c>
      <c r="J119" s="5">
        <v>26.4</v>
      </c>
      <c r="K119" s="5">
        <v>610.29999999999995</v>
      </c>
      <c r="L119" s="5">
        <v>11832.5</v>
      </c>
      <c r="M119" s="5">
        <v>7633.9</v>
      </c>
      <c r="N119" s="5">
        <v>5721.3</v>
      </c>
      <c r="O119" s="89">
        <v>0.74947000000000008</v>
      </c>
      <c r="P119" s="5">
        <v>8866.5</v>
      </c>
      <c r="Q119" s="9">
        <v>-0.25</v>
      </c>
      <c r="R119" s="5">
        <v>11698.7</v>
      </c>
      <c r="S119" s="5">
        <v>1568</v>
      </c>
      <c r="T119" s="41">
        <v>-1</v>
      </c>
      <c r="U119" s="9">
        <v>-0.66</v>
      </c>
      <c r="V119" s="9">
        <v>0.41</v>
      </c>
      <c r="W119" s="5">
        <v>1568</v>
      </c>
      <c r="X119" s="5">
        <v>572.20000000000005</v>
      </c>
      <c r="Y119" s="5">
        <v>995.9</v>
      </c>
      <c r="Z119" s="5">
        <v>838.5</v>
      </c>
      <c r="AA119" s="5">
        <v>1657.8</v>
      </c>
      <c r="AB119" s="5">
        <f t="shared" si="1"/>
        <v>912.69999999999993</v>
      </c>
      <c r="AC119" s="5">
        <v>800.6</v>
      </c>
      <c r="AD119" s="5">
        <v>79.5</v>
      </c>
      <c r="AE119" s="5">
        <v>178.8</v>
      </c>
      <c r="AF119" s="5">
        <v>602.79999999999995</v>
      </c>
      <c r="AG119" s="5">
        <v>719.7</v>
      </c>
      <c r="AH119" s="5">
        <v>197.3</v>
      </c>
      <c r="AI119" s="5">
        <v>195.6</v>
      </c>
      <c r="AJ119" s="5">
        <v>549.6</v>
      </c>
      <c r="AK119" s="5">
        <v>34.700000000000003</v>
      </c>
      <c r="AL119" s="5">
        <v>10.5</v>
      </c>
      <c r="AM119" s="5">
        <v>232.1</v>
      </c>
      <c r="AN119" s="5">
        <v>1250.5</v>
      </c>
      <c r="AO119" s="60"/>
      <c r="AP119" s="60"/>
      <c r="AQ119" s="60"/>
      <c r="AR119" s="60"/>
      <c r="AS119" s="60"/>
      <c r="AT119" s="60"/>
    </row>
    <row r="120" spans="1:46">
      <c r="A120" t="s">
        <v>89</v>
      </c>
      <c r="B120" s="4">
        <v>35976</v>
      </c>
      <c r="C120" s="5">
        <v>205.3</v>
      </c>
      <c r="D120" s="5">
        <v>170</v>
      </c>
      <c r="E120" s="5">
        <v>956</v>
      </c>
      <c r="F120" s="5">
        <v>39.299999999999997</v>
      </c>
      <c r="G120" s="5">
        <v>1022.4</v>
      </c>
      <c r="H120" s="5">
        <v>635.5</v>
      </c>
      <c r="I120" s="5">
        <v>209.9</v>
      </c>
      <c r="J120" s="5">
        <v>26.6</v>
      </c>
      <c r="K120" s="5">
        <v>619.70000000000005</v>
      </c>
      <c r="L120" s="5">
        <v>11942</v>
      </c>
      <c r="M120" s="5">
        <v>7768.3</v>
      </c>
      <c r="N120" s="5">
        <v>5832.6</v>
      </c>
      <c r="O120" s="89">
        <v>0.75080999999999998</v>
      </c>
      <c r="P120" s="5">
        <v>8969.7000000000007</v>
      </c>
      <c r="Q120" s="9">
        <v>1.25</v>
      </c>
      <c r="R120" s="5">
        <v>11818.5</v>
      </c>
      <c r="S120" s="5">
        <v>1603.7</v>
      </c>
      <c r="T120" s="41">
        <v>-1</v>
      </c>
      <c r="U120" s="9">
        <v>0.51</v>
      </c>
      <c r="V120" s="9">
        <v>0.74</v>
      </c>
      <c r="W120" s="5">
        <v>1603.7</v>
      </c>
      <c r="X120" s="5">
        <v>587.1</v>
      </c>
      <c r="Y120" s="5">
        <v>1016.6</v>
      </c>
      <c r="Z120" s="5">
        <v>854.9</v>
      </c>
      <c r="AA120" s="5">
        <v>1684.9</v>
      </c>
      <c r="AB120" s="5">
        <f t="shared" si="1"/>
        <v>916.7</v>
      </c>
      <c r="AC120" s="5">
        <v>820.9</v>
      </c>
      <c r="AD120" s="5">
        <v>80.099999999999994</v>
      </c>
      <c r="AE120" s="5">
        <v>175.4</v>
      </c>
      <c r="AF120" s="5">
        <v>612.29999999999995</v>
      </c>
      <c r="AG120" s="5">
        <v>720.7</v>
      </c>
      <c r="AH120" s="5">
        <v>197</v>
      </c>
      <c r="AI120" s="5">
        <v>201.4</v>
      </c>
      <c r="AJ120" s="5">
        <v>555.4</v>
      </c>
      <c r="AK120" s="5">
        <v>34.5</v>
      </c>
      <c r="AL120" s="5">
        <v>10.5</v>
      </c>
      <c r="AM120" s="5">
        <v>235.3</v>
      </c>
      <c r="AN120" s="5">
        <v>1272.2</v>
      </c>
      <c r="AO120" s="60"/>
      <c r="AP120" s="60"/>
      <c r="AQ120" s="60"/>
      <c r="AR120" s="60"/>
      <c r="AS120" s="60"/>
      <c r="AT120" s="60"/>
    </row>
    <row r="121" spans="1:46">
      <c r="A121" t="s">
        <v>90</v>
      </c>
      <c r="B121" s="4">
        <v>36068</v>
      </c>
      <c r="C121" s="5">
        <v>205</v>
      </c>
      <c r="D121" s="5">
        <v>168.1</v>
      </c>
      <c r="E121" s="5">
        <v>957.4</v>
      </c>
      <c r="F121" s="5">
        <v>40</v>
      </c>
      <c r="G121" s="5">
        <v>1043.2</v>
      </c>
      <c r="H121" s="5">
        <v>643</v>
      </c>
      <c r="I121" s="5">
        <v>215.8</v>
      </c>
      <c r="J121" s="5">
        <v>26.8</v>
      </c>
      <c r="K121" s="5">
        <v>629.5</v>
      </c>
      <c r="L121" s="5">
        <v>12091.6</v>
      </c>
      <c r="M121" s="5">
        <v>7869.6</v>
      </c>
      <c r="N121" s="5">
        <v>5926.8</v>
      </c>
      <c r="O121" s="89">
        <v>0.75313000000000008</v>
      </c>
      <c r="P121" s="5">
        <v>9121.1</v>
      </c>
      <c r="Q121" s="9">
        <v>0.56000000000000005</v>
      </c>
      <c r="R121" s="5">
        <v>11941.5</v>
      </c>
      <c r="S121" s="5">
        <v>1627.3</v>
      </c>
      <c r="T121" s="41">
        <v>-1</v>
      </c>
      <c r="U121" s="9">
        <v>-0.09</v>
      </c>
      <c r="V121" s="9">
        <v>0.65</v>
      </c>
      <c r="W121" s="5">
        <v>1627.3</v>
      </c>
      <c r="X121" s="5">
        <v>588.6</v>
      </c>
      <c r="Y121" s="5">
        <v>1038.5999999999999</v>
      </c>
      <c r="Z121" s="5">
        <v>851.6</v>
      </c>
      <c r="AA121" s="5">
        <v>1708.6</v>
      </c>
      <c r="AB121" s="5">
        <f t="shared" si="1"/>
        <v>917.4</v>
      </c>
      <c r="AC121" s="5">
        <v>841.6</v>
      </c>
      <c r="AD121" s="5">
        <v>81.5</v>
      </c>
      <c r="AE121" s="5">
        <v>180.1</v>
      </c>
      <c r="AF121" s="5">
        <v>622.20000000000005</v>
      </c>
      <c r="AG121" s="5">
        <v>723.5</v>
      </c>
      <c r="AH121" s="5">
        <v>201.8</v>
      </c>
      <c r="AI121" s="5">
        <v>201.6</v>
      </c>
      <c r="AJ121" s="5">
        <v>561.6</v>
      </c>
      <c r="AK121" s="5">
        <v>35.700000000000003</v>
      </c>
      <c r="AL121" s="5">
        <v>10.3</v>
      </c>
      <c r="AM121" s="5">
        <v>233.9</v>
      </c>
      <c r="AN121" s="5">
        <v>1290.9000000000001</v>
      </c>
      <c r="AO121" s="60"/>
      <c r="AP121" s="60"/>
      <c r="AQ121" s="60"/>
      <c r="AR121" s="60"/>
      <c r="AS121" s="60"/>
      <c r="AT121" s="60"/>
    </row>
    <row r="122" spans="1:46">
      <c r="A122" t="s">
        <v>91</v>
      </c>
      <c r="B122" s="4">
        <v>36160</v>
      </c>
      <c r="C122" s="5">
        <v>205.5</v>
      </c>
      <c r="D122" s="5">
        <v>175.4</v>
      </c>
      <c r="E122" s="5">
        <v>966.4</v>
      </c>
      <c r="F122" s="5">
        <v>41.1</v>
      </c>
      <c r="G122" s="5">
        <v>1068</v>
      </c>
      <c r="H122" s="5">
        <v>650.29999999999995</v>
      </c>
      <c r="I122" s="5">
        <v>211.3</v>
      </c>
      <c r="J122" s="5">
        <v>26.6</v>
      </c>
      <c r="K122" s="5">
        <v>639.20000000000005</v>
      </c>
      <c r="L122" s="5">
        <v>12287</v>
      </c>
      <c r="M122" s="5">
        <v>7983.3</v>
      </c>
      <c r="N122" s="5">
        <v>6028.2</v>
      </c>
      <c r="O122" s="89">
        <v>0.7551000000000001</v>
      </c>
      <c r="P122" s="5">
        <v>9294</v>
      </c>
      <c r="Q122" s="9">
        <v>0.45</v>
      </c>
      <c r="R122" s="5">
        <v>12067.1</v>
      </c>
      <c r="S122" s="5">
        <v>1647.5</v>
      </c>
      <c r="T122" s="41">
        <v>-1</v>
      </c>
      <c r="U122" s="9">
        <v>0.18</v>
      </c>
      <c r="V122" s="9">
        <v>0.27</v>
      </c>
      <c r="W122" s="5">
        <v>1647.5</v>
      </c>
      <c r="X122" s="5">
        <v>594.20000000000005</v>
      </c>
      <c r="Y122" s="5">
        <v>1053.2</v>
      </c>
      <c r="Z122" s="5">
        <v>857</v>
      </c>
      <c r="AA122" s="5">
        <v>1718.3</v>
      </c>
      <c r="AB122" s="5">
        <f t="shared" si="1"/>
        <v>925.3</v>
      </c>
      <c r="AC122" s="5">
        <v>861.7</v>
      </c>
      <c r="AD122" s="5">
        <v>81.7</v>
      </c>
      <c r="AE122" s="5">
        <v>176.4</v>
      </c>
      <c r="AF122" s="5">
        <v>632.20000000000005</v>
      </c>
      <c r="AG122" s="5">
        <v>724.7</v>
      </c>
      <c r="AH122" s="5">
        <v>207</v>
      </c>
      <c r="AI122" s="5">
        <v>206.3</v>
      </c>
      <c r="AJ122" s="5">
        <v>568.6</v>
      </c>
      <c r="AK122" s="5">
        <v>34.799999999999997</v>
      </c>
      <c r="AL122" s="5">
        <v>10.1</v>
      </c>
      <c r="AM122" s="5">
        <v>241.7</v>
      </c>
      <c r="AN122" s="5">
        <v>1312.2</v>
      </c>
      <c r="AO122" s="60"/>
      <c r="AP122" s="60"/>
      <c r="AQ122" s="60"/>
      <c r="AR122" s="60"/>
      <c r="AS122" s="60"/>
      <c r="AT122" s="60"/>
    </row>
    <row r="123" spans="1:46">
      <c r="A123" t="s">
        <v>92</v>
      </c>
      <c r="B123" s="4">
        <v>36250</v>
      </c>
      <c r="C123" s="5">
        <v>206.6</v>
      </c>
      <c r="D123" s="5">
        <v>181.1</v>
      </c>
      <c r="E123" s="5">
        <v>983.4</v>
      </c>
      <c r="F123" s="5">
        <v>42.3</v>
      </c>
      <c r="G123" s="5">
        <v>1077.9000000000001</v>
      </c>
      <c r="H123" s="5">
        <v>657.5</v>
      </c>
      <c r="I123" s="5">
        <v>222.3</v>
      </c>
      <c r="J123" s="5">
        <v>24</v>
      </c>
      <c r="K123" s="5">
        <v>650.20000000000005</v>
      </c>
      <c r="L123" s="5">
        <v>12403.3</v>
      </c>
      <c r="M123" s="5">
        <v>8060.8</v>
      </c>
      <c r="N123" s="5">
        <v>6102.5</v>
      </c>
      <c r="O123" s="89">
        <v>0.75706999999999991</v>
      </c>
      <c r="P123" s="5">
        <v>9417.2999999999993</v>
      </c>
      <c r="Q123" s="9">
        <v>0.5</v>
      </c>
      <c r="R123" s="5">
        <v>12193.7</v>
      </c>
      <c r="S123" s="5">
        <v>1669.4</v>
      </c>
      <c r="T123" s="41">
        <v>-1</v>
      </c>
      <c r="U123" s="9">
        <v>-0.01</v>
      </c>
      <c r="V123" s="9">
        <v>0.51</v>
      </c>
      <c r="W123" s="5">
        <v>1669.4</v>
      </c>
      <c r="X123" s="5">
        <v>595.5</v>
      </c>
      <c r="Y123" s="5">
        <v>1073.9000000000001</v>
      </c>
      <c r="Z123" s="5">
        <v>856.3</v>
      </c>
      <c r="AA123" s="5">
        <v>1737.3</v>
      </c>
      <c r="AB123" s="5">
        <f t="shared" si="1"/>
        <v>941.1</v>
      </c>
      <c r="AC123" s="5">
        <v>869.8</v>
      </c>
      <c r="AD123" s="5">
        <v>81.3</v>
      </c>
      <c r="AE123" s="5">
        <v>186</v>
      </c>
      <c r="AF123" s="5">
        <v>643.5</v>
      </c>
      <c r="AG123" s="5">
        <v>735.5</v>
      </c>
      <c r="AH123" s="5">
        <v>214.7</v>
      </c>
      <c r="AI123" s="5">
        <v>208.2</v>
      </c>
      <c r="AJ123" s="5">
        <v>576.20000000000005</v>
      </c>
      <c r="AK123" s="5">
        <v>36.299999999999997</v>
      </c>
      <c r="AL123" s="5">
        <v>9.9</v>
      </c>
      <c r="AM123" s="5">
        <v>247.8</v>
      </c>
      <c r="AN123" s="5">
        <v>1338.9</v>
      </c>
      <c r="AO123" s="60"/>
      <c r="AP123" s="60"/>
      <c r="AQ123" s="60"/>
      <c r="AR123" s="60"/>
      <c r="AS123" s="60"/>
      <c r="AT123" s="60"/>
    </row>
    <row r="124" spans="1:46">
      <c r="A124" t="s">
        <v>93</v>
      </c>
      <c r="B124" s="4">
        <v>36341</v>
      </c>
      <c r="C124" s="5">
        <v>207.9</v>
      </c>
      <c r="D124" s="5">
        <v>179.1</v>
      </c>
      <c r="E124" s="5">
        <v>985</v>
      </c>
      <c r="F124" s="5">
        <v>43.5</v>
      </c>
      <c r="G124" s="5">
        <v>1095.2</v>
      </c>
      <c r="H124" s="5">
        <v>667.1</v>
      </c>
      <c r="I124" s="5">
        <v>219.9</v>
      </c>
      <c r="J124" s="5">
        <v>24.6</v>
      </c>
      <c r="K124" s="5">
        <v>655.7</v>
      </c>
      <c r="L124" s="5">
        <v>12498.7</v>
      </c>
      <c r="M124" s="5">
        <v>8178.3</v>
      </c>
      <c r="N124" s="5">
        <v>6225.3</v>
      </c>
      <c r="O124" s="89">
        <v>0.7612000000000001</v>
      </c>
      <c r="P124" s="5">
        <v>9524.2000000000007</v>
      </c>
      <c r="Q124" s="9">
        <v>0.28000000000000003</v>
      </c>
      <c r="R124" s="5">
        <v>12324</v>
      </c>
      <c r="S124" s="5">
        <v>1695.2</v>
      </c>
      <c r="T124" s="41">
        <v>-1</v>
      </c>
      <c r="U124" s="9">
        <v>-0.02</v>
      </c>
      <c r="V124" s="9">
        <v>0.3</v>
      </c>
      <c r="W124" s="5">
        <v>1695.2</v>
      </c>
      <c r="X124" s="5">
        <v>599.79999999999995</v>
      </c>
      <c r="Y124" s="5">
        <v>1095.4000000000001</v>
      </c>
      <c r="Z124" s="5">
        <v>855.4</v>
      </c>
      <c r="AA124" s="5">
        <v>1748.4</v>
      </c>
      <c r="AB124" s="5">
        <f t="shared" si="1"/>
        <v>941.5</v>
      </c>
      <c r="AC124" s="5">
        <v>885.8</v>
      </c>
      <c r="AD124" s="5">
        <v>81.599999999999994</v>
      </c>
      <c r="AE124" s="5">
        <v>184.4</v>
      </c>
      <c r="AF124" s="5">
        <v>649.29999999999995</v>
      </c>
      <c r="AG124" s="5">
        <v>738.6</v>
      </c>
      <c r="AH124" s="5">
        <v>211.8</v>
      </c>
      <c r="AI124" s="5">
        <v>209.4</v>
      </c>
      <c r="AJ124" s="5">
        <v>585.4</v>
      </c>
      <c r="AK124" s="5">
        <v>35.5</v>
      </c>
      <c r="AL124" s="5">
        <v>9.6999999999999993</v>
      </c>
      <c r="AM124" s="5">
        <v>246.4</v>
      </c>
      <c r="AN124" s="5">
        <v>1357.4</v>
      </c>
      <c r="AO124" s="60"/>
      <c r="AP124" s="60"/>
      <c r="AQ124" s="60"/>
      <c r="AR124" s="60"/>
      <c r="AS124" s="60"/>
      <c r="AT124" s="60"/>
    </row>
    <row r="125" spans="1:46">
      <c r="A125" t="s">
        <v>94</v>
      </c>
      <c r="B125" s="4">
        <v>36433</v>
      </c>
      <c r="C125" s="5">
        <v>209.4</v>
      </c>
      <c r="D125" s="5">
        <v>186.7</v>
      </c>
      <c r="E125" s="5">
        <v>996.1</v>
      </c>
      <c r="F125" s="5">
        <v>44.7</v>
      </c>
      <c r="G125" s="5">
        <v>1120.5999999999999</v>
      </c>
      <c r="H125" s="5">
        <v>679</v>
      </c>
      <c r="I125" s="5">
        <v>223.3</v>
      </c>
      <c r="J125" s="5">
        <v>25.3</v>
      </c>
      <c r="K125" s="5">
        <v>663</v>
      </c>
      <c r="L125" s="5">
        <v>12662.4</v>
      </c>
      <c r="M125" s="5">
        <v>8270.6</v>
      </c>
      <c r="N125" s="5">
        <v>6328.9</v>
      </c>
      <c r="O125" s="89">
        <v>0.76522999999999997</v>
      </c>
      <c r="P125" s="5">
        <v>9681.9</v>
      </c>
      <c r="Q125" s="9">
        <v>0.88</v>
      </c>
      <c r="R125" s="5">
        <v>12455.8</v>
      </c>
      <c r="S125" s="5">
        <v>1734.5</v>
      </c>
      <c r="T125" s="41">
        <v>-1</v>
      </c>
      <c r="U125" s="9">
        <v>0.41</v>
      </c>
      <c r="V125" s="9">
        <v>0.47</v>
      </c>
      <c r="W125" s="5">
        <v>1734.5</v>
      </c>
      <c r="X125" s="5">
        <v>614.9</v>
      </c>
      <c r="Y125" s="5">
        <v>1119.5999999999999</v>
      </c>
      <c r="Z125" s="5">
        <v>869</v>
      </c>
      <c r="AA125" s="5">
        <v>1766</v>
      </c>
      <c r="AB125" s="5">
        <f t="shared" si="1"/>
        <v>951.4</v>
      </c>
      <c r="AC125" s="5">
        <v>904.2</v>
      </c>
      <c r="AD125" s="5">
        <v>83.8</v>
      </c>
      <c r="AE125" s="5">
        <v>187.7</v>
      </c>
      <c r="AF125" s="5">
        <v>656.7</v>
      </c>
      <c r="AG125" s="5">
        <v>741.1</v>
      </c>
      <c r="AH125" s="5">
        <v>223.1</v>
      </c>
      <c r="AI125" s="5">
        <v>216.4</v>
      </c>
      <c r="AJ125" s="5">
        <v>595.20000000000005</v>
      </c>
      <c r="AK125" s="5">
        <v>35.6</v>
      </c>
      <c r="AL125" s="5">
        <v>9.6999999999999993</v>
      </c>
      <c r="AM125" s="5">
        <v>255</v>
      </c>
      <c r="AN125" s="5">
        <v>1388</v>
      </c>
      <c r="AO125" s="60"/>
      <c r="AP125" s="60"/>
      <c r="AQ125" s="60"/>
      <c r="AR125" s="60"/>
      <c r="AS125" s="60"/>
      <c r="AT125" s="60"/>
    </row>
    <row r="126" spans="1:46">
      <c r="A126" t="s">
        <v>95</v>
      </c>
      <c r="B126" s="4">
        <v>36525</v>
      </c>
      <c r="C126" s="5">
        <v>211</v>
      </c>
      <c r="D126" s="5">
        <v>191.3</v>
      </c>
      <c r="E126" s="5">
        <v>1004.3</v>
      </c>
      <c r="F126" s="5">
        <v>45.8</v>
      </c>
      <c r="G126" s="5">
        <v>1154</v>
      </c>
      <c r="H126" s="5">
        <v>690.7</v>
      </c>
      <c r="I126" s="5">
        <v>228</v>
      </c>
      <c r="J126" s="5">
        <v>27.7</v>
      </c>
      <c r="K126" s="5">
        <v>676.2</v>
      </c>
      <c r="L126" s="5">
        <v>12877.6</v>
      </c>
      <c r="M126" s="5">
        <v>8391.7999999999993</v>
      </c>
      <c r="N126" s="5">
        <v>6459.6</v>
      </c>
      <c r="O126" s="89">
        <v>0.76974999999999993</v>
      </c>
      <c r="P126" s="5">
        <v>9899.4</v>
      </c>
      <c r="Q126" s="9">
        <v>1.1499999999999999</v>
      </c>
      <c r="R126" s="5">
        <v>12588.1</v>
      </c>
      <c r="S126" s="5">
        <v>1782.3</v>
      </c>
      <c r="T126" s="41">
        <v>-1</v>
      </c>
      <c r="U126" s="9">
        <v>0.54</v>
      </c>
      <c r="V126" s="9">
        <v>0.61</v>
      </c>
      <c r="W126" s="5">
        <v>1782.3</v>
      </c>
      <c r="X126" s="5">
        <v>635.20000000000005</v>
      </c>
      <c r="Y126" s="5">
        <v>1147.0999999999999</v>
      </c>
      <c r="Z126" s="5">
        <v>886.8</v>
      </c>
      <c r="AA126" s="5">
        <v>1788.9</v>
      </c>
      <c r="AB126" s="5">
        <f t="shared" si="1"/>
        <v>958.5</v>
      </c>
      <c r="AC126" s="5">
        <v>930</v>
      </c>
      <c r="AD126" s="5">
        <v>87</v>
      </c>
      <c r="AE126" s="5">
        <v>192.1</v>
      </c>
      <c r="AF126" s="5">
        <v>669.8</v>
      </c>
      <c r="AG126" s="5">
        <v>744.2</v>
      </c>
      <c r="AH126" s="5">
        <v>227</v>
      </c>
      <c r="AI126" s="5">
        <v>224</v>
      </c>
      <c r="AJ126" s="5">
        <v>603.70000000000005</v>
      </c>
      <c r="AK126" s="5">
        <v>35.9</v>
      </c>
      <c r="AL126" s="5">
        <v>9.8000000000000007</v>
      </c>
      <c r="AM126" s="5">
        <v>260.2</v>
      </c>
      <c r="AN126" s="5">
        <v>1416.9</v>
      </c>
      <c r="AO126" s="60"/>
      <c r="AP126" s="60"/>
      <c r="AQ126" s="60"/>
      <c r="AR126" s="60"/>
      <c r="AS126" s="60"/>
      <c r="AT126" s="60"/>
    </row>
    <row r="127" spans="1:46">
      <c r="A127" t="s">
        <v>96</v>
      </c>
      <c r="B127" s="4">
        <v>36616</v>
      </c>
      <c r="C127" s="5">
        <v>213</v>
      </c>
      <c r="D127" s="5">
        <v>190.2</v>
      </c>
      <c r="E127" s="5">
        <v>1016.9</v>
      </c>
      <c r="F127" s="5">
        <v>46.9</v>
      </c>
      <c r="G127" s="5">
        <v>1208.8</v>
      </c>
      <c r="H127" s="5">
        <v>698.6</v>
      </c>
      <c r="I127" s="5">
        <v>239.4</v>
      </c>
      <c r="J127" s="5">
        <v>24.7</v>
      </c>
      <c r="K127" s="5">
        <v>696</v>
      </c>
      <c r="L127" s="5">
        <v>12924.2</v>
      </c>
      <c r="M127" s="5">
        <v>8520.7000000000007</v>
      </c>
      <c r="N127" s="5">
        <v>6613.6</v>
      </c>
      <c r="O127" s="89">
        <v>0.77617999999999998</v>
      </c>
      <c r="P127" s="5">
        <v>10002.9</v>
      </c>
      <c r="Q127" s="9">
        <v>-0.51</v>
      </c>
      <c r="R127" s="5">
        <v>12720.2</v>
      </c>
      <c r="S127" s="5">
        <v>1790.7</v>
      </c>
      <c r="T127" s="41">
        <v>-1</v>
      </c>
      <c r="U127" s="9">
        <v>-0.84</v>
      </c>
      <c r="V127" s="9">
        <v>0.33</v>
      </c>
      <c r="W127" s="5">
        <v>1790.7</v>
      </c>
      <c r="X127" s="5">
        <v>620.4</v>
      </c>
      <c r="Y127" s="5">
        <v>1170.4000000000001</v>
      </c>
      <c r="Z127" s="5">
        <v>857.6</v>
      </c>
      <c r="AA127" s="5">
        <v>1801.7</v>
      </c>
      <c r="AB127" s="5">
        <f t="shared" si="1"/>
        <v>970</v>
      </c>
      <c r="AC127" s="5">
        <v>976.6</v>
      </c>
      <c r="AD127" s="5">
        <v>86.1</v>
      </c>
      <c r="AE127" s="5">
        <v>202.2</v>
      </c>
      <c r="AF127" s="5">
        <v>689.4</v>
      </c>
      <c r="AG127" s="5">
        <v>756.8</v>
      </c>
      <c r="AH127" s="5">
        <v>224.5</v>
      </c>
      <c r="AI127" s="5">
        <v>232.2</v>
      </c>
      <c r="AJ127" s="5">
        <v>612.4</v>
      </c>
      <c r="AK127" s="5">
        <v>37.200000000000003</v>
      </c>
      <c r="AL127" s="5">
        <v>10</v>
      </c>
      <c r="AM127" s="5">
        <v>260.10000000000002</v>
      </c>
      <c r="AN127" s="5">
        <v>1435.5</v>
      </c>
      <c r="AO127" s="60"/>
      <c r="AP127" s="60"/>
      <c r="AQ127" s="60"/>
      <c r="AR127" s="60"/>
      <c r="AS127" s="60"/>
      <c r="AT127" s="60"/>
    </row>
    <row r="128" spans="1:46">
      <c r="A128" t="s">
        <v>97</v>
      </c>
      <c r="B128" s="4">
        <v>36707</v>
      </c>
      <c r="C128" s="5">
        <v>216.1</v>
      </c>
      <c r="D128" s="5">
        <v>198.3</v>
      </c>
      <c r="E128" s="5">
        <v>1042.3</v>
      </c>
      <c r="F128" s="5">
        <v>48.1</v>
      </c>
      <c r="G128" s="5">
        <v>1230.2</v>
      </c>
      <c r="H128" s="5">
        <v>707.3</v>
      </c>
      <c r="I128" s="5">
        <v>237.6</v>
      </c>
      <c r="J128" s="5">
        <v>25</v>
      </c>
      <c r="K128" s="5">
        <v>698.4</v>
      </c>
      <c r="L128" s="5">
        <v>13160.8</v>
      </c>
      <c r="M128" s="5">
        <v>8603</v>
      </c>
      <c r="N128" s="5">
        <v>6707.5</v>
      </c>
      <c r="O128" s="89">
        <v>0.77966999999999997</v>
      </c>
      <c r="P128" s="5">
        <v>10247.700000000001</v>
      </c>
      <c r="Q128" s="9">
        <v>0.72</v>
      </c>
      <c r="R128" s="5">
        <v>12852.7</v>
      </c>
      <c r="S128" s="5">
        <v>1823.1</v>
      </c>
      <c r="T128" s="41">
        <v>-1</v>
      </c>
      <c r="U128" s="9">
        <v>0.78</v>
      </c>
      <c r="V128" s="9">
        <v>-0.06</v>
      </c>
      <c r="W128" s="5">
        <v>1823.1</v>
      </c>
      <c r="X128" s="5">
        <v>642</v>
      </c>
      <c r="Y128" s="5">
        <v>1181.0999999999999</v>
      </c>
      <c r="Z128" s="5">
        <v>884.1</v>
      </c>
      <c r="AA128" s="5">
        <v>1799.2</v>
      </c>
      <c r="AB128" s="5">
        <f t="shared" si="1"/>
        <v>994.19999999999993</v>
      </c>
      <c r="AC128" s="5">
        <v>986.8</v>
      </c>
      <c r="AD128" s="5">
        <v>88.4</v>
      </c>
      <c r="AE128" s="5">
        <v>201.1</v>
      </c>
      <c r="AF128" s="5">
        <v>691.5</v>
      </c>
      <c r="AG128" s="5">
        <v>772.9</v>
      </c>
      <c r="AH128" s="5">
        <v>227.4</v>
      </c>
      <c r="AI128" s="5">
        <v>243.3</v>
      </c>
      <c r="AJ128" s="5">
        <v>618.9</v>
      </c>
      <c r="AK128" s="5">
        <v>36.5</v>
      </c>
      <c r="AL128" s="5">
        <v>10.4</v>
      </c>
      <c r="AM128" s="5">
        <v>269.39999999999998</v>
      </c>
      <c r="AN128" s="5">
        <v>1452.8</v>
      </c>
      <c r="AO128" s="60"/>
      <c r="AP128" s="60"/>
      <c r="AQ128" s="60"/>
      <c r="AR128" s="60"/>
      <c r="AS128" s="60"/>
      <c r="AT128" s="60"/>
    </row>
    <row r="129" spans="1:46">
      <c r="A129" t="s">
        <v>98</v>
      </c>
      <c r="B129" s="4">
        <v>36799</v>
      </c>
      <c r="C129" s="5">
        <v>220.7</v>
      </c>
      <c r="D129" s="5">
        <v>204.8</v>
      </c>
      <c r="E129" s="5">
        <v>1054.7</v>
      </c>
      <c r="F129" s="5">
        <v>49.3</v>
      </c>
      <c r="G129" s="5">
        <v>1247.7</v>
      </c>
      <c r="H129" s="5">
        <v>711.3</v>
      </c>
      <c r="I129" s="5">
        <v>219</v>
      </c>
      <c r="J129" s="5">
        <v>25.6</v>
      </c>
      <c r="K129" s="5">
        <v>711.6</v>
      </c>
      <c r="L129" s="5">
        <v>13178.4</v>
      </c>
      <c r="M129" s="5">
        <v>8687.5</v>
      </c>
      <c r="N129" s="5">
        <v>6815.4</v>
      </c>
      <c r="O129" s="89">
        <v>0.78449999999999998</v>
      </c>
      <c r="P129" s="5">
        <v>10319.799999999999</v>
      </c>
      <c r="Q129" s="9">
        <v>-0.31</v>
      </c>
      <c r="R129" s="5">
        <v>12983.4</v>
      </c>
      <c r="S129" s="5">
        <v>1832.3</v>
      </c>
      <c r="T129" s="41">
        <v>-1</v>
      </c>
      <c r="U129" s="9">
        <v>-0.49</v>
      </c>
      <c r="V129" s="9">
        <v>0.18</v>
      </c>
      <c r="W129" s="5">
        <v>1832.3</v>
      </c>
      <c r="X129" s="5">
        <v>634.1</v>
      </c>
      <c r="Y129" s="5">
        <v>1198.3</v>
      </c>
      <c r="Z129" s="5">
        <v>867</v>
      </c>
      <c r="AA129" s="5">
        <v>1806.2</v>
      </c>
      <c r="AB129" s="5">
        <f t="shared" si="1"/>
        <v>1005.4000000000001</v>
      </c>
      <c r="AC129" s="5">
        <v>1011.1</v>
      </c>
      <c r="AD129" s="5">
        <v>87.5</v>
      </c>
      <c r="AE129" s="5">
        <v>185.6</v>
      </c>
      <c r="AF129" s="5">
        <v>704.2</v>
      </c>
      <c r="AG129" s="5">
        <v>777.5</v>
      </c>
      <c r="AH129" s="5">
        <v>239.5</v>
      </c>
      <c r="AI129" s="5">
        <v>236.6</v>
      </c>
      <c r="AJ129" s="5">
        <v>623.70000000000005</v>
      </c>
      <c r="AK129" s="5">
        <v>33.5</v>
      </c>
      <c r="AL129" s="5">
        <v>11</v>
      </c>
      <c r="AM129" s="5">
        <v>277.2</v>
      </c>
      <c r="AN129" s="5">
        <v>1477.8</v>
      </c>
      <c r="AO129" s="60"/>
      <c r="AP129" s="60"/>
      <c r="AQ129" s="60"/>
      <c r="AR129" s="60"/>
      <c r="AS129" s="60"/>
      <c r="AT129" s="60"/>
    </row>
    <row r="130" spans="1:46">
      <c r="A130" t="s">
        <v>99</v>
      </c>
      <c r="B130" s="4">
        <v>36891</v>
      </c>
      <c r="C130" s="5">
        <v>226.7</v>
      </c>
      <c r="D130" s="5">
        <v>204.8</v>
      </c>
      <c r="E130" s="5">
        <v>1065.5999999999999</v>
      </c>
      <c r="F130" s="5">
        <v>50.6</v>
      </c>
      <c r="G130" s="5">
        <v>1258.7</v>
      </c>
      <c r="H130" s="5">
        <v>717.1</v>
      </c>
      <c r="I130" s="5">
        <v>221.3</v>
      </c>
      <c r="J130" s="5">
        <v>26.1</v>
      </c>
      <c r="K130" s="5">
        <v>717.3</v>
      </c>
      <c r="L130" s="5">
        <v>13260.5</v>
      </c>
      <c r="M130" s="5">
        <v>8762.2000000000007</v>
      </c>
      <c r="N130" s="5">
        <v>6912.1</v>
      </c>
      <c r="O130" s="89">
        <v>0.78885000000000005</v>
      </c>
      <c r="P130" s="5">
        <v>10439</v>
      </c>
      <c r="Q130" s="9">
        <v>0.43</v>
      </c>
      <c r="R130" s="5">
        <v>13111</v>
      </c>
      <c r="S130" s="5">
        <v>1861.2</v>
      </c>
      <c r="T130" s="41">
        <v>-1</v>
      </c>
      <c r="U130" s="9">
        <v>0.06</v>
      </c>
      <c r="V130" s="9">
        <v>0.38</v>
      </c>
      <c r="W130" s="5">
        <v>1861.2</v>
      </c>
      <c r="X130" s="5">
        <v>638.4</v>
      </c>
      <c r="Y130" s="5">
        <v>1222.9000000000001</v>
      </c>
      <c r="Z130" s="5">
        <v>868.9</v>
      </c>
      <c r="AA130" s="5">
        <v>1820.6</v>
      </c>
      <c r="AB130" s="5">
        <f t="shared" si="1"/>
        <v>1014.9999999999999</v>
      </c>
      <c r="AC130" s="5">
        <v>1023.9</v>
      </c>
      <c r="AD130" s="5">
        <v>87</v>
      </c>
      <c r="AE130" s="5">
        <v>187.6</v>
      </c>
      <c r="AF130" s="5">
        <v>709.2</v>
      </c>
      <c r="AG130" s="5">
        <v>786.5</v>
      </c>
      <c r="AH130" s="5">
        <v>241.1</v>
      </c>
      <c r="AI130" s="5">
        <v>234.8</v>
      </c>
      <c r="AJ130" s="5">
        <v>630.1</v>
      </c>
      <c r="AK130" s="5">
        <v>33.700000000000003</v>
      </c>
      <c r="AL130" s="5">
        <v>11.8</v>
      </c>
      <c r="AM130" s="5">
        <v>279.10000000000002</v>
      </c>
      <c r="AN130" s="5">
        <v>1506.8</v>
      </c>
      <c r="AO130" s="60"/>
      <c r="AP130" s="60"/>
      <c r="AQ130" s="60"/>
      <c r="AR130" s="60"/>
      <c r="AS130" s="60"/>
      <c r="AT130" s="60"/>
    </row>
    <row r="131" spans="1:46">
      <c r="A131" t="s">
        <v>100</v>
      </c>
      <c r="B131" s="4">
        <v>36981</v>
      </c>
      <c r="C131" s="5">
        <v>233.8</v>
      </c>
      <c r="D131" s="5">
        <v>215</v>
      </c>
      <c r="E131" s="5">
        <v>1107.8</v>
      </c>
      <c r="F131" s="5">
        <v>51.5</v>
      </c>
      <c r="G131" s="5">
        <v>1301.9000000000001</v>
      </c>
      <c r="H131" s="5">
        <v>724.2</v>
      </c>
      <c r="I131" s="5">
        <v>185.1</v>
      </c>
      <c r="J131" s="5">
        <v>29.8</v>
      </c>
      <c r="K131" s="5">
        <v>732.3</v>
      </c>
      <c r="L131" s="5">
        <v>13222.7</v>
      </c>
      <c r="M131" s="5">
        <v>8797.2999999999993</v>
      </c>
      <c r="N131" s="5">
        <v>6986.9</v>
      </c>
      <c r="O131" s="89">
        <v>0.79421000000000008</v>
      </c>
      <c r="P131" s="5">
        <v>10472.9</v>
      </c>
      <c r="Q131" s="9">
        <v>1.1000000000000001</v>
      </c>
      <c r="R131" s="5">
        <v>13232.8</v>
      </c>
      <c r="S131" s="5">
        <v>1905.4</v>
      </c>
      <c r="T131" s="41">
        <v>1</v>
      </c>
      <c r="U131" s="9">
        <v>0.52</v>
      </c>
      <c r="V131" s="9">
        <v>0.57999999999999996</v>
      </c>
      <c r="W131" s="5">
        <v>1905.4</v>
      </c>
      <c r="X131" s="5">
        <v>653.1</v>
      </c>
      <c r="Y131" s="5">
        <v>1252.3</v>
      </c>
      <c r="Z131" s="5">
        <v>887.5</v>
      </c>
      <c r="AA131" s="5">
        <v>1842.9</v>
      </c>
      <c r="AB131" s="5">
        <f t="shared" si="1"/>
        <v>1056.3</v>
      </c>
      <c r="AC131" s="5">
        <v>1051</v>
      </c>
      <c r="AD131" s="5">
        <v>87.1</v>
      </c>
      <c r="AE131" s="5">
        <v>154.9</v>
      </c>
      <c r="AF131" s="5">
        <v>723.4</v>
      </c>
      <c r="AG131" s="5">
        <v>817.3</v>
      </c>
      <c r="AH131" s="5">
        <v>254</v>
      </c>
      <c r="AI131" s="5">
        <v>250.9</v>
      </c>
      <c r="AJ131" s="5">
        <v>637.1</v>
      </c>
      <c r="AK131" s="5">
        <v>30.1</v>
      </c>
      <c r="AL131" s="5">
        <v>12.7</v>
      </c>
      <c r="AM131" s="5">
        <v>290.39999999999998</v>
      </c>
      <c r="AN131" s="5">
        <v>1559.9</v>
      </c>
      <c r="AO131" s="60"/>
      <c r="AP131" s="60"/>
      <c r="AQ131" s="60"/>
      <c r="AR131" s="60"/>
      <c r="AS131" s="60"/>
      <c r="AT131" s="60"/>
    </row>
    <row r="132" spans="1:46">
      <c r="A132" t="s">
        <v>101</v>
      </c>
      <c r="B132" s="4">
        <v>37072</v>
      </c>
      <c r="C132" s="5">
        <v>240.4</v>
      </c>
      <c r="D132" s="5">
        <v>230.1</v>
      </c>
      <c r="E132" s="5">
        <v>1139.0999999999999</v>
      </c>
      <c r="F132" s="5">
        <v>52.5</v>
      </c>
      <c r="G132" s="5">
        <v>1308.9000000000001</v>
      </c>
      <c r="H132" s="5">
        <v>724.1</v>
      </c>
      <c r="I132" s="5">
        <v>179</v>
      </c>
      <c r="J132" s="5">
        <v>28</v>
      </c>
      <c r="K132" s="5">
        <v>733.1</v>
      </c>
      <c r="L132" s="5">
        <v>13300</v>
      </c>
      <c r="M132" s="5">
        <v>8818.1</v>
      </c>
      <c r="N132" s="5">
        <v>7036.3</v>
      </c>
      <c r="O132" s="89">
        <v>0.79793999999999998</v>
      </c>
      <c r="P132" s="5">
        <v>10597.8</v>
      </c>
      <c r="Q132" s="9">
        <v>1.27</v>
      </c>
      <c r="R132" s="5">
        <v>13348.5</v>
      </c>
      <c r="S132" s="5">
        <v>1947</v>
      </c>
      <c r="T132" s="41">
        <v>1</v>
      </c>
      <c r="U132" s="9">
        <v>0.36</v>
      </c>
      <c r="V132" s="9">
        <v>0.9</v>
      </c>
      <c r="W132" s="5">
        <v>1947</v>
      </c>
      <c r="X132" s="5">
        <v>666.1</v>
      </c>
      <c r="Y132" s="5">
        <v>1280.9000000000001</v>
      </c>
      <c r="Z132" s="5">
        <v>900.4</v>
      </c>
      <c r="AA132" s="5">
        <v>1877.7</v>
      </c>
      <c r="AB132" s="5">
        <f t="shared" si="1"/>
        <v>1086.5999999999999</v>
      </c>
      <c r="AC132" s="5">
        <v>1049</v>
      </c>
      <c r="AD132" s="5">
        <v>86.3</v>
      </c>
      <c r="AE132" s="5">
        <v>148.69999999999999</v>
      </c>
      <c r="AF132" s="5">
        <v>723.4</v>
      </c>
      <c r="AG132" s="5">
        <v>831</v>
      </c>
      <c r="AH132" s="5">
        <v>262.2</v>
      </c>
      <c r="AI132" s="5">
        <v>259.89999999999998</v>
      </c>
      <c r="AJ132" s="5">
        <v>637.79999999999995</v>
      </c>
      <c r="AK132" s="5">
        <v>30.4</v>
      </c>
      <c r="AL132" s="5">
        <v>13.5</v>
      </c>
      <c r="AM132" s="5">
        <v>308</v>
      </c>
      <c r="AN132" s="5">
        <v>1617</v>
      </c>
      <c r="AO132" s="60"/>
      <c r="AP132" s="60"/>
      <c r="AQ132" s="60"/>
      <c r="AR132" s="60"/>
      <c r="AS132" s="60"/>
      <c r="AT132" s="60"/>
    </row>
    <row r="133" spans="1:46">
      <c r="A133" t="s">
        <v>102</v>
      </c>
      <c r="B133" s="4">
        <v>37164</v>
      </c>
      <c r="C133" s="5">
        <v>245.8</v>
      </c>
      <c r="D133" s="5">
        <v>217.4</v>
      </c>
      <c r="E133" s="5">
        <v>1145.2</v>
      </c>
      <c r="F133" s="5">
        <v>53.4</v>
      </c>
      <c r="G133" s="5">
        <v>1113.5999999999999</v>
      </c>
      <c r="H133" s="5">
        <v>725.3</v>
      </c>
      <c r="I133" s="5">
        <v>159.30000000000001</v>
      </c>
      <c r="J133" s="5">
        <v>26.4</v>
      </c>
      <c r="K133" s="5">
        <v>732.4</v>
      </c>
      <c r="L133" s="5">
        <v>13244.8</v>
      </c>
      <c r="M133" s="5">
        <v>8848.2999999999993</v>
      </c>
      <c r="N133" s="5">
        <v>7064.7</v>
      </c>
      <c r="O133" s="89">
        <v>0.79842000000000002</v>
      </c>
      <c r="P133" s="5">
        <v>10596.3</v>
      </c>
      <c r="Q133" s="9">
        <v>-0.08</v>
      </c>
      <c r="R133" s="5">
        <v>13459.8</v>
      </c>
      <c r="S133" s="5">
        <v>1952.7</v>
      </c>
      <c r="T133" s="41">
        <v>1</v>
      </c>
      <c r="U133" s="9">
        <v>0.15</v>
      </c>
      <c r="V133" s="9">
        <v>-0.23</v>
      </c>
      <c r="W133" s="5">
        <v>1952.7</v>
      </c>
      <c r="X133" s="5">
        <v>674.3</v>
      </c>
      <c r="Y133" s="5">
        <v>1278.4000000000001</v>
      </c>
      <c r="Z133" s="5">
        <v>905.8</v>
      </c>
      <c r="AA133" s="5">
        <v>1869</v>
      </c>
      <c r="AB133" s="5">
        <f t="shared" si="1"/>
        <v>1091.8</v>
      </c>
      <c r="AC133" s="5">
        <v>881.7</v>
      </c>
      <c r="AD133" s="5">
        <v>83.6</v>
      </c>
      <c r="AE133" s="5">
        <v>130.9</v>
      </c>
      <c r="AF133" s="5">
        <v>722</v>
      </c>
      <c r="AG133" s="5">
        <v>849.4</v>
      </c>
      <c r="AH133" s="5">
        <v>258.5</v>
      </c>
      <c r="AI133" s="5">
        <v>231.9</v>
      </c>
      <c r="AJ133" s="5">
        <v>641.70000000000005</v>
      </c>
      <c r="AK133" s="5">
        <v>28.3</v>
      </c>
      <c r="AL133" s="5">
        <v>14.1</v>
      </c>
      <c r="AM133" s="5">
        <v>295.8</v>
      </c>
      <c r="AN133" s="5">
        <v>1596.6</v>
      </c>
      <c r="AO133" s="60"/>
      <c r="AP133" s="60"/>
      <c r="AQ133" s="60"/>
      <c r="AR133" s="60"/>
      <c r="AS133" s="60"/>
      <c r="AT133" s="60"/>
    </row>
    <row r="134" spans="1:46">
      <c r="A134" t="s">
        <v>103</v>
      </c>
      <c r="B134" s="4">
        <v>37256</v>
      </c>
      <c r="C134" s="5">
        <v>250.3</v>
      </c>
      <c r="D134" s="5">
        <v>246.5</v>
      </c>
      <c r="E134" s="5">
        <v>1191.2</v>
      </c>
      <c r="F134" s="5">
        <v>54.3</v>
      </c>
      <c r="G134" s="5">
        <v>1231.8</v>
      </c>
      <c r="H134" s="5">
        <v>737.1</v>
      </c>
      <c r="I134" s="5">
        <v>142.4</v>
      </c>
      <c r="J134" s="5">
        <v>24.2</v>
      </c>
      <c r="K134" s="5">
        <v>735</v>
      </c>
      <c r="L134" s="5">
        <v>13280.9</v>
      </c>
      <c r="M134" s="5">
        <v>8980.6</v>
      </c>
      <c r="N134" s="5">
        <v>7174.7</v>
      </c>
      <c r="O134" s="89">
        <v>0.79891000000000001</v>
      </c>
      <c r="P134" s="5">
        <v>10660.3</v>
      </c>
      <c r="Q134" s="9">
        <v>1.21</v>
      </c>
      <c r="R134" s="5">
        <v>13566.7</v>
      </c>
      <c r="S134" s="5">
        <v>1992</v>
      </c>
      <c r="T134" s="41">
        <v>1</v>
      </c>
      <c r="U134" s="9">
        <v>0.3</v>
      </c>
      <c r="V134" s="9">
        <v>0.91</v>
      </c>
      <c r="W134" s="5">
        <v>1992</v>
      </c>
      <c r="X134" s="5">
        <v>686.8</v>
      </c>
      <c r="Y134" s="5">
        <v>1305.2</v>
      </c>
      <c r="Z134" s="5">
        <v>916.6</v>
      </c>
      <c r="AA134" s="5">
        <v>1904.3</v>
      </c>
      <c r="AB134" s="5">
        <f t="shared" si="1"/>
        <v>1136.9000000000001</v>
      </c>
      <c r="AC134" s="5">
        <v>1002.4</v>
      </c>
      <c r="AD134" s="5">
        <v>84.1</v>
      </c>
      <c r="AE134" s="5">
        <v>115.8</v>
      </c>
      <c r="AF134" s="5">
        <v>724.2</v>
      </c>
      <c r="AG134" s="5">
        <v>865.2</v>
      </c>
      <c r="AH134" s="5">
        <v>270.39999999999998</v>
      </c>
      <c r="AI134" s="5">
        <v>229.3</v>
      </c>
      <c r="AJ134" s="5">
        <v>653</v>
      </c>
      <c r="AK134" s="5">
        <v>26.6</v>
      </c>
      <c r="AL134" s="5">
        <v>14.5</v>
      </c>
      <c r="AM134" s="5">
        <v>326</v>
      </c>
      <c r="AN134" s="5">
        <v>1655.5</v>
      </c>
      <c r="AO134" s="60"/>
      <c r="AP134" s="60"/>
      <c r="AQ134" s="60"/>
      <c r="AR134" s="60"/>
      <c r="AS134" s="60"/>
      <c r="AT134" s="60"/>
    </row>
    <row r="135" spans="1:46">
      <c r="A135" t="s">
        <v>104</v>
      </c>
      <c r="B135" s="4">
        <v>37346</v>
      </c>
      <c r="C135" s="5">
        <v>254.1</v>
      </c>
      <c r="D135" s="5">
        <v>244.9</v>
      </c>
      <c r="E135" s="5">
        <v>1221</v>
      </c>
      <c r="F135" s="5">
        <v>55.2</v>
      </c>
      <c r="G135" s="5">
        <v>1075.0999999999999</v>
      </c>
      <c r="H135" s="5">
        <v>744</v>
      </c>
      <c r="I135" s="5">
        <v>143.80000000000001</v>
      </c>
      <c r="J135" s="5">
        <v>25.3</v>
      </c>
      <c r="K135" s="5">
        <v>743.1</v>
      </c>
      <c r="L135" s="5">
        <v>13397</v>
      </c>
      <c r="M135" s="5">
        <v>9008.1</v>
      </c>
      <c r="N135" s="5">
        <v>7209.9</v>
      </c>
      <c r="O135" s="89">
        <v>0.80037999999999998</v>
      </c>
      <c r="P135" s="5">
        <v>10789</v>
      </c>
      <c r="Q135" s="9">
        <v>1.29</v>
      </c>
      <c r="R135" s="5">
        <v>13668.3</v>
      </c>
      <c r="S135" s="5">
        <v>2038.9</v>
      </c>
      <c r="T135" s="41">
        <v>-1</v>
      </c>
      <c r="U135" s="9">
        <v>0.84</v>
      </c>
      <c r="V135" s="9">
        <v>0.44</v>
      </c>
      <c r="W135" s="5">
        <v>2038.9</v>
      </c>
      <c r="X135" s="5">
        <v>713.9</v>
      </c>
      <c r="Y135" s="5">
        <v>1325</v>
      </c>
      <c r="Z135" s="5">
        <v>946.9</v>
      </c>
      <c r="AA135" s="5">
        <v>1921.6</v>
      </c>
      <c r="AB135" s="5">
        <f t="shared" si="1"/>
        <v>1165.8</v>
      </c>
      <c r="AC135" s="5">
        <v>847.8</v>
      </c>
      <c r="AD135" s="5">
        <v>84.7</v>
      </c>
      <c r="AE135" s="5">
        <v>115.5</v>
      </c>
      <c r="AF135" s="5">
        <v>732</v>
      </c>
      <c r="AG135" s="5">
        <v>895</v>
      </c>
      <c r="AH135" s="5">
        <v>277.3</v>
      </c>
      <c r="AI135" s="5">
        <v>227.4</v>
      </c>
      <c r="AJ135" s="5">
        <v>659.3</v>
      </c>
      <c r="AK135" s="5">
        <v>28.3</v>
      </c>
      <c r="AL135" s="5">
        <v>14.9</v>
      </c>
      <c r="AM135" s="5">
        <v>326</v>
      </c>
      <c r="AN135" s="5">
        <v>1676.3</v>
      </c>
      <c r="AO135" s="60"/>
      <c r="AP135" s="60"/>
      <c r="AQ135" s="60"/>
      <c r="AR135" s="60"/>
      <c r="AS135" s="60"/>
      <c r="AT135" s="60"/>
    </row>
    <row r="136" spans="1:46">
      <c r="A136" t="s">
        <v>105</v>
      </c>
      <c r="B136" s="4">
        <v>37437</v>
      </c>
      <c r="C136" s="5">
        <v>257.89999999999998</v>
      </c>
      <c r="D136" s="5">
        <v>243.8</v>
      </c>
      <c r="E136" s="5">
        <v>1247.0999999999999</v>
      </c>
      <c r="F136" s="5">
        <v>56</v>
      </c>
      <c r="G136" s="5">
        <v>1051</v>
      </c>
      <c r="H136" s="5">
        <v>751.3</v>
      </c>
      <c r="I136" s="5">
        <v>150</v>
      </c>
      <c r="J136" s="5">
        <v>25.3</v>
      </c>
      <c r="K136" s="5">
        <v>751.5</v>
      </c>
      <c r="L136" s="5">
        <v>13478.2</v>
      </c>
      <c r="M136" s="5">
        <v>9054.2999999999993</v>
      </c>
      <c r="N136" s="5">
        <v>7302.1</v>
      </c>
      <c r="O136" s="89">
        <v>0.80647999999999997</v>
      </c>
      <c r="P136" s="5">
        <v>10893.2</v>
      </c>
      <c r="Q136" s="9">
        <v>0.57999999999999996</v>
      </c>
      <c r="R136" s="5">
        <v>13765.5</v>
      </c>
      <c r="S136" s="5">
        <v>2073.5</v>
      </c>
      <c r="T136" s="41">
        <v>-1</v>
      </c>
      <c r="U136" s="9">
        <v>0.51</v>
      </c>
      <c r="V136" s="9">
        <v>0.06</v>
      </c>
      <c r="W136" s="5">
        <v>2073.5</v>
      </c>
      <c r="X136" s="5">
        <v>734.7</v>
      </c>
      <c r="Y136" s="5">
        <v>1338.8</v>
      </c>
      <c r="Z136" s="5">
        <v>965.3</v>
      </c>
      <c r="AA136" s="5">
        <v>1924.2</v>
      </c>
      <c r="AB136" s="5">
        <f t="shared" ref="AB136:AB199" si="2">E136-F136</f>
        <v>1191.0999999999999</v>
      </c>
      <c r="AC136" s="5">
        <v>836.6</v>
      </c>
      <c r="AD136" s="5">
        <v>87.3</v>
      </c>
      <c r="AE136" s="5">
        <v>119.9</v>
      </c>
      <c r="AF136" s="5">
        <v>739.9</v>
      </c>
      <c r="AG136" s="5">
        <v>921</v>
      </c>
      <c r="AH136" s="5">
        <v>285.7</v>
      </c>
      <c r="AI136" s="5">
        <v>214.3</v>
      </c>
      <c r="AJ136" s="5">
        <v>664</v>
      </c>
      <c r="AK136" s="5">
        <v>30.2</v>
      </c>
      <c r="AL136" s="5">
        <v>15.4</v>
      </c>
      <c r="AM136" s="5">
        <v>326</v>
      </c>
      <c r="AN136" s="5">
        <v>1693.6</v>
      </c>
      <c r="AO136" s="60"/>
      <c r="AP136" s="60"/>
      <c r="AQ136" s="60"/>
      <c r="AR136" s="60"/>
      <c r="AS136" s="60"/>
      <c r="AT136" s="60"/>
    </row>
    <row r="137" spans="1:46">
      <c r="A137" t="s">
        <v>106</v>
      </c>
      <c r="B137" s="4">
        <v>37529</v>
      </c>
      <c r="C137" s="5">
        <v>261.60000000000002</v>
      </c>
      <c r="D137" s="5">
        <v>251.1</v>
      </c>
      <c r="E137" s="5">
        <v>1259.9000000000001</v>
      </c>
      <c r="F137" s="5">
        <v>56.8</v>
      </c>
      <c r="G137" s="5">
        <v>1044.0999999999999</v>
      </c>
      <c r="H137" s="5">
        <v>768.5</v>
      </c>
      <c r="I137" s="5">
        <v>158</v>
      </c>
      <c r="J137" s="5">
        <v>24.3</v>
      </c>
      <c r="K137" s="5">
        <v>754.3</v>
      </c>
      <c r="L137" s="5">
        <v>13538.1</v>
      </c>
      <c r="M137" s="5">
        <v>9119.9</v>
      </c>
      <c r="N137" s="5">
        <v>7390.9</v>
      </c>
      <c r="O137" s="89">
        <v>0.81040999999999996</v>
      </c>
      <c r="P137" s="5">
        <v>10992.1</v>
      </c>
      <c r="Q137" s="9">
        <v>0.4</v>
      </c>
      <c r="R137" s="5">
        <v>13860</v>
      </c>
      <c r="S137" s="5">
        <v>2100.4</v>
      </c>
      <c r="T137" s="41">
        <v>-1</v>
      </c>
      <c r="U137" s="9">
        <v>0.26</v>
      </c>
      <c r="V137" s="9">
        <v>0.14000000000000001</v>
      </c>
      <c r="W137" s="5">
        <v>2100.4</v>
      </c>
      <c r="X137" s="5">
        <v>748.2</v>
      </c>
      <c r="Y137" s="5">
        <v>1352.2</v>
      </c>
      <c r="Z137" s="5">
        <v>974.8</v>
      </c>
      <c r="AA137" s="5">
        <v>1929.8</v>
      </c>
      <c r="AB137" s="5">
        <f t="shared" si="2"/>
        <v>1203.1000000000001</v>
      </c>
      <c r="AC137" s="5">
        <v>825.3</v>
      </c>
      <c r="AD137" s="5">
        <v>88</v>
      </c>
      <c r="AE137" s="5">
        <v>126.5</v>
      </c>
      <c r="AF137" s="5">
        <v>742</v>
      </c>
      <c r="AG137" s="5">
        <v>925.2</v>
      </c>
      <c r="AH137" s="5">
        <v>294.3</v>
      </c>
      <c r="AI137" s="5">
        <v>218.8</v>
      </c>
      <c r="AJ137" s="5">
        <v>680.5</v>
      </c>
      <c r="AK137" s="5">
        <v>31.5</v>
      </c>
      <c r="AL137" s="5">
        <v>16.100000000000001</v>
      </c>
      <c r="AM137" s="5">
        <v>334.7</v>
      </c>
      <c r="AN137" s="5">
        <v>1723.7</v>
      </c>
      <c r="AO137" s="60"/>
      <c r="AP137" s="60"/>
      <c r="AQ137" s="60"/>
      <c r="AR137" s="60"/>
      <c r="AS137" s="60"/>
      <c r="AT137" s="60"/>
    </row>
    <row r="138" spans="1:46">
      <c r="A138" t="s">
        <v>107</v>
      </c>
      <c r="B138" s="4">
        <v>37621</v>
      </c>
      <c r="C138" s="5">
        <v>265.2</v>
      </c>
      <c r="D138" s="5">
        <v>260.3</v>
      </c>
      <c r="E138" s="5">
        <v>1276.2</v>
      </c>
      <c r="F138" s="5">
        <v>57.6</v>
      </c>
      <c r="G138" s="5">
        <v>1038.4000000000001</v>
      </c>
      <c r="H138" s="5">
        <v>776.3</v>
      </c>
      <c r="I138" s="5">
        <v>175.5</v>
      </c>
      <c r="J138" s="5">
        <v>23.1</v>
      </c>
      <c r="K138" s="5">
        <v>757</v>
      </c>
      <c r="L138" s="5">
        <v>13559</v>
      </c>
      <c r="M138" s="5">
        <v>9172.4</v>
      </c>
      <c r="N138" s="5">
        <v>7467.7</v>
      </c>
      <c r="O138" s="89">
        <v>0.81415999999999999</v>
      </c>
      <c r="P138" s="5">
        <v>11071.5</v>
      </c>
      <c r="Q138" s="9">
        <v>0.59</v>
      </c>
      <c r="R138" s="5">
        <v>13952.6</v>
      </c>
      <c r="S138" s="5">
        <v>2142</v>
      </c>
      <c r="T138" s="41">
        <v>-1</v>
      </c>
      <c r="U138" s="9">
        <v>0.47</v>
      </c>
      <c r="V138" s="9">
        <v>0.12</v>
      </c>
      <c r="W138" s="5">
        <v>2142</v>
      </c>
      <c r="X138" s="5">
        <v>775.1</v>
      </c>
      <c r="Y138" s="5">
        <v>1366.9</v>
      </c>
      <c r="Z138" s="5">
        <v>991.3</v>
      </c>
      <c r="AA138" s="5">
        <v>1934.7</v>
      </c>
      <c r="AB138" s="5">
        <f t="shared" si="2"/>
        <v>1218.6000000000001</v>
      </c>
      <c r="AC138" s="5">
        <v>819.6</v>
      </c>
      <c r="AD138" s="5">
        <v>87.3</v>
      </c>
      <c r="AE138" s="5">
        <v>142</v>
      </c>
      <c r="AF138" s="5">
        <v>743.8</v>
      </c>
      <c r="AG138" s="5">
        <v>930.8</v>
      </c>
      <c r="AH138" s="5">
        <v>297.39999999999998</v>
      </c>
      <c r="AI138" s="5">
        <v>218.9</v>
      </c>
      <c r="AJ138" s="5">
        <v>689</v>
      </c>
      <c r="AK138" s="5">
        <v>33.5</v>
      </c>
      <c r="AL138" s="5">
        <v>17</v>
      </c>
      <c r="AM138" s="5">
        <v>345.4</v>
      </c>
      <c r="AN138" s="5">
        <v>1756.2</v>
      </c>
      <c r="AO138" s="60"/>
      <c r="AP138" s="60"/>
      <c r="AQ138" s="60"/>
      <c r="AR138" s="60"/>
      <c r="AS138" s="60"/>
      <c r="AT138" s="60"/>
    </row>
    <row r="139" spans="1:46">
      <c r="A139" t="s">
        <v>108</v>
      </c>
      <c r="B139" s="4">
        <v>37711</v>
      </c>
      <c r="C139" s="5">
        <v>268.89999999999998</v>
      </c>
      <c r="D139" s="5">
        <v>260.7</v>
      </c>
      <c r="E139" s="5">
        <v>1294.5999999999999</v>
      </c>
      <c r="F139" s="5">
        <v>58.5</v>
      </c>
      <c r="G139" s="5">
        <v>1021.3</v>
      </c>
      <c r="H139" s="5">
        <v>788.6</v>
      </c>
      <c r="I139" s="5">
        <v>196.1</v>
      </c>
      <c r="J139" s="5">
        <v>23.8</v>
      </c>
      <c r="K139" s="5">
        <v>763.3</v>
      </c>
      <c r="L139" s="5">
        <v>13634.3</v>
      </c>
      <c r="M139" s="5">
        <v>9215.5</v>
      </c>
      <c r="N139" s="5">
        <v>7555.8</v>
      </c>
      <c r="O139" s="89">
        <v>0.81989999999999996</v>
      </c>
      <c r="P139" s="5">
        <v>11183.5</v>
      </c>
      <c r="Q139" s="9">
        <v>0.09</v>
      </c>
      <c r="R139" s="5">
        <v>14045.9</v>
      </c>
      <c r="S139" s="5">
        <v>2172.4</v>
      </c>
      <c r="T139" s="41">
        <v>-1</v>
      </c>
      <c r="U139" s="9">
        <v>0.32</v>
      </c>
      <c r="V139" s="9">
        <v>-0.22</v>
      </c>
      <c r="W139" s="5">
        <v>2172.4</v>
      </c>
      <c r="X139" s="5">
        <v>792.3</v>
      </c>
      <c r="Y139" s="5">
        <v>1380</v>
      </c>
      <c r="Z139" s="5">
        <v>1002.2</v>
      </c>
      <c r="AA139" s="5">
        <v>1926.2</v>
      </c>
      <c r="AB139" s="5">
        <f t="shared" si="2"/>
        <v>1236.0999999999999</v>
      </c>
      <c r="AC139" s="5">
        <v>803.5</v>
      </c>
      <c r="AD139" s="5">
        <v>90.1</v>
      </c>
      <c r="AE139" s="5">
        <v>161.5</v>
      </c>
      <c r="AF139" s="5">
        <v>749.1</v>
      </c>
      <c r="AG139" s="5">
        <v>947.7</v>
      </c>
      <c r="AH139" s="5">
        <v>299.60000000000002</v>
      </c>
      <c r="AI139" s="5">
        <v>217.9</v>
      </c>
      <c r="AJ139" s="5">
        <v>698.5</v>
      </c>
      <c r="AK139" s="5">
        <v>34.5</v>
      </c>
      <c r="AL139" s="5">
        <v>18</v>
      </c>
      <c r="AM139" s="5">
        <v>347</v>
      </c>
      <c r="AN139" s="5">
        <v>1782.4</v>
      </c>
      <c r="AO139" s="60"/>
      <c r="AP139" s="60"/>
      <c r="AQ139" s="60"/>
      <c r="AR139" s="60"/>
      <c r="AS139" s="60"/>
      <c r="AT139" s="60"/>
    </row>
    <row r="140" spans="1:46">
      <c r="A140" t="s">
        <v>109</v>
      </c>
      <c r="B140" s="4">
        <v>37802</v>
      </c>
      <c r="C140" s="5">
        <v>273.39999999999998</v>
      </c>
      <c r="D140" s="5">
        <v>260.10000000000002</v>
      </c>
      <c r="E140" s="5">
        <v>1312.6</v>
      </c>
      <c r="F140" s="5">
        <v>59.7</v>
      </c>
      <c r="G140" s="5">
        <v>1020.8</v>
      </c>
      <c r="H140" s="5">
        <v>800</v>
      </c>
      <c r="I140" s="5">
        <v>192.6</v>
      </c>
      <c r="J140" s="5">
        <v>22.8</v>
      </c>
      <c r="K140" s="5">
        <v>773.9</v>
      </c>
      <c r="L140" s="5">
        <v>13751.5</v>
      </c>
      <c r="M140" s="5">
        <v>9319</v>
      </c>
      <c r="N140" s="5">
        <v>7642.6</v>
      </c>
      <c r="O140" s="89">
        <v>0.82011000000000001</v>
      </c>
      <c r="P140" s="5">
        <v>11312.9</v>
      </c>
      <c r="Q140" s="9">
        <v>0.74</v>
      </c>
      <c r="R140" s="5">
        <v>14138</v>
      </c>
      <c r="S140" s="5">
        <v>2199.4</v>
      </c>
      <c r="T140" s="41">
        <v>-1</v>
      </c>
      <c r="U140" s="9">
        <v>0.98</v>
      </c>
      <c r="V140" s="9">
        <v>-0.24</v>
      </c>
      <c r="W140" s="5">
        <v>2199.4</v>
      </c>
      <c r="X140" s="5">
        <v>825.5</v>
      </c>
      <c r="Y140" s="5">
        <v>1374</v>
      </c>
      <c r="Z140" s="5">
        <v>1036.7</v>
      </c>
      <c r="AA140" s="5">
        <v>1916.7</v>
      </c>
      <c r="AB140" s="5">
        <f t="shared" si="2"/>
        <v>1252.8999999999999</v>
      </c>
      <c r="AC140" s="5">
        <v>812.9</v>
      </c>
      <c r="AD140" s="5">
        <v>90</v>
      </c>
      <c r="AE140" s="5">
        <v>160.9</v>
      </c>
      <c r="AF140" s="5">
        <v>758.6</v>
      </c>
      <c r="AG140" s="5">
        <v>964.3</v>
      </c>
      <c r="AH140" s="5">
        <v>323.3</v>
      </c>
      <c r="AI140" s="5">
        <v>207.9</v>
      </c>
      <c r="AJ140" s="5">
        <v>709.9</v>
      </c>
      <c r="AK140" s="5">
        <v>31.7</v>
      </c>
      <c r="AL140" s="5">
        <v>19.2</v>
      </c>
      <c r="AM140" s="5">
        <v>348.3</v>
      </c>
      <c r="AN140" s="5">
        <v>1784.5</v>
      </c>
      <c r="AO140" s="60"/>
      <c r="AP140" s="60"/>
      <c r="AQ140" s="60"/>
      <c r="AR140" s="60"/>
      <c r="AS140" s="60"/>
      <c r="AT140" s="60"/>
    </row>
    <row r="141" spans="1:46">
      <c r="A141" t="s">
        <v>110</v>
      </c>
      <c r="B141" s="4">
        <v>37894</v>
      </c>
      <c r="C141" s="5">
        <v>279</v>
      </c>
      <c r="D141" s="5">
        <v>271.7</v>
      </c>
      <c r="E141" s="5">
        <v>1335.5</v>
      </c>
      <c r="F141" s="5">
        <v>61.1</v>
      </c>
      <c r="G141" s="5">
        <v>950.6</v>
      </c>
      <c r="H141" s="5">
        <v>813</v>
      </c>
      <c r="I141" s="5">
        <v>213.9</v>
      </c>
      <c r="J141" s="5">
        <v>21.4</v>
      </c>
      <c r="K141" s="5">
        <v>783.8</v>
      </c>
      <c r="L141" s="5">
        <v>13985.1</v>
      </c>
      <c r="M141" s="5">
        <v>9455.7000000000007</v>
      </c>
      <c r="N141" s="5">
        <v>7802.6</v>
      </c>
      <c r="O141" s="89">
        <v>0.82516999999999996</v>
      </c>
      <c r="P141" s="5">
        <v>11567.3</v>
      </c>
      <c r="Q141" s="9">
        <v>0.2</v>
      </c>
      <c r="R141" s="5">
        <v>14230</v>
      </c>
      <c r="S141" s="5">
        <v>2221.1999999999998</v>
      </c>
      <c r="T141" s="41">
        <v>-1</v>
      </c>
      <c r="U141" s="9">
        <v>0</v>
      </c>
      <c r="V141" s="9">
        <v>0.2</v>
      </c>
      <c r="W141" s="5">
        <v>2221.1999999999998</v>
      </c>
      <c r="X141" s="5">
        <v>832.7</v>
      </c>
      <c r="Y141" s="5">
        <v>1388.5</v>
      </c>
      <c r="Z141" s="5">
        <v>1036.4000000000001</v>
      </c>
      <c r="AA141" s="5">
        <v>1924.3</v>
      </c>
      <c r="AB141" s="5">
        <f t="shared" si="2"/>
        <v>1274.4000000000001</v>
      </c>
      <c r="AC141" s="5">
        <v>716.5</v>
      </c>
      <c r="AD141" s="5">
        <v>89.6</v>
      </c>
      <c r="AE141" s="5">
        <v>180.3</v>
      </c>
      <c r="AF141" s="5">
        <v>767.2</v>
      </c>
      <c r="AG141" s="5">
        <v>973.7</v>
      </c>
      <c r="AH141" s="5">
        <v>329.6</v>
      </c>
      <c r="AI141" s="5">
        <v>234.2</v>
      </c>
      <c r="AJ141" s="5">
        <v>723.4</v>
      </c>
      <c r="AK141" s="5">
        <v>33.6</v>
      </c>
      <c r="AL141" s="5">
        <v>20.5</v>
      </c>
      <c r="AM141" s="5">
        <v>361.8</v>
      </c>
      <c r="AN141" s="5">
        <v>1813</v>
      </c>
      <c r="AO141" s="60"/>
      <c r="AP141" s="60"/>
      <c r="AQ141" s="60"/>
      <c r="AR141" s="60"/>
      <c r="AS141" s="60"/>
      <c r="AT141" s="60"/>
    </row>
    <row r="142" spans="1:46">
      <c r="A142" t="s">
        <v>111</v>
      </c>
      <c r="B142" s="4">
        <v>37986</v>
      </c>
      <c r="C142" s="5">
        <v>285.5</v>
      </c>
      <c r="D142" s="5">
        <v>265.7</v>
      </c>
      <c r="E142" s="5">
        <v>1341.2</v>
      </c>
      <c r="F142" s="5">
        <v>62.7</v>
      </c>
      <c r="G142" s="5">
        <v>1021.3</v>
      </c>
      <c r="H142" s="5">
        <v>820.9</v>
      </c>
      <c r="I142" s="5">
        <v>236.6</v>
      </c>
      <c r="J142" s="5">
        <v>20.100000000000001</v>
      </c>
      <c r="K142" s="5">
        <v>796.1</v>
      </c>
      <c r="L142" s="5">
        <v>14145.6</v>
      </c>
      <c r="M142" s="5">
        <v>9519.7999999999993</v>
      </c>
      <c r="N142" s="5">
        <v>7891.5</v>
      </c>
      <c r="O142" s="89">
        <v>0.82894999999999996</v>
      </c>
      <c r="P142" s="5">
        <v>11769.3</v>
      </c>
      <c r="Q142" s="9">
        <v>0.48</v>
      </c>
      <c r="R142" s="5">
        <v>14322.6</v>
      </c>
      <c r="S142" s="5">
        <v>2251.8000000000002</v>
      </c>
      <c r="T142" s="41">
        <v>-1</v>
      </c>
      <c r="U142" s="9">
        <v>0.54</v>
      </c>
      <c r="V142" s="9">
        <v>-0.06</v>
      </c>
      <c r="W142" s="5">
        <v>2251.8000000000002</v>
      </c>
      <c r="X142" s="5">
        <v>854.6</v>
      </c>
      <c r="Y142" s="5">
        <v>1397.3</v>
      </c>
      <c r="Z142" s="5">
        <v>1055.7</v>
      </c>
      <c r="AA142" s="5">
        <v>1921.6</v>
      </c>
      <c r="AB142" s="5">
        <f t="shared" si="2"/>
        <v>1278.5</v>
      </c>
      <c r="AC142" s="5">
        <v>781.6</v>
      </c>
      <c r="AD142" s="5">
        <v>91.1</v>
      </c>
      <c r="AE142" s="5">
        <v>200.4</v>
      </c>
      <c r="AF142" s="5">
        <v>778.2</v>
      </c>
      <c r="AG142" s="5">
        <v>984.3</v>
      </c>
      <c r="AH142" s="5">
        <v>334.3</v>
      </c>
      <c r="AI142" s="5">
        <v>239.7</v>
      </c>
      <c r="AJ142" s="5">
        <v>729.8</v>
      </c>
      <c r="AK142" s="5">
        <v>36.200000000000003</v>
      </c>
      <c r="AL142" s="5">
        <v>22</v>
      </c>
      <c r="AM142" s="5">
        <v>357</v>
      </c>
      <c r="AN142" s="5">
        <v>1815.8</v>
      </c>
      <c r="AO142" s="60"/>
      <c r="AP142" s="60"/>
      <c r="AQ142" s="60"/>
      <c r="AR142" s="60"/>
      <c r="AS142" s="60"/>
      <c r="AT142" s="60"/>
    </row>
    <row r="143" spans="1:46">
      <c r="A143" t="s">
        <v>112</v>
      </c>
      <c r="B143" s="4">
        <v>38077</v>
      </c>
      <c r="C143" s="5">
        <v>293</v>
      </c>
      <c r="D143" s="5">
        <v>283.39999999999998</v>
      </c>
      <c r="E143" s="5">
        <v>1379.6</v>
      </c>
      <c r="F143" s="5">
        <v>64.8</v>
      </c>
      <c r="G143" s="5">
        <v>1012.2</v>
      </c>
      <c r="H143" s="5">
        <v>847.3</v>
      </c>
      <c r="I143" s="5">
        <v>247</v>
      </c>
      <c r="J143" s="5">
        <v>17.2</v>
      </c>
      <c r="K143" s="5">
        <v>809.2</v>
      </c>
      <c r="L143" s="5">
        <v>14221.1</v>
      </c>
      <c r="M143" s="5">
        <v>9604.5</v>
      </c>
      <c r="N143" s="5">
        <v>8027.7</v>
      </c>
      <c r="O143" s="89">
        <v>0.83582999999999996</v>
      </c>
      <c r="P143" s="5">
        <v>11920.2</v>
      </c>
      <c r="Q143" s="9">
        <v>0.34</v>
      </c>
      <c r="R143" s="5">
        <v>14416.9</v>
      </c>
      <c r="S143" s="5">
        <v>2287.3000000000002</v>
      </c>
      <c r="T143" s="41">
        <v>-1</v>
      </c>
      <c r="U143" s="9">
        <v>0.31</v>
      </c>
      <c r="V143" s="9">
        <v>0.03</v>
      </c>
      <c r="W143" s="5">
        <v>2287.3000000000002</v>
      </c>
      <c r="X143" s="5">
        <v>871.3</v>
      </c>
      <c r="Y143" s="5">
        <v>1416</v>
      </c>
      <c r="Z143" s="5">
        <v>1067.2</v>
      </c>
      <c r="AA143" s="5">
        <v>1922.7</v>
      </c>
      <c r="AB143" s="5">
        <f t="shared" si="2"/>
        <v>1314.8</v>
      </c>
      <c r="AC143" s="5">
        <v>773.2</v>
      </c>
      <c r="AD143" s="5">
        <v>94.1</v>
      </c>
      <c r="AE143" s="5">
        <v>209.2</v>
      </c>
      <c r="AF143" s="5">
        <v>790</v>
      </c>
      <c r="AG143" s="5">
        <v>1003.6</v>
      </c>
      <c r="AH143" s="5">
        <v>328</v>
      </c>
      <c r="AI143" s="5">
        <v>239</v>
      </c>
      <c r="AJ143" s="5">
        <v>753.2</v>
      </c>
      <c r="AK143" s="5">
        <v>37.799999999999997</v>
      </c>
      <c r="AL143" s="5">
        <v>23.4</v>
      </c>
      <c r="AM143" s="5">
        <v>376</v>
      </c>
      <c r="AN143" s="5">
        <v>1844.8</v>
      </c>
      <c r="AO143" s="60"/>
      <c r="AP143" s="60"/>
      <c r="AQ143" s="60"/>
      <c r="AR143" s="60"/>
      <c r="AS143" s="60"/>
      <c r="AT143" s="60"/>
    </row>
    <row r="144" spans="1:46">
      <c r="A144" t="s">
        <v>113</v>
      </c>
      <c r="B144" s="4">
        <v>38168</v>
      </c>
      <c r="C144" s="5">
        <v>300.39999999999998</v>
      </c>
      <c r="D144" s="5">
        <v>293</v>
      </c>
      <c r="E144" s="5">
        <v>1400.6</v>
      </c>
      <c r="F144" s="5">
        <v>66.400000000000006</v>
      </c>
      <c r="G144" s="5">
        <v>1026.7</v>
      </c>
      <c r="H144" s="5">
        <v>859.9</v>
      </c>
      <c r="I144" s="5">
        <v>266.8</v>
      </c>
      <c r="J144" s="5">
        <v>17.2</v>
      </c>
      <c r="K144" s="5">
        <v>823.6</v>
      </c>
      <c r="L144" s="5">
        <v>14329.5</v>
      </c>
      <c r="M144" s="5">
        <v>9664.2999999999993</v>
      </c>
      <c r="N144" s="5">
        <v>8133</v>
      </c>
      <c r="O144" s="89">
        <v>0.84155000000000002</v>
      </c>
      <c r="P144" s="5">
        <v>12109</v>
      </c>
      <c r="Q144" s="9">
        <v>0.21</v>
      </c>
      <c r="R144" s="5">
        <v>14514.9</v>
      </c>
      <c r="S144" s="5">
        <v>2321.4</v>
      </c>
      <c r="T144" s="41">
        <v>-1</v>
      </c>
      <c r="U144" s="9">
        <v>0.17</v>
      </c>
      <c r="V144" s="9">
        <v>0.03</v>
      </c>
      <c r="W144" s="5">
        <v>2321.4</v>
      </c>
      <c r="X144" s="5">
        <v>884.2</v>
      </c>
      <c r="Y144" s="5">
        <v>1437.2</v>
      </c>
      <c r="Z144" s="5">
        <v>1073.5999999999999</v>
      </c>
      <c r="AA144" s="5">
        <v>1924</v>
      </c>
      <c r="AB144" s="5">
        <f t="shared" si="2"/>
        <v>1334.1999999999998</v>
      </c>
      <c r="AC144" s="5">
        <v>792.4</v>
      </c>
      <c r="AD144" s="5">
        <v>94.8</v>
      </c>
      <c r="AE144" s="5">
        <v>226</v>
      </c>
      <c r="AF144" s="5">
        <v>803.5</v>
      </c>
      <c r="AG144" s="5">
        <v>1013.5</v>
      </c>
      <c r="AH144" s="5">
        <v>332.8</v>
      </c>
      <c r="AI144" s="5">
        <v>234.3</v>
      </c>
      <c r="AJ144" s="5">
        <v>765.1</v>
      </c>
      <c r="AK144" s="5">
        <v>40.799999999999997</v>
      </c>
      <c r="AL144" s="5">
        <v>24.5</v>
      </c>
      <c r="AM144" s="5">
        <v>387.1</v>
      </c>
      <c r="AN144" s="5">
        <v>1869.3</v>
      </c>
      <c r="AO144" s="60"/>
      <c r="AP144" s="60"/>
      <c r="AQ144" s="60"/>
      <c r="AR144" s="60"/>
      <c r="AS144" s="60"/>
      <c r="AT144" s="60"/>
    </row>
    <row r="145" spans="1:46">
      <c r="A145" t="s">
        <v>114</v>
      </c>
      <c r="B145" s="4">
        <v>38260</v>
      </c>
      <c r="C145" s="5">
        <v>308.60000000000002</v>
      </c>
      <c r="D145" s="5">
        <v>288.3</v>
      </c>
      <c r="E145" s="5">
        <v>1409.8</v>
      </c>
      <c r="F145" s="5">
        <v>67.7</v>
      </c>
      <c r="G145" s="5">
        <v>1064.3</v>
      </c>
      <c r="H145" s="5">
        <v>871.3</v>
      </c>
      <c r="I145" s="5">
        <v>288.3</v>
      </c>
      <c r="J145" s="5">
        <v>18.100000000000001</v>
      </c>
      <c r="K145" s="5">
        <v>839.2</v>
      </c>
      <c r="L145" s="5">
        <v>14465</v>
      </c>
      <c r="M145" s="5">
        <v>9771.1</v>
      </c>
      <c r="N145" s="5">
        <v>8264.2999999999993</v>
      </c>
      <c r="O145" s="89">
        <v>0.84578999999999993</v>
      </c>
      <c r="P145" s="5">
        <v>12303.3</v>
      </c>
      <c r="Q145" s="9">
        <v>0.15</v>
      </c>
      <c r="R145" s="5">
        <v>14613.4</v>
      </c>
      <c r="S145" s="5">
        <v>2357.1999999999998</v>
      </c>
      <c r="T145" s="41">
        <v>-1</v>
      </c>
      <c r="U145" s="9">
        <v>0.33</v>
      </c>
      <c r="V145" s="9">
        <v>-0.18</v>
      </c>
      <c r="W145" s="5">
        <v>2357.1999999999998</v>
      </c>
      <c r="X145" s="5">
        <v>902.2</v>
      </c>
      <c r="Y145" s="5">
        <v>1455</v>
      </c>
      <c r="Z145" s="5">
        <v>1085.5</v>
      </c>
      <c r="AA145" s="5">
        <v>1916.6</v>
      </c>
      <c r="AB145" s="5">
        <f t="shared" si="2"/>
        <v>1342.1</v>
      </c>
      <c r="AC145" s="5">
        <v>816.6</v>
      </c>
      <c r="AD145" s="5">
        <v>95.9</v>
      </c>
      <c r="AE145" s="5">
        <v>244.5</v>
      </c>
      <c r="AF145" s="5">
        <v>818.4</v>
      </c>
      <c r="AG145" s="5">
        <v>1024.0999999999999</v>
      </c>
      <c r="AH145" s="5">
        <v>328.4</v>
      </c>
      <c r="AI145" s="5">
        <v>247.7</v>
      </c>
      <c r="AJ145" s="5">
        <v>775.4</v>
      </c>
      <c r="AK145" s="5">
        <v>43.9</v>
      </c>
      <c r="AL145" s="5">
        <v>25.2</v>
      </c>
      <c r="AM145" s="5">
        <v>385.7</v>
      </c>
      <c r="AN145" s="5">
        <v>1896.4</v>
      </c>
      <c r="AO145" s="60"/>
      <c r="AP145" s="60"/>
      <c r="AQ145" s="60"/>
      <c r="AR145" s="60"/>
      <c r="AS145" s="60"/>
      <c r="AT145" s="60"/>
    </row>
    <row r="146" spans="1:46">
      <c r="A146" t="s">
        <v>115</v>
      </c>
      <c r="B146" s="4">
        <v>38352</v>
      </c>
      <c r="C146" s="5">
        <v>315.39999999999998</v>
      </c>
      <c r="D146" s="5">
        <v>294.5</v>
      </c>
      <c r="E146" s="5">
        <v>1427.9</v>
      </c>
      <c r="F146" s="5">
        <v>68.7</v>
      </c>
      <c r="G146" s="5">
        <v>1091.5</v>
      </c>
      <c r="H146" s="5">
        <v>893.8</v>
      </c>
      <c r="I146" s="5">
        <v>293.60000000000002</v>
      </c>
      <c r="J146" s="5">
        <v>19.8</v>
      </c>
      <c r="K146" s="5">
        <v>844.9</v>
      </c>
      <c r="L146" s="5">
        <v>14609.9</v>
      </c>
      <c r="M146" s="5">
        <v>9877.4</v>
      </c>
      <c r="N146" s="5">
        <v>8425.6</v>
      </c>
      <c r="O146" s="89">
        <v>0.85301000000000005</v>
      </c>
      <c r="P146" s="5">
        <v>12522.4</v>
      </c>
      <c r="Q146" s="9">
        <v>-0.03</v>
      </c>
      <c r="R146" s="5">
        <v>14711.7</v>
      </c>
      <c r="S146" s="5">
        <v>2389.6999999999998</v>
      </c>
      <c r="T146" s="41">
        <v>-1</v>
      </c>
      <c r="U146" s="9">
        <v>-0.05</v>
      </c>
      <c r="V146" s="9">
        <v>0.02</v>
      </c>
      <c r="W146" s="5">
        <v>2389.6999999999998</v>
      </c>
      <c r="X146" s="5">
        <v>909.3</v>
      </c>
      <c r="Y146" s="5">
        <v>1480.3</v>
      </c>
      <c r="Z146" s="5">
        <v>1083.5999999999999</v>
      </c>
      <c r="AA146" s="5">
        <v>1917</v>
      </c>
      <c r="AB146" s="5">
        <f t="shared" si="2"/>
        <v>1359.2</v>
      </c>
      <c r="AC146" s="5">
        <v>829.7</v>
      </c>
      <c r="AD146" s="5">
        <v>96.2</v>
      </c>
      <c r="AE146" s="5">
        <v>249.2</v>
      </c>
      <c r="AF146" s="5">
        <v>824</v>
      </c>
      <c r="AG146" s="5">
        <v>1036.9000000000001</v>
      </c>
      <c r="AH146" s="5">
        <v>340</v>
      </c>
      <c r="AI146" s="5">
        <v>261.8</v>
      </c>
      <c r="AJ146" s="5">
        <v>797.6</v>
      </c>
      <c r="AK146" s="5">
        <v>44.3</v>
      </c>
      <c r="AL146" s="5">
        <v>25.5</v>
      </c>
      <c r="AM146" s="5">
        <v>391</v>
      </c>
      <c r="AN146" s="5">
        <v>1904.1</v>
      </c>
      <c r="AO146" s="60"/>
      <c r="AP146" s="60"/>
      <c r="AQ146" s="60"/>
      <c r="AR146" s="60"/>
      <c r="AS146" s="60"/>
      <c r="AT146" s="60"/>
    </row>
    <row r="147" spans="1:46">
      <c r="A147" t="s">
        <v>116</v>
      </c>
      <c r="B147" s="4">
        <v>38442</v>
      </c>
      <c r="C147" s="5">
        <v>323.2</v>
      </c>
      <c r="D147" s="5">
        <v>301.3</v>
      </c>
      <c r="E147" s="5">
        <v>1464.4</v>
      </c>
      <c r="F147" s="5">
        <v>70.3</v>
      </c>
      <c r="G147" s="5">
        <v>1172.2</v>
      </c>
      <c r="H147" s="5">
        <v>915.1</v>
      </c>
      <c r="I147" s="5">
        <v>370.6</v>
      </c>
      <c r="J147" s="5">
        <v>18.5</v>
      </c>
      <c r="K147" s="5">
        <v>858.1</v>
      </c>
      <c r="L147" s="5">
        <v>14771.6</v>
      </c>
      <c r="M147" s="5">
        <v>9935</v>
      </c>
      <c r="N147" s="5">
        <v>8523</v>
      </c>
      <c r="O147" s="89">
        <v>0.85787000000000002</v>
      </c>
      <c r="P147" s="5">
        <v>12761.3</v>
      </c>
      <c r="Q147" s="9">
        <v>0.4</v>
      </c>
      <c r="R147" s="5">
        <v>14809.5</v>
      </c>
      <c r="S147" s="5">
        <v>2426.9</v>
      </c>
      <c r="T147" s="41">
        <v>-1</v>
      </c>
      <c r="U147" s="9">
        <v>0.33</v>
      </c>
      <c r="V147" s="9">
        <v>0.06</v>
      </c>
      <c r="W147" s="5">
        <v>2426.9</v>
      </c>
      <c r="X147" s="5">
        <v>931.5</v>
      </c>
      <c r="Y147" s="5">
        <v>1495.4</v>
      </c>
      <c r="Z147" s="5">
        <v>1095.7</v>
      </c>
      <c r="AA147" s="5">
        <v>1919.3</v>
      </c>
      <c r="AB147" s="5">
        <f t="shared" si="2"/>
        <v>1394.1000000000001</v>
      </c>
      <c r="AC147" s="5">
        <v>902.9</v>
      </c>
      <c r="AD147" s="5">
        <v>97.2</v>
      </c>
      <c r="AE147" s="5">
        <v>315.3</v>
      </c>
      <c r="AF147" s="5">
        <v>837.4</v>
      </c>
      <c r="AG147" s="5">
        <v>1065.3</v>
      </c>
      <c r="AH147" s="5">
        <v>341.6</v>
      </c>
      <c r="AI147" s="5">
        <v>269.39999999999998</v>
      </c>
      <c r="AJ147" s="5">
        <v>817.9</v>
      </c>
      <c r="AK147" s="5">
        <v>55.3</v>
      </c>
      <c r="AL147" s="5">
        <v>25.3</v>
      </c>
      <c r="AM147" s="5">
        <v>399.1</v>
      </c>
      <c r="AN147" s="5">
        <v>1926.1</v>
      </c>
      <c r="AO147" s="60"/>
      <c r="AP147" s="60"/>
      <c r="AQ147" s="60"/>
      <c r="AR147" s="60"/>
      <c r="AS147" s="60"/>
      <c r="AT147" s="60"/>
    </row>
    <row r="148" spans="1:46">
      <c r="A148" t="s">
        <v>117</v>
      </c>
      <c r="B148" s="4">
        <v>38533</v>
      </c>
      <c r="C148" s="5">
        <v>329.2</v>
      </c>
      <c r="D148" s="5">
        <v>310.8</v>
      </c>
      <c r="E148" s="5">
        <v>1486</v>
      </c>
      <c r="F148" s="5">
        <v>71.2</v>
      </c>
      <c r="G148" s="5">
        <v>1196.3</v>
      </c>
      <c r="H148" s="5">
        <v>937.3</v>
      </c>
      <c r="I148" s="5">
        <v>359</v>
      </c>
      <c r="J148" s="5">
        <v>20.6</v>
      </c>
      <c r="K148" s="5">
        <v>866.3</v>
      </c>
      <c r="L148" s="5">
        <v>14839.8</v>
      </c>
      <c r="M148" s="5">
        <v>10047.799999999999</v>
      </c>
      <c r="N148" s="5">
        <v>8671.4</v>
      </c>
      <c r="O148" s="89">
        <v>0.86302000000000012</v>
      </c>
      <c r="P148" s="5">
        <v>12910</v>
      </c>
      <c r="Q148" s="9">
        <v>-0.04</v>
      </c>
      <c r="R148" s="5">
        <v>14904.3</v>
      </c>
      <c r="S148" s="5">
        <v>2452.9</v>
      </c>
      <c r="T148" s="41">
        <v>-1</v>
      </c>
      <c r="U148" s="9">
        <v>-0.03</v>
      </c>
      <c r="V148" s="9">
        <v>-0.01</v>
      </c>
      <c r="W148" s="5">
        <v>2452.9</v>
      </c>
      <c r="X148" s="5">
        <v>939</v>
      </c>
      <c r="Y148" s="5">
        <v>1513.9</v>
      </c>
      <c r="Z148" s="5">
        <v>1094.5</v>
      </c>
      <c r="AA148" s="5">
        <v>1918.8</v>
      </c>
      <c r="AB148" s="5">
        <f t="shared" si="2"/>
        <v>1414.8</v>
      </c>
      <c r="AC148" s="5">
        <v>925.8</v>
      </c>
      <c r="AD148" s="5">
        <v>101.4</v>
      </c>
      <c r="AE148" s="5">
        <v>306.10000000000002</v>
      </c>
      <c r="AF148" s="5">
        <v>846</v>
      </c>
      <c r="AG148" s="5">
        <v>1076</v>
      </c>
      <c r="AH148" s="5">
        <v>344.8</v>
      </c>
      <c r="AI148" s="5">
        <v>270.39999999999998</v>
      </c>
      <c r="AJ148" s="5">
        <v>835.9</v>
      </c>
      <c r="AK148" s="5">
        <v>53</v>
      </c>
      <c r="AL148" s="5">
        <v>25</v>
      </c>
      <c r="AM148" s="5">
        <v>410</v>
      </c>
      <c r="AN148" s="5">
        <v>1953.8</v>
      </c>
      <c r="AO148" s="60"/>
      <c r="AP148" s="60"/>
      <c r="AQ148" s="60"/>
      <c r="AR148" s="60"/>
      <c r="AS148" s="60"/>
      <c r="AT148" s="60"/>
    </row>
    <row r="149" spans="1:46">
      <c r="A149" t="s">
        <v>118</v>
      </c>
      <c r="B149" s="4">
        <v>38625</v>
      </c>
      <c r="C149" s="5">
        <v>335.1</v>
      </c>
      <c r="D149" s="5">
        <v>300.10000000000002</v>
      </c>
      <c r="E149" s="5">
        <v>1501</v>
      </c>
      <c r="F149" s="5">
        <v>72.099999999999994</v>
      </c>
      <c r="G149" s="5">
        <v>1225.4000000000001</v>
      </c>
      <c r="H149" s="5">
        <v>952.1</v>
      </c>
      <c r="I149" s="5">
        <v>365.2</v>
      </c>
      <c r="J149" s="5">
        <v>21.6</v>
      </c>
      <c r="K149" s="5">
        <v>879.5</v>
      </c>
      <c r="L149" s="5">
        <v>14972.1</v>
      </c>
      <c r="M149" s="5">
        <v>10145.299999999999</v>
      </c>
      <c r="N149" s="5">
        <v>8849.2000000000007</v>
      </c>
      <c r="O149" s="89">
        <v>0.87224999999999997</v>
      </c>
      <c r="P149" s="5">
        <v>13142.9</v>
      </c>
      <c r="Q149" s="9">
        <v>0.25</v>
      </c>
      <c r="R149" s="5">
        <v>14996.5</v>
      </c>
      <c r="S149" s="5">
        <v>2495.1</v>
      </c>
      <c r="T149" s="41">
        <v>-1</v>
      </c>
      <c r="U149" s="9">
        <v>0.22</v>
      </c>
      <c r="V149" s="9">
        <v>0.03</v>
      </c>
      <c r="W149" s="5">
        <v>2495.1</v>
      </c>
      <c r="X149" s="5">
        <v>956.1</v>
      </c>
      <c r="Y149" s="5">
        <v>1539</v>
      </c>
      <c r="Z149" s="5">
        <v>1102.9000000000001</v>
      </c>
      <c r="AA149" s="5">
        <v>1920</v>
      </c>
      <c r="AB149" s="5">
        <f t="shared" si="2"/>
        <v>1428.9</v>
      </c>
      <c r="AC149" s="5">
        <v>949.5</v>
      </c>
      <c r="AD149" s="5">
        <v>100.3</v>
      </c>
      <c r="AE149" s="5">
        <v>311.89999999999998</v>
      </c>
      <c r="AF149" s="5">
        <v>859.8</v>
      </c>
      <c r="AG149" s="5">
        <v>1091.8</v>
      </c>
      <c r="AH149" s="5">
        <v>342.5</v>
      </c>
      <c r="AI149" s="5">
        <v>276</v>
      </c>
      <c r="AJ149" s="5">
        <v>851.8</v>
      </c>
      <c r="AK149" s="5">
        <v>53.3</v>
      </c>
      <c r="AL149" s="5">
        <v>24.4</v>
      </c>
      <c r="AM149" s="5">
        <v>409.1</v>
      </c>
      <c r="AN149" s="5">
        <v>1979</v>
      </c>
      <c r="AO149" s="60"/>
      <c r="AP149" s="60"/>
      <c r="AQ149" s="60"/>
      <c r="AR149" s="60"/>
      <c r="AS149" s="60"/>
      <c r="AT149" s="60"/>
    </row>
    <row r="150" spans="1:46">
      <c r="A150" t="s">
        <v>119</v>
      </c>
      <c r="B150" s="4">
        <v>38717</v>
      </c>
      <c r="C150" s="5">
        <v>341</v>
      </c>
      <c r="D150" s="5">
        <v>305.39999999999998</v>
      </c>
      <c r="E150" s="5">
        <v>1512.3</v>
      </c>
      <c r="F150" s="5">
        <v>73</v>
      </c>
      <c r="G150" s="5">
        <v>1255.7</v>
      </c>
      <c r="H150" s="5">
        <v>965.3</v>
      </c>
      <c r="I150" s="5">
        <v>402.9</v>
      </c>
      <c r="J150" s="5">
        <v>25.1</v>
      </c>
      <c r="K150" s="5">
        <v>889.5</v>
      </c>
      <c r="L150" s="5">
        <v>15066.6</v>
      </c>
      <c r="M150" s="5">
        <v>10175.4</v>
      </c>
      <c r="N150" s="5">
        <v>8944.9</v>
      </c>
      <c r="O150" s="89">
        <v>0.87907000000000002</v>
      </c>
      <c r="P150" s="5">
        <v>13332.3</v>
      </c>
      <c r="Q150" s="9">
        <v>0.05</v>
      </c>
      <c r="R150" s="5">
        <v>15085.5</v>
      </c>
      <c r="S150" s="5">
        <v>2529.1</v>
      </c>
      <c r="T150" s="41">
        <v>-1</v>
      </c>
      <c r="U150" s="9">
        <v>0.01</v>
      </c>
      <c r="V150" s="9">
        <v>0.05</v>
      </c>
      <c r="W150" s="5">
        <v>2529.1</v>
      </c>
      <c r="X150" s="5">
        <v>963.3</v>
      </c>
      <c r="Y150" s="5">
        <v>1565.8</v>
      </c>
      <c r="Z150" s="5">
        <v>1103.3</v>
      </c>
      <c r="AA150" s="5">
        <v>1922.1</v>
      </c>
      <c r="AB150" s="5">
        <f t="shared" si="2"/>
        <v>1439.3</v>
      </c>
      <c r="AC150" s="5">
        <v>970.5</v>
      </c>
      <c r="AD150" s="5">
        <v>98.7</v>
      </c>
      <c r="AE150" s="5">
        <v>344.7</v>
      </c>
      <c r="AF150" s="5">
        <v>870.4</v>
      </c>
      <c r="AG150" s="5">
        <v>1104.4000000000001</v>
      </c>
      <c r="AH150" s="5">
        <v>345.1</v>
      </c>
      <c r="AI150" s="5">
        <v>285.2</v>
      </c>
      <c r="AJ150" s="5">
        <v>866.6</v>
      </c>
      <c r="AK150" s="5">
        <v>58.2</v>
      </c>
      <c r="AL150" s="5">
        <v>23.7</v>
      </c>
      <c r="AM150" s="5">
        <v>407.9</v>
      </c>
      <c r="AN150" s="5">
        <v>2025.5</v>
      </c>
      <c r="AO150" s="60"/>
      <c r="AP150" s="60"/>
      <c r="AQ150" s="60"/>
      <c r="AR150" s="60"/>
      <c r="AS150" s="60"/>
      <c r="AT150" s="60"/>
    </row>
    <row r="151" spans="1:46">
      <c r="A151" t="s">
        <v>120</v>
      </c>
      <c r="B151" s="4">
        <v>38807</v>
      </c>
      <c r="C151" s="5">
        <v>389.6</v>
      </c>
      <c r="D151" s="5">
        <v>291.3</v>
      </c>
      <c r="E151" s="5">
        <v>1566.7</v>
      </c>
      <c r="F151" s="5">
        <v>74.400000000000006</v>
      </c>
      <c r="G151" s="5">
        <v>1320.3</v>
      </c>
      <c r="H151" s="5">
        <v>981.8</v>
      </c>
      <c r="I151" s="5">
        <v>416.9</v>
      </c>
      <c r="J151" s="5">
        <v>26.6</v>
      </c>
      <c r="K151" s="5">
        <v>913.2</v>
      </c>
      <c r="L151" s="5">
        <v>15267</v>
      </c>
      <c r="M151" s="5">
        <v>10288.9</v>
      </c>
      <c r="N151" s="5">
        <v>9090.7000000000007</v>
      </c>
      <c r="O151" s="89">
        <v>0.88353999999999999</v>
      </c>
      <c r="P151" s="5">
        <v>13603.9</v>
      </c>
      <c r="Q151" s="9">
        <v>0.96</v>
      </c>
      <c r="R151" s="5">
        <v>15168.4</v>
      </c>
      <c r="S151" s="5">
        <v>2580.6999999999998</v>
      </c>
      <c r="T151" s="41">
        <v>-1</v>
      </c>
      <c r="U151" s="9">
        <v>0.75</v>
      </c>
      <c r="V151" s="9">
        <v>0.21</v>
      </c>
      <c r="W151" s="5">
        <v>2580.6999999999998</v>
      </c>
      <c r="X151" s="5">
        <v>996.6</v>
      </c>
      <c r="Y151" s="5">
        <v>1584.1</v>
      </c>
      <c r="Z151" s="5">
        <v>1131.9000000000001</v>
      </c>
      <c r="AA151" s="5">
        <v>1930.8</v>
      </c>
      <c r="AB151" s="5">
        <f t="shared" si="2"/>
        <v>1492.3</v>
      </c>
      <c r="AC151" s="5">
        <v>1025.4000000000001</v>
      </c>
      <c r="AD151" s="5">
        <v>99.1</v>
      </c>
      <c r="AE151" s="5">
        <v>357.2</v>
      </c>
      <c r="AF151" s="5">
        <v>895.1</v>
      </c>
      <c r="AG151" s="5">
        <v>1172.7</v>
      </c>
      <c r="AH151" s="5">
        <v>340</v>
      </c>
      <c r="AI151" s="5">
        <v>294.89999999999998</v>
      </c>
      <c r="AJ151" s="5">
        <v>882.7</v>
      </c>
      <c r="AK151" s="5">
        <v>59.6</v>
      </c>
      <c r="AL151" s="5">
        <v>22.8</v>
      </c>
      <c r="AM151" s="5">
        <v>394</v>
      </c>
      <c r="AN151" s="5">
        <v>2009.1</v>
      </c>
      <c r="AO151" s="60"/>
      <c r="AP151" s="60"/>
      <c r="AQ151" s="60"/>
      <c r="AR151" s="60"/>
      <c r="AS151" s="60"/>
      <c r="AT151" s="60"/>
    </row>
    <row r="152" spans="1:46">
      <c r="A152" t="s">
        <v>121</v>
      </c>
      <c r="B152" s="4">
        <v>38898</v>
      </c>
      <c r="C152" s="5">
        <v>395.6</v>
      </c>
      <c r="D152" s="5">
        <v>294.89999999999998</v>
      </c>
      <c r="E152" s="5">
        <v>1583.2</v>
      </c>
      <c r="F152" s="5">
        <v>74.900000000000006</v>
      </c>
      <c r="G152" s="5">
        <v>1351</v>
      </c>
      <c r="H152" s="5">
        <v>991.7</v>
      </c>
      <c r="I152" s="5">
        <v>427.6</v>
      </c>
      <c r="J152" s="5">
        <v>28.9</v>
      </c>
      <c r="K152" s="5">
        <v>918.1</v>
      </c>
      <c r="L152" s="5">
        <v>15302.7</v>
      </c>
      <c r="M152" s="5">
        <v>10341</v>
      </c>
      <c r="N152" s="5">
        <v>9210.2000000000007</v>
      </c>
      <c r="O152" s="89">
        <v>0.89064999999999994</v>
      </c>
      <c r="P152" s="5">
        <v>13749.8</v>
      </c>
      <c r="Q152" s="9">
        <v>-0.03</v>
      </c>
      <c r="R152" s="5">
        <v>15246.9</v>
      </c>
      <c r="S152" s="5">
        <v>2610.9</v>
      </c>
      <c r="T152" s="41">
        <v>-1</v>
      </c>
      <c r="U152" s="9">
        <v>-0.2</v>
      </c>
      <c r="V152" s="9">
        <v>0.18</v>
      </c>
      <c r="W152" s="5">
        <v>2610.9</v>
      </c>
      <c r="X152" s="5">
        <v>996.6</v>
      </c>
      <c r="Y152" s="5">
        <v>1614.3</v>
      </c>
      <c r="Z152" s="5">
        <v>1124.0999999999999</v>
      </c>
      <c r="AA152" s="5">
        <v>1938.2</v>
      </c>
      <c r="AB152" s="5">
        <f t="shared" si="2"/>
        <v>1508.3</v>
      </c>
      <c r="AC152" s="5">
        <v>1041</v>
      </c>
      <c r="AD152" s="5">
        <v>99.5</v>
      </c>
      <c r="AE152" s="5">
        <v>367.3</v>
      </c>
      <c r="AF152" s="5">
        <v>900.8</v>
      </c>
      <c r="AG152" s="5">
        <v>1184</v>
      </c>
      <c r="AH152" s="5">
        <v>341.5</v>
      </c>
      <c r="AI152" s="5">
        <v>310.10000000000002</v>
      </c>
      <c r="AJ152" s="5">
        <v>892.2</v>
      </c>
      <c r="AK152" s="5">
        <v>60.3</v>
      </c>
      <c r="AL152" s="5">
        <v>21.9</v>
      </c>
      <c r="AM152" s="5">
        <v>399.2</v>
      </c>
      <c r="AN152" s="5">
        <v>2043.2</v>
      </c>
      <c r="AO152" s="60"/>
      <c r="AP152" s="60"/>
      <c r="AQ152" s="60"/>
      <c r="AR152" s="60"/>
      <c r="AS152" s="60"/>
      <c r="AT152" s="60"/>
    </row>
    <row r="153" spans="1:46">
      <c r="A153" t="s">
        <v>122</v>
      </c>
      <c r="B153" s="4">
        <v>38990</v>
      </c>
      <c r="C153" s="5">
        <v>402.1</v>
      </c>
      <c r="D153" s="5">
        <v>308.7</v>
      </c>
      <c r="E153" s="5">
        <v>1608.5</v>
      </c>
      <c r="F153" s="5">
        <v>75.5</v>
      </c>
      <c r="G153" s="5">
        <v>1358.5</v>
      </c>
      <c r="H153" s="5">
        <v>1004.1</v>
      </c>
      <c r="I153" s="5">
        <v>446.6</v>
      </c>
      <c r="J153" s="5">
        <v>30.7</v>
      </c>
      <c r="K153" s="5">
        <v>922.6</v>
      </c>
      <c r="L153" s="5">
        <v>15326.4</v>
      </c>
      <c r="M153" s="5">
        <v>10403.799999999999</v>
      </c>
      <c r="N153" s="5">
        <v>9333</v>
      </c>
      <c r="O153" s="89">
        <v>0.89707999999999999</v>
      </c>
      <c r="P153" s="5">
        <v>13867.5</v>
      </c>
      <c r="Q153" s="9">
        <v>-0.11</v>
      </c>
      <c r="R153" s="5">
        <v>15322.8</v>
      </c>
      <c r="S153" s="5">
        <v>2630.7</v>
      </c>
      <c r="T153" s="41">
        <v>-1</v>
      </c>
      <c r="U153" s="9">
        <v>-0.26</v>
      </c>
      <c r="V153" s="9">
        <v>0.15</v>
      </c>
      <c r="W153" s="5">
        <v>2630.7</v>
      </c>
      <c r="X153" s="5">
        <v>994.9</v>
      </c>
      <c r="Y153" s="5">
        <v>1635.7</v>
      </c>
      <c r="Z153" s="5">
        <v>1113.9000000000001</v>
      </c>
      <c r="AA153" s="5">
        <v>1944.5</v>
      </c>
      <c r="AB153" s="5">
        <f t="shared" si="2"/>
        <v>1533</v>
      </c>
      <c r="AC153" s="5">
        <v>1060.7</v>
      </c>
      <c r="AD153" s="5">
        <v>100.2</v>
      </c>
      <c r="AE153" s="5">
        <v>384.8</v>
      </c>
      <c r="AF153" s="5">
        <v>906.2</v>
      </c>
      <c r="AG153" s="5">
        <v>1194.0999999999999</v>
      </c>
      <c r="AH153" s="5">
        <v>347.9</v>
      </c>
      <c r="AI153" s="5">
        <v>297.7</v>
      </c>
      <c r="AJ153" s="5">
        <v>903.9</v>
      </c>
      <c r="AK153" s="5">
        <v>61.8</v>
      </c>
      <c r="AL153" s="5">
        <v>21</v>
      </c>
      <c r="AM153" s="5">
        <v>414.4</v>
      </c>
      <c r="AN153" s="5">
        <v>2079.3000000000002</v>
      </c>
      <c r="AO153" s="60"/>
      <c r="AP153" s="60"/>
      <c r="AQ153" s="60"/>
      <c r="AR153" s="60"/>
      <c r="AS153" s="60"/>
      <c r="AT153" s="60"/>
    </row>
    <row r="154" spans="1:46">
      <c r="A154" t="s">
        <v>123</v>
      </c>
      <c r="B154" s="4">
        <v>39082</v>
      </c>
      <c r="C154" s="5">
        <v>409.1</v>
      </c>
      <c r="D154" s="5">
        <v>301.39999999999998</v>
      </c>
      <c r="E154" s="5">
        <v>1613.8</v>
      </c>
      <c r="F154" s="5">
        <v>76.3</v>
      </c>
      <c r="G154" s="5">
        <v>1397.3</v>
      </c>
      <c r="H154" s="5">
        <v>1010.5</v>
      </c>
      <c r="I154" s="5">
        <v>409.8</v>
      </c>
      <c r="J154" s="5">
        <v>30</v>
      </c>
      <c r="K154" s="5">
        <v>936.2</v>
      </c>
      <c r="L154" s="5">
        <v>15456.9</v>
      </c>
      <c r="M154" s="5">
        <v>10504.5</v>
      </c>
      <c r="N154" s="5">
        <v>9407.5</v>
      </c>
      <c r="O154" s="89">
        <v>0.89556999999999998</v>
      </c>
      <c r="P154" s="5">
        <v>14037.2</v>
      </c>
      <c r="Q154" s="9">
        <v>0.64</v>
      </c>
      <c r="R154" s="5">
        <v>15396.9</v>
      </c>
      <c r="S154" s="5">
        <v>2674.7</v>
      </c>
      <c r="T154" s="41">
        <v>-1</v>
      </c>
      <c r="U154" s="9">
        <v>0.43</v>
      </c>
      <c r="V154" s="9">
        <v>0.21</v>
      </c>
      <c r="W154" s="5">
        <v>2674.7</v>
      </c>
      <c r="X154" s="5">
        <v>1014.6</v>
      </c>
      <c r="Y154" s="5">
        <v>1660.1</v>
      </c>
      <c r="Z154" s="5">
        <v>1130.2</v>
      </c>
      <c r="AA154" s="5">
        <v>1952.9</v>
      </c>
      <c r="AB154" s="5">
        <f t="shared" si="2"/>
        <v>1537.5</v>
      </c>
      <c r="AC154" s="5">
        <v>1095.5999999999999</v>
      </c>
      <c r="AD154" s="5">
        <v>98.1</v>
      </c>
      <c r="AE154" s="5">
        <v>354.6</v>
      </c>
      <c r="AF154" s="5">
        <v>920.6</v>
      </c>
      <c r="AG154" s="5">
        <v>1205.5999999999999</v>
      </c>
      <c r="AH154" s="5">
        <v>334.7</v>
      </c>
      <c r="AI154" s="5">
        <v>301.7</v>
      </c>
      <c r="AJ154" s="5">
        <v>912.4</v>
      </c>
      <c r="AK154" s="5">
        <v>55.2</v>
      </c>
      <c r="AL154" s="5">
        <v>20.2</v>
      </c>
      <c r="AM154" s="5">
        <v>408.1</v>
      </c>
      <c r="AN154" s="5">
        <v>2094.9</v>
      </c>
      <c r="AO154" s="60"/>
      <c r="AP154" s="60"/>
      <c r="AQ154" s="60"/>
      <c r="AR154" s="60"/>
      <c r="AS154" s="60"/>
      <c r="AT154" s="60"/>
    </row>
    <row r="155" spans="1:46">
      <c r="A155" t="s">
        <v>124</v>
      </c>
      <c r="B155" s="4">
        <v>39172</v>
      </c>
      <c r="C155" s="5">
        <v>416.4</v>
      </c>
      <c r="D155" s="5">
        <v>332.5</v>
      </c>
      <c r="E155" s="5">
        <v>1680.2</v>
      </c>
      <c r="F155" s="5">
        <v>78</v>
      </c>
      <c r="G155" s="5">
        <v>1466.3</v>
      </c>
      <c r="H155" s="5">
        <v>1025.9000000000001</v>
      </c>
      <c r="I155" s="5">
        <v>413.6</v>
      </c>
      <c r="J155" s="5">
        <v>38.4</v>
      </c>
      <c r="K155" s="5">
        <v>955.7</v>
      </c>
      <c r="L155" s="5">
        <v>15493.3</v>
      </c>
      <c r="M155" s="5">
        <v>10563.3</v>
      </c>
      <c r="N155" s="5">
        <v>9549.4</v>
      </c>
      <c r="O155" s="89">
        <v>0.90402000000000005</v>
      </c>
      <c r="P155" s="5">
        <v>14208.6</v>
      </c>
      <c r="Q155" s="9">
        <v>0.13</v>
      </c>
      <c r="R155" s="5">
        <v>15470.9</v>
      </c>
      <c r="S155" s="5">
        <v>2719.2</v>
      </c>
      <c r="T155" s="41">
        <v>-1</v>
      </c>
      <c r="U155" s="9">
        <v>-0.16</v>
      </c>
      <c r="V155" s="9">
        <v>0.28999999999999998</v>
      </c>
      <c r="W155" s="5">
        <v>2719.2</v>
      </c>
      <c r="X155" s="5">
        <v>1017.2</v>
      </c>
      <c r="Y155" s="5">
        <v>1702</v>
      </c>
      <c r="Z155" s="5">
        <v>1123.5</v>
      </c>
      <c r="AA155" s="5">
        <v>1964.6</v>
      </c>
      <c r="AB155" s="5">
        <f t="shared" si="2"/>
        <v>1602.2</v>
      </c>
      <c r="AC155" s="5">
        <v>1145.8</v>
      </c>
      <c r="AD155" s="5">
        <v>93.9</v>
      </c>
      <c r="AE155" s="5">
        <v>354.5</v>
      </c>
      <c r="AF155" s="5">
        <v>940.9</v>
      </c>
      <c r="AG155" s="5">
        <v>1240.0999999999999</v>
      </c>
      <c r="AH155" s="5">
        <v>358.4</v>
      </c>
      <c r="AI155" s="5">
        <v>320.5</v>
      </c>
      <c r="AJ155" s="5">
        <v>931.9</v>
      </c>
      <c r="AK155" s="5">
        <v>59.2</v>
      </c>
      <c r="AL155" s="5">
        <v>19.399999999999999</v>
      </c>
      <c r="AM155" s="5">
        <v>440.1</v>
      </c>
      <c r="AN155" s="5">
        <v>2166.9</v>
      </c>
      <c r="AO155" s="60"/>
      <c r="AP155" s="60"/>
      <c r="AQ155" s="60"/>
      <c r="AR155" s="60"/>
      <c r="AS155" s="60"/>
      <c r="AT155" s="60"/>
    </row>
    <row r="156" spans="1:46">
      <c r="A156" t="s">
        <v>125</v>
      </c>
      <c r="B156" s="4">
        <v>39263</v>
      </c>
      <c r="C156" s="5">
        <v>424.1</v>
      </c>
      <c r="D156" s="5">
        <v>314.7</v>
      </c>
      <c r="E156" s="5">
        <v>1680.4</v>
      </c>
      <c r="F156" s="5">
        <v>78.8</v>
      </c>
      <c r="G156" s="5">
        <v>1495.6</v>
      </c>
      <c r="H156" s="5">
        <v>1033.0999999999999</v>
      </c>
      <c r="I156" s="5">
        <v>407.2</v>
      </c>
      <c r="J156" s="5">
        <v>36.200000000000003</v>
      </c>
      <c r="K156" s="5">
        <v>957.3</v>
      </c>
      <c r="L156" s="5">
        <v>15582.1</v>
      </c>
      <c r="M156" s="5">
        <v>10582.8</v>
      </c>
      <c r="N156" s="5">
        <v>9644.7000000000007</v>
      </c>
      <c r="O156" s="89">
        <v>0.91135999999999995</v>
      </c>
      <c r="P156" s="5">
        <v>14382.4</v>
      </c>
      <c r="Q156" s="9">
        <v>0.71</v>
      </c>
      <c r="R156" s="5">
        <v>15545.5</v>
      </c>
      <c r="S156" s="5">
        <v>2770.3</v>
      </c>
      <c r="T156" s="41">
        <v>-1</v>
      </c>
      <c r="U156" s="9">
        <v>0.48</v>
      </c>
      <c r="V156" s="9">
        <v>0.23</v>
      </c>
      <c r="W156" s="5">
        <v>2770.3</v>
      </c>
      <c r="X156" s="5">
        <v>1042</v>
      </c>
      <c r="Y156" s="5">
        <v>1728.3</v>
      </c>
      <c r="Z156" s="5">
        <v>1141.9000000000001</v>
      </c>
      <c r="AA156" s="5">
        <v>1973.8</v>
      </c>
      <c r="AB156" s="5">
        <f t="shared" si="2"/>
        <v>1601.6000000000001</v>
      </c>
      <c r="AC156" s="5">
        <v>1163.5999999999999</v>
      </c>
      <c r="AD156" s="5">
        <v>93.7</v>
      </c>
      <c r="AE156" s="5">
        <v>347.7</v>
      </c>
      <c r="AF156" s="5">
        <v>943.1</v>
      </c>
      <c r="AG156" s="5">
        <v>1256.7</v>
      </c>
      <c r="AH156" s="5">
        <v>359.4</v>
      </c>
      <c r="AI156" s="5">
        <v>332</v>
      </c>
      <c r="AJ156" s="5">
        <v>939.4</v>
      </c>
      <c r="AK156" s="5">
        <v>59.4</v>
      </c>
      <c r="AL156" s="5">
        <v>18.899999999999999</v>
      </c>
      <c r="AM156" s="5">
        <v>423.7</v>
      </c>
      <c r="AN156" s="5">
        <v>2183</v>
      </c>
      <c r="AO156" s="60"/>
      <c r="AP156" s="60"/>
      <c r="AQ156" s="60"/>
      <c r="AR156" s="60"/>
      <c r="AS156" s="60"/>
      <c r="AT156" s="60"/>
    </row>
    <row r="157" spans="1:46">
      <c r="A157" t="s">
        <v>126</v>
      </c>
      <c r="B157" s="4">
        <v>39355</v>
      </c>
      <c r="C157" s="5">
        <v>432</v>
      </c>
      <c r="D157" s="5">
        <v>319.60000000000002</v>
      </c>
      <c r="E157" s="5">
        <v>1700.2</v>
      </c>
      <c r="F157" s="5">
        <v>79.599999999999994</v>
      </c>
      <c r="G157" s="5">
        <v>1498.6</v>
      </c>
      <c r="H157" s="5">
        <v>1035.8</v>
      </c>
      <c r="I157" s="5">
        <v>370.9</v>
      </c>
      <c r="J157" s="5">
        <v>34.5</v>
      </c>
      <c r="K157" s="5">
        <v>960.6</v>
      </c>
      <c r="L157" s="5">
        <v>15666.7</v>
      </c>
      <c r="M157" s="5">
        <v>10642.5</v>
      </c>
      <c r="N157" s="5">
        <v>9753.7999999999993</v>
      </c>
      <c r="O157" s="89">
        <v>0.91650000000000009</v>
      </c>
      <c r="P157" s="5">
        <v>14535</v>
      </c>
      <c r="Q157" s="9">
        <v>0.35</v>
      </c>
      <c r="R157" s="5">
        <v>15619.2</v>
      </c>
      <c r="S157" s="5">
        <v>2809</v>
      </c>
      <c r="T157" s="41">
        <v>-1</v>
      </c>
      <c r="U157" s="9">
        <v>0.25</v>
      </c>
      <c r="V157" s="9">
        <v>0.1</v>
      </c>
      <c r="W157" s="5">
        <v>2809</v>
      </c>
      <c r="X157" s="5">
        <v>1058.3</v>
      </c>
      <c r="Y157" s="5">
        <v>1750.7</v>
      </c>
      <c r="Z157" s="5">
        <v>1151.7</v>
      </c>
      <c r="AA157" s="5">
        <v>1977.8</v>
      </c>
      <c r="AB157" s="5">
        <f t="shared" si="2"/>
        <v>1620.6000000000001</v>
      </c>
      <c r="AC157" s="5">
        <v>1179</v>
      </c>
      <c r="AD157" s="5">
        <v>95.4</v>
      </c>
      <c r="AE157" s="5">
        <v>314.60000000000002</v>
      </c>
      <c r="AF157" s="5">
        <v>946.7</v>
      </c>
      <c r="AG157" s="5">
        <v>1270.2</v>
      </c>
      <c r="AH157" s="5">
        <v>359.8</v>
      </c>
      <c r="AI157" s="5">
        <v>319.60000000000002</v>
      </c>
      <c r="AJ157" s="5">
        <v>940.4</v>
      </c>
      <c r="AK157" s="5">
        <v>56.3</v>
      </c>
      <c r="AL157" s="5">
        <v>18.5</v>
      </c>
      <c r="AM157" s="5">
        <v>429.9</v>
      </c>
      <c r="AN157" s="5">
        <v>2206.6</v>
      </c>
      <c r="AO157" s="60"/>
      <c r="AP157" s="60"/>
      <c r="AQ157" s="60"/>
      <c r="AR157" s="60"/>
      <c r="AS157" s="60"/>
      <c r="AT157" s="60"/>
    </row>
    <row r="158" spans="1:46">
      <c r="A158" t="s">
        <v>127</v>
      </c>
      <c r="B158" s="4">
        <v>39447</v>
      </c>
      <c r="C158" s="5">
        <v>440.3</v>
      </c>
      <c r="D158" s="5">
        <v>329.9</v>
      </c>
      <c r="E158" s="5">
        <v>1728.6</v>
      </c>
      <c r="F158" s="5">
        <v>80.3</v>
      </c>
      <c r="G158" s="5">
        <v>1508.3</v>
      </c>
      <c r="H158" s="5">
        <v>1052.5999999999999</v>
      </c>
      <c r="I158" s="5">
        <v>352.7</v>
      </c>
      <c r="J158" s="5">
        <v>29.3</v>
      </c>
      <c r="K158" s="5">
        <v>972.1</v>
      </c>
      <c r="L158" s="5">
        <v>15762</v>
      </c>
      <c r="M158" s="5">
        <v>10672.8</v>
      </c>
      <c r="N158" s="5">
        <v>9877.7999999999993</v>
      </c>
      <c r="O158" s="89">
        <v>0.92551000000000005</v>
      </c>
      <c r="P158" s="5">
        <v>14681.5</v>
      </c>
      <c r="Q158" s="9">
        <v>0.6</v>
      </c>
      <c r="R158" s="5">
        <v>15692</v>
      </c>
      <c r="S158" s="5">
        <v>2864.9</v>
      </c>
      <c r="T158" s="41">
        <v>1</v>
      </c>
      <c r="U158" s="9">
        <v>0.48</v>
      </c>
      <c r="V158" s="9">
        <v>0.12</v>
      </c>
      <c r="W158" s="5">
        <v>2864.9</v>
      </c>
      <c r="X158" s="5">
        <v>1084.5999999999999</v>
      </c>
      <c r="Y158" s="5">
        <v>1780.3</v>
      </c>
      <c r="Z158" s="5">
        <v>1170.8</v>
      </c>
      <c r="AA158" s="5">
        <v>1982.5</v>
      </c>
      <c r="AB158" s="5">
        <f t="shared" si="2"/>
        <v>1648.3</v>
      </c>
      <c r="AC158" s="5">
        <v>1194.0999999999999</v>
      </c>
      <c r="AD158" s="5">
        <v>95.5</v>
      </c>
      <c r="AE158" s="5">
        <v>296.2</v>
      </c>
      <c r="AF158" s="5">
        <v>958.4</v>
      </c>
      <c r="AG158" s="5">
        <v>1286.3</v>
      </c>
      <c r="AH158" s="5">
        <v>358.9</v>
      </c>
      <c r="AI158" s="5">
        <v>314.2</v>
      </c>
      <c r="AJ158" s="5">
        <v>957.1</v>
      </c>
      <c r="AK158" s="5">
        <v>56.6</v>
      </c>
      <c r="AL158" s="5">
        <v>18.5</v>
      </c>
      <c r="AM158" s="5">
        <v>442.3</v>
      </c>
      <c r="AN158" s="5">
        <v>2242.5</v>
      </c>
      <c r="AO158" s="60"/>
      <c r="AP158" s="60"/>
      <c r="AQ158" s="60"/>
      <c r="AR158" s="60"/>
      <c r="AS158" s="60"/>
      <c r="AT158" s="60"/>
    </row>
    <row r="159" spans="1:46">
      <c r="A159" t="s">
        <v>128</v>
      </c>
      <c r="B159" s="4">
        <v>39538</v>
      </c>
      <c r="C159" s="5">
        <v>448.8</v>
      </c>
      <c r="D159" s="5">
        <v>331.6</v>
      </c>
      <c r="E159" s="5">
        <v>1768.2</v>
      </c>
      <c r="F159" s="5">
        <v>80.5</v>
      </c>
      <c r="G159" s="5">
        <v>1534.8</v>
      </c>
      <c r="H159" s="5">
        <v>1045.7</v>
      </c>
      <c r="I159" s="5">
        <v>291.89999999999998</v>
      </c>
      <c r="J159" s="5">
        <v>35.200000000000003</v>
      </c>
      <c r="K159" s="5">
        <v>984</v>
      </c>
      <c r="L159" s="5">
        <v>15671.4</v>
      </c>
      <c r="M159" s="5">
        <v>10644.4</v>
      </c>
      <c r="N159" s="5">
        <v>9934.2999999999993</v>
      </c>
      <c r="O159" s="89">
        <v>0.93328</v>
      </c>
      <c r="P159" s="5">
        <v>14651</v>
      </c>
      <c r="Q159" s="9">
        <v>0.17</v>
      </c>
      <c r="R159" s="5">
        <v>15764.5</v>
      </c>
      <c r="S159" s="5">
        <v>2909.3</v>
      </c>
      <c r="T159" s="41">
        <v>1</v>
      </c>
      <c r="U159" s="9">
        <v>0.44</v>
      </c>
      <c r="V159" s="9">
        <v>-0.27</v>
      </c>
      <c r="W159" s="5">
        <v>2909.3</v>
      </c>
      <c r="X159" s="5">
        <v>1110.3</v>
      </c>
      <c r="Y159" s="5">
        <v>1799</v>
      </c>
      <c r="Z159" s="5">
        <v>1188.4000000000001</v>
      </c>
      <c r="AA159" s="5">
        <v>1971.4</v>
      </c>
      <c r="AB159" s="5">
        <f t="shared" si="2"/>
        <v>1687.7</v>
      </c>
      <c r="AC159" s="5">
        <v>1201.4000000000001</v>
      </c>
      <c r="AD159" s="5">
        <v>93.2</v>
      </c>
      <c r="AE159" s="5">
        <v>241.7</v>
      </c>
      <c r="AF159" s="5">
        <v>970.2</v>
      </c>
      <c r="AG159" s="5">
        <v>1321.9</v>
      </c>
      <c r="AH159" s="5">
        <v>365.7</v>
      </c>
      <c r="AI159" s="5">
        <v>333.4</v>
      </c>
      <c r="AJ159" s="5">
        <v>952.5</v>
      </c>
      <c r="AK159" s="5">
        <v>50.2</v>
      </c>
      <c r="AL159" s="5">
        <v>18.600000000000001</v>
      </c>
      <c r="AM159" s="5">
        <v>446.3</v>
      </c>
      <c r="AN159" s="5">
        <v>2256.6999999999998</v>
      </c>
      <c r="AO159" s="60"/>
      <c r="AP159" s="60"/>
      <c r="AQ159" s="60"/>
      <c r="AR159" s="60"/>
      <c r="AS159" s="60"/>
      <c r="AT159" s="60"/>
    </row>
    <row r="160" spans="1:46">
      <c r="A160" t="s">
        <v>129</v>
      </c>
      <c r="B160" s="4">
        <v>39629</v>
      </c>
      <c r="C160" s="5">
        <v>457.3</v>
      </c>
      <c r="D160" s="5">
        <v>339.2</v>
      </c>
      <c r="E160" s="5">
        <v>2113</v>
      </c>
      <c r="F160" s="5">
        <v>81</v>
      </c>
      <c r="G160" s="5">
        <v>1552.1</v>
      </c>
      <c r="H160" s="5">
        <v>1054.7</v>
      </c>
      <c r="I160" s="5">
        <v>278.7</v>
      </c>
      <c r="J160" s="5">
        <v>36.700000000000003</v>
      </c>
      <c r="K160" s="5">
        <v>986.2</v>
      </c>
      <c r="L160" s="5">
        <v>15752.3</v>
      </c>
      <c r="M160" s="5">
        <v>10661.7</v>
      </c>
      <c r="N160" s="5">
        <v>10052.799999999999</v>
      </c>
      <c r="O160" s="89">
        <v>0.94289000000000001</v>
      </c>
      <c r="P160" s="5">
        <v>14805.6</v>
      </c>
      <c r="Q160" s="9">
        <v>0.68</v>
      </c>
      <c r="R160" s="5">
        <v>15836.5</v>
      </c>
      <c r="S160" s="5">
        <v>2971.1</v>
      </c>
      <c r="T160" s="41">
        <v>1</v>
      </c>
      <c r="U160" s="9">
        <v>0.64</v>
      </c>
      <c r="V160" s="9">
        <v>0.04</v>
      </c>
      <c r="W160" s="5">
        <v>2971.1</v>
      </c>
      <c r="X160" s="5">
        <v>1145.5</v>
      </c>
      <c r="Y160" s="5">
        <v>1825.6</v>
      </c>
      <c r="Z160" s="5">
        <v>1213.5999999999999</v>
      </c>
      <c r="AA160" s="5">
        <v>1972.8</v>
      </c>
      <c r="AB160" s="5">
        <f t="shared" si="2"/>
        <v>2032</v>
      </c>
      <c r="AC160" s="5">
        <v>1191</v>
      </c>
      <c r="AD160" s="5">
        <v>95.3</v>
      </c>
      <c r="AE160" s="5">
        <v>227.1</v>
      </c>
      <c r="AF160" s="5">
        <v>972.3</v>
      </c>
      <c r="AG160" s="5">
        <v>1657</v>
      </c>
      <c r="AH160" s="5">
        <v>371.5</v>
      </c>
      <c r="AI160" s="5">
        <v>361.1</v>
      </c>
      <c r="AJ160" s="5">
        <v>959.4</v>
      </c>
      <c r="AK160" s="5">
        <v>51.6</v>
      </c>
      <c r="AL160" s="5">
        <v>18.7</v>
      </c>
      <c r="AM160" s="5">
        <v>456</v>
      </c>
      <c r="AN160" s="5">
        <v>2293.8000000000002</v>
      </c>
      <c r="AO160" s="60"/>
      <c r="AP160" s="60"/>
      <c r="AQ160" s="60"/>
      <c r="AR160" s="60"/>
      <c r="AS160" s="60"/>
      <c r="AT160" s="60"/>
    </row>
    <row r="161" spans="1:46">
      <c r="A161" t="s">
        <v>130</v>
      </c>
      <c r="B161" s="4">
        <v>39721</v>
      </c>
      <c r="C161" s="5">
        <v>465.9</v>
      </c>
      <c r="D161" s="5">
        <v>340.8</v>
      </c>
      <c r="E161" s="5">
        <v>1905.3</v>
      </c>
      <c r="F161" s="5">
        <v>81.2</v>
      </c>
      <c r="G161" s="5">
        <v>1497.2</v>
      </c>
      <c r="H161" s="5">
        <v>1058.5</v>
      </c>
      <c r="I161" s="5">
        <v>264.39999999999998</v>
      </c>
      <c r="J161" s="5">
        <v>20.6</v>
      </c>
      <c r="K161" s="5">
        <v>991.5</v>
      </c>
      <c r="L161" s="5">
        <v>15667</v>
      </c>
      <c r="M161" s="5">
        <v>10581.9</v>
      </c>
      <c r="N161" s="5">
        <v>10081</v>
      </c>
      <c r="O161" s="89">
        <v>0.95266000000000006</v>
      </c>
      <c r="P161" s="5">
        <v>14835.2</v>
      </c>
      <c r="Q161" s="9">
        <v>0.64</v>
      </c>
      <c r="R161" s="5">
        <v>15905.9</v>
      </c>
      <c r="S161" s="5">
        <v>3027.5</v>
      </c>
      <c r="T161" s="41">
        <v>1</v>
      </c>
      <c r="U161" s="9">
        <v>0.39</v>
      </c>
      <c r="V161" s="9">
        <v>0.25</v>
      </c>
      <c r="W161" s="5">
        <v>3027.5</v>
      </c>
      <c r="X161" s="5">
        <v>1168.7</v>
      </c>
      <c r="Y161" s="5">
        <v>1858.9</v>
      </c>
      <c r="Z161" s="5">
        <v>1228.8</v>
      </c>
      <c r="AA161" s="5">
        <v>1982.5</v>
      </c>
      <c r="AB161" s="5">
        <f t="shared" si="2"/>
        <v>1824.1</v>
      </c>
      <c r="AC161" s="5">
        <v>1173.4000000000001</v>
      </c>
      <c r="AD161" s="5">
        <v>93.7</v>
      </c>
      <c r="AE161" s="5">
        <v>211.5</v>
      </c>
      <c r="AF161" s="5">
        <v>977.6</v>
      </c>
      <c r="AG161" s="5">
        <v>1445.3</v>
      </c>
      <c r="AH161" s="5">
        <v>368.8</v>
      </c>
      <c r="AI161" s="5">
        <v>323.8</v>
      </c>
      <c r="AJ161" s="5">
        <v>964.8</v>
      </c>
      <c r="AK161" s="5">
        <v>52.8</v>
      </c>
      <c r="AL161" s="5">
        <v>18.7</v>
      </c>
      <c r="AM161" s="5">
        <v>460</v>
      </c>
      <c r="AN161" s="5">
        <v>2337.9</v>
      </c>
      <c r="AO161" s="60"/>
      <c r="AP161" s="60"/>
      <c r="AQ161" s="60"/>
      <c r="AR161" s="60"/>
      <c r="AS161" s="60"/>
      <c r="AT161" s="60"/>
    </row>
    <row r="162" spans="1:46">
      <c r="A162" t="s">
        <v>131</v>
      </c>
      <c r="B162" s="4">
        <v>39813</v>
      </c>
      <c r="C162" s="5">
        <v>474.5</v>
      </c>
      <c r="D162" s="5">
        <v>341.8</v>
      </c>
      <c r="E162" s="5">
        <v>1890.8</v>
      </c>
      <c r="F162" s="5">
        <v>81.2</v>
      </c>
      <c r="G162" s="5">
        <v>1444.6</v>
      </c>
      <c r="H162" s="5">
        <v>1040</v>
      </c>
      <c r="I162" s="5">
        <v>162.6</v>
      </c>
      <c r="J162" s="5">
        <v>34.299999999999997</v>
      </c>
      <c r="K162" s="5">
        <v>991.7</v>
      </c>
      <c r="L162" s="5">
        <v>15328</v>
      </c>
      <c r="M162" s="5">
        <v>10483.4</v>
      </c>
      <c r="N162" s="5">
        <v>9837.2999999999993</v>
      </c>
      <c r="O162" s="89">
        <v>0.93837000000000004</v>
      </c>
      <c r="P162" s="5">
        <v>14559.5</v>
      </c>
      <c r="Q162" s="9">
        <v>0.55000000000000004</v>
      </c>
      <c r="R162" s="5">
        <v>15971.7</v>
      </c>
      <c r="S162" s="5">
        <v>3020</v>
      </c>
      <c r="T162" s="41">
        <v>1</v>
      </c>
      <c r="U162" s="9">
        <v>0.41</v>
      </c>
      <c r="V162" s="9">
        <v>0.15</v>
      </c>
      <c r="W162" s="5">
        <v>3020</v>
      </c>
      <c r="X162" s="5">
        <v>1177.9000000000001</v>
      </c>
      <c r="Y162" s="5">
        <v>1842.2</v>
      </c>
      <c r="Z162" s="5">
        <v>1244.3</v>
      </c>
      <c r="AA162" s="5">
        <v>1987.8</v>
      </c>
      <c r="AB162" s="5">
        <f t="shared" si="2"/>
        <v>1809.6</v>
      </c>
      <c r="AC162" s="5">
        <v>1139.5</v>
      </c>
      <c r="AD162" s="5">
        <v>93.7</v>
      </c>
      <c r="AE162" s="5">
        <v>127.5</v>
      </c>
      <c r="AF162" s="5">
        <v>977.8</v>
      </c>
      <c r="AG162" s="5">
        <v>1428.7</v>
      </c>
      <c r="AH162" s="5">
        <v>378.6</v>
      </c>
      <c r="AI162" s="5">
        <v>305.10000000000002</v>
      </c>
      <c r="AJ162" s="5">
        <v>946.3</v>
      </c>
      <c r="AK162" s="5">
        <v>35.1</v>
      </c>
      <c r="AL162" s="5">
        <v>18.8</v>
      </c>
      <c r="AM162" s="5">
        <v>462.1</v>
      </c>
      <c r="AN162" s="5">
        <v>2337.3000000000002</v>
      </c>
      <c r="AO162" s="60"/>
      <c r="AP162" s="60"/>
      <c r="AQ162" s="60"/>
      <c r="AR162" s="60"/>
      <c r="AS162" s="60"/>
      <c r="AT162" s="60"/>
    </row>
    <row r="163" spans="1:46">
      <c r="A163" t="s">
        <v>132</v>
      </c>
      <c r="B163" s="4">
        <v>39903</v>
      </c>
      <c r="C163" s="5">
        <v>482.9</v>
      </c>
      <c r="D163" s="5">
        <v>358.4</v>
      </c>
      <c r="E163" s="5">
        <v>2001.9</v>
      </c>
      <c r="F163" s="5">
        <v>80.599999999999994</v>
      </c>
      <c r="G163" s="5">
        <v>1202.0999999999999</v>
      </c>
      <c r="H163" s="5">
        <v>1015.9</v>
      </c>
      <c r="I163" s="5">
        <v>166.5</v>
      </c>
      <c r="J163" s="5">
        <v>21.6</v>
      </c>
      <c r="K163" s="5">
        <v>959.8</v>
      </c>
      <c r="L163" s="5">
        <v>15155.9</v>
      </c>
      <c r="M163" s="5">
        <v>10459.700000000001</v>
      </c>
      <c r="N163" s="5">
        <v>9756.1</v>
      </c>
      <c r="O163" s="89">
        <v>0.93272999999999995</v>
      </c>
      <c r="P163" s="5">
        <v>14394.5</v>
      </c>
      <c r="Q163" s="9">
        <v>0.92</v>
      </c>
      <c r="R163" s="5">
        <v>16031.6</v>
      </c>
      <c r="S163" s="5">
        <v>3019.7</v>
      </c>
      <c r="T163" s="41">
        <v>1</v>
      </c>
      <c r="U163" s="9">
        <v>0.41</v>
      </c>
      <c r="V163" s="9">
        <v>0.51</v>
      </c>
      <c r="W163" s="5">
        <v>3019.7</v>
      </c>
      <c r="X163" s="5">
        <v>1183</v>
      </c>
      <c r="Y163" s="5">
        <v>1836.7</v>
      </c>
      <c r="Z163" s="5">
        <v>1260.0999999999999</v>
      </c>
      <c r="AA163" s="5">
        <v>2007.7</v>
      </c>
      <c r="AB163" s="5">
        <f t="shared" si="2"/>
        <v>1921.3000000000002</v>
      </c>
      <c r="AC163" s="5">
        <v>920.9</v>
      </c>
      <c r="AD163" s="5">
        <v>86.7</v>
      </c>
      <c r="AE163" s="5">
        <v>122.7</v>
      </c>
      <c r="AF163" s="5">
        <v>946</v>
      </c>
      <c r="AG163" s="5">
        <v>1521.8</v>
      </c>
      <c r="AH163" s="5">
        <v>421.1</v>
      </c>
      <c r="AI163" s="5">
        <v>281.10000000000002</v>
      </c>
      <c r="AJ163" s="5">
        <v>929.2</v>
      </c>
      <c r="AK163" s="5">
        <v>43.7</v>
      </c>
      <c r="AL163" s="5">
        <v>18.8</v>
      </c>
      <c r="AM163" s="5">
        <v>480.2</v>
      </c>
      <c r="AN163" s="5">
        <v>2371.3000000000002</v>
      </c>
      <c r="AO163" s="60"/>
      <c r="AP163" s="60"/>
      <c r="AQ163" s="60"/>
      <c r="AR163" s="60"/>
      <c r="AS163" s="60"/>
      <c r="AT163" s="60"/>
    </row>
    <row r="164" spans="1:46">
      <c r="A164" t="s">
        <v>133</v>
      </c>
      <c r="B164" s="4">
        <v>39994</v>
      </c>
      <c r="C164" s="5">
        <v>490.4</v>
      </c>
      <c r="D164" s="5">
        <v>368.9</v>
      </c>
      <c r="E164" s="5">
        <v>2140</v>
      </c>
      <c r="F164" s="5">
        <v>80.3</v>
      </c>
      <c r="G164" s="5">
        <v>1130.8</v>
      </c>
      <c r="H164" s="5">
        <v>1017.3</v>
      </c>
      <c r="I164" s="5">
        <v>188.6</v>
      </c>
      <c r="J164" s="5">
        <v>35.6</v>
      </c>
      <c r="K164" s="5">
        <v>966.3</v>
      </c>
      <c r="L164" s="5">
        <v>15134.1</v>
      </c>
      <c r="M164" s="5">
        <v>10417.299999999999</v>
      </c>
      <c r="N164" s="5">
        <v>9760.2000000000007</v>
      </c>
      <c r="O164" s="89">
        <v>0.93691999999999998</v>
      </c>
      <c r="P164" s="5">
        <v>14352.9</v>
      </c>
      <c r="Q164" s="9">
        <v>1.22</v>
      </c>
      <c r="R164" s="5">
        <v>16082.9</v>
      </c>
      <c r="S164" s="5">
        <v>3067.6</v>
      </c>
      <c r="T164" s="41">
        <v>1</v>
      </c>
      <c r="U164" s="9">
        <v>0.77</v>
      </c>
      <c r="V164" s="9">
        <v>0.44</v>
      </c>
      <c r="W164" s="5">
        <v>3067.6</v>
      </c>
      <c r="X164" s="5">
        <v>1210.8</v>
      </c>
      <c r="Y164" s="5">
        <v>1856.7</v>
      </c>
      <c r="Z164" s="5">
        <v>1289.7</v>
      </c>
      <c r="AA164" s="5">
        <v>2024.9</v>
      </c>
      <c r="AB164" s="5">
        <f t="shared" si="2"/>
        <v>2059.6999999999998</v>
      </c>
      <c r="AC164" s="5">
        <v>855.2</v>
      </c>
      <c r="AD164" s="5">
        <v>94.3</v>
      </c>
      <c r="AE164" s="5">
        <v>138.9</v>
      </c>
      <c r="AF164" s="5">
        <v>952.6</v>
      </c>
      <c r="AG164" s="5">
        <v>1648</v>
      </c>
      <c r="AH164" s="5">
        <v>473.9</v>
      </c>
      <c r="AI164" s="5">
        <v>275.60000000000002</v>
      </c>
      <c r="AJ164" s="5">
        <v>923</v>
      </c>
      <c r="AK164" s="5">
        <v>49.6</v>
      </c>
      <c r="AL164" s="5">
        <v>18.7</v>
      </c>
      <c r="AM164" s="5">
        <v>492</v>
      </c>
      <c r="AN164" s="5">
        <v>2419.5</v>
      </c>
      <c r="AO164" s="60"/>
      <c r="AP164" s="60"/>
      <c r="AQ164" s="60"/>
      <c r="AR164" s="60"/>
      <c r="AS164" s="60"/>
      <c r="AT164" s="60"/>
    </row>
    <row r="165" spans="1:46">
      <c r="A165" t="s">
        <v>134</v>
      </c>
      <c r="B165" s="4">
        <v>40086</v>
      </c>
      <c r="C165" s="5">
        <v>496.7</v>
      </c>
      <c r="D165" s="5">
        <v>378.2</v>
      </c>
      <c r="E165" s="5">
        <v>2136.9</v>
      </c>
      <c r="F165" s="5">
        <v>79.900000000000006</v>
      </c>
      <c r="G165" s="5">
        <v>1135</v>
      </c>
      <c r="H165" s="5">
        <v>1028.8</v>
      </c>
      <c r="I165" s="5">
        <v>200.7</v>
      </c>
      <c r="J165" s="5">
        <v>57.5</v>
      </c>
      <c r="K165" s="5">
        <v>963.8</v>
      </c>
      <c r="L165" s="5">
        <v>15189.2</v>
      </c>
      <c r="M165" s="5">
        <v>10489.2</v>
      </c>
      <c r="N165" s="5">
        <v>9895.4</v>
      </c>
      <c r="O165" s="89">
        <v>0.94338999999999995</v>
      </c>
      <c r="P165" s="5">
        <v>14420.3</v>
      </c>
      <c r="Q165" s="9">
        <v>0.23</v>
      </c>
      <c r="R165" s="5">
        <v>16130.1</v>
      </c>
      <c r="S165" s="5">
        <v>3089</v>
      </c>
      <c r="T165" s="41">
        <v>-1</v>
      </c>
      <c r="U165" s="9">
        <v>0.31</v>
      </c>
      <c r="V165" s="9">
        <v>-7.0000000000000007E-2</v>
      </c>
      <c r="W165" s="5">
        <v>3089</v>
      </c>
      <c r="X165" s="5">
        <v>1225.5</v>
      </c>
      <c r="Y165" s="5">
        <v>1863.5</v>
      </c>
      <c r="Z165" s="5">
        <v>1301.3</v>
      </c>
      <c r="AA165" s="5">
        <v>2021.8</v>
      </c>
      <c r="AB165" s="5">
        <f t="shared" si="2"/>
        <v>2057</v>
      </c>
      <c r="AC165" s="5">
        <v>841.7</v>
      </c>
      <c r="AD165" s="5">
        <v>91.4</v>
      </c>
      <c r="AE165" s="5">
        <v>159.4</v>
      </c>
      <c r="AF165" s="5">
        <v>950.3</v>
      </c>
      <c r="AG165" s="5">
        <v>1634.5</v>
      </c>
      <c r="AH165" s="5">
        <v>465.4</v>
      </c>
      <c r="AI165" s="5">
        <v>293.3</v>
      </c>
      <c r="AJ165" s="5">
        <v>937.4</v>
      </c>
      <c r="AK165" s="5">
        <v>41.3</v>
      </c>
      <c r="AL165" s="5">
        <v>18.5</v>
      </c>
      <c r="AM165" s="5">
        <v>502.4</v>
      </c>
      <c r="AN165" s="5">
        <v>2446.5</v>
      </c>
      <c r="AO165" s="60"/>
      <c r="AP165" s="60"/>
      <c r="AQ165" s="60"/>
      <c r="AR165" s="60"/>
      <c r="AS165" s="60"/>
      <c r="AT165" s="60"/>
    </row>
    <row r="166" spans="1:46">
      <c r="A166" t="s">
        <v>135</v>
      </c>
      <c r="B166" s="4">
        <v>40178</v>
      </c>
      <c r="C166" s="5">
        <v>501.8</v>
      </c>
      <c r="D166" s="5">
        <v>372.8</v>
      </c>
      <c r="E166" s="5">
        <v>2152.1</v>
      </c>
      <c r="F166" s="5">
        <v>79.5</v>
      </c>
      <c r="G166" s="5">
        <v>1140.4000000000001</v>
      </c>
      <c r="H166" s="5">
        <v>1045.3</v>
      </c>
      <c r="I166" s="5">
        <v>234.2</v>
      </c>
      <c r="J166" s="5">
        <v>75.099999999999994</v>
      </c>
      <c r="K166" s="5">
        <v>967.2</v>
      </c>
      <c r="L166" s="5">
        <v>15356.1</v>
      </c>
      <c r="M166" s="5">
        <v>10473.6</v>
      </c>
      <c r="N166" s="5">
        <v>9957.1</v>
      </c>
      <c r="O166" s="89">
        <v>0.95067999999999997</v>
      </c>
      <c r="P166" s="5">
        <v>14628</v>
      </c>
      <c r="Q166" s="9">
        <v>0.17</v>
      </c>
      <c r="R166" s="5">
        <v>16174.2</v>
      </c>
      <c r="S166" s="5">
        <v>3117.8</v>
      </c>
      <c r="T166" s="41">
        <v>-1</v>
      </c>
      <c r="U166" s="9">
        <v>0.52</v>
      </c>
      <c r="V166" s="9">
        <v>-0.35</v>
      </c>
      <c r="W166" s="5">
        <v>3117.8</v>
      </c>
      <c r="X166" s="5">
        <v>1253.4000000000001</v>
      </c>
      <c r="Y166" s="5">
        <v>1864.4</v>
      </c>
      <c r="Z166" s="5">
        <v>1321</v>
      </c>
      <c r="AA166" s="5">
        <v>2007.9</v>
      </c>
      <c r="AB166" s="5">
        <f t="shared" si="2"/>
        <v>2072.6</v>
      </c>
      <c r="AC166" s="5">
        <v>847.1</v>
      </c>
      <c r="AD166" s="5">
        <v>93.2</v>
      </c>
      <c r="AE166" s="5">
        <v>190.8</v>
      </c>
      <c r="AF166" s="5">
        <v>953.9</v>
      </c>
      <c r="AG166" s="5">
        <v>1653.9</v>
      </c>
      <c r="AH166" s="5">
        <v>472.1</v>
      </c>
      <c r="AI166" s="5">
        <v>293.3</v>
      </c>
      <c r="AJ166" s="5">
        <v>952.1</v>
      </c>
      <c r="AK166" s="5">
        <v>43.4</v>
      </c>
      <c r="AL166" s="5">
        <v>18.3</v>
      </c>
      <c r="AM166" s="5">
        <v>498.2</v>
      </c>
      <c r="AN166" s="5">
        <v>2444.1</v>
      </c>
      <c r="AO166" s="60"/>
      <c r="AP166" s="60"/>
      <c r="AQ166" s="60"/>
      <c r="AR166" s="60"/>
      <c r="AS166" s="60"/>
      <c r="AT166" s="60"/>
    </row>
    <row r="167" spans="1:46">
      <c r="A167" t="s">
        <v>136</v>
      </c>
      <c r="B167" s="4">
        <v>40268</v>
      </c>
      <c r="C167" s="5">
        <v>506</v>
      </c>
      <c r="D167" s="5">
        <v>382.1</v>
      </c>
      <c r="E167" s="5">
        <v>2262.1999999999998</v>
      </c>
      <c r="F167" s="5">
        <v>79.5</v>
      </c>
      <c r="G167" s="5">
        <v>1191.5</v>
      </c>
      <c r="H167" s="5">
        <v>1044.5999999999999</v>
      </c>
      <c r="I167" s="5">
        <v>249.8</v>
      </c>
      <c r="J167" s="5">
        <v>72.099999999999994</v>
      </c>
      <c r="K167" s="5">
        <v>973.6</v>
      </c>
      <c r="L167" s="5">
        <v>15415.1</v>
      </c>
      <c r="M167" s="5">
        <v>10525.4</v>
      </c>
      <c r="N167" s="5">
        <v>10040.5</v>
      </c>
      <c r="O167" s="89">
        <v>0.95393000000000006</v>
      </c>
      <c r="P167" s="5">
        <v>14721.4</v>
      </c>
      <c r="Q167" s="9">
        <v>-0.33</v>
      </c>
      <c r="R167" s="5">
        <v>16214.8</v>
      </c>
      <c r="S167" s="5">
        <v>3131.9</v>
      </c>
      <c r="T167" s="41">
        <v>-1</v>
      </c>
      <c r="U167" s="9">
        <v>0.39</v>
      </c>
      <c r="V167" s="9">
        <v>-0.73</v>
      </c>
      <c r="W167" s="5">
        <v>3131.9</v>
      </c>
      <c r="X167" s="5">
        <v>1275.7</v>
      </c>
      <c r="Y167" s="5">
        <v>1856.2</v>
      </c>
      <c r="Z167" s="5">
        <v>1336.1</v>
      </c>
      <c r="AA167" s="5">
        <v>1979.5</v>
      </c>
      <c r="AB167" s="5">
        <f t="shared" si="2"/>
        <v>2182.6999999999998</v>
      </c>
      <c r="AC167" s="5">
        <v>903.1</v>
      </c>
      <c r="AD167" s="5">
        <v>93.1</v>
      </c>
      <c r="AE167" s="5">
        <v>204.7</v>
      </c>
      <c r="AF167" s="5">
        <v>960.6</v>
      </c>
      <c r="AG167" s="5">
        <v>1753.5</v>
      </c>
      <c r="AH167" s="5">
        <v>496.2</v>
      </c>
      <c r="AI167" s="5">
        <v>288.39999999999998</v>
      </c>
      <c r="AJ167" s="5">
        <v>951.6</v>
      </c>
      <c r="AK167" s="5">
        <v>45.1</v>
      </c>
      <c r="AL167" s="5">
        <v>18</v>
      </c>
      <c r="AM167" s="5">
        <v>508.7</v>
      </c>
      <c r="AN167" s="5">
        <v>2439.6999999999998</v>
      </c>
      <c r="AO167" s="60"/>
      <c r="AP167" s="60"/>
      <c r="AQ167" s="60"/>
      <c r="AR167" s="60"/>
      <c r="AS167" s="60"/>
      <c r="AT167" s="60"/>
    </row>
    <row r="168" spans="1:46">
      <c r="A168" t="s">
        <v>137</v>
      </c>
      <c r="B168" s="4">
        <v>40359</v>
      </c>
      <c r="C168" s="5">
        <v>510.5</v>
      </c>
      <c r="D168" s="5">
        <v>385.7</v>
      </c>
      <c r="E168" s="5">
        <v>2268.6999999999998</v>
      </c>
      <c r="F168" s="5">
        <v>79.3</v>
      </c>
      <c r="G168" s="5">
        <v>1212.9000000000001</v>
      </c>
      <c r="H168" s="5">
        <v>1062.0999999999999</v>
      </c>
      <c r="I168" s="5">
        <v>255.6</v>
      </c>
      <c r="J168" s="5">
        <v>70.2</v>
      </c>
      <c r="K168" s="5">
        <v>984.5</v>
      </c>
      <c r="L168" s="5">
        <v>15557.3</v>
      </c>
      <c r="M168" s="5">
        <v>10609.1</v>
      </c>
      <c r="N168" s="5">
        <v>10131.799999999999</v>
      </c>
      <c r="O168" s="89">
        <v>0.95499999999999996</v>
      </c>
      <c r="P168" s="5">
        <v>14926.1</v>
      </c>
      <c r="Q168" s="9">
        <v>0.3</v>
      </c>
      <c r="R168" s="5">
        <v>16255.3</v>
      </c>
      <c r="S168" s="5">
        <v>3164.7</v>
      </c>
      <c r="T168" s="41">
        <v>-1</v>
      </c>
      <c r="U168" s="9">
        <v>0.46</v>
      </c>
      <c r="V168" s="9">
        <v>-0.17</v>
      </c>
      <c r="W168" s="5">
        <v>3164.7</v>
      </c>
      <c r="X168" s="5">
        <v>1302.5999999999999</v>
      </c>
      <c r="Y168" s="5">
        <v>1862.1</v>
      </c>
      <c r="Z168" s="5">
        <v>1353.9</v>
      </c>
      <c r="AA168" s="5">
        <v>1972.8</v>
      </c>
      <c r="AB168" s="5">
        <f t="shared" si="2"/>
        <v>2189.3999999999996</v>
      </c>
      <c r="AC168" s="5">
        <v>934.9</v>
      </c>
      <c r="AD168" s="5">
        <v>96.4</v>
      </c>
      <c r="AE168" s="5">
        <v>212.2</v>
      </c>
      <c r="AF168" s="5">
        <v>971.7</v>
      </c>
      <c r="AG168" s="5">
        <v>1755.7</v>
      </c>
      <c r="AH168" s="5">
        <v>492.6</v>
      </c>
      <c r="AI168" s="5">
        <v>278</v>
      </c>
      <c r="AJ168" s="5">
        <v>965.7</v>
      </c>
      <c r="AK168" s="5">
        <v>43.4</v>
      </c>
      <c r="AL168" s="5">
        <v>17.7</v>
      </c>
      <c r="AM168" s="5">
        <v>513</v>
      </c>
      <c r="AN168" s="5">
        <v>2444.3000000000002</v>
      </c>
      <c r="AO168" s="60"/>
      <c r="AP168" s="60"/>
      <c r="AQ168" s="60"/>
      <c r="AR168" s="60"/>
      <c r="AS168" s="60"/>
      <c r="AT168" s="60"/>
    </row>
    <row r="169" spans="1:46">
      <c r="A169" t="s">
        <v>138</v>
      </c>
      <c r="B169" s="4">
        <v>40451</v>
      </c>
      <c r="C169" s="5">
        <v>515.70000000000005</v>
      </c>
      <c r="D169" s="5">
        <v>405.6</v>
      </c>
      <c r="E169" s="5">
        <v>2292</v>
      </c>
      <c r="F169" s="5">
        <v>79.3</v>
      </c>
      <c r="G169" s="5">
        <v>1255.9000000000001</v>
      </c>
      <c r="H169" s="5">
        <v>1069.0999999999999</v>
      </c>
      <c r="I169" s="5">
        <v>272.60000000000002</v>
      </c>
      <c r="J169" s="5">
        <v>85.7</v>
      </c>
      <c r="K169" s="5">
        <v>987.4</v>
      </c>
      <c r="L169" s="5">
        <v>15672</v>
      </c>
      <c r="M169" s="5">
        <v>10683.3</v>
      </c>
      <c r="N169" s="5">
        <v>10220.6</v>
      </c>
      <c r="O169" s="89">
        <v>0.95668999999999993</v>
      </c>
      <c r="P169" s="5">
        <v>15079.9</v>
      </c>
      <c r="Q169" s="9">
        <v>-0.56999999999999995</v>
      </c>
      <c r="R169" s="5">
        <v>16296.2</v>
      </c>
      <c r="S169" s="5">
        <v>3157.9</v>
      </c>
      <c r="T169" s="41">
        <v>-1</v>
      </c>
      <c r="U169" s="9">
        <v>-0.15</v>
      </c>
      <c r="V169" s="9">
        <v>-0.43</v>
      </c>
      <c r="W169" s="5">
        <v>3157.9</v>
      </c>
      <c r="X169" s="5">
        <v>1302.3</v>
      </c>
      <c r="Y169" s="5">
        <v>1855.6</v>
      </c>
      <c r="Z169" s="5">
        <v>1348.1</v>
      </c>
      <c r="AA169" s="5">
        <v>1955.8</v>
      </c>
      <c r="AB169" s="5">
        <f t="shared" si="2"/>
        <v>2212.6999999999998</v>
      </c>
      <c r="AC169" s="5">
        <v>958.1</v>
      </c>
      <c r="AD169" s="5">
        <v>98.9</v>
      </c>
      <c r="AE169" s="5">
        <v>227.1</v>
      </c>
      <c r="AF169" s="5">
        <v>974.6</v>
      </c>
      <c r="AG169" s="5">
        <v>1758.8</v>
      </c>
      <c r="AH169" s="5">
        <v>517.79999999999995</v>
      </c>
      <c r="AI169" s="5">
        <v>297.8</v>
      </c>
      <c r="AJ169" s="5">
        <v>970.1</v>
      </c>
      <c r="AK169" s="5">
        <v>45.5</v>
      </c>
      <c r="AL169" s="5">
        <v>17.7</v>
      </c>
      <c r="AM169" s="5">
        <v>533.20000000000005</v>
      </c>
      <c r="AN169" s="5">
        <v>2453</v>
      </c>
      <c r="AO169" s="60"/>
      <c r="AP169" s="60"/>
      <c r="AQ169" s="60"/>
      <c r="AR169" s="60"/>
      <c r="AS169" s="60"/>
      <c r="AT169" s="60"/>
    </row>
    <row r="170" spans="1:46">
      <c r="A170" t="s">
        <v>139</v>
      </c>
      <c r="B170" s="4">
        <v>40543</v>
      </c>
      <c r="C170" s="5">
        <v>521.4</v>
      </c>
      <c r="D170" s="5">
        <v>414.1</v>
      </c>
      <c r="E170" s="5">
        <v>2302.6999999999998</v>
      </c>
      <c r="F170" s="5">
        <v>79.5</v>
      </c>
      <c r="G170" s="5">
        <v>1288.8</v>
      </c>
      <c r="H170" s="5">
        <v>1076.4000000000001</v>
      </c>
      <c r="I170" s="5">
        <v>284</v>
      </c>
      <c r="J170" s="5">
        <v>89.1</v>
      </c>
      <c r="K170" s="5">
        <v>989.5</v>
      </c>
      <c r="L170" s="5">
        <v>15750.6</v>
      </c>
      <c r="M170" s="5">
        <v>10754</v>
      </c>
      <c r="N170" s="5">
        <v>10350.5</v>
      </c>
      <c r="O170" s="89">
        <v>0.96248</v>
      </c>
      <c r="P170" s="5">
        <v>15240.8</v>
      </c>
      <c r="Q170" s="9">
        <v>-0.52</v>
      </c>
      <c r="R170" s="5">
        <v>16338.8</v>
      </c>
      <c r="S170" s="5">
        <v>3164.1</v>
      </c>
      <c r="T170" s="41">
        <v>-1</v>
      </c>
      <c r="U170" s="9">
        <v>-0.05</v>
      </c>
      <c r="V170" s="9">
        <v>-0.47</v>
      </c>
      <c r="W170" s="5">
        <v>3164.1</v>
      </c>
      <c r="X170" s="5">
        <v>1311.1</v>
      </c>
      <c r="Y170" s="5">
        <v>1853</v>
      </c>
      <c r="Z170" s="5">
        <v>1346.2</v>
      </c>
      <c r="AA170" s="5">
        <v>1937</v>
      </c>
      <c r="AB170" s="5">
        <f t="shared" si="2"/>
        <v>2223.1999999999998</v>
      </c>
      <c r="AC170" s="5">
        <v>976.8</v>
      </c>
      <c r="AD170" s="5">
        <v>98.7</v>
      </c>
      <c r="AE170" s="5">
        <v>233.6</v>
      </c>
      <c r="AF170" s="5">
        <v>976.6</v>
      </c>
      <c r="AG170" s="5">
        <v>1761.9</v>
      </c>
      <c r="AH170" s="5">
        <v>514.4</v>
      </c>
      <c r="AI170" s="5">
        <v>311.89999999999998</v>
      </c>
      <c r="AJ170" s="5">
        <v>977.7</v>
      </c>
      <c r="AK170" s="5">
        <v>50.4</v>
      </c>
      <c r="AL170" s="5">
        <v>17.7</v>
      </c>
      <c r="AM170" s="5">
        <v>540.79999999999995</v>
      </c>
      <c r="AN170" s="5">
        <v>2453.6999999999998</v>
      </c>
      <c r="AO170" s="60"/>
      <c r="AP170" s="60"/>
      <c r="AQ170" s="60"/>
      <c r="AR170" s="60"/>
      <c r="AS170" s="60"/>
      <c r="AT170" s="60"/>
    </row>
    <row r="171" spans="1:46">
      <c r="A171" t="s">
        <v>140</v>
      </c>
      <c r="B171" s="4">
        <v>40633</v>
      </c>
      <c r="C171" s="5">
        <v>527.6</v>
      </c>
      <c r="D171" s="5">
        <v>418.8</v>
      </c>
      <c r="E171" s="5">
        <v>2313</v>
      </c>
      <c r="F171" s="5">
        <v>80.400000000000006</v>
      </c>
      <c r="G171" s="5">
        <v>1426.1</v>
      </c>
      <c r="H171" s="5">
        <v>1091.5</v>
      </c>
      <c r="I171" s="5">
        <v>277.3</v>
      </c>
      <c r="J171" s="5">
        <v>90</v>
      </c>
      <c r="K171" s="5">
        <v>911.8</v>
      </c>
      <c r="L171" s="5">
        <v>15712.8</v>
      </c>
      <c r="M171" s="5">
        <v>10799.7</v>
      </c>
      <c r="N171" s="5">
        <v>10485.4</v>
      </c>
      <c r="O171" s="89">
        <v>0.97089000000000003</v>
      </c>
      <c r="P171" s="5">
        <v>15285.8</v>
      </c>
      <c r="Q171" s="9">
        <v>-1.01</v>
      </c>
      <c r="R171" s="5">
        <v>16388</v>
      </c>
      <c r="S171" s="5">
        <v>3156</v>
      </c>
      <c r="T171" s="41">
        <v>-1</v>
      </c>
      <c r="U171" s="9">
        <v>-0.47</v>
      </c>
      <c r="V171" s="9">
        <v>-0.54</v>
      </c>
      <c r="W171" s="5">
        <v>3156</v>
      </c>
      <c r="X171" s="5">
        <v>1304.7</v>
      </c>
      <c r="Y171" s="5">
        <v>1851.2</v>
      </c>
      <c r="Z171" s="5">
        <v>1327.7</v>
      </c>
      <c r="AA171" s="5">
        <v>1915.5</v>
      </c>
      <c r="AB171" s="5">
        <f t="shared" si="2"/>
        <v>2232.6</v>
      </c>
      <c r="AC171" s="5">
        <v>1110.9000000000001</v>
      </c>
      <c r="AD171" s="5">
        <v>104.7</v>
      </c>
      <c r="AE171" s="5">
        <v>228.9</v>
      </c>
      <c r="AF171" s="5">
        <v>898.3</v>
      </c>
      <c r="AG171" s="5">
        <v>1768.6</v>
      </c>
      <c r="AH171" s="5">
        <v>500.5</v>
      </c>
      <c r="AI171" s="5">
        <v>315.2</v>
      </c>
      <c r="AJ171" s="5">
        <v>986.8</v>
      </c>
      <c r="AK171" s="5">
        <v>48.4</v>
      </c>
      <c r="AL171" s="5">
        <v>17.899999999999999</v>
      </c>
      <c r="AM171" s="5">
        <v>544.4</v>
      </c>
      <c r="AN171" s="5">
        <v>2452.6999999999998</v>
      </c>
      <c r="AO171" s="60"/>
      <c r="AP171" s="60"/>
      <c r="AQ171" s="60"/>
      <c r="AR171" s="60"/>
      <c r="AS171" s="60"/>
      <c r="AT171" s="60"/>
    </row>
    <row r="172" spans="1:46">
      <c r="A172" t="s">
        <v>141</v>
      </c>
      <c r="B172" s="4">
        <v>40724</v>
      </c>
      <c r="C172" s="5">
        <v>533.4</v>
      </c>
      <c r="D172" s="5">
        <v>409.7</v>
      </c>
      <c r="E172" s="5">
        <v>2312.1</v>
      </c>
      <c r="F172" s="5">
        <v>81.5</v>
      </c>
      <c r="G172" s="5">
        <v>1445.4</v>
      </c>
      <c r="H172" s="5">
        <v>1105.5</v>
      </c>
      <c r="I172" s="5">
        <v>276.89999999999998</v>
      </c>
      <c r="J172" s="5">
        <v>79.2</v>
      </c>
      <c r="K172" s="5">
        <v>914.5</v>
      </c>
      <c r="L172" s="5">
        <v>15825.1</v>
      </c>
      <c r="M172" s="5">
        <v>10823.7</v>
      </c>
      <c r="N172" s="5">
        <v>10612.1</v>
      </c>
      <c r="O172" s="89">
        <v>0.98046000000000011</v>
      </c>
      <c r="P172" s="5">
        <v>15496.2</v>
      </c>
      <c r="Q172" s="9">
        <v>-0.55000000000000004</v>
      </c>
      <c r="R172" s="5">
        <v>16439.8</v>
      </c>
      <c r="S172" s="5">
        <v>3168.6</v>
      </c>
      <c r="T172" s="41">
        <v>-1</v>
      </c>
      <c r="U172" s="9">
        <v>-0.12</v>
      </c>
      <c r="V172" s="9">
        <v>-0.43</v>
      </c>
      <c r="W172" s="5">
        <v>3168.6</v>
      </c>
      <c r="X172" s="5">
        <v>1311.8</v>
      </c>
      <c r="Y172" s="5">
        <v>1856.7</v>
      </c>
      <c r="Z172" s="5">
        <v>1322.9</v>
      </c>
      <c r="AA172" s="5">
        <v>1898.4</v>
      </c>
      <c r="AB172" s="5">
        <f t="shared" si="2"/>
        <v>2230.6</v>
      </c>
      <c r="AC172" s="5">
        <v>1126</v>
      </c>
      <c r="AD172" s="5">
        <v>109.1</v>
      </c>
      <c r="AE172" s="5">
        <v>227.2</v>
      </c>
      <c r="AF172" s="5">
        <v>900.9</v>
      </c>
      <c r="AG172" s="5">
        <v>1777.4</v>
      </c>
      <c r="AH172" s="5">
        <v>503.4</v>
      </c>
      <c r="AI172" s="5">
        <v>319.39999999999998</v>
      </c>
      <c r="AJ172" s="5">
        <v>996.4</v>
      </c>
      <c r="AK172" s="5">
        <v>49.8</v>
      </c>
      <c r="AL172" s="5">
        <v>18</v>
      </c>
      <c r="AM172" s="5">
        <v>534.70000000000005</v>
      </c>
      <c r="AN172" s="5">
        <v>2446.1999999999998</v>
      </c>
      <c r="AO172" s="60"/>
      <c r="AP172" s="60"/>
      <c r="AQ172" s="60"/>
      <c r="AR172" s="60"/>
      <c r="AS172" s="60"/>
      <c r="AT172" s="60"/>
    </row>
    <row r="173" spans="1:46">
      <c r="A173" t="s">
        <v>142</v>
      </c>
      <c r="B173" s="4">
        <v>40816</v>
      </c>
      <c r="C173" s="5">
        <v>538.5</v>
      </c>
      <c r="D173" s="5">
        <v>396.4</v>
      </c>
      <c r="E173" s="5">
        <v>2303.1999999999998</v>
      </c>
      <c r="F173" s="5">
        <v>82.7</v>
      </c>
      <c r="G173" s="5">
        <v>1470.9</v>
      </c>
      <c r="H173" s="5">
        <v>1103.9000000000001</v>
      </c>
      <c r="I173" s="5">
        <v>248.2</v>
      </c>
      <c r="J173" s="5">
        <v>68.5</v>
      </c>
      <c r="K173" s="5">
        <v>922.9</v>
      </c>
      <c r="L173" s="5">
        <v>15820.7</v>
      </c>
      <c r="M173" s="5">
        <v>10866</v>
      </c>
      <c r="N173" s="5">
        <v>10705.4</v>
      </c>
      <c r="O173" s="89">
        <v>0.98521000000000003</v>
      </c>
      <c r="P173" s="5">
        <v>15591.9</v>
      </c>
      <c r="Q173" s="9">
        <v>-1.1599999999999999</v>
      </c>
      <c r="R173" s="5">
        <v>16494.2</v>
      </c>
      <c r="S173" s="5">
        <v>3137.5</v>
      </c>
      <c r="T173" s="41">
        <v>-1</v>
      </c>
      <c r="U173" s="9">
        <v>-0.72</v>
      </c>
      <c r="V173" s="9">
        <v>-0.43</v>
      </c>
      <c r="W173" s="5">
        <v>3137.5</v>
      </c>
      <c r="X173" s="5">
        <v>1288</v>
      </c>
      <c r="Y173" s="5">
        <v>1849.5</v>
      </c>
      <c r="Z173" s="5">
        <v>1294.4000000000001</v>
      </c>
      <c r="AA173" s="5">
        <v>1881.1</v>
      </c>
      <c r="AB173" s="5">
        <f t="shared" si="2"/>
        <v>2220.5</v>
      </c>
      <c r="AC173" s="5">
        <v>1143.7</v>
      </c>
      <c r="AD173" s="5">
        <v>109.4</v>
      </c>
      <c r="AE173" s="5">
        <v>201.7</v>
      </c>
      <c r="AF173" s="5">
        <v>909.4</v>
      </c>
      <c r="AG173" s="5">
        <v>1782.4</v>
      </c>
      <c r="AH173" s="5">
        <v>448.3</v>
      </c>
      <c r="AI173" s="5">
        <v>327.2</v>
      </c>
      <c r="AJ173" s="5">
        <v>994.5</v>
      </c>
      <c r="AK173" s="5">
        <v>46.4</v>
      </c>
      <c r="AL173" s="5">
        <v>17.899999999999999</v>
      </c>
      <c r="AM173" s="5">
        <v>520.70000000000005</v>
      </c>
      <c r="AN173" s="5">
        <v>2424.5</v>
      </c>
      <c r="AO173" s="60"/>
      <c r="AP173" s="60"/>
      <c r="AQ173" s="60"/>
      <c r="AR173" s="60"/>
      <c r="AS173" s="60"/>
      <c r="AT173" s="60"/>
    </row>
    <row r="174" spans="1:46">
      <c r="A174" t="s">
        <v>143</v>
      </c>
      <c r="B174" s="4">
        <v>40908</v>
      </c>
      <c r="C174" s="5">
        <v>542.9</v>
      </c>
      <c r="D174" s="5">
        <v>399.3</v>
      </c>
      <c r="E174" s="5">
        <v>2312.1999999999998</v>
      </c>
      <c r="F174" s="5">
        <v>84.1</v>
      </c>
      <c r="G174" s="5">
        <v>1470.4</v>
      </c>
      <c r="H174" s="5">
        <v>1114</v>
      </c>
      <c r="I174" s="5">
        <v>287</v>
      </c>
      <c r="J174" s="5">
        <v>64</v>
      </c>
      <c r="K174" s="5">
        <v>917.4</v>
      </c>
      <c r="L174" s="5">
        <v>16004.1</v>
      </c>
      <c r="M174" s="5">
        <v>10885.9</v>
      </c>
      <c r="N174" s="5">
        <v>10761.6</v>
      </c>
      <c r="O174" s="89">
        <v>0.98858000000000001</v>
      </c>
      <c r="P174" s="5">
        <v>15796.5</v>
      </c>
      <c r="Q174" s="9">
        <v>-0.04</v>
      </c>
      <c r="R174" s="5">
        <v>16551.3</v>
      </c>
      <c r="S174" s="5">
        <v>3131.4</v>
      </c>
      <c r="T174" s="41">
        <v>-1</v>
      </c>
      <c r="U174" s="9">
        <v>0.14000000000000001</v>
      </c>
      <c r="V174" s="9">
        <v>-0.18</v>
      </c>
      <c r="W174" s="5">
        <v>3131.4</v>
      </c>
      <c r="X174" s="5">
        <v>1291.2</v>
      </c>
      <c r="Y174" s="5">
        <v>1840.3</v>
      </c>
      <c r="Z174" s="5">
        <v>1299.4000000000001</v>
      </c>
      <c r="AA174" s="5">
        <v>1873.8</v>
      </c>
      <c r="AB174" s="5">
        <f t="shared" si="2"/>
        <v>2228.1</v>
      </c>
      <c r="AC174" s="5">
        <v>1140.5</v>
      </c>
      <c r="AD174" s="5">
        <v>111.4</v>
      </c>
      <c r="AE174" s="5">
        <v>238</v>
      </c>
      <c r="AF174" s="5">
        <v>904.2</v>
      </c>
      <c r="AG174" s="5">
        <v>1789.3</v>
      </c>
      <c r="AH174" s="5">
        <v>437.7</v>
      </c>
      <c r="AI174" s="5">
        <v>329.9</v>
      </c>
      <c r="AJ174" s="5">
        <v>1002.7</v>
      </c>
      <c r="AK174" s="5">
        <v>49</v>
      </c>
      <c r="AL174" s="5">
        <v>17.7</v>
      </c>
      <c r="AM174" s="5">
        <v>522.9</v>
      </c>
      <c r="AN174" s="5">
        <v>2419.1</v>
      </c>
      <c r="AO174" s="60"/>
      <c r="AP174" s="60"/>
      <c r="AQ174" s="60"/>
      <c r="AR174" s="60"/>
      <c r="AS174" s="60"/>
      <c r="AT174" s="60"/>
    </row>
    <row r="175" spans="1:46">
      <c r="A175" t="s">
        <v>144</v>
      </c>
      <c r="B175" s="4">
        <v>40999</v>
      </c>
      <c r="C175" s="5">
        <v>547</v>
      </c>
      <c r="D175" s="5">
        <v>400.6</v>
      </c>
      <c r="E175" s="5">
        <v>2296.8000000000002</v>
      </c>
      <c r="F175" s="5">
        <v>85.2</v>
      </c>
      <c r="G175" s="5">
        <v>1467.8</v>
      </c>
      <c r="H175" s="5">
        <v>1130.9000000000001</v>
      </c>
      <c r="I175" s="5">
        <v>310.7</v>
      </c>
      <c r="J175" s="5">
        <v>99.6</v>
      </c>
      <c r="K175" s="5">
        <v>940.3</v>
      </c>
      <c r="L175" s="5">
        <v>16129.4</v>
      </c>
      <c r="M175" s="5">
        <v>10973.3</v>
      </c>
      <c r="N175" s="5">
        <v>10922.4</v>
      </c>
      <c r="O175" s="89">
        <v>0.99537000000000009</v>
      </c>
      <c r="P175" s="5">
        <v>16019.8</v>
      </c>
      <c r="Q175" s="9">
        <v>-0.34</v>
      </c>
      <c r="R175" s="5">
        <v>16610.400000000001</v>
      </c>
      <c r="S175" s="5">
        <v>3144.7</v>
      </c>
      <c r="T175" s="41">
        <v>-1</v>
      </c>
      <c r="U175" s="9">
        <v>0.01</v>
      </c>
      <c r="V175" s="9">
        <v>-0.34</v>
      </c>
      <c r="W175" s="5">
        <v>3144.7</v>
      </c>
      <c r="X175" s="5">
        <v>1295.5999999999999</v>
      </c>
      <c r="Y175" s="5">
        <v>1849</v>
      </c>
      <c r="Z175" s="5">
        <v>1299.4000000000001</v>
      </c>
      <c r="AA175" s="5">
        <v>1860.1</v>
      </c>
      <c r="AB175" s="5">
        <f t="shared" si="2"/>
        <v>2211.6000000000004</v>
      </c>
      <c r="AC175" s="5">
        <v>1137.7</v>
      </c>
      <c r="AD175" s="5">
        <v>113.9</v>
      </c>
      <c r="AE175" s="5">
        <v>261.5</v>
      </c>
      <c r="AF175" s="5">
        <v>927.5</v>
      </c>
      <c r="AG175" s="5">
        <v>1772.9</v>
      </c>
      <c r="AH175" s="5">
        <v>441.7</v>
      </c>
      <c r="AI175" s="5">
        <v>330.1</v>
      </c>
      <c r="AJ175" s="5">
        <v>1016.9</v>
      </c>
      <c r="AK175" s="5">
        <v>49.2</v>
      </c>
      <c r="AL175" s="5">
        <v>17.399999999999999</v>
      </c>
      <c r="AM175" s="5">
        <v>523.9</v>
      </c>
      <c r="AN175" s="5">
        <v>2432.4</v>
      </c>
      <c r="AO175" s="60"/>
      <c r="AP175" s="60"/>
      <c r="AQ175" s="60"/>
      <c r="AR175" s="60"/>
      <c r="AS175" s="60"/>
      <c r="AT175" s="60"/>
    </row>
    <row r="176" spans="1:46">
      <c r="A176" t="s">
        <v>145</v>
      </c>
      <c r="B176" s="4">
        <v>41090</v>
      </c>
      <c r="C176" s="5">
        <v>551.6</v>
      </c>
      <c r="D176" s="5">
        <v>421.7</v>
      </c>
      <c r="E176" s="5">
        <v>2321.8000000000002</v>
      </c>
      <c r="F176" s="5">
        <v>86.3</v>
      </c>
      <c r="G176" s="5">
        <v>1487.1</v>
      </c>
      <c r="H176" s="5">
        <v>1133.9000000000001</v>
      </c>
      <c r="I176" s="5">
        <v>325</v>
      </c>
      <c r="J176" s="5">
        <v>90.3</v>
      </c>
      <c r="K176" s="5">
        <v>944.7</v>
      </c>
      <c r="L176" s="5">
        <v>16198.8</v>
      </c>
      <c r="M176" s="5">
        <v>10989.6</v>
      </c>
      <c r="N176" s="5">
        <v>10964.9</v>
      </c>
      <c r="O176" s="89">
        <v>0.99775000000000003</v>
      </c>
      <c r="P176" s="5">
        <v>16152.3</v>
      </c>
      <c r="Q176" s="9">
        <v>-0.41</v>
      </c>
      <c r="R176" s="5">
        <v>16673.3</v>
      </c>
      <c r="S176" s="5">
        <v>3131</v>
      </c>
      <c r="T176" s="41">
        <v>-1</v>
      </c>
      <c r="U176" s="9">
        <v>-0.25</v>
      </c>
      <c r="V176" s="9">
        <v>-0.15</v>
      </c>
      <c r="W176" s="5">
        <v>3131</v>
      </c>
      <c r="X176" s="5">
        <v>1288.2</v>
      </c>
      <c r="Y176" s="5">
        <v>1842.9</v>
      </c>
      <c r="Z176" s="5">
        <v>1289.0999999999999</v>
      </c>
      <c r="AA176" s="5">
        <v>1854</v>
      </c>
      <c r="AB176" s="5">
        <f t="shared" si="2"/>
        <v>2235.5</v>
      </c>
      <c r="AC176" s="5">
        <v>1150.0999999999999</v>
      </c>
      <c r="AD176" s="5">
        <v>114.4</v>
      </c>
      <c r="AE176" s="5">
        <v>275.5</v>
      </c>
      <c r="AF176" s="5">
        <v>932.2</v>
      </c>
      <c r="AG176" s="5">
        <v>1777.5</v>
      </c>
      <c r="AH176" s="5">
        <v>447.9</v>
      </c>
      <c r="AI176" s="5">
        <v>337</v>
      </c>
      <c r="AJ176" s="5">
        <v>1019.5</v>
      </c>
      <c r="AK176" s="5">
        <v>49.5</v>
      </c>
      <c r="AL176" s="5">
        <v>17.2</v>
      </c>
      <c r="AM176" s="5">
        <v>544.4</v>
      </c>
      <c r="AN176" s="5">
        <v>2448.3000000000002</v>
      </c>
      <c r="AO176" s="60"/>
      <c r="AP176" s="60"/>
      <c r="AQ176" s="60"/>
      <c r="AR176" s="60"/>
      <c r="AS176" s="60"/>
      <c r="AT176" s="60"/>
    </row>
    <row r="177" spans="1:46">
      <c r="A177" t="s">
        <v>146</v>
      </c>
      <c r="B177" s="4">
        <v>41182</v>
      </c>
      <c r="C177" s="5">
        <v>557.1</v>
      </c>
      <c r="D177" s="5">
        <v>419</v>
      </c>
      <c r="E177" s="5">
        <v>2325.6</v>
      </c>
      <c r="F177" s="5">
        <v>86.9</v>
      </c>
      <c r="G177" s="5">
        <v>1509.5</v>
      </c>
      <c r="H177" s="5">
        <v>1131.3</v>
      </c>
      <c r="I177" s="5">
        <v>332.9</v>
      </c>
      <c r="J177" s="5">
        <v>85</v>
      </c>
      <c r="K177" s="5">
        <v>947.6</v>
      </c>
      <c r="L177" s="5">
        <v>16220.7</v>
      </c>
      <c r="M177" s="5">
        <v>11007.5</v>
      </c>
      <c r="N177" s="5">
        <v>11014.2</v>
      </c>
      <c r="O177" s="89">
        <v>1.00061</v>
      </c>
      <c r="P177" s="5">
        <v>16257.2</v>
      </c>
      <c r="Q177" s="9">
        <v>-0.12</v>
      </c>
      <c r="R177" s="5">
        <v>16738.5</v>
      </c>
      <c r="S177" s="5">
        <v>3139.6</v>
      </c>
      <c r="T177" s="41">
        <v>-1</v>
      </c>
      <c r="U177" s="9">
        <v>7.0000000000000007E-2</v>
      </c>
      <c r="V177" s="9">
        <v>-0.18</v>
      </c>
      <c r="W177" s="5">
        <v>3139.6</v>
      </c>
      <c r="X177" s="5">
        <v>1293.3</v>
      </c>
      <c r="Y177" s="5">
        <v>1846.3</v>
      </c>
      <c r="Z177" s="5">
        <v>1291.7</v>
      </c>
      <c r="AA177" s="5">
        <v>1846.5</v>
      </c>
      <c r="AB177" s="5">
        <f t="shared" si="2"/>
        <v>2238.6999999999998</v>
      </c>
      <c r="AC177" s="5">
        <v>1163.2</v>
      </c>
      <c r="AD177" s="5">
        <v>114.7</v>
      </c>
      <c r="AE177" s="5">
        <v>280.8</v>
      </c>
      <c r="AF177" s="5">
        <v>935.2</v>
      </c>
      <c r="AG177" s="5">
        <v>1783.6</v>
      </c>
      <c r="AH177" s="5">
        <v>440</v>
      </c>
      <c r="AI177" s="5">
        <v>346.2</v>
      </c>
      <c r="AJ177" s="5">
        <v>1016.6</v>
      </c>
      <c r="AK177" s="5">
        <v>52.1</v>
      </c>
      <c r="AL177" s="5">
        <v>17.100000000000001</v>
      </c>
      <c r="AM177" s="5">
        <v>542</v>
      </c>
      <c r="AN177" s="5">
        <v>2449.6</v>
      </c>
      <c r="AO177" s="60"/>
      <c r="AP177" s="60"/>
      <c r="AQ177" s="60"/>
      <c r="AR177" s="60"/>
      <c r="AS177" s="60"/>
      <c r="AT177" s="60"/>
    </row>
    <row r="178" spans="1:46">
      <c r="A178" t="s">
        <v>147</v>
      </c>
      <c r="B178" s="4">
        <v>41274</v>
      </c>
      <c r="C178" s="5">
        <v>563.4</v>
      </c>
      <c r="D178" s="5">
        <v>428.9</v>
      </c>
      <c r="E178" s="5">
        <v>2346.1</v>
      </c>
      <c r="F178" s="5">
        <v>86.8</v>
      </c>
      <c r="G178" s="5">
        <v>1571.4</v>
      </c>
      <c r="H178" s="5">
        <v>1148.4000000000001</v>
      </c>
      <c r="I178" s="5">
        <v>332.8</v>
      </c>
      <c r="J178" s="5">
        <v>78.8</v>
      </c>
      <c r="K178" s="5">
        <v>969.4</v>
      </c>
      <c r="L178" s="5">
        <v>16239.1</v>
      </c>
      <c r="M178" s="5">
        <v>11056.9</v>
      </c>
      <c r="N178" s="5">
        <v>11125.7</v>
      </c>
      <c r="O178" s="89">
        <v>1.00623</v>
      </c>
      <c r="P178" s="5">
        <v>16358.9</v>
      </c>
      <c r="Q178" s="9">
        <v>-0.76</v>
      </c>
      <c r="R178" s="5">
        <v>16805.8</v>
      </c>
      <c r="S178" s="5">
        <v>3132.7</v>
      </c>
      <c r="T178" s="41">
        <v>-1</v>
      </c>
      <c r="U178" s="9">
        <v>-0.63</v>
      </c>
      <c r="V178" s="9">
        <v>-0.13</v>
      </c>
      <c r="W178" s="5">
        <v>3132.7</v>
      </c>
      <c r="X178" s="5">
        <v>1269.0999999999999</v>
      </c>
      <c r="Y178" s="5">
        <v>1863.7</v>
      </c>
      <c r="Z178" s="5">
        <v>1265.9000000000001</v>
      </c>
      <c r="AA178" s="5">
        <v>1841.4</v>
      </c>
      <c r="AB178" s="5">
        <f t="shared" si="2"/>
        <v>2259.2999999999997</v>
      </c>
      <c r="AC178" s="5">
        <v>1212.2</v>
      </c>
      <c r="AD178" s="5">
        <v>117.6</v>
      </c>
      <c r="AE178" s="5">
        <v>280.89999999999998</v>
      </c>
      <c r="AF178" s="5">
        <v>957</v>
      </c>
      <c r="AG178" s="5">
        <v>1793.4</v>
      </c>
      <c r="AH178" s="5">
        <v>448.2</v>
      </c>
      <c r="AI178" s="5">
        <v>359.2</v>
      </c>
      <c r="AJ178" s="5">
        <v>1030.8</v>
      </c>
      <c r="AK178" s="5">
        <v>51.9</v>
      </c>
      <c r="AL178" s="5">
        <v>17.100000000000001</v>
      </c>
      <c r="AM178" s="5">
        <v>552.70000000000005</v>
      </c>
      <c r="AN178" s="5">
        <v>2476.6999999999998</v>
      </c>
      <c r="AO178" s="60"/>
      <c r="AP178" s="60"/>
      <c r="AQ178" s="60"/>
      <c r="AR178" s="60"/>
      <c r="AS178" s="60"/>
      <c r="AT178" s="60"/>
    </row>
    <row r="179" spans="1:46">
      <c r="A179" t="s">
        <v>148</v>
      </c>
      <c r="B179" s="4">
        <v>41364</v>
      </c>
      <c r="C179" s="5">
        <v>570.29999999999995</v>
      </c>
      <c r="D179" s="5">
        <v>424.8</v>
      </c>
      <c r="E179" s="5">
        <v>2365.6999999999998</v>
      </c>
      <c r="F179" s="5">
        <v>86.6</v>
      </c>
      <c r="G179" s="5">
        <v>1649.3</v>
      </c>
      <c r="H179" s="5">
        <v>1174.5999999999999</v>
      </c>
      <c r="I179" s="5">
        <v>350.8</v>
      </c>
      <c r="J179" s="5">
        <v>67.599999999999994</v>
      </c>
      <c r="K179" s="5">
        <v>1090.5999999999999</v>
      </c>
      <c r="L179" s="5">
        <v>16383</v>
      </c>
      <c r="M179" s="5">
        <v>11114.2</v>
      </c>
      <c r="N179" s="5">
        <v>11223.2</v>
      </c>
      <c r="O179" s="89">
        <v>1.0098099999999999</v>
      </c>
      <c r="P179" s="5">
        <v>16569.599999999999</v>
      </c>
      <c r="Q179" s="9">
        <v>-0.68</v>
      </c>
      <c r="R179" s="5">
        <v>16875.3</v>
      </c>
      <c r="S179" s="5">
        <v>3125</v>
      </c>
      <c r="T179" s="41">
        <v>-1</v>
      </c>
      <c r="U179" s="9">
        <v>-0.71</v>
      </c>
      <c r="V179" s="9">
        <v>0.03</v>
      </c>
      <c r="W179" s="5">
        <v>3125</v>
      </c>
      <c r="X179" s="5">
        <v>1240</v>
      </c>
      <c r="Y179" s="5">
        <v>1885</v>
      </c>
      <c r="Z179" s="5">
        <v>1236.9000000000001</v>
      </c>
      <c r="AA179" s="5">
        <v>1842.3</v>
      </c>
      <c r="AB179" s="5">
        <f t="shared" si="2"/>
        <v>2279.1</v>
      </c>
      <c r="AC179" s="5">
        <v>1272.9000000000001</v>
      </c>
      <c r="AD179" s="5">
        <v>122.3</v>
      </c>
      <c r="AE179" s="5">
        <v>297</v>
      </c>
      <c r="AF179" s="5">
        <v>1078.5999999999999</v>
      </c>
      <c r="AG179" s="5">
        <v>1817.3</v>
      </c>
      <c r="AH179" s="5">
        <v>440</v>
      </c>
      <c r="AI179" s="5">
        <v>376.5</v>
      </c>
      <c r="AJ179" s="5">
        <v>1052.3</v>
      </c>
      <c r="AK179" s="5">
        <v>53.8</v>
      </c>
      <c r="AL179" s="5">
        <v>17.3</v>
      </c>
      <c r="AM179" s="5">
        <v>548.4</v>
      </c>
      <c r="AN179" s="5">
        <v>2486.1999999999998</v>
      </c>
      <c r="AO179" s="60"/>
      <c r="AP179" s="60"/>
      <c r="AQ179" s="60"/>
      <c r="AR179" s="60"/>
      <c r="AS179" s="60"/>
      <c r="AT179" s="60"/>
    </row>
    <row r="180" spans="1:46">
      <c r="A180" t="s">
        <v>149</v>
      </c>
      <c r="B180" s="4">
        <v>41455</v>
      </c>
      <c r="C180" s="5">
        <v>567.1</v>
      </c>
      <c r="D180" s="5">
        <v>438.4</v>
      </c>
      <c r="E180" s="5">
        <v>2378.3000000000002</v>
      </c>
      <c r="F180" s="5">
        <v>86.8</v>
      </c>
      <c r="G180" s="5">
        <v>1681.9</v>
      </c>
      <c r="H180" s="5">
        <v>1180.8</v>
      </c>
      <c r="I180" s="5">
        <v>347.3</v>
      </c>
      <c r="J180" s="5">
        <v>76.3</v>
      </c>
      <c r="K180" s="5">
        <v>1103.0999999999999</v>
      </c>
      <c r="L180" s="5">
        <v>16403.2</v>
      </c>
      <c r="M180" s="5">
        <v>11122.2</v>
      </c>
      <c r="N180" s="5">
        <v>11239.6</v>
      </c>
      <c r="O180" s="89">
        <v>1.0105599999999999</v>
      </c>
      <c r="P180" s="5">
        <v>16637.900000000001</v>
      </c>
      <c r="Q180" s="9">
        <v>-0.13</v>
      </c>
      <c r="R180" s="5">
        <v>16945.900000000001</v>
      </c>
      <c r="S180" s="5">
        <v>3132</v>
      </c>
      <c r="T180" s="41">
        <v>-1</v>
      </c>
      <c r="U180" s="9">
        <v>-0.24</v>
      </c>
      <c r="V180" s="9">
        <v>0.11</v>
      </c>
      <c r="W180" s="5">
        <v>3132</v>
      </c>
      <c r="X180" s="5">
        <v>1232.3</v>
      </c>
      <c r="Y180" s="5">
        <v>1899.6</v>
      </c>
      <c r="Z180" s="5">
        <v>1226.8</v>
      </c>
      <c r="AA180" s="5">
        <v>1846.8</v>
      </c>
      <c r="AB180" s="5">
        <f t="shared" si="2"/>
        <v>2291.5</v>
      </c>
      <c r="AC180" s="5">
        <v>1295.8</v>
      </c>
      <c r="AD180" s="5">
        <v>124.4</v>
      </c>
      <c r="AE180" s="5">
        <v>293.2</v>
      </c>
      <c r="AF180" s="5">
        <v>1090.7</v>
      </c>
      <c r="AG180" s="5">
        <v>1815.5</v>
      </c>
      <c r="AH180" s="5">
        <v>459.2</v>
      </c>
      <c r="AI180" s="5">
        <v>386.1</v>
      </c>
      <c r="AJ180" s="5">
        <v>1056.4000000000001</v>
      </c>
      <c r="AK180" s="5">
        <v>54.1</v>
      </c>
      <c r="AL180" s="5">
        <v>17.5</v>
      </c>
      <c r="AM180" s="5">
        <v>562.79999999999995</v>
      </c>
      <c r="AN180" s="5">
        <v>2508.1999999999998</v>
      </c>
      <c r="AO180" s="60"/>
      <c r="AP180" s="60"/>
      <c r="AQ180" s="60"/>
      <c r="AR180" s="60"/>
      <c r="AS180" s="60"/>
      <c r="AT180" s="60"/>
    </row>
    <row r="181" spans="1:46">
      <c r="A181" t="s">
        <v>150</v>
      </c>
      <c r="B181" s="4">
        <v>41547</v>
      </c>
      <c r="C181" s="5">
        <v>573.70000000000005</v>
      </c>
      <c r="D181" s="5">
        <v>448.2</v>
      </c>
      <c r="E181" s="5">
        <v>2396</v>
      </c>
      <c r="F181" s="5">
        <v>87.5</v>
      </c>
      <c r="G181" s="5">
        <v>1674.5</v>
      </c>
      <c r="H181" s="5">
        <v>1195</v>
      </c>
      <c r="I181" s="5">
        <v>354.3</v>
      </c>
      <c r="J181" s="5">
        <v>84.3</v>
      </c>
      <c r="K181" s="5">
        <v>1106.3</v>
      </c>
      <c r="L181" s="5">
        <v>16531.7</v>
      </c>
      <c r="M181" s="5">
        <v>11167.4</v>
      </c>
      <c r="N181" s="5">
        <v>11330.9</v>
      </c>
      <c r="O181" s="89">
        <v>1.01464</v>
      </c>
      <c r="P181" s="5">
        <v>16848.7</v>
      </c>
      <c r="Q181" s="9">
        <v>-0.4</v>
      </c>
      <c r="R181" s="5">
        <v>17017.7</v>
      </c>
      <c r="S181" s="5">
        <v>3134.1</v>
      </c>
      <c r="T181" s="41">
        <v>-1</v>
      </c>
      <c r="U181" s="9">
        <v>-0.43</v>
      </c>
      <c r="V181" s="9">
        <v>0.03</v>
      </c>
      <c r="W181" s="5">
        <v>3134.1</v>
      </c>
      <c r="X181" s="5">
        <v>1218.4000000000001</v>
      </c>
      <c r="Y181" s="5">
        <v>1915.7</v>
      </c>
      <c r="Z181" s="5">
        <v>1209.0999999999999</v>
      </c>
      <c r="AA181" s="5">
        <v>1847.8</v>
      </c>
      <c r="AB181" s="5">
        <f t="shared" si="2"/>
        <v>2308.5</v>
      </c>
      <c r="AC181" s="5">
        <v>1307.9000000000001</v>
      </c>
      <c r="AD181" s="5">
        <v>126.4</v>
      </c>
      <c r="AE181" s="5">
        <v>301.2</v>
      </c>
      <c r="AF181" s="5">
        <v>1093.5999999999999</v>
      </c>
      <c r="AG181" s="5">
        <v>1823.2</v>
      </c>
      <c r="AH181" s="5">
        <v>454</v>
      </c>
      <c r="AI181" s="5">
        <v>366.6</v>
      </c>
      <c r="AJ181" s="5">
        <v>1068.7</v>
      </c>
      <c r="AK181" s="5">
        <v>53.1</v>
      </c>
      <c r="AL181" s="5">
        <v>17.8</v>
      </c>
      <c r="AM181" s="5">
        <v>572.79999999999995</v>
      </c>
      <c r="AN181" s="5">
        <v>2528.1999999999998</v>
      </c>
      <c r="AO181" s="60"/>
      <c r="AP181" s="60"/>
      <c r="AQ181" s="60"/>
      <c r="AR181" s="60"/>
      <c r="AS181" s="60"/>
      <c r="AT181" s="60"/>
    </row>
    <row r="182" spans="1:46">
      <c r="A182" t="s">
        <v>151</v>
      </c>
      <c r="B182" s="4">
        <v>41639</v>
      </c>
      <c r="C182" s="5">
        <v>580.20000000000005</v>
      </c>
      <c r="D182" s="5">
        <v>448.6</v>
      </c>
      <c r="E182" s="5">
        <v>2403.6999999999998</v>
      </c>
      <c r="F182" s="5">
        <v>88.9</v>
      </c>
      <c r="G182" s="5">
        <v>1697.7</v>
      </c>
      <c r="H182" s="5">
        <v>1204.0999999999999</v>
      </c>
      <c r="I182" s="5">
        <v>356.9</v>
      </c>
      <c r="J182" s="5">
        <v>90.4</v>
      </c>
      <c r="K182" s="5">
        <v>1117.2</v>
      </c>
      <c r="L182" s="5">
        <v>16663.599999999999</v>
      </c>
      <c r="M182" s="5">
        <v>11263.6</v>
      </c>
      <c r="N182" s="5">
        <v>11475.1</v>
      </c>
      <c r="O182" s="89">
        <v>1.01877</v>
      </c>
      <c r="P182" s="5">
        <v>17083.099999999999</v>
      </c>
      <c r="Q182" s="9">
        <v>-0.57999999999999996</v>
      </c>
      <c r="R182" s="5">
        <v>17090.3</v>
      </c>
      <c r="S182" s="5">
        <v>3138.5</v>
      </c>
      <c r="T182" s="41">
        <v>-1</v>
      </c>
      <c r="U182" s="9">
        <v>-0.5</v>
      </c>
      <c r="V182" s="9">
        <v>-0.08</v>
      </c>
      <c r="W182" s="5">
        <v>3138.5</v>
      </c>
      <c r="X182" s="5">
        <v>1215.5999999999999</v>
      </c>
      <c r="Y182" s="5">
        <v>1923</v>
      </c>
      <c r="Z182" s="5">
        <v>1188.2</v>
      </c>
      <c r="AA182" s="5">
        <v>1844.4</v>
      </c>
      <c r="AB182" s="5">
        <f t="shared" si="2"/>
        <v>2314.7999999999997</v>
      </c>
      <c r="AC182" s="5">
        <v>1332.7</v>
      </c>
      <c r="AD182" s="5">
        <v>128.80000000000001</v>
      </c>
      <c r="AE182" s="5">
        <v>302.3</v>
      </c>
      <c r="AF182" s="5">
        <v>1104.2</v>
      </c>
      <c r="AG182" s="5">
        <v>1830.1</v>
      </c>
      <c r="AH182" s="5">
        <v>447.3</v>
      </c>
      <c r="AI182" s="5">
        <v>364.9</v>
      </c>
      <c r="AJ182" s="5">
        <v>1075.3</v>
      </c>
      <c r="AK182" s="5">
        <v>54.6</v>
      </c>
      <c r="AL182" s="5">
        <v>18.100000000000001</v>
      </c>
      <c r="AM182" s="5">
        <v>573.6</v>
      </c>
      <c r="AN182" s="5">
        <v>2531</v>
      </c>
      <c r="AO182" s="60"/>
      <c r="AP182" s="60"/>
      <c r="AQ182" s="60"/>
      <c r="AR182" s="60"/>
      <c r="AS182" s="60"/>
      <c r="AT182" s="60"/>
    </row>
    <row r="183" spans="1:46">
      <c r="A183" t="s">
        <v>152</v>
      </c>
      <c r="B183" s="4">
        <v>41729</v>
      </c>
      <c r="C183" s="5">
        <v>586.70000000000005</v>
      </c>
      <c r="D183" s="5">
        <v>459.4</v>
      </c>
      <c r="E183" s="5">
        <v>2433.1</v>
      </c>
      <c r="F183" s="5">
        <v>90.9</v>
      </c>
      <c r="G183" s="5">
        <v>1748.3</v>
      </c>
      <c r="H183" s="5">
        <v>1220.8</v>
      </c>
      <c r="I183" s="5">
        <v>394.7</v>
      </c>
      <c r="J183" s="5">
        <v>101.8</v>
      </c>
      <c r="K183" s="5">
        <v>1142.0999999999999</v>
      </c>
      <c r="L183" s="5">
        <v>16621.7</v>
      </c>
      <c r="M183" s="5">
        <v>11307.3</v>
      </c>
      <c r="N183" s="5">
        <v>11573.9</v>
      </c>
      <c r="O183" s="89">
        <v>1.0235799999999999</v>
      </c>
      <c r="P183" s="5">
        <v>17102.900000000001</v>
      </c>
      <c r="Q183" s="9">
        <v>-0.26</v>
      </c>
      <c r="R183" s="5">
        <v>17162.599999999999</v>
      </c>
      <c r="S183" s="5">
        <v>3139.1</v>
      </c>
      <c r="T183" s="41">
        <v>-1</v>
      </c>
      <c r="U183" s="9">
        <v>0.03</v>
      </c>
      <c r="V183" s="9">
        <v>-0.28000000000000003</v>
      </c>
      <c r="W183" s="5">
        <v>3139.1</v>
      </c>
      <c r="X183" s="5">
        <v>1213.2</v>
      </c>
      <c r="Y183" s="5">
        <v>1925.9</v>
      </c>
      <c r="Z183" s="5">
        <v>1189.4000000000001</v>
      </c>
      <c r="AA183" s="5">
        <v>1832.7</v>
      </c>
      <c r="AB183" s="5">
        <f t="shared" si="2"/>
        <v>2342.1999999999998</v>
      </c>
      <c r="AC183" s="5">
        <v>1371.8</v>
      </c>
      <c r="AD183" s="5">
        <v>136.5</v>
      </c>
      <c r="AE183" s="5">
        <v>338.8</v>
      </c>
      <c r="AF183" s="5">
        <v>1129</v>
      </c>
      <c r="AG183" s="5">
        <v>1848.1</v>
      </c>
      <c r="AH183" s="5">
        <v>469.4</v>
      </c>
      <c r="AI183" s="5">
        <v>376.5</v>
      </c>
      <c r="AJ183" s="5">
        <v>1084.3</v>
      </c>
      <c r="AK183" s="5">
        <v>55.9</v>
      </c>
      <c r="AL183" s="5">
        <v>18.399999999999999</v>
      </c>
      <c r="AM183" s="5">
        <v>585.1</v>
      </c>
      <c r="AN183" s="5">
        <v>2541.6</v>
      </c>
      <c r="AO183" s="60"/>
      <c r="AP183" s="60"/>
      <c r="AQ183" s="60"/>
      <c r="AR183" s="60"/>
      <c r="AS183" s="60"/>
      <c r="AT183" s="60"/>
    </row>
    <row r="184" spans="1:46">
      <c r="A184" t="s">
        <v>153</v>
      </c>
      <c r="B184" s="4">
        <v>41820</v>
      </c>
      <c r="C184" s="5">
        <v>594</v>
      </c>
      <c r="D184" s="5">
        <v>481.5</v>
      </c>
      <c r="E184" s="5">
        <v>2484.1</v>
      </c>
      <c r="F184" s="5">
        <v>92.7</v>
      </c>
      <c r="G184" s="5">
        <v>1761</v>
      </c>
      <c r="H184" s="5">
        <v>1238.7</v>
      </c>
      <c r="I184" s="5">
        <v>415.1</v>
      </c>
      <c r="J184" s="5">
        <v>101.9</v>
      </c>
      <c r="K184" s="5">
        <v>1144.9000000000001</v>
      </c>
      <c r="L184" s="5">
        <v>16830.099999999999</v>
      </c>
      <c r="M184" s="5">
        <v>11428.7</v>
      </c>
      <c r="N184" s="5">
        <v>11756</v>
      </c>
      <c r="O184" s="89">
        <v>1.02864</v>
      </c>
      <c r="P184" s="5">
        <v>17425.8</v>
      </c>
      <c r="Q184" s="9">
        <v>0</v>
      </c>
      <c r="R184" s="5">
        <v>17235.8</v>
      </c>
      <c r="S184" s="5">
        <v>3150.9</v>
      </c>
      <c r="T184" s="41">
        <v>-1</v>
      </c>
      <c r="U184" s="9">
        <v>-0.27</v>
      </c>
      <c r="V184" s="9">
        <v>0.26</v>
      </c>
      <c r="W184" s="5">
        <v>3150.9</v>
      </c>
      <c r="X184" s="5">
        <v>1207.2</v>
      </c>
      <c r="Y184" s="5">
        <v>1943.8</v>
      </c>
      <c r="Z184" s="5">
        <v>1178.0999999999999</v>
      </c>
      <c r="AA184" s="5">
        <v>1843.4</v>
      </c>
      <c r="AB184" s="5">
        <f t="shared" si="2"/>
        <v>2391.4</v>
      </c>
      <c r="AC184" s="5">
        <v>1388.6</v>
      </c>
      <c r="AD184" s="5">
        <v>135.69999999999999</v>
      </c>
      <c r="AE184" s="5">
        <v>360</v>
      </c>
      <c r="AF184" s="5">
        <v>1131.4000000000001</v>
      </c>
      <c r="AG184" s="5">
        <v>1876.2</v>
      </c>
      <c r="AH184" s="5">
        <v>493.2</v>
      </c>
      <c r="AI184" s="5">
        <v>372.3</v>
      </c>
      <c r="AJ184" s="5">
        <v>1103</v>
      </c>
      <c r="AK184" s="5">
        <v>55.1</v>
      </c>
      <c r="AL184" s="5">
        <v>18.7</v>
      </c>
      <c r="AM184" s="5">
        <v>607.9</v>
      </c>
      <c r="AN184" s="5">
        <v>2579.8000000000002</v>
      </c>
      <c r="AO184" s="60"/>
      <c r="AP184" s="60"/>
      <c r="AQ184" s="60"/>
      <c r="AR184" s="60"/>
      <c r="AS184" s="60"/>
      <c r="AT184" s="60"/>
    </row>
    <row r="185" spans="1:46">
      <c r="A185" t="s">
        <v>335</v>
      </c>
      <c r="B185" s="4">
        <v>41912</v>
      </c>
      <c r="C185" s="5">
        <v>602.29999999999995</v>
      </c>
      <c r="D185" s="5">
        <v>507.3</v>
      </c>
      <c r="E185" s="5">
        <v>2523.6</v>
      </c>
      <c r="F185" s="5">
        <v>94.2</v>
      </c>
      <c r="G185" s="5">
        <v>1798.1</v>
      </c>
      <c r="H185" s="5">
        <v>1248.4000000000001</v>
      </c>
      <c r="I185" s="5">
        <v>385.6</v>
      </c>
      <c r="J185" s="5">
        <v>92.6</v>
      </c>
      <c r="K185" s="5">
        <v>1155.5999999999999</v>
      </c>
      <c r="L185" s="5">
        <v>17033.599999999999</v>
      </c>
      <c r="M185" s="5">
        <v>11554.2</v>
      </c>
      <c r="N185" s="5">
        <v>11920.7</v>
      </c>
      <c r="O185" s="89">
        <v>1.03172</v>
      </c>
      <c r="P185" s="5">
        <v>17719.8</v>
      </c>
      <c r="Q185" s="9">
        <v>0.51</v>
      </c>
      <c r="R185" s="5">
        <v>17309.599999999999</v>
      </c>
      <c r="S185" s="5">
        <v>3189.9</v>
      </c>
      <c r="T185" s="41">
        <v>-1</v>
      </c>
      <c r="U185" s="9">
        <v>0.33</v>
      </c>
      <c r="V185" s="9">
        <v>0.18</v>
      </c>
      <c r="W185" s="5">
        <v>3189.9</v>
      </c>
      <c r="X185" s="5">
        <v>1226.8</v>
      </c>
      <c r="Y185" s="5">
        <v>1963.2</v>
      </c>
      <c r="Z185" s="5">
        <v>1191.7</v>
      </c>
      <c r="AA185" s="5">
        <v>1850.8</v>
      </c>
      <c r="AB185" s="5">
        <f t="shared" si="2"/>
        <v>2429.4</v>
      </c>
      <c r="AC185" s="5">
        <v>1411.5</v>
      </c>
      <c r="AD185" s="5">
        <v>136.4</v>
      </c>
      <c r="AE185" s="5">
        <v>328.3</v>
      </c>
      <c r="AF185" s="5">
        <v>1141.9000000000001</v>
      </c>
      <c r="AG185" s="5">
        <v>1889.2</v>
      </c>
      <c r="AH185" s="5">
        <v>509.6</v>
      </c>
      <c r="AI185" s="5">
        <v>386.6</v>
      </c>
      <c r="AJ185" s="5">
        <v>1112</v>
      </c>
      <c r="AK185" s="5">
        <v>57.3</v>
      </c>
      <c r="AL185" s="5">
        <v>18.899999999999999</v>
      </c>
      <c r="AM185" s="5">
        <v>634.4</v>
      </c>
      <c r="AN185" s="5">
        <v>2624</v>
      </c>
      <c r="AO185" s="60"/>
      <c r="AP185" s="60"/>
      <c r="AQ185" s="60"/>
      <c r="AR185" s="60"/>
      <c r="AS185" s="60"/>
      <c r="AT185" s="60"/>
    </row>
    <row r="186" spans="1:46">
      <c r="A186" t="s">
        <v>336</v>
      </c>
      <c r="B186" s="4">
        <v>42004</v>
      </c>
      <c r="C186" s="5">
        <v>611.5</v>
      </c>
      <c r="D186" s="5">
        <v>515.5</v>
      </c>
      <c r="E186" s="5">
        <v>2548</v>
      </c>
      <c r="F186" s="5">
        <v>95.6</v>
      </c>
      <c r="G186" s="5">
        <v>1834.4</v>
      </c>
      <c r="H186" s="5">
        <v>1255.7</v>
      </c>
      <c r="I186" s="5">
        <v>389.5</v>
      </c>
      <c r="J186" s="5">
        <v>91.4</v>
      </c>
      <c r="K186" s="5">
        <v>1172.5999999999999</v>
      </c>
      <c r="L186" s="5">
        <v>17113.900000000001</v>
      </c>
      <c r="M186" s="5">
        <v>11687.1</v>
      </c>
      <c r="N186" s="5">
        <v>12045.5</v>
      </c>
      <c r="O186" s="89">
        <v>1.0306600000000001</v>
      </c>
      <c r="P186" s="5">
        <v>17838.5</v>
      </c>
      <c r="Q186" s="9">
        <v>-7.0000000000000007E-2</v>
      </c>
      <c r="R186" s="5">
        <v>17384.2</v>
      </c>
      <c r="S186" s="5">
        <v>3188.2</v>
      </c>
      <c r="T186" s="41">
        <v>-1</v>
      </c>
      <c r="U186" s="9">
        <v>-0.42</v>
      </c>
      <c r="V186" s="9">
        <v>0.35</v>
      </c>
      <c r="W186" s="5">
        <v>3188.2</v>
      </c>
      <c r="X186" s="5">
        <v>1209.5</v>
      </c>
      <c r="Y186" s="5">
        <v>1978.6</v>
      </c>
      <c r="Z186" s="5">
        <v>1173.5999999999999</v>
      </c>
      <c r="AA186" s="5">
        <v>1865.5</v>
      </c>
      <c r="AB186" s="5">
        <f t="shared" si="2"/>
        <v>2452.4</v>
      </c>
      <c r="AC186" s="5">
        <v>1440.6</v>
      </c>
      <c r="AD186" s="5">
        <v>136.69999999999999</v>
      </c>
      <c r="AE186" s="5">
        <v>331.5</v>
      </c>
      <c r="AF186" s="5">
        <v>1158.9000000000001</v>
      </c>
      <c r="AG186" s="5">
        <v>1904.6</v>
      </c>
      <c r="AH186" s="5">
        <v>508.3</v>
      </c>
      <c r="AI186" s="5">
        <v>393.8</v>
      </c>
      <c r="AJ186" s="5">
        <v>1119</v>
      </c>
      <c r="AK186" s="5">
        <v>58</v>
      </c>
      <c r="AL186" s="5">
        <v>19</v>
      </c>
      <c r="AM186" s="5">
        <v>643.5</v>
      </c>
      <c r="AN186" s="5">
        <v>2648.5</v>
      </c>
      <c r="AO186" s="60"/>
      <c r="AP186" s="60"/>
      <c r="AQ186" s="60"/>
      <c r="AR186" s="60"/>
      <c r="AS186" s="60"/>
      <c r="AT186" s="60"/>
    </row>
    <row r="187" spans="1:46">
      <c r="A187" t="s">
        <v>337</v>
      </c>
      <c r="B187" s="4">
        <v>42094</v>
      </c>
      <c r="C187" s="5">
        <v>621.5</v>
      </c>
      <c r="D187" s="5">
        <v>523.70000000000005</v>
      </c>
      <c r="E187" s="5">
        <v>2596.4</v>
      </c>
      <c r="F187" s="5">
        <v>100.7</v>
      </c>
      <c r="G187" s="5">
        <v>1900.1</v>
      </c>
      <c r="H187" s="5">
        <v>1257.2</v>
      </c>
      <c r="I187" s="5">
        <v>406.6</v>
      </c>
      <c r="J187" s="5">
        <v>86.4</v>
      </c>
      <c r="K187" s="5">
        <v>1187.8</v>
      </c>
      <c r="L187" s="5">
        <v>17254.7</v>
      </c>
      <c r="M187" s="5">
        <v>11788.4</v>
      </c>
      <c r="N187" s="5">
        <v>12095.6</v>
      </c>
      <c r="O187" s="89">
        <v>1.02606</v>
      </c>
      <c r="P187" s="5">
        <v>17970.400000000001</v>
      </c>
      <c r="Q187" s="9">
        <v>0.4</v>
      </c>
      <c r="R187" s="5">
        <v>17459.7</v>
      </c>
      <c r="S187" s="5">
        <v>3188.5</v>
      </c>
      <c r="T187" s="41">
        <v>-1</v>
      </c>
      <c r="U187" s="9">
        <v>0.15</v>
      </c>
      <c r="V187" s="9">
        <v>0.26</v>
      </c>
      <c r="W187" s="5">
        <v>3188.5</v>
      </c>
      <c r="X187" s="5">
        <v>1214.5</v>
      </c>
      <c r="Y187" s="5">
        <v>1974</v>
      </c>
      <c r="Z187" s="5">
        <v>1179.9000000000001</v>
      </c>
      <c r="AA187" s="5">
        <v>1876.3</v>
      </c>
      <c r="AB187" s="5">
        <f t="shared" si="2"/>
        <v>2495.7000000000003</v>
      </c>
      <c r="AC187" s="5">
        <v>1504</v>
      </c>
      <c r="AD187" s="5">
        <v>139</v>
      </c>
      <c r="AE187" s="5">
        <v>349.5</v>
      </c>
      <c r="AF187" s="5">
        <v>1174.0999999999999</v>
      </c>
      <c r="AG187" s="5">
        <v>1943.9</v>
      </c>
      <c r="AH187" s="5">
        <v>525.6</v>
      </c>
      <c r="AI187" s="5">
        <v>396</v>
      </c>
      <c r="AJ187" s="5">
        <v>1118.2</v>
      </c>
      <c r="AK187" s="5">
        <v>57.1</v>
      </c>
      <c r="AL187" s="5">
        <v>19</v>
      </c>
      <c r="AM187" s="5">
        <v>652.5</v>
      </c>
      <c r="AN187" s="5">
        <v>2654.5</v>
      </c>
      <c r="AO187" s="60"/>
      <c r="AP187" s="60"/>
      <c r="AQ187" s="60"/>
      <c r="AR187" s="60"/>
      <c r="AS187" s="60"/>
      <c r="AT187" s="60"/>
    </row>
    <row r="188" spans="1:46">
      <c r="A188" t="s">
        <v>341</v>
      </c>
      <c r="B188" s="4">
        <v>42185</v>
      </c>
      <c r="C188" s="5">
        <v>630.6</v>
      </c>
      <c r="D188" s="5">
        <v>538</v>
      </c>
      <c r="E188" s="5">
        <v>2631.7</v>
      </c>
      <c r="F188" s="5">
        <v>101.7</v>
      </c>
      <c r="G188" s="5">
        <v>1940</v>
      </c>
      <c r="H188" s="5">
        <v>1267.7</v>
      </c>
      <c r="I188" s="5">
        <v>410.6</v>
      </c>
      <c r="J188" s="5">
        <v>91.5</v>
      </c>
      <c r="K188" s="5">
        <v>1201.4000000000001</v>
      </c>
      <c r="L188" s="5">
        <v>17397</v>
      </c>
      <c r="M188" s="5">
        <v>11887.5</v>
      </c>
      <c r="N188" s="5">
        <v>12256.7</v>
      </c>
      <c r="O188" s="89">
        <v>1.0310599999999999</v>
      </c>
      <c r="P188" s="5">
        <v>18221.3</v>
      </c>
      <c r="Q188" s="9">
        <v>0.7</v>
      </c>
      <c r="R188" s="5">
        <v>17536.5</v>
      </c>
      <c r="S188" s="5">
        <v>3237.6</v>
      </c>
      <c r="T188" s="41">
        <v>-1</v>
      </c>
      <c r="U188" s="9">
        <v>7.0000000000000007E-2</v>
      </c>
      <c r="V188" s="9">
        <v>0.63</v>
      </c>
      <c r="W188" s="5">
        <v>3237.6</v>
      </c>
      <c r="X188" s="5">
        <v>1221</v>
      </c>
      <c r="Y188" s="5">
        <v>2016.6</v>
      </c>
      <c r="Z188" s="5">
        <v>1183</v>
      </c>
      <c r="AA188" s="5">
        <v>1903</v>
      </c>
      <c r="AB188" s="5">
        <f t="shared" si="2"/>
        <v>2530</v>
      </c>
      <c r="AC188" s="5">
        <v>1523.7</v>
      </c>
      <c r="AD188" s="5">
        <v>142.69999999999999</v>
      </c>
      <c r="AE188" s="5">
        <v>353.8</v>
      </c>
      <c r="AF188" s="5">
        <v>1187.5999999999999</v>
      </c>
      <c r="AG188" s="5">
        <v>1964.1</v>
      </c>
      <c r="AH188" s="5">
        <v>530.20000000000005</v>
      </c>
      <c r="AI188" s="5">
        <v>416.3</v>
      </c>
      <c r="AJ188" s="5">
        <v>1125</v>
      </c>
      <c r="AK188" s="5">
        <v>56.8</v>
      </c>
      <c r="AL188" s="5">
        <v>19.100000000000001</v>
      </c>
      <c r="AM188" s="5">
        <v>667.6</v>
      </c>
      <c r="AN188" s="5">
        <v>2712.9</v>
      </c>
      <c r="AO188" s="60"/>
      <c r="AP188" s="60"/>
      <c r="AQ188" s="60"/>
      <c r="AR188" s="60"/>
      <c r="AS188" s="60"/>
      <c r="AT188" s="60"/>
    </row>
    <row r="189" spans="1:46">
      <c r="A189" t="s">
        <v>344</v>
      </c>
      <c r="B189" s="4">
        <v>42277</v>
      </c>
      <c r="C189" s="5">
        <v>638.5</v>
      </c>
      <c r="D189" s="5">
        <v>540.5</v>
      </c>
      <c r="E189" s="5">
        <v>2644.8</v>
      </c>
      <c r="F189" s="5">
        <v>102.3</v>
      </c>
      <c r="G189" s="5">
        <v>1943.7</v>
      </c>
      <c r="H189" s="5">
        <v>1271.4000000000001</v>
      </c>
      <c r="I189" s="5">
        <v>379.8</v>
      </c>
      <c r="J189" s="5">
        <v>94.2</v>
      </c>
      <c r="K189" s="5">
        <v>1211.8</v>
      </c>
      <c r="L189" s="5">
        <v>17438.8</v>
      </c>
      <c r="M189" s="5">
        <v>11972</v>
      </c>
      <c r="N189" s="5">
        <v>12380.7</v>
      </c>
      <c r="O189" s="89">
        <v>1.0341500000000001</v>
      </c>
      <c r="P189" s="5">
        <v>18331.099999999999</v>
      </c>
      <c r="Q189" s="9">
        <v>0.33</v>
      </c>
      <c r="R189" s="5">
        <v>17613.5</v>
      </c>
      <c r="S189" s="5">
        <v>3257</v>
      </c>
      <c r="T189" s="41">
        <v>-1</v>
      </c>
      <c r="U189" s="9">
        <v>-0.04</v>
      </c>
      <c r="V189" s="9">
        <v>0.37</v>
      </c>
      <c r="W189" s="5">
        <v>3257</v>
      </c>
      <c r="X189" s="5">
        <v>1221.4000000000001</v>
      </c>
      <c r="Y189" s="5">
        <v>2035.5</v>
      </c>
      <c r="Z189" s="5">
        <v>1181.2</v>
      </c>
      <c r="AA189" s="5">
        <v>1918.8</v>
      </c>
      <c r="AB189" s="5">
        <f t="shared" si="2"/>
        <v>2542.5</v>
      </c>
      <c r="AC189" s="5">
        <v>1536.6</v>
      </c>
      <c r="AD189" s="5">
        <v>137.9</v>
      </c>
      <c r="AE189" s="5">
        <v>323.89999999999998</v>
      </c>
      <c r="AF189" s="5">
        <v>1197.9000000000001</v>
      </c>
      <c r="AG189" s="5">
        <v>1974.3</v>
      </c>
      <c r="AH189" s="5">
        <v>532</v>
      </c>
      <c r="AI189" s="5">
        <v>407.1</v>
      </c>
      <c r="AJ189" s="5">
        <v>1133.5</v>
      </c>
      <c r="AK189" s="5">
        <v>56</v>
      </c>
      <c r="AL189" s="5">
        <v>19.2</v>
      </c>
      <c r="AM189" s="5">
        <v>670.5</v>
      </c>
      <c r="AN189" s="5">
        <v>2736.7</v>
      </c>
      <c r="AO189" s="60"/>
      <c r="AP189" s="60"/>
      <c r="AQ189" s="60"/>
      <c r="AR189" s="60"/>
      <c r="AS189" s="60"/>
      <c r="AT189" s="60"/>
    </row>
    <row r="190" spans="1:46">
      <c r="A190" t="s">
        <v>345</v>
      </c>
      <c r="B190" s="4">
        <v>42369</v>
      </c>
      <c r="C190" s="5">
        <v>645.29999999999995</v>
      </c>
      <c r="D190" s="5">
        <v>541.70000000000005</v>
      </c>
      <c r="E190" s="5">
        <v>2656.9</v>
      </c>
      <c r="F190" s="5">
        <v>102.8</v>
      </c>
      <c r="G190" s="5">
        <v>1957.1</v>
      </c>
      <c r="H190" s="5">
        <v>1283.2</v>
      </c>
      <c r="I190" s="5">
        <v>346.5</v>
      </c>
      <c r="J190" s="5">
        <v>169.8</v>
      </c>
      <c r="K190" s="5">
        <v>1220.2</v>
      </c>
      <c r="L190" s="5">
        <v>17456.2</v>
      </c>
      <c r="M190" s="5">
        <v>12039.7</v>
      </c>
      <c r="N190" s="5">
        <v>12445.1</v>
      </c>
      <c r="O190" s="89">
        <v>1.0336799999999999</v>
      </c>
      <c r="P190" s="5">
        <v>18354.400000000001</v>
      </c>
      <c r="Q190" s="9">
        <v>0.12</v>
      </c>
      <c r="R190" s="5">
        <v>17690.3</v>
      </c>
      <c r="S190" s="5">
        <v>3253.8</v>
      </c>
      <c r="T190" s="41">
        <v>-1</v>
      </c>
      <c r="U190" s="9">
        <v>0.16</v>
      </c>
      <c r="V190" s="9">
        <v>-0.03</v>
      </c>
      <c r="W190" s="5">
        <v>3253.8</v>
      </c>
      <c r="X190" s="5">
        <v>1226.5999999999999</v>
      </c>
      <c r="Y190" s="5">
        <v>2027.2</v>
      </c>
      <c r="Z190" s="5">
        <v>1188</v>
      </c>
      <c r="AA190" s="5">
        <v>1917.5</v>
      </c>
      <c r="AB190" s="5">
        <f t="shared" si="2"/>
        <v>2554.1</v>
      </c>
      <c r="AC190" s="5">
        <v>1548.7</v>
      </c>
      <c r="AD190" s="5">
        <v>141.9</v>
      </c>
      <c r="AE190" s="5">
        <v>291.3</v>
      </c>
      <c r="AF190" s="5">
        <v>1206</v>
      </c>
      <c r="AG190" s="5">
        <v>1985.1</v>
      </c>
      <c r="AH190" s="5">
        <v>545.9</v>
      </c>
      <c r="AI190" s="5">
        <v>408.4</v>
      </c>
      <c r="AJ190" s="5">
        <v>1141.3</v>
      </c>
      <c r="AK190" s="5">
        <v>55.3</v>
      </c>
      <c r="AL190" s="5">
        <v>19.5</v>
      </c>
      <c r="AM190" s="5">
        <v>671.8</v>
      </c>
      <c r="AN190" s="5">
        <v>2733</v>
      </c>
      <c r="AO190" s="60"/>
      <c r="AP190" s="60"/>
      <c r="AQ190" s="60"/>
      <c r="AR190" s="60"/>
      <c r="AS190" s="60"/>
      <c r="AT190" s="60"/>
    </row>
    <row r="191" spans="1:46">
      <c r="A191" t="s">
        <v>357</v>
      </c>
      <c r="B191" s="4">
        <v>42460</v>
      </c>
      <c r="C191" s="5">
        <v>651.29999999999995</v>
      </c>
      <c r="D191" s="5">
        <v>550.20000000000005</v>
      </c>
      <c r="E191" s="5">
        <v>2687.4</v>
      </c>
      <c r="F191" s="5">
        <v>103.6</v>
      </c>
      <c r="G191" s="5">
        <v>1919.9</v>
      </c>
      <c r="H191" s="5">
        <v>1288.9000000000001</v>
      </c>
      <c r="I191" s="5">
        <v>373.4</v>
      </c>
      <c r="J191" s="5">
        <v>101</v>
      </c>
      <c r="K191" s="5">
        <v>1225.9000000000001</v>
      </c>
      <c r="L191" s="5">
        <v>17523.400000000001</v>
      </c>
      <c r="M191" s="5">
        <v>12111.8</v>
      </c>
      <c r="N191" s="5">
        <v>12526.5</v>
      </c>
      <c r="O191" s="89">
        <v>1.03424</v>
      </c>
      <c r="P191" s="5">
        <v>18409.099999999999</v>
      </c>
      <c r="Q191" s="9">
        <v>0.6</v>
      </c>
      <c r="R191" s="5">
        <v>17766.400000000001</v>
      </c>
      <c r="S191" s="5">
        <v>3262.7</v>
      </c>
      <c r="T191" s="41">
        <v>-1</v>
      </c>
      <c r="U191" s="9">
        <v>0.02</v>
      </c>
      <c r="V191" s="9">
        <v>0.57999999999999996</v>
      </c>
      <c r="W191" s="5">
        <v>3262.7</v>
      </c>
      <c r="X191" s="5">
        <v>1223.5</v>
      </c>
      <c r="Y191" s="5">
        <v>2039.2</v>
      </c>
      <c r="Z191" s="5">
        <v>1188.5999999999999</v>
      </c>
      <c r="AA191" s="5">
        <v>1942.9</v>
      </c>
      <c r="AB191" s="5">
        <f t="shared" si="2"/>
        <v>2583.8000000000002</v>
      </c>
      <c r="AC191" s="5">
        <v>1522</v>
      </c>
      <c r="AD191" s="5">
        <v>138.5</v>
      </c>
      <c r="AE191" s="5">
        <v>317.7</v>
      </c>
      <c r="AF191" s="5">
        <v>1211.4000000000001</v>
      </c>
      <c r="AG191" s="5">
        <v>2007.4</v>
      </c>
      <c r="AH191" s="5">
        <v>539</v>
      </c>
      <c r="AI191" s="5">
        <v>397.9</v>
      </c>
      <c r="AJ191" s="5">
        <v>1150.3</v>
      </c>
      <c r="AK191" s="5">
        <v>55.7</v>
      </c>
      <c r="AL191" s="5">
        <v>19.7</v>
      </c>
      <c r="AM191" s="5">
        <v>680.1</v>
      </c>
      <c r="AN191" s="5">
        <v>2757.4</v>
      </c>
      <c r="AO191" s="60"/>
      <c r="AP191" s="60"/>
      <c r="AQ191" s="60"/>
      <c r="AR191" s="60"/>
      <c r="AS191" s="60"/>
      <c r="AT191" s="60"/>
    </row>
    <row r="192" spans="1:46">
      <c r="A192" t="s">
        <v>358</v>
      </c>
      <c r="B192" s="4">
        <v>42551</v>
      </c>
      <c r="C192" s="5">
        <v>657.9</v>
      </c>
      <c r="D192" s="5">
        <v>558.6</v>
      </c>
      <c r="E192" s="5">
        <v>2708.3</v>
      </c>
      <c r="F192" s="5">
        <v>104</v>
      </c>
      <c r="G192" s="5">
        <v>1944.2</v>
      </c>
      <c r="H192" s="5">
        <v>1294.5999999999999</v>
      </c>
      <c r="I192" s="5">
        <v>373.9</v>
      </c>
      <c r="J192" s="5">
        <v>101</v>
      </c>
      <c r="K192" s="5">
        <v>1232.4000000000001</v>
      </c>
      <c r="L192" s="5">
        <v>17622.5</v>
      </c>
      <c r="M192" s="5">
        <v>12214.1</v>
      </c>
      <c r="N192" s="5">
        <v>12706.5</v>
      </c>
      <c r="O192" s="89">
        <v>1.0403100000000001</v>
      </c>
      <c r="P192" s="5">
        <v>18640.7</v>
      </c>
      <c r="Q192" s="9">
        <v>-0.15</v>
      </c>
      <c r="R192" s="5">
        <v>17840.099999999999</v>
      </c>
      <c r="S192" s="5">
        <v>3278.2</v>
      </c>
      <c r="T192" s="41">
        <v>-1</v>
      </c>
      <c r="U192" s="9">
        <v>-0.1</v>
      </c>
      <c r="V192" s="9">
        <v>-0.04</v>
      </c>
      <c r="W192" s="5">
        <v>3278.2</v>
      </c>
      <c r="X192" s="5">
        <v>1225.4000000000001</v>
      </c>
      <c r="Y192" s="5">
        <v>2052.9</v>
      </c>
      <c r="Z192" s="5">
        <v>1183.9000000000001</v>
      </c>
      <c r="AA192" s="5">
        <v>1940.9</v>
      </c>
      <c r="AB192" s="5">
        <f t="shared" si="2"/>
        <v>2604.3000000000002</v>
      </c>
      <c r="AC192" s="5">
        <v>1532.4</v>
      </c>
      <c r="AD192" s="5">
        <v>135.69999999999999</v>
      </c>
      <c r="AE192" s="5">
        <v>319.5</v>
      </c>
      <c r="AF192" s="5">
        <v>1217.5</v>
      </c>
      <c r="AG192" s="5">
        <v>2019.8</v>
      </c>
      <c r="AH192" s="5">
        <v>554.29999999999995</v>
      </c>
      <c r="AI192" s="5">
        <v>411.8</v>
      </c>
      <c r="AJ192" s="5">
        <v>1158.8</v>
      </c>
      <c r="AK192" s="5">
        <v>54.4</v>
      </c>
      <c r="AL192" s="5">
        <v>20</v>
      </c>
      <c r="AM192" s="5">
        <v>688.5</v>
      </c>
      <c r="AN192" s="5">
        <v>2780.1</v>
      </c>
      <c r="AO192" s="60"/>
      <c r="AP192" s="60"/>
      <c r="AQ192" s="60"/>
      <c r="AR192" s="60"/>
      <c r="AS192" s="60"/>
      <c r="AT192" s="60"/>
    </row>
    <row r="193" spans="1:46">
      <c r="A193" t="s">
        <v>359</v>
      </c>
      <c r="B193" s="4">
        <v>42643</v>
      </c>
      <c r="C193" s="5">
        <v>665.5</v>
      </c>
      <c r="D193" s="5">
        <v>566.5</v>
      </c>
      <c r="E193" s="5">
        <v>2726.8</v>
      </c>
      <c r="F193" s="5">
        <v>104.5</v>
      </c>
      <c r="G193" s="5">
        <v>1968.7</v>
      </c>
      <c r="H193" s="5">
        <v>1310.8</v>
      </c>
      <c r="I193" s="5">
        <v>400.5</v>
      </c>
      <c r="J193" s="5">
        <v>90.8</v>
      </c>
      <c r="K193" s="5">
        <v>1243.5999999999999</v>
      </c>
      <c r="L193" s="5">
        <v>17706.7</v>
      </c>
      <c r="M193" s="5">
        <v>12294.3</v>
      </c>
      <c r="N193" s="5">
        <v>12845.2</v>
      </c>
      <c r="O193" s="89">
        <v>1.04481</v>
      </c>
      <c r="P193" s="5">
        <v>18799.599999999999</v>
      </c>
      <c r="Q193" s="9">
        <v>0.17</v>
      </c>
      <c r="R193" s="5">
        <v>17913.5</v>
      </c>
      <c r="S193" s="5">
        <v>3300.5</v>
      </c>
      <c r="T193" s="41">
        <v>-1</v>
      </c>
      <c r="U193" s="9">
        <v>0.11</v>
      </c>
      <c r="V193" s="9">
        <v>7.0000000000000007E-2</v>
      </c>
      <c r="W193" s="5">
        <v>3300.5</v>
      </c>
      <c r="X193" s="5">
        <v>1235.9000000000001</v>
      </c>
      <c r="Y193" s="5">
        <v>2064.6999999999998</v>
      </c>
      <c r="Z193" s="5">
        <v>1188.7</v>
      </c>
      <c r="AA193" s="5">
        <v>1943.8</v>
      </c>
      <c r="AB193" s="5">
        <f t="shared" si="2"/>
        <v>2622.3</v>
      </c>
      <c r="AC193" s="5">
        <v>1551.6</v>
      </c>
      <c r="AD193" s="5">
        <v>137.80000000000001</v>
      </c>
      <c r="AE193" s="5">
        <v>345.5</v>
      </c>
      <c r="AF193" s="5">
        <v>1228.5</v>
      </c>
      <c r="AG193" s="5">
        <v>2029.2</v>
      </c>
      <c r="AH193" s="5">
        <v>565.4</v>
      </c>
      <c r="AI193" s="5">
        <v>417.1</v>
      </c>
      <c r="AJ193" s="5">
        <v>1172.9000000000001</v>
      </c>
      <c r="AK193" s="5">
        <v>55</v>
      </c>
      <c r="AL193" s="5">
        <v>20.2</v>
      </c>
      <c r="AM193" s="5">
        <v>697.6</v>
      </c>
      <c r="AN193" s="5">
        <v>2802.3</v>
      </c>
      <c r="AO193" s="60"/>
      <c r="AP193" s="60"/>
      <c r="AQ193" s="60"/>
      <c r="AR193" s="60"/>
      <c r="AS193" s="60"/>
      <c r="AT193" s="60"/>
    </row>
    <row r="194" spans="1:46">
      <c r="A194" t="s">
        <v>360</v>
      </c>
      <c r="B194" s="4">
        <v>42735</v>
      </c>
      <c r="C194" s="5">
        <v>673.9</v>
      </c>
      <c r="D194" s="5">
        <v>575.79999999999995</v>
      </c>
      <c r="E194" s="5">
        <v>2747.1</v>
      </c>
      <c r="F194" s="5">
        <v>105.1</v>
      </c>
      <c r="G194" s="5">
        <v>1984.3</v>
      </c>
      <c r="H194" s="5">
        <v>1320.7</v>
      </c>
      <c r="I194" s="5">
        <v>376.1</v>
      </c>
      <c r="J194" s="5">
        <v>73.099999999999994</v>
      </c>
      <c r="K194" s="5">
        <v>1257.5999999999999</v>
      </c>
      <c r="L194" s="5">
        <v>17784.2</v>
      </c>
      <c r="M194" s="5">
        <v>12372.7</v>
      </c>
      <c r="N194" s="5">
        <v>12989.4</v>
      </c>
      <c r="O194" s="89">
        <v>1.0498399999999999</v>
      </c>
      <c r="P194" s="5">
        <v>18979.2</v>
      </c>
      <c r="Q194" s="9">
        <v>0.03</v>
      </c>
      <c r="R194" s="5">
        <v>17986.900000000001</v>
      </c>
      <c r="S194" s="5">
        <v>3322.4</v>
      </c>
      <c r="T194" s="41">
        <v>-1</v>
      </c>
      <c r="U194" s="9">
        <v>0.03</v>
      </c>
      <c r="V194" s="9">
        <v>0</v>
      </c>
      <c r="W194" s="5">
        <v>3322.4</v>
      </c>
      <c r="X194" s="5">
        <v>1244.0999999999999</v>
      </c>
      <c r="Y194" s="5">
        <v>2078.3000000000002</v>
      </c>
      <c r="Z194" s="5">
        <v>1190.0999999999999</v>
      </c>
      <c r="AA194" s="5">
        <v>1943.6</v>
      </c>
      <c r="AB194" s="5">
        <f t="shared" si="2"/>
        <v>2642</v>
      </c>
      <c r="AC194" s="5">
        <v>1576.7</v>
      </c>
      <c r="AD194" s="5">
        <v>138.6</v>
      </c>
      <c r="AE194" s="5">
        <v>325.7</v>
      </c>
      <c r="AF194" s="5">
        <v>1242.5</v>
      </c>
      <c r="AG194" s="5">
        <v>2039.9</v>
      </c>
      <c r="AH194" s="5">
        <v>569.70000000000005</v>
      </c>
      <c r="AI194" s="5">
        <v>407.6</v>
      </c>
      <c r="AJ194" s="5">
        <v>1182.0999999999999</v>
      </c>
      <c r="AK194" s="5">
        <v>50.4</v>
      </c>
      <c r="AL194" s="5">
        <v>20.2</v>
      </c>
      <c r="AM194" s="5">
        <v>707.2</v>
      </c>
      <c r="AN194" s="5">
        <v>2825.1</v>
      </c>
      <c r="AO194" s="60"/>
      <c r="AP194" s="60"/>
      <c r="AQ194" s="60"/>
      <c r="AR194" s="60"/>
      <c r="AS194" s="60"/>
      <c r="AT194" s="60"/>
    </row>
    <row r="195" spans="1:46">
      <c r="A195" t="s">
        <v>369</v>
      </c>
      <c r="B195" s="4">
        <v>42825</v>
      </c>
      <c r="C195" s="5">
        <v>683.1</v>
      </c>
      <c r="D195" s="5">
        <v>573.6</v>
      </c>
      <c r="E195" s="5">
        <v>2777.4</v>
      </c>
      <c r="F195" s="5">
        <v>105.8</v>
      </c>
      <c r="G195" s="5">
        <v>2004.9</v>
      </c>
      <c r="H195" s="5">
        <v>1326.1</v>
      </c>
      <c r="I195" s="5">
        <v>336.2</v>
      </c>
      <c r="J195" s="5">
        <v>92.4</v>
      </c>
      <c r="K195" s="5">
        <v>1280.5</v>
      </c>
      <c r="L195" s="5">
        <v>17863</v>
      </c>
      <c r="M195" s="5">
        <v>12427.6</v>
      </c>
      <c r="N195" s="5">
        <v>13114.1</v>
      </c>
      <c r="O195" s="89">
        <v>1.05524</v>
      </c>
      <c r="P195" s="5">
        <v>19162.599999999999</v>
      </c>
      <c r="Q195" s="9">
        <v>-0.13</v>
      </c>
      <c r="R195" s="5">
        <v>18060.099999999999</v>
      </c>
      <c r="S195" s="5">
        <v>3346.4</v>
      </c>
      <c r="T195" s="41">
        <v>-1</v>
      </c>
      <c r="U195" s="9">
        <v>0</v>
      </c>
      <c r="V195" s="9">
        <v>-0.13</v>
      </c>
      <c r="W195" s="5">
        <v>3346.4</v>
      </c>
      <c r="X195" s="5">
        <v>1252.4000000000001</v>
      </c>
      <c r="Y195" s="5">
        <v>2093.9</v>
      </c>
      <c r="Z195" s="5">
        <v>1190</v>
      </c>
      <c r="AA195" s="5">
        <v>1937.7</v>
      </c>
      <c r="AB195" s="5">
        <f t="shared" si="2"/>
        <v>2671.6</v>
      </c>
      <c r="AC195" s="5">
        <v>1588.1</v>
      </c>
      <c r="AD195" s="5">
        <v>128.80000000000001</v>
      </c>
      <c r="AE195" s="5">
        <v>289.7</v>
      </c>
      <c r="AF195" s="5">
        <v>1265.4000000000001</v>
      </c>
      <c r="AG195" s="5">
        <v>2071.1999999999998</v>
      </c>
      <c r="AH195" s="5">
        <v>561.6</v>
      </c>
      <c r="AI195" s="5">
        <v>416.8</v>
      </c>
      <c r="AJ195" s="5">
        <v>1197.2</v>
      </c>
      <c r="AK195" s="5">
        <v>46.6</v>
      </c>
      <c r="AL195" s="5">
        <v>20.3</v>
      </c>
      <c r="AM195" s="5">
        <v>706.1</v>
      </c>
      <c r="AN195" s="5">
        <v>2837.6</v>
      </c>
      <c r="AO195" s="60"/>
      <c r="AP195" s="60"/>
      <c r="AQ195" s="60"/>
      <c r="AR195" s="60"/>
      <c r="AS195" s="60"/>
      <c r="AT195" s="60"/>
    </row>
    <row r="196" spans="1:46">
      <c r="A196" t="s">
        <v>370</v>
      </c>
      <c r="B196" s="4">
        <v>42916</v>
      </c>
      <c r="C196" s="5">
        <v>691.7</v>
      </c>
      <c r="D196" s="5">
        <v>569.29999999999995</v>
      </c>
      <c r="E196" s="5">
        <v>2786.6</v>
      </c>
      <c r="F196" s="5">
        <v>106.7</v>
      </c>
      <c r="G196" s="5">
        <v>2014.2</v>
      </c>
      <c r="H196" s="5">
        <v>1338.9</v>
      </c>
      <c r="I196" s="5">
        <v>343.7</v>
      </c>
      <c r="J196" s="5">
        <v>88.6</v>
      </c>
      <c r="K196" s="5">
        <v>1290.5999999999999</v>
      </c>
      <c r="L196" s="5">
        <v>17995.2</v>
      </c>
      <c r="M196" s="5">
        <v>12515.9</v>
      </c>
      <c r="N196" s="5">
        <v>13233.2</v>
      </c>
      <c r="O196" s="89">
        <v>1.05731</v>
      </c>
      <c r="P196" s="5">
        <v>19359.099999999999</v>
      </c>
      <c r="Q196" s="9">
        <v>0.01</v>
      </c>
      <c r="R196" s="5">
        <v>18133.8</v>
      </c>
      <c r="S196" s="5">
        <v>3360</v>
      </c>
      <c r="T196" s="41">
        <v>-1</v>
      </c>
      <c r="U196" s="9">
        <v>0.16</v>
      </c>
      <c r="V196" s="9">
        <v>-0.15</v>
      </c>
      <c r="W196" s="5">
        <v>3360</v>
      </c>
      <c r="X196" s="5">
        <v>1264</v>
      </c>
      <c r="Y196" s="5">
        <v>2096</v>
      </c>
      <c r="Z196" s="5">
        <v>1197.0999999999999</v>
      </c>
      <c r="AA196" s="5">
        <v>1931.3</v>
      </c>
      <c r="AB196" s="5">
        <f t="shared" si="2"/>
        <v>2679.9</v>
      </c>
      <c r="AC196" s="5">
        <v>1606.3</v>
      </c>
      <c r="AD196" s="5">
        <v>131</v>
      </c>
      <c r="AE196" s="5">
        <v>288.5</v>
      </c>
      <c r="AF196" s="5">
        <v>1275.4000000000001</v>
      </c>
      <c r="AG196" s="5">
        <v>2083.6999999999998</v>
      </c>
      <c r="AH196" s="5">
        <v>547</v>
      </c>
      <c r="AI196" s="5">
        <v>407.9</v>
      </c>
      <c r="AJ196" s="5">
        <v>1207.9000000000001</v>
      </c>
      <c r="AK196" s="5">
        <v>55.2</v>
      </c>
      <c r="AL196" s="5">
        <v>20.399999999999999</v>
      </c>
      <c r="AM196" s="5">
        <v>702.9</v>
      </c>
      <c r="AN196" s="5">
        <v>2834.5</v>
      </c>
      <c r="AO196" s="60"/>
      <c r="AP196" s="60"/>
      <c r="AQ196" s="60"/>
      <c r="AR196" s="60"/>
      <c r="AS196" s="60"/>
      <c r="AT196" s="60"/>
    </row>
    <row r="197" spans="1:46">
      <c r="A197" t="s">
        <v>371</v>
      </c>
      <c r="B197" s="4">
        <v>43008</v>
      </c>
      <c r="C197" s="5">
        <v>699.6</v>
      </c>
      <c r="D197" s="5">
        <v>583.6</v>
      </c>
      <c r="E197" s="5">
        <v>2820.5</v>
      </c>
      <c r="F197" s="5">
        <v>107.8</v>
      </c>
      <c r="G197" s="5">
        <v>2048.5</v>
      </c>
      <c r="H197" s="5">
        <v>1353.7</v>
      </c>
      <c r="I197" s="5">
        <v>349.9</v>
      </c>
      <c r="J197" s="5">
        <v>76.5</v>
      </c>
      <c r="K197" s="5">
        <v>1306</v>
      </c>
      <c r="L197" s="5">
        <v>18120.8</v>
      </c>
      <c r="M197" s="5">
        <v>12584.9</v>
      </c>
      <c r="N197" s="5">
        <v>13359.1</v>
      </c>
      <c r="O197" s="89">
        <v>1.06152</v>
      </c>
      <c r="P197" s="5">
        <v>19588.099999999999</v>
      </c>
      <c r="Q197" s="9">
        <v>-0.18</v>
      </c>
      <c r="R197" s="5">
        <v>18209.5</v>
      </c>
      <c r="S197" s="5">
        <v>3372.3</v>
      </c>
      <c r="T197" s="41">
        <v>-1</v>
      </c>
      <c r="U197" s="9">
        <v>-0.08</v>
      </c>
      <c r="V197" s="9">
        <v>-0.1</v>
      </c>
      <c r="W197" s="5">
        <v>3372.3</v>
      </c>
      <c r="X197" s="5">
        <v>1263.8</v>
      </c>
      <c r="Y197" s="5">
        <v>2108.5</v>
      </c>
      <c r="Z197" s="5">
        <v>1193.2</v>
      </c>
      <c r="AA197" s="5">
        <v>1926.9</v>
      </c>
      <c r="AB197" s="5">
        <f t="shared" si="2"/>
        <v>2712.7</v>
      </c>
      <c r="AC197" s="5">
        <v>1625.9</v>
      </c>
      <c r="AD197" s="5">
        <v>132.19999999999999</v>
      </c>
      <c r="AE197" s="5">
        <v>296</v>
      </c>
      <c r="AF197" s="5">
        <v>1290.5</v>
      </c>
      <c r="AG197" s="5">
        <v>2099.1</v>
      </c>
      <c r="AH197" s="5">
        <v>567.29999999999995</v>
      </c>
      <c r="AI197" s="5">
        <v>422.6</v>
      </c>
      <c r="AJ197" s="5">
        <v>1221.5</v>
      </c>
      <c r="AK197" s="5">
        <v>53.9</v>
      </c>
      <c r="AL197" s="5">
        <v>20.6</v>
      </c>
      <c r="AM197" s="5">
        <v>721.3</v>
      </c>
      <c r="AN197" s="5">
        <v>2868.2</v>
      </c>
      <c r="AO197" s="60"/>
      <c r="AP197" s="60"/>
      <c r="AQ197" s="60"/>
      <c r="AR197" s="60"/>
      <c r="AS197" s="60"/>
      <c r="AT197" s="60"/>
    </row>
    <row r="198" spans="1:46">
      <c r="A198" t="s">
        <v>373</v>
      </c>
      <c r="B198" s="4">
        <v>43100</v>
      </c>
      <c r="C198" s="5">
        <v>706.6</v>
      </c>
      <c r="D198" s="5">
        <v>583.20000000000005</v>
      </c>
      <c r="E198" s="5">
        <v>2831.5</v>
      </c>
      <c r="F198" s="5">
        <v>109</v>
      </c>
      <c r="G198" s="5">
        <v>2070.9</v>
      </c>
      <c r="H198" s="5">
        <v>1370</v>
      </c>
      <c r="I198" s="5">
        <v>320.39999999999998</v>
      </c>
      <c r="J198" s="5">
        <v>76.5</v>
      </c>
      <c r="K198" s="5">
        <v>1317.3</v>
      </c>
      <c r="L198" s="5">
        <v>18223.8</v>
      </c>
      <c r="M198" s="5">
        <v>12706.4</v>
      </c>
      <c r="N198" s="5">
        <v>13579.2</v>
      </c>
      <c r="O198" s="89">
        <v>1.0686899999999999</v>
      </c>
      <c r="P198" s="5">
        <v>19831.8</v>
      </c>
      <c r="Q198" s="9">
        <v>0.41</v>
      </c>
      <c r="R198" s="5">
        <v>18288.2</v>
      </c>
      <c r="S198" s="5">
        <v>3419.1</v>
      </c>
      <c r="T198" s="41">
        <v>-1</v>
      </c>
      <c r="U198" s="9">
        <v>0.26</v>
      </c>
      <c r="V198" s="9">
        <v>0.15</v>
      </c>
      <c r="W198" s="5">
        <v>3419.1</v>
      </c>
      <c r="X198" s="5">
        <v>1280.5999999999999</v>
      </c>
      <c r="Y198" s="5">
        <v>2138.5</v>
      </c>
      <c r="Z198" s="5">
        <v>1205.2</v>
      </c>
      <c r="AA198" s="5">
        <v>1933.5</v>
      </c>
      <c r="AB198" s="5">
        <f t="shared" si="2"/>
        <v>2722.5</v>
      </c>
      <c r="AC198" s="5">
        <v>1633.3</v>
      </c>
      <c r="AD198" s="5">
        <v>133.9</v>
      </c>
      <c r="AE198" s="5">
        <v>264.39999999999998</v>
      </c>
      <c r="AF198" s="5">
        <v>1301.5</v>
      </c>
      <c r="AG198" s="5">
        <v>2112.8000000000002</v>
      </c>
      <c r="AH198" s="5">
        <v>561.20000000000005</v>
      </c>
      <c r="AI198" s="5">
        <v>437.6</v>
      </c>
      <c r="AJ198" s="5">
        <v>1236.0999999999999</v>
      </c>
      <c r="AK198" s="5">
        <v>56</v>
      </c>
      <c r="AL198" s="5">
        <v>21</v>
      </c>
      <c r="AM198" s="5">
        <v>718.7</v>
      </c>
      <c r="AN198" s="5">
        <v>2888.9</v>
      </c>
      <c r="AO198" s="60"/>
      <c r="AP198" s="60"/>
      <c r="AQ198" s="60"/>
      <c r="AR198" s="60"/>
      <c r="AS198" s="60"/>
      <c r="AT198" s="60"/>
    </row>
    <row r="199" spans="1:46">
      <c r="A199" t="s">
        <v>374</v>
      </c>
      <c r="B199" s="4">
        <v>43190</v>
      </c>
      <c r="C199" s="5">
        <v>713.7</v>
      </c>
      <c r="D199" s="5">
        <v>590.29999999999995</v>
      </c>
      <c r="E199" s="5">
        <v>2875.7</v>
      </c>
      <c r="F199" s="5">
        <v>110</v>
      </c>
      <c r="G199" s="5">
        <v>2030</v>
      </c>
      <c r="H199" s="5">
        <v>1397.9</v>
      </c>
      <c r="I199" s="5">
        <v>198.7</v>
      </c>
      <c r="J199" s="5">
        <v>89.8</v>
      </c>
      <c r="K199" s="5">
        <v>1343.6</v>
      </c>
      <c r="L199" s="5">
        <v>18324</v>
      </c>
      <c r="M199" s="5">
        <v>12722.8</v>
      </c>
      <c r="N199" s="5">
        <v>13679.6</v>
      </c>
      <c r="O199" s="89">
        <v>1.0751999999999999</v>
      </c>
      <c r="P199" s="5">
        <v>20041</v>
      </c>
      <c r="Q199" s="9">
        <v>0.27</v>
      </c>
      <c r="R199" s="5">
        <v>18372.400000000001</v>
      </c>
      <c r="S199" s="5">
        <v>3456.8</v>
      </c>
      <c r="T199" s="41">
        <v>-1</v>
      </c>
      <c r="U199" s="9">
        <v>0.17</v>
      </c>
      <c r="V199" s="9">
        <v>0.1</v>
      </c>
      <c r="W199" s="5">
        <v>3456.8</v>
      </c>
      <c r="X199" s="5">
        <v>1294.8</v>
      </c>
      <c r="Y199" s="5">
        <v>2162</v>
      </c>
      <c r="Z199" s="5">
        <v>1213.0999999999999</v>
      </c>
      <c r="AA199" s="5">
        <v>1937.7</v>
      </c>
      <c r="AB199" s="5">
        <f t="shared" si="2"/>
        <v>2765.7</v>
      </c>
      <c r="AC199" s="5">
        <v>1583.9</v>
      </c>
      <c r="AD199" s="5">
        <v>149.5</v>
      </c>
      <c r="AE199" s="5">
        <v>149</v>
      </c>
      <c r="AF199" s="5">
        <v>1327.5</v>
      </c>
      <c r="AG199" s="5">
        <v>2149.3000000000002</v>
      </c>
      <c r="AH199" s="5">
        <v>579.20000000000005</v>
      </c>
      <c r="AI199" s="5">
        <v>446.1</v>
      </c>
      <c r="AJ199" s="5">
        <v>1248.4000000000001</v>
      </c>
      <c r="AK199" s="5">
        <v>49.7</v>
      </c>
      <c r="AL199" s="5">
        <v>21.3</v>
      </c>
      <c r="AM199" s="5">
        <v>726.5</v>
      </c>
      <c r="AN199" s="5">
        <v>2913.6</v>
      </c>
      <c r="AO199" s="60"/>
      <c r="AP199" s="60"/>
      <c r="AQ199" s="60"/>
      <c r="AR199" s="60"/>
      <c r="AS199" s="60"/>
      <c r="AT199" s="60"/>
    </row>
    <row r="200" spans="1:46">
      <c r="A200" t="s">
        <v>375</v>
      </c>
      <c r="B200" s="4">
        <v>43281</v>
      </c>
      <c r="C200" s="5">
        <v>724.5</v>
      </c>
      <c r="D200" s="5">
        <v>602.6</v>
      </c>
      <c r="E200" s="5">
        <v>2905.4</v>
      </c>
      <c r="F200" s="5">
        <v>111.3</v>
      </c>
      <c r="G200" s="5">
        <v>2035.3</v>
      </c>
      <c r="H200" s="5">
        <v>1413.4</v>
      </c>
      <c r="I200" s="5">
        <v>221.6</v>
      </c>
      <c r="J200" s="5" t="e">
        <v>#N/A</v>
      </c>
      <c r="K200" s="5">
        <v>1352.4</v>
      </c>
      <c r="L200" s="5">
        <v>18511.599999999999</v>
      </c>
      <c r="M200" s="5">
        <v>12842</v>
      </c>
      <c r="N200" s="5">
        <v>13875.6</v>
      </c>
      <c r="O200" s="89">
        <v>1.0804900000000002</v>
      </c>
      <c r="P200" s="5">
        <v>20411.900000000001</v>
      </c>
      <c r="Q200" s="9">
        <v>0.43</v>
      </c>
      <c r="R200" s="5">
        <v>18462.7</v>
      </c>
      <c r="S200" s="5">
        <v>3506.6</v>
      </c>
      <c r="T200" s="41">
        <v>-1</v>
      </c>
      <c r="U200" s="9">
        <v>0.24</v>
      </c>
      <c r="V200" s="9">
        <v>0.2</v>
      </c>
      <c r="W200" s="5">
        <v>3506.6</v>
      </c>
      <c r="X200" s="5">
        <v>1313</v>
      </c>
      <c r="Y200" s="5">
        <v>2193.5</v>
      </c>
      <c r="Z200" s="5">
        <v>1224</v>
      </c>
      <c r="AA200" s="5">
        <v>1946.6</v>
      </c>
      <c r="AB200" s="5">
        <f t="shared" ref="AB200:AB201" si="3">E200-F200</f>
        <v>2794.1</v>
      </c>
      <c r="AC200" s="5">
        <v>1599.2</v>
      </c>
      <c r="AD200" s="5">
        <v>152</v>
      </c>
      <c r="AE200" s="5">
        <v>158.1</v>
      </c>
      <c r="AF200" s="5">
        <v>1336.2</v>
      </c>
      <c r="AG200" s="5">
        <v>2165.9</v>
      </c>
      <c r="AH200" s="5">
        <v>576.6</v>
      </c>
      <c r="AI200" s="5">
        <v>436.1</v>
      </c>
      <c r="AJ200" s="5">
        <v>1261.4000000000001</v>
      </c>
      <c r="AK200" s="5">
        <v>63.6</v>
      </c>
      <c r="AL200" s="5">
        <v>21.6</v>
      </c>
      <c r="AM200" s="5">
        <v>739.6</v>
      </c>
      <c r="AN200" s="5">
        <v>2950.7</v>
      </c>
      <c r="AO200" s="60"/>
      <c r="AP200" s="60"/>
      <c r="AQ200" s="60"/>
      <c r="AR200" s="60"/>
      <c r="AS200" s="60"/>
      <c r="AT200" s="60"/>
    </row>
    <row r="201" spans="1:46">
      <c r="A201" t="s">
        <v>466</v>
      </c>
      <c r="B201" s="4">
        <v>43373</v>
      </c>
      <c r="C201" s="5">
        <v>739.9</v>
      </c>
      <c r="D201" s="5">
        <v>607.79999999999995</v>
      </c>
      <c r="E201" s="5">
        <v>2935.6</v>
      </c>
      <c r="F201" s="5">
        <v>112.6</v>
      </c>
      <c r="G201" s="5">
        <v>2064.9</v>
      </c>
      <c r="H201" s="5">
        <v>1435.2</v>
      </c>
      <c r="I201" s="5">
        <v>230.7</v>
      </c>
      <c r="J201" s="5" t="e">
        <v>#N/A</v>
      </c>
      <c r="K201" s="5">
        <v>1367.4</v>
      </c>
      <c r="L201" s="5">
        <v>18665</v>
      </c>
      <c r="M201" s="5">
        <v>12953.3</v>
      </c>
      <c r="N201" s="5">
        <v>14050.5</v>
      </c>
      <c r="O201" s="89">
        <v>1.0847</v>
      </c>
      <c r="P201" s="5">
        <v>20658.2</v>
      </c>
      <c r="Q201" s="9">
        <v>0.44</v>
      </c>
      <c r="R201" s="5">
        <v>18556.7</v>
      </c>
      <c r="S201" s="5">
        <v>3550.5</v>
      </c>
      <c r="T201" s="41">
        <v>-1</v>
      </c>
      <c r="U201" s="9">
        <v>0.23</v>
      </c>
      <c r="V201" s="9">
        <v>0.22</v>
      </c>
      <c r="W201" s="5">
        <v>3550.5</v>
      </c>
      <c r="X201" s="5">
        <v>1329.5</v>
      </c>
      <c r="Y201" s="5">
        <v>2221</v>
      </c>
      <c r="Z201" s="5">
        <v>1234.7</v>
      </c>
      <c r="AA201" s="5">
        <v>1956.3</v>
      </c>
      <c r="AB201" s="5">
        <f t="shared" si="3"/>
        <v>2823</v>
      </c>
      <c r="AC201" s="5">
        <v>1625.3</v>
      </c>
      <c r="AD201" s="5">
        <v>158.9</v>
      </c>
      <c r="AE201" s="5">
        <v>162.69999999999999</v>
      </c>
      <c r="AF201" s="5">
        <v>1350.9</v>
      </c>
      <c r="AG201" s="5">
        <v>2189.1</v>
      </c>
      <c r="AH201" s="5">
        <v>587</v>
      </c>
      <c r="AI201" s="5">
        <v>439.6</v>
      </c>
      <c r="AJ201" s="5">
        <v>1276.3</v>
      </c>
      <c r="AK201" s="5">
        <v>68</v>
      </c>
      <c r="AL201" s="5">
        <v>21.9</v>
      </c>
      <c r="AM201" s="5">
        <v>746.5</v>
      </c>
      <c r="AN201" s="5">
        <v>2980.6</v>
      </c>
      <c r="AO201" s="60"/>
      <c r="AP201" s="60"/>
      <c r="AQ201" s="60"/>
      <c r="AR201" s="60"/>
      <c r="AS201" s="60"/>
      <c r="AT201" s="60"/>
    </row>
    <row r="202" spans="1:46">
      <c r="A202" t="s">
        <v>551</v>
      </c>
      <c r="B202" s="4">
        <v>43465</v>
      </c>
      <c r="C202" s="5">
        <v>759.8</v>
      </c>
      <c r="D202" s="5">
        <v>604.70000000000005</v>
      </c>
      <c r="E202" s="5">
        <v>2964.1</v>
      </c>
      <c r="F202" s="5">
        <v>113.7</v>
      </c>
      <c r="G202" s="5">
        <v>2071.3000000000002</v>
      </c>
      <c r="H202" s="5">
        <v>1467.4</v>
      </c>
      <c r="I202" s="5">
        <v>230.7</v>
      </c>
      <c r="J202" s="5" t="e">
        <v>#N/A</v>
      </c>
      <c r="K202" s="5">
        <v>1381.1</v>
      </c>
      <c r="L202" s="5">
        <v>18784.599999999999</v>
      </c>
      <c r="M202" s="5">
        <v>13044.2</v>
      </c>
      <c r="N202" s="5">
        <v>14200.6</v>
      </c>
      <c r="O202" s="89">
        <v>1.0886499999999999</v>
      </c>
      <c r="P202" s="5">
        <v>20891.400000000001</v>
      </c>
      <c r="Q202" s="9">
        <v>7.0000000000000007E-2</v>
      </c>
      <c r="R202" s="5">
        <v>18653.599999999999</v>
      </c>
      <c r="S202" s="5">
        <v>3575.9</v>
      </c>
      <c r="T202" s="41">
        <v>-1</v>
      </c>
      <c r="U202" s="9">
        <v>0.1</v>
      </c>
      <c r="V202" s="9">
        <v>-0.03</v>
      </c>
      <c r="W202" s="5">
        <v>3575.9</v>
      </c>
      <c r="X202" s="5">
        <v>1342.2</v>
      </c>
      <c r="Y202" s="5">
        <v>2233.6999999999998</v>
      </c>
      <c r="Z202" s="5">
        <v>1239.5</v>
      </c>
      <c r="AA202" s="5">
        <v>1955</v>
      </c>
      <c r="AC202" s="5">
        <v>1648.7</v>
      </c>
      <c r="AD202" s="5">
        <v>180.6</v>
      </c>
      <c r="AE202" s="5" t="e">
        <v>#N/A</v>
      </c>
      <c r="AF202" s="5">
        <v>1364.5</v>
      </c>
      <c r="AG202" s="5">
        <v>2220.1999999999998</v>
      </c>
      <c r="AH202" s="5">
        <v>569.6</v>
      </c>
      <c r="AI202" s="5">
        <v>422.6</v>
      </c>
      <c r="AJ202" s="5">
        <v>1286.8</v>
      </c>
      <c r="AK202" s="5" t="e">
        <v>#N/A</v>
      </c>
      <c r="AL202" s="5">
        <v>22.1</v>
      </c>
      <c r="AM202" s="5">
        <v>744</v>
      </c>
      <c r="AN202" s="5">
        <v>2986.7</v>
      </c>
    </row>
    <row r="203" spans="1:46">
      <c r="K203" s="5"/>
    </row>
  </sheetData>
  <hyperlinks>
    <hyperlink ref="K3" r:id="rId1" display="GRSP@USNA" xr:uid="{00000000-0004-0000-0500-000000000000}"/>
    <hyperlink ref="F3" r:id="rId2" xr:uid="{00000000-0004-0000-0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A39"/>
  <sheetViews>
    <sheetView zoomScaleNormal="100" workbookViewId="0">
      <pane ySplit="1" topLeftCell="A2" activePane="bottomLeft" state="frozen"/>
      <selection pane="bottomLeft" activeCell="B10" sqref="B10:N11"/>
    </sheetView>
  </sheetViews>
  <sheetFormatPr defaultRowHeight="15"/>
  <cols>
    <col min="1" max="1" width="43.42578125" style="67" customWidth="1"/>
    <col min="2" max="13" width="14.42578125" style="80" customWidth="1"/>
    <col min="14" max="14" width="10.5703125" style="80" customWidth="1"/>
    <col min="15" max="20" width="10.5703125" customWidth="1"/>
  </cols>
  <sheetData>
    <row r="1" spans="1:53">
      <c r="A1" s="68" t="s">
        <v>609</v>
      </c>
      <c r="B1" s="81">
        <v>2017</v>
      </c>
      <c r="C1" s="81">
        <v>2018</v>
      </c>
      <c r="D1" s="81">
        <v>2019</v>
      </c>
      <c r="E1" s="81">
        <v>2020</v>
      </c>
      <c r="F1" s="81">
        <v>2021</v>
      </c>
      <c r="G1" s="81">
        <v>2022</v>
      </c>
      <c r="H1" s="81">
        <v>2023</v>
      </c>
      <c r="I1" s="81">
        <v>2024</v>
      </c>
      <c r="J1" s="81">
        <v>2025</v>
      </c>
      <c r="K1" s="81">
        <v>2026</v>
      </c>
      <c r="L1" s="81">
        <v>2027</v>
      </c>
      <c r="M1" s="81">
        <v>2028</v>
      </c>
      <c r="N1" s="80" t="s">
        <v>453</v>
      </c>
    </row>
    <row r="2" spans="1:53">
      <c r="A2" s="82" t="s">
        <v>18</v>
      </c>
      <c r="B2" s="60">
        <v>2060</v>
      </c>
      <c r="C2" s="60">
        <v>2142</v>
      </c>
      <c r="D2" s="60">
        <v>2265</v>
      </c>
      <c r="E2" s="60">
        <v>2392</v>
      </c>
      <c r="F2" s="60">
        <v>2535</v>
      </c>
      <c r="G2" s="60">
        <v>2690</v>
      </c>
      <c r="H2" s="60">
        <v>2849</v>
      </c>
      <c r="I2" s="60">
        <v>3015</v>
      </c>
      <c r="J2" s="60">
        <v>3188</v>
      </c>
      <c r="K2" s="60">
        <v>3371</v>
      </c>
      <c r="L2" s="60">
        <v>3551</v>
      </c>
      <c r="M2" s="60">
        <v>3764</v>
      </c>
    </row>
    <row r="3" spans="1:53">
      <c r="A3" s="82" t="s">
        <v>35</v>
      </c>
      <c r="B3" s="60">
        <v>1582</v>
      </c>
      <c r="C3" s="60">
        <v>1613</v>
      </c>
      <c r="D3" s="60">
        <v>1701</v>
      </c>
      <c r="E3" s="60">
        <v>1787</v>
      </c>
      <c r="F3" s="60">
        <v>1851</v>
      </c>
      <c r="G3" s="60">
        <v>1939</v>
      </c>
      <c r="H3" s="60">
        <v>2039</v>
      </c>
      <c r="I3" s="60">
        <v>2143</v>
      </c>
      <c r="J3" s="60">
        <v>2256</v>
      </c>
      <c r="K3" s="60">
        <v>2505</v>
      </c>
      <c r="L3" s="60">
        <v>2733</v>
      </c>
      <c r="M3" s="60">
        <v>2850</v>
      </c>
      <c r="O3" s="60"/>
    </row>
    <row r="4" spans="1:53">
      <c r="A4" s="82" t="s">
        <v>36</v>
      </c>
      <c r="B4" s="60">
        <v>133</v>
      </c>
      <c r="C4" s="60">
        <v>144</v>
      </c>
      <c r="D4" s="60">
        <v>132</v>
      </c>
      <c r="E4" s="60">
        <v>154</v>
      </c>
      <c r="F4" s="60">
        <v>160</v>
      </c>
      <c r="G4" s="60">
        <v>165</v>
      </c>
      <c r="H4" s="60">
        <v>171</v>
      </c>
      <c r="I4" s="60">
        <v>175</v>
      </c>
      <c r="J4" s="60">
        <v>179</v>
      </c>
      <c r="K4" s="60">
        <v>184</v>
      </c>
      <c r="L4" s="60">
        <v>186</v>
      </c>
      <c r="M4" s="60">
        <v>186</v>
      </c>
      <c r="N4" s="83"/>
      <c r="O4" s="60"/>
      <c r="P4" s="57"/>
      <c r="Q4" s="58"/>
    </row>
    <row r="5" spans="1:53">
      <c r="A5" s="82" t="s">
        <v>216</v>
      </c>
      <c r="B5" s="60">
        <v>407</v>
      </c>
      <c r="C5" s="60">
        <v>294</v>
      </c>
      <c r="D5" s="60">
        <v>293</v>
      </c>
      <c r="E5" s="60">
        <v>316</v>
      </c>
      <c r="F5" s="60">
        <v>342</v>
      </c>
      <c r="G5" s="60">
        <v>372</v>
      </c>
      <c r="H5" s="60">
        <v>408</v>
      </c>
      <c r="I5" s="60">
        <v>427</v>
      </c>
      <c r="J5" s="60">
        <v>443</v>
      </c>
      <c r="K5" s="60">
        <v>478</v>
      </c>
      <c r="L5" s="60">
        <v>510</v>
      </c>
      <c r="M5" s="60">
        <v>530</v>
      </c>
      <c r="O5" s="60"/>
    </row>
    <row r="6" spans="1:53">
      <c r="A6" s="82" t="s">
        <v>34</v>
      </c>
      <c r="B6" s="60">
        <v>1269</v>
      </c>
      <c r="C6" s="60">
        <v>1325</v>
      </c>
      <c r="D6" s="60">
        <v>1372</v>
      </c>
      <c r="E6" s="60">
        <v>1435</v>
      </c>
      <c r="F6" s="60">
        <v>1497</v>
      </c>
      <c r="G6" s="60">
        <v>1567</v>
      </c>
      <c r="H6" s="60">
        <v>1640</v>
      </c>
      <c r="I6" s="60">
        <v>1714</v>
      </c>
      <c r="J6" s="60">
        <v>1791</v>
      </c>
      <c r="K6" s="60">
        <v>1870</v>
      </c>
      <c r="L6" s="60">
        <v>1950</v>
      </c>
      <c r="M6" s="60">
        <v>2035</v>
      </c>
      <c r="O6" s="60"/>
    </row>
    <row r="7" spans="1:53">
      <c r="A7" s="82" t="s">
        <v>610</v>
      </c>
      <c r="B7" s="60">
        <v>4217</v>
      </c>
      <c r="C7" s="60">
        <v>4423</v>
      </c>
      <c r="D7" s="60">
        <v>4723</v>
      </c>
      <c r="E7" s="60">
        <v>4966</v>
      </c>
      <c r="F7" s="60">
        <v>5251</v>
      </c>
      <c r="G7" s="60">
        <v>5556</v>
      </c>
      <c r="H7" s="60">
        <v>5846</v>
      </c>
      <c r="I7" s="60">
        <v>6130</v>
      </c>
      <c r="J7" s="60">
        <v>6421</v>
      </c>
      <c r="K7" s="60">
        <v>6737</v>
      </c>
      <c r="L7" s="60">
        <v>7052</v>
      </c>
      <c r="M7" s="60">
        <v>7410</v>
      </c>
      <c r="O7" s="60"/>
    </row>
    <row r="8" spans="1:53">
      <c r="A8" s="82" t="s">
        <v>611</v>
      </c>
      <c r="B8" s="60">
        <v>60</v>
      </c>
      <c r="C8" s="60">
        <v>66</v>
      </c>
      <c r="D8" s="60">
        <v>66</v>
      </c>
      <c r="E8" s="60">
        <v>65</v>
      </c>
      <c r="F8" s="60">
        <v>65</v>
      </c>
      <c r="G8" s="60">
        <v>66</v>
      </c>
      <c r="H8" s="60">
        <v>66</v>
      </c>
      <c r="I8" s="60">
        <v>67</v>
      </c>
      <c r="J8" s="60">
        <v>69</v>
      </c>
      <c r="K8" s="60">
        <v>70</v>
      </c>
      <c r="L8" s="60">
        <v>72</v>
      </c>
      <c r="M8" s="60">
        <v>73</v>
      </c>
      <c r="O8" s="60"/>
    </row>
    <row r="9" spans="1:53">
      <c r="A9" s="82" t="s">
        <v>612</v>
      </c>
      <c r="B9" s="60">
        <v>492</v>
      </c>
      <c r="C9" s="60">
        <v>543</v>
      </c>
      <c r="D9" s="60">
        <v>629</v>
      </c>
      <c r="E9" s="60">
        <v>738</v>
      </c>
      <c r="F9" s="60">
        <v>839</v>
      </c>
      <c r="G9" s="60">
        <v>926</v>
      </c>
      <c r="H9" s="60">
        <v>999</v>
      </c>
      <c r="I9" s="60">
        <v>1052</v>
      </c>
      <c r="J9" s="60">
        <v>1099</v>
      </c>
      <c r="K9" s="60">
        <v>1159</v>
      </c>
      <c r="L9" s="60">
        <v>1220</v>
      </c>
      <c r="M9" s="60">
        <v>1285</v>
      </c>
      <c r="O9" s="60"/>
    </row>
    <row r="10" spans="1:53">
      <c r="A10" s="82" t="s">
        <v>613</v>
      </c>
      <c r="B10" s="60">
        <v>702.3</v>
      </c>
      <c r="C10" s="60">
        <v>704</v>
      </c>
      <c r="D10" s="60">
        <v>768</v>
      </c>
      <c r="E10" s="60">
        <v>821</v>
      </c>
      <c r="F10" s="60">
        <v>882</v>
      </c>
      <c r="G10" s="60">
        <v>987</v>
      </c>
      <c r="H10" s="121">
        <v>1024</v>
      </c>
      <c r="I10" s="121">
        <v>1057</v>
      </c>
      <c r="J10" s="121">
        <v>1176</v>
      </c>
      <c r="K10" s="121">
        <v>1262</v>
      </c>
      <c r="L10" s="121">
        <v>1355</v>
      </c>
      <c r="M10" s="121">
        <v>1526</v>
      </c>
      <c r="N10" s="120">
        <v>1519</v>
      </c>
      <c r="O10" s="60"/>
    </row>
    <row r="11" spans="1:53">
      <c r="A11" s="82" t="s">
        <v>614</v>
      </c>
      <c r="B11" s="60">
        <v>374.7</v>
      </c>
      <c r="C11" s="60">
        <v>389</v>
      </c>
      <c r="D11" s="60">
        <v>406</v>
      </c>
      <c r="E11" s="60">
        <v>420</v>
      </c>
      <c r="F11" s="60">
        <v>440</v>
      </c>
      <c r="G11" s="60">
        <v>467</v>
      </c>
      <c r="H11" s="60">
        <v>496</v>
      </c>
      <c r="I11" s="60">
        <v>526</v>
      </c>
      <c r="J11" s="60">
        <v>557</v>
      </c>
      <c r="K11" s="60">
        <v>591</v>
      </c>
      <c r="L11" s="60">
        <v>626</v>
      </c>
      <c r="M11" s="60">
        <v>662</v>
      </c>
      <c r="N11" s="80">
        <v>702</v>
      </c>
      <c r="O11" s="60"/>
    </row>
    <row r="12" spans="1:53" s="60" customFormat="1">
      <c r="A12" s="82"/>
      <c r="B12" s="82"/>
      <c r="C12" s="82"/>
      <c r="D12" s="82"/>
      <c r="E12" s="82"/>
      <c r="F12" s="82"/>
      <c r="G12" s="82"/>
      <c r="H12" s="82"/>
      <c r="I12" s="82"/>
      <c r="J12" s="82"/>
      <c r="K12" s="82"/>
      <c r="L12" s="82"/>
      <c r="M12" s="82"/>
      <c r="N12" s="80"/>
    </row>
    <row r="13" spans="1:53" s="60" customFormat="1">
      <c r="A13" s="68" t="s">
        <v>619</v>
      </c>
      <c r="B13" s="82"/>
      <c r="C13" s="82"/>
      <c r="D13" s="82"/>
      <c r="E13" s="82"/>
      <c r="F13" s="82"/>
      <c r="G13" s="82"/>
      <c r="H13" s="82"/>
      <c r="I13" s="82"/>
      <c r="J13" s="82"/>
      <c r="K13" s="82"/>
      <c r="L13" s="82"/>
      <c r="M13" s="82"/>
      <c r="N13" s="80"/>
    </row>
    <row r="14" spans="1:53">
      <c r="A14" s="111" t="s">
        <v>616</v>
      </c>
      <c r="B14" s="112">
        <f>q_projections!B2</f>
        <v>42825</v>
      </c>
      <c r="C14" s="112">
        <f>q_projections!C2</f>
        <v>42916</v>
      </c>
      <c r="D14" s="112">
        <f>q_projections!D2</f>
        <v>43008</v>
      </c>
      <c r="E14" s="112">
        <f>q_projections!E2</f>
        <v>43100</v>
      </c>
      <c r="F14" s="112">
        <f>q_projections!F2</f>
        <v>43190</v>
      </c>
      <c r="G14" s="112">
        <f>q_projections!G2</f>
        <v>43281</v>
      </c>
      <c r="H14" s="112">
        <f>q_projections!H2</f>
        <v>43373</v>
      </c>
      <c r="I14" s="112">
        <f>q_projections!I2</f>
        <v>43465</v>
      </c>
      <c r="J14" s="112">
        <f>q_projections!J2</f>
        <v>43555</v>
      </c>
      <c r="K14" s="112">
        <f>q_projections!K2</f>
        <v>43646</v>
      </c>
      <c r="L14" s="112">
        <f>q_projections!L2</f>
        <v>43738</v>
      </c>
      <c r="M14" s="112">
        <f>q_projections!M2</f>
        <v>43830</v>
      </c>
      <c r="N14" s="112">
        <f>q_projections!N2</f>
        <v>43921</v>
      </c>
      <c r="O14" s="112">
        <f>q_projections!O2</f>
        <v>44012</v>
      </c>
      <c r="P14" s="112">
        <f>q_projections!P2</f>
        <v>44104</v>
      </c>
      <c r="Q14" s="112">
        <f>q_projections!Q2</f>
        <v>44196</v>
      </c>
      <c r="R14" s="112">
        <f>q_projections!R2</f>
        <v>44286</v>
      </c>
      <c r="S14" s="112">
        <f>q_projections!S2</f>
        <v>44377</v>
      </c>
      <c r="T14" s="112">
        <f>q_projections!T2</f>
        <v>44469</v>
      </c>
      <c r="U14" s="112">
        <f>q_projections!U2</f>
        <v>44561</v>
      </c>
      <c r="V14" s="112">
        <f>q_projections!V2</f>
        <v>44651</v>
      </c>
      <c r="W14" s="112">
        <f>q_projections!W2</f>
        <v>44742</v>
      </c>
      <c r="X14" s="112">
        <f>q_projections!X2</f>
        <v>44834</v>
      </c>
      <c r="Y14" s="112">
        <f>q_projections!Y2</f>
        <v>44926</v>
      </c>
      <c r="Z14" s="112">
        <f>q_projections!Z2</f>
        <v>45016</v>
      </c>
      <c r="AA14" s="112">
        <f>q_projections!AA2</f>
        <v>45107</v>
      </c>
      <c r="AB14" s="112">
        <f>q_projections!AB2</f>
        <v>45199</v>
      </c>
      <c r="AC14" s="112">
        <f>q_projections!AC2</f>
        <v>45291</v>
      </c>
      <c r="AD14" s="112">
        <f>q_projections!AD2</f>
        <v>45382</v>
      </c>
      <c r="AE14" s="112">
        <f>q_projections!AE2</f>
        <v>45473</v>
      </c>
      <c r="AF14" s="112">
        <f>q_projections!AF2</f>
        <v>45565</v>
      </c>
      <c r="AG14" s="112">
        <f>q_projections!AG2</f>
        <v>45657</v>
      </c>
      <c r="AH14" s="112">
        <f>q_projections!AH2</f>
        <v>45747</v>
      </c>
      <c r="AI14" s="112">
        <f>q_projections!AI2</f>
        <v>45838</v>
      </c>
      <c r="AJ14" s="112">
        <f>q_projections!AJ2</f>
        <v>45930</v>
      </c>
      <c r="AK14" s="112">
        <f>q_projections!AK2</f>
        <v>46022</v>
      </c>
      <c r="AL14" s="112">
        <f>q_projections!AL2</f>
        <v>46112</v>
      </c>
      <c r="AM14" s="112">
        <f>q_projections!AM2</f>
        <v>46203</v>
      </c>
      <c r="AN14" s="112">
        <f>q_projections!AN2</f>
        <v>46295</v>
      </c>
      <c r="AO14" s="112">
        <f>q_projections!AO2</f>
        <v>46387</v>
      </c>
      <c r="AP14" s="112">
        <f>q_projections!AP2</f>
        <v>46477</v>
      </c>
      <c r="AQ14" s="112">
        <f>q_projections!AQ2</f>
        <v>46568</v>
      </c>
      <c r="AR14" s="112">
        <f>q_projections!AR2</f>
        <v>46660</v>
      </c>
      <c r="AS14" s="112">
        <f>q_projections!AS2</f>
        <v>46752</v>
      </c>
      <c r="AT14" s="112">
        <f>q_projections!AT2</f>
        <v>46843</v>
      </c>
      <c r="AU14" s="112">
        <f>q_projections!AU2</f>
        <v>46934</v>
      </c>
      <c r="AV14" s="112">
        <f>q_projections!AV2</f>
        <v>47026</v>
      </c>
      <c r="AW14" s="112">
        <f>q_projections!AW2</f>
        <v>47118</v>
      </c>
      <c r="AX14" s="112">
        <f>q_projections!AX2</f>
        <v>47208</v>
      </c>
      <c r="AY14" s="112"/>
      <c r="AZ14" s="112"/>
      <c r="BA14" s="112"/>
    </row>
    <row r="15" spans="1:53" s="60" customFormat="1">
      <c r="A15" s="111" t="s">
        <v>617</v>
      </c>
      <c r="B15" s="73">
        <f>EOMONTH(B14,-3)</f>
        <v>42735</v>
      </c>
      <c r="C15" s="73">
        <f t="shared" ref="C15:AX15" si="0">EOMONTH(C14,-3)</f>
        <v>42825</v>
      </c>
      <c r="D15" s="73">
        <f t="shared" si="0"/>
        <v>42916</v>
      </c>
      <c r="E15" s="73">
        <f t="shared" si="0"/>
        <v>43008</v>
      </c>
      <c r="F15" s="73">
        <f t="shared" si="0"/>
        <v>43100</v>
      </c>
      <c r="G15" s="73">
        <f>EOMONTH(G14,-3)</f>
        <v>43190</v>
      </c>
      <c r="H15" s="73">
        <f t="shared" si="0"/>
        <v>43281</v>
      </c>
      <c r="I15" s="73">
        <f t="shared" si="0"/>
        <v>43373</v>
      </c>
      <c r="J15" s="73">
        <f t="shared" si="0"/>
        <v>43465</v>
      </c>
      <c r="K15" s="73">
        <f t="shared" si="0"/>
        <v>43555</v>
      </c>
      <c r="L15" s="73">
        <f t="shared" si="0"/>
        <v>43646</v>
      </c>
      <c r="M15" s="73">
        <f t="shared" si="0"/>
        <v>43738</v>
      </c>
      <c r="N15" s="73">
        <f t="shared" si="0"/>
        <v>43830</v>
      </c>
      <c r="O15" s="73">
        <f t="shared" si="0"/>
        <v>43921</v>
      </c>
      <c r="P15" s="73">
        <f t="shared" si="0"/>
        <v>44012</v>
      </c>
      <c r="Q15" s="73">
        <f t="shared" si="0"/>
        <v>44104</v>
      </c>
      <c r="R15" s="73">
        <f t="shared" si="0"/>
        <v>44196</v>
      </c>
      <c r="S15" s="73">
        <f t="shared" si="0"/>
        <v>44286</v>
      </c>
      <c r="T15" s="73">
        <f t="shared" si="0"/>
        <v>44377</v>
      </c>
      <c r="U15" s="73">
        <f t="shared" si="0"/>
        <v>44469</v>
      </c>
      <c r="V15" s="73">
        <f t="shared" si="0"/>
        <v>44561</v>
      </c>
      <c r="W15" s="73">
        <f t="shared" si="0"/>
        <v>44651</v>
      </c>
      <c r="X15" s="73">
        <f t="shared" si="0"/>
        <v>44742</v>
      </c>
      <c r="Y15" s="73">
        <f t="shared" si="0"/>
        <v>44834</v>
      </c>
      <c r="Z15" s="73">
        <f t="shared" si="0"/>
        <v>44926</v>
      </c>
      <c r="AA15" s="73">
        <f t="shared" si="0"/>
        <v>45016</v>
      </c>
      <c r="AB15" s="73">
        <f t="shared" si="0"/>
        <v>45107</v>
      </c>
      <c r="AC15" s="73">
        <f t="shared" si="0"/>
        <v>45199</v>
      </c>
      <c r="AD15" s="73">
        <f t="shared" si="0"/>
        <v>45291</v>
      </c>
      <c r="AE15" s="73">
        <f t="shared" si="0"/>
        <v>45382</v>
      </c>
      <c r="AF15" s="73">
        <f t="shared" si="0"/>
        <v>45473</v>
      </c>
      <c r="AG15" s="73">
        <f t="shared" si="0"/>
        <v>45565</v>
      </c>
      <c r="AH15" s="73">
        <f t="shared" si="0"/>
        <v>45657</v>
      </c>
      <c r="AI15" s="73">
        <f t="shared" si="0"/>
        <v>45747</v>
      </c>
      <c r="AJ15" s="73">
        <f t="shared" si="0"/>
        <v>45838</v>
      </c>
      <c r="AK15" s="73">
        <f t="shared" si="0"/>
        <v>45930</v>
      </c>
      <c r="AL15" s="73">
        <f t="shared" si="0"/>
        <v>46022</v>
      </c>
      <c r="AM15" s="73">
        <f t="shared" si="0"/>
        <v>46112</v>
      </c>
      <c r="AN15" s="73">
        <f t="shared" si="0"/>
        <v>46203</v>
      </c>
      <c r="AO15" s="73">
        <f t="shared" si="0"/>
        <v>46295</v>
      </c>
      <c r="AP15" s="73">
        <f t="shared" si="0"/>
        <v>46387</v>
      </c>
      <c r="AQ15" s="73">
        <f t="shared" si="0"/>
        <v>46477</v>
      </c>
      <c r="AR15" s="73">
        <f t="shared" si="0"/>
        <v>46568</v>
      </c>
      <c r="AS15" s="73">
        <f t="shared" si="0"/>
        <v>46660</v>
      </c>
      <c r="AT15" s="73">
        <f t="shared" si="0"/>
        <v>46752</v>
      </c>
      <c r="AU15" s="73">
        <f t="shared" si="0"/>
        <v>46843</v>
      </c>
      <c r="AV15" s="73">
        <f t="shared" si="0"/>
        <v>46934</v>
      </c>
      <c r="AW15" s="73">
        <f t="shared" si="0"/>
        <v>47026</v>
      </c>
      <c r="AX15" s="73">
        <f t="shared" si="0"/>
        <v>47118</v>
      </c>
      <c r="AY15" s="73"/>
      <c r="AZ15" s="73"/>
      <c r="BA15" s="73"/>
    </row>
    <row r="16" spans="1:53">
      <c r="A16" s="69" t="s">
        <v>18</v>
      </c>
      <c r="B16" s="80" t="s">
        <v>618</v>
      </c>
      <c r="C16" s="80">
        <f>_xlfn.IFNA( AVERAGE(INDEX($A$1:$M$11,MATCH($A16,$A$1:$A$11,0),MATCH(YEAR(C$14),$A$1:$M$1,0)), B16, A16),"n/a")</f>
        <v>2060</v>
      </c>
      <c r="D16" s="80">
        <f>_xlfn.IFNA( AVERAGE(INDEX($A$1:$M$11,MATCH($A16,$A$1:$A$11,0),MATCH(YEAR(D$14),$A$1:$M$1,0)), C16, B16),"n/a")</f>
        <v>2060</v>
      </c>
      <c r="E16" s="80">
        <f>_xlfn.IFNA( AVERAGE(INDEX($A$1:$M$11,MATCH($A16,$A$1:$A$11,0),MATCH(YEAR(E$14),$A$1:$M$1,0)), D16, C16),"n/a")</f>
        <v>2060</v>
      </c>
      <c r="F16" s="80">
        <f>_xlfn.IFNA( AVERAGE(INDEX($A$1:$M$11,MATCH($A16,$A$1:$A$11,0),MATCH(YEAR(F$14),$A$1:$M$1,0)), E16, D16,C16),"n/a")</f>
        <v>2080.5</v>
      </c>
      <c r="G16" s="80">
        <f t="shared" ref="G16:AX21" si="1">_xlfn.IFNA( AVERAGE(INDEX($A$1:$M$11,MATCH($A16,$A$1:$A$11,0),MATCH(YEAR(G$14),$A$1:$M$1,0)), F16, E16,D16),"n/a")</f>
        <v>2085.625</v>
      </c>
      <c r="H16" s="80">
        <f t="shared" si="1"/>
        <v>2092.03125</v>
      </c>
      <c r="I16" s="80">
        <f t="shared" si="1"/>
        <v>2100.0390625</v>
      </c>
      <c r="J16" s="80">
        <f t="shared" si="1"/>
        <v>2135.673828125</v>
      </c>
      <c r="K16" s="80">
        <f t="shared" si="1"/>
        <v>2148.18603515625</v>
      </c>
      <c r="L16" s="80">
        <f t="shared" si="1"/>
        <v>2162.2247314453125</v>
      </c>
      <c r="M16" s="80">
        <f t="shared" si="1"/>
        <v>2177.7711486816406</v>
      </c>
      <c r="N16" s="80">
        <f t="shared" si="1"/>
        <v>2220.0454788208008</v>
      </c>
      <c r="O16" s="80">
        <f t="shared" si="1"/>
        <v>2238.0103397369385</v>
      </c>
      <c r="P16" s="80">
        <f t="shared" si="1"/>
        <v>2256.956741809845</v>
      </c>
      <c r="Q16" s="80">
        <f t="shared" si="1"/>
        <v>2276.7531400918961</v>
      </c>
      <c r="R16" s="80">
        <f t="shared" si="1"/>
        <v>2326.6800554096699</v>
      </c>
      <c r="S16" s="80">
        <f t="shared" si="1"/>
        <v>2348.8474843278527</v>
      </c>
      <c r="T16" s="80">
        <f t="shared" si="1"/>
        <v>2371.8201699573547</v>
      </c>
      <c r="U16" s="80">
        <f t="shared" si="1"/>
        <v>2395.5869274237193</v>
      </c>
      <c r="V16" s="80">
        <f t="shared" si="1"/>
        <v>2451.5636454272317</v>
      </c>
      <c r="W16" s="80">
        <f t="shared" si="1"/>
        <v>2477.2426857020764</v>
      </c>
      <c r="X16" s="80">
        <f t="shared" si="1"/>
        <v>2503.5983146382569</v>
      </c>
      <c r="Y16" s="80">
        <f t="shared" si="1"/>
        <v>2530.6011614418912</v>
      </c>
      <c r="Z16" s="80">
        <f t="shared" si="1"/>
        <v>2590.1105404455561</v>
      </c>
      <c r="AA16" s="80">
        <f t="shared" si="1"/>
        <v>2618.3275041314259</v>
      </c>
      <c r="AB16" s="80">
        <f t="shared" si="1"/>
        <v>2647.0098015047183</v>
      </c>
      <c r="AC16" s="80">
        <f t="shared" si="1"/>
        <v>2676.1119615204252</v>
      </c>
      <c r="AD16" s="80">
        <f t="shared" si="1"/>
        <v>2739.1123167891424</v>
      </c>
      <c r="AE16" s="80">
        <f t="shared" si="1"/>
        <v>2769.3085199535717</v>
      </c>
      <c r="AF16" s="80">
        <f t="shared" si="1"/>
        <v>2799.8831995657847</v>
      </c>
      <c r="AG16" s="80">
        <f t="shared" si="1"/>
        <v>2830.8260090771246</v>
      </c>
      <c r="AH16" s="80">
        <f t="shared" si="1"/>
        <v>2897.0044321491205</v>
      </c>
      <c r="AI16" s="80">
        <f t="shared" si="1"/>
        <v>2928.9284101980074</v>
      </c>
      <c r="AJ16" s="80">
        <f t="shared" si="1"/>
        <v>2961.1897128560631</v>
      </c>
      <c r="AK16" s="80">
        <f t="shared" si="1"/>
        <v>2993.780638800798</v>
      </c>
      <c r="AL16" s="80">
        <f t="shared" si="1"/>
        <v>3063.7246904637168</v>
      </c>
      <c r="AM16" s="80">
        <f t="shared" si="1"/>
        <v>3097.4237605301446</v>
      </c>
      <c r="AN16" s="80">
        <f t="shared" si="1"/>
        <v>3131.4822724486644</v>
      </c>
      <c r="AO16" s="80">
        <f t="shared" si="1"/>
        <v>3165.9076808606314</v>
      </c>
      <c r="AP16" s="80">
        <f t="shared" si="1"/>
        <v>3236.4534284598599</v>
      </c>
      <c r="AQ16" s="80">
        <f t="shared" si="1"/>
        <v>3271.2108454422887</v>
      </c>
      <c r="AR16" s="80">
        <f t="shared" si="1"/>
        <v>3306.1429886906949</v>
      </c>
      <c r="AS16" s="80">
        <f t="shared" si="1"/>
        <v>3341.2018156482109</v>
      </c>
      <c r="AT16" s="80">
        <f t="shared" si="1"/>
        <v>3420.6389124452985</v>
      </c>
      <c r="AU16" s="80">
        <f t="shared" si="1"/>
        <v>3457.9959291960513</v>
      </c>
      <c r="AV16" s="80">
        <f t="shared" si="1"/>
        <v>3495.9591643223903</v>
      </c>
      <c r="AW16" s="80">
        <f t="shared" si="1"/>
        <v>3534.6485014909349</v>
      </c>
      <c r="AX16" s="80" t="str">
        <f t="shared" si="1"/>
        <v>n/a</v>
      </c>
      <c r="AY16" s="80"/>
      <c r="AZ16" s="80"/>
      <c r="BA16" s="80"/>
    </row>
    <row r="17" spans="1:53">
      <c r="A17" s="69" t="s">
        <v>35</v>
      </c>
      <c r="B17" s="80" t="s">
        <v>618</v>
      </c>
      <c r="C17" s="80">
        <f t="shared" ref="C17:C25" si="2">_xlfn.IFNA( AVERAGE(INDEX($A$1:$M$11,MATCH($A17,$A$1:$A$11,0),MATCH(YEAR(C$15),$A$1:$M$1,0)), B17, A17),"n/a")</f>
        <v>1582</v>
      </c>
      <c r="D17" s="80">
        <f t="shared" ref="D17:D25" si="3">_xlfn.IFNA( AVERAGE(INDEX($A$1:$M$11,MATCH($A17,$A$1:$A$11,0),MATCH(YEAR(D$15),$A$1:$M$1,0)), C17, B17),"n/a")</f>
        <v>1582</v>
      </c>
      <c r="E17" s="80">
        <f t="shared" ref="E17:E25" si="4">_xlfn.IFNA(AVERAGE(INDEX($A$1:$M$11,MATCH($A17,$A$1:$A$11,0),MATCH(YEAR(E$15),$A$1:$M$1,0)), D17, C17, B17),"n/a")</f>
        <v>1582</v>
      </c>
      <c r="F17" s="80">
        <f t="shared" ref="F17:F25" si="5">_xlfn.IFNA( AVERAGE(INDEX($A$1:$M$11,MATCH($A17,$A$1:$A$11,0),MATCH(YEAR(F$14),$A$1:$M$1,0)), E17, D17,C17),"n/a")</f>
        <v>1589.75</v>
      </c>
      <c r="G17" s="80">
        <f t="shared" si="1"/>
        <v>1591.6875</v>
      </c>
      <c r="H17" s="80">
        <f t="shared" si="1"/>
        <v>1594.109375</v>
      </c>
      <c r="I17" s="80">
        <f t="shared" si="1"/>
        <v>1597.13671875</v>
      </c>
      <c r="J17" s="80">
        <f t="shared" si="1"/>
        <v>1620.9833984375</v>
      </c>
      <c r="K17" s="80">
        <f t="shared" si="1"/>
        <v>1628.307373046875</v>
      </c>
      <c r="L17" s="80">
        <f t="shared" si="1"/>
        <v>1636.8568725585938</v>
      </c>
      <c r="M17" s="80">
        <f t="shared" si="1"/>
        <v>1646.7869110107422</v>
      </c>
      <c r="N17" s="80">
        <f t="shared" si="1"/>
        <v>1674.7377891540527</v>
      </c>
      <c r="O17" s="80">
        <f t="shared" si="1"/>
        <v>1686.3453931808472</v>
      </c>
      <c r="P17" s="80">
        <f t="shared" si="1"/>
        <v>1698.7175233364105</v>
      </c>
      <c r="Q17" s="80">
        <f t="shared" si="1"/>
        <v>1711.7001764178276</v>
      </c>
      <c r="R17" s="80">
        <f t="shared" si="1"/>
        <v>1736.9407732337713</v>
      </c>
      <c r="S17" s="80">
        <f t="shared" si="1"/>
        <v>1749.5896182470024</v>
      </c>
      <c r="T17" s="80">
        <f t="shared" si="1"/>
        <v>1762.3076419746503</v>
      </c>
      <c r="U17" s="80">
        <f t="shared" si="1"/>
        <v>1774.959508363856</v>
      </c>
      <c r="V17" s="80">
        <f t="shared" si="1"/>
        <v>1806.4641921463772</v>
      </c>
      <c r="W17" s="80">
        <f t="shared" si="1"/>
        <v>1820.6828356212209</v>
      </c>
      <c r="X17" s="80">
        <f t="shared" si="1"/>
        <v>1835.2766340328635</v>
      </c>
      <c r="Y17" s="80">
        <f t="shared" si="1"/>
        <v>1850.3559154501154</v>
      </c>
      <c r="Z17" s="80">
        <f t="shared" si="1"/>
        <v>1886.3288462760499</v>
      </c>
      <c r="AA17" s="80">
        <f t="shared" si="1"/>
        <v>1902.7403489397573</v>
      </c>
      <c r="AB17" s="80">
        <f t="shared" si="1"/>
        <v>1919.6062776664808</v>
      </c>
      <c r="AC17" s="80">
        <f t="shared" si="1"/>
        <v>1936.918868220572</v>
      </c>
      <c r="AD17" s="80">
        <f t="shared" si="1"/>
        <v>1975.5663737067027</v>
      </c>
      <c r="AE17" s="80">
        <f t="shared" si="1"/>
        <v>1993.772879898439</v>
      </c>
      <c r="AF17" s="80">
        <f t="shared" si="1"/>
        <v>2012.3145304564284</v>
      </c>
      <c r="AG17" s="80">
        <f t="shared" si="1"/>
        <v>2031.1634460153925</v>
      </c>
      <c r="AH17" s="80">
        <f t="shared" si="1"/>
        <v>2073.3127140925653</v>
      </c>
      <c r="AI17" s="80">
        <f t="shared" si="1"/>
        <v>2093.1976726410967</v>
      </c>
      <c r="AJ17" s="80">
        <f t="shared" si="1"/>
        <v>2113.4184581872637</v>
      </c>
      <c r="AK17" s="80">
        <f t="shared" si="1"/>
        <v>2133.9822112302313</v>
      </c>
      <c r="AL17" s="80">
        <f t="shared" si="1"/>
        <v>2211.3995855146477</v>
      </c>
      <c r="AM17" s="80">
        <f t="shared" si="1"/>
        <v>2240.9500637330357</v>
      </c>
      <c r="AN17" s="80">
        <f t="shared" si="1"/>
        <v>2272.8329651194786</v>
      </c>
      <c r="AO17" s="80">
        <f t="shared" si="1"/>
        <v>2307.5456535917901</v>
      </c>
      <c r="AP17" s="80">
        <f t="shared" si="1"/>
        <v>2388.5821706110764</v>
      </c>
      <c r="AQ17" s="80">
        <f t="shared" si="1"/>
        <v>2425.4901973305864</v>
      </c>
      <c r="AR17" s="80">
        <f t="shared" si="1"/>
        <v>2463.6545053833634</v>
      </c>
      <c r="AS17" s="80">
        <f t="shared" si="1"/>
        <v>2502.6817183312564</v>
      </c>
      <c r="AT17" s="80">
        <f t="shared" si="1"/>
        <v>2560.4566052613013</v>
      </c>
      <c r="AU17" s="80">
        <f t="shared" si="1"/>
        <v>2594.1982072439801</v>
      </c>
      <c r="AV17" s="80">
        <f t="shared" si="1"/>
        <v>2626.8341327091343</v>
      </c>
      <c r="AW17" s="80">
        <f t="shared" si="1"/>
        <v>2657.872236303604</v>
      </c>
      <c r="AX17" s="80" t="str">
        <f t="shared" si="1"/>
        <v>n/a</v>
      </c>
      <c r="AY17" s="80"/>
      <c r="AZ17" s="80"/>
      <c r="BA17" s="80"/>
    </row>
    <row r="18" spans="1:53">
      <c r="A18" s="69" t="s">
        <v>36</v>
      </c>
      <c r="B18" s="80" t="s">
        <v>618</v>
      </c>
      <c r="C18" s="80">
        <f t="shared" si="2"/>
        <v>133</v>
      </c>
      <c r="D18" s="80">
        <f t="shared" si="3"/>
        <v>133</v>
      </c>
      <c r="E18" s="80">
        <f t="shared" si="4"/>
        <v>133</v>
      </c>
      <c r="F18" s="80">
        <f t="shared" si="5"/>
        <v>135.75</v>
      </c>
      <c r="G18" s="80">
        <f t="shared" si="1"/>
        <v>136.4375</v>
      </c>
      <c r="H18" s="80">
        <f t="shared" si="1"/>
        <v>137.296875</v>
      </c>
      <c r="I18" s="80">
        <f t="shared" si="1"/>
        <v>138.37109375</v>
      </c>
      <c r="J18" s="80">
        <f t="shared" si="1"/>
        <v>136.0263671875</v>
      </c>
      <c r="K18" s="80">
        <f t="shared" si="1"/>
        <v>135.923583984375</v>
      </c>
      <c r="L18" s="80">
        <f t="shared" si="1"/>
        <v>135.58026123046875</v>
      </c>
      <c r="M18" s="80">
        <f t="shared" si="1"/>
        <v>134.88255310058594</v>
      </c>
      <c r="N18" s="80">
        <f t="shared" si="1"/>
        <v>140.09659957885742</v>
      </c>
      <c r="O18" s="80">
        <f t="shared" si="1"/>
        <v>141.13985347747803</v>
      </c>
      <c r="P18" s="80">
        <f t="shared" si="1"/>
        <v>142.52975153923035</v>
      </c>
      <c r="Q18" s="80">
        <f t="shared" si="1"/>
        <v>144.44155114889145</v>
      </c>
      <c r="R18" s="80">
        <f t="shared" si="1"/>
        <v>147.02778904139996</v>
      </c>
      <c r="S18" s="80">
        <f t="shared" si="1"/>
        <v>148.49977293238044</v>
      </c>
      <c r="T18" s="80">
        <f t="shared" si="1"/>
        <v>149.99227828066796</v>
      </c>
      <c r="U18" s="80">
        <f t="shared" si="1"/>
        <v>151.37996006361209</v>
      </c>
      <c r="V18" s="80">
        <f t="shared" si="1"/>
        <v>153.71800281916512</v>
      </c>
      <c r="W18" s="80">
        <f t="shared" si="1"/>
        <v>155.02256029086129</v>
      </c>
      <c r="X18" s="80">
        <f t="shared" si="1"/>
        <v>156.28013079340963</v>
      </c>
      <c r="Y18" s="80">
        <f t="shared" si="1"/>
        <v>157.50517347585901</v>
      </c>
      <c r="Z18" s="80">
        <f t="shared" si="1"/>
        <v>159.95196614003248</v>
      </c>
      <c r="AA18" s="80">
        <f t="shared" si="1"/>
        <v>161.18431760232528</v>
      </c>
      <c r="AB18" s="80">
        <f t="shared" si="1"/>
        <v>162.41036430455421</v>
      </c>
      <c r="AC18" s="80">
        <f t="shared" si="1"/>
        <v>163.63666201172799</v>
      </c>
      <c r="AD18" s="80">
        <f t="shared" si="1"/>
        <v>165.55783597965188</v>
      </c>
      <c r="AE18" s="80">
        <f t="shared" si="1"/>
        <v>166.65121557398351</v>
      </c>
      <c r="AF18" s="80">
        <f t="shared" si="1"/>
        <v>167.71142839134086</v>
      </c>
      <c r="AG18" s="80">
        <f t="shared" si="1"/>
        <v>168.73011998624406</v>
      </c>
      <c r="AH18" s="80">
        <f t="shared" si="1"/>
        <v>170.52319098789212</v>
      </c>
      <c r="AI18" s="80">
        <f t="shared" si="1"/>
        <v>171.49118484136926</v>
      </c>
      <c r="AJ18" s="80">
        <f t="shared" si="1"/>
        <v>172.43612395387635</v>
      </c>
      <c r="AK18" s="80">
        <f t="shared" si="1"/>
        <v>173.36262494578443</v>
      </c>
      <c r="AL18" s="80">
        <f t="shared" si="1"/>
        <v>175.32248343525748</v>
      </c>
      <c r="AM18" s="80">
        <f t="shared" si="1"/>
        <v>176.28030808372955</v>
      </c>
      <c r="AN18" s="80">
        <f t="shared" si="1"/>
        <v>177.24135411619287</v>
      </c>
      <c r="AO18" s="80">
        <f t="shared" si="1"/>
        <v>178.21103640879497</v>
      </c>
      <c r="AP18" s="80">
        <f t="shared" si="1"/>
        <v>179.43317465217933</v>
      </c>
      <c r="AQ18" s="80">
        <f t="shared" si="1"/>
        <v>180.22139129429178</v>
      </c>
      <c r="AR18" s="80">
        <f t="shared" si="1"/>
        <v>180.96640058881653</v>
      </c>
      <c r="AS18" s="80">
        <f t="shared" si="1"/>
        <v>181.6552416338219</v>
      </c>
      <c r="AT18" s="80">
        <f t="shared" si="1"/>
        <v>182.21075837923257</v>
      </c>
      <c r="AU18" s="80">
        <f t="shared" si="1"/>
        <v>182.70810015046774</v>
      </c>
      <c r="AV18" s="80">
        <f t="shared" si="1"/>
        <v>183.14352504088058</v>
      </c>
      <c r="AW18" s="80">
        <f t="shared" si="1"/>
        <v>183.51559589264525</v>
      </c>
      <c r="AX18" s="80" t="str">
        <f t="shared" si="1"/>
        <v>n/a</v>
      </c>
      <c r="AY18" s="80"/>
      <c r="AZ18" s="80"/>
      <c r="BA18" s="80"/>
    </row>
    <row r="19" spans="1:53">
      <c r="A19" s="69" t="s">
        <v>216</v>
      </c>
      <c r="B19" s="80" t="s">
        <v>618</v>
      </c>
      <c r="C19" s="80">
        <f t="shared" si="2"/>
        <v>407</v>
      </c>
      <c r="D19" s="80">
        <f t="shared" si="3"/>
        <v>407</v>
      </c>
      <c r="E19" s="80">
        <f t="shared" si="4"/>
        <v>407</v>
      </c>
      <c r="F19" s="80">
        <f t="shared" si="5"/>
        <v>378.75</v>
      </c>
      <c r="G19" s="80">
        <f t="shared" si="1"/>
        <v>371.6875</v>
      </c>
      <c r="H19" s="80">
        <f t="shared" si="1"/>
        <v>362.859375</v>
      </c>
      <c r="I19" s="80">
        <f t="shared" si="1"/>
        <v>351.82421875</v>
      </c>
      <c r="J19" s="80">
        <f t="shared" si="1"/>
        <v>344.8427734375</v>
      </c>
      <c r="K19" s="80">
        <f t="shared" si="1"/>
        <v>338.131591796875</v>
      </c>
      <c r="L19" s="80">
        <f t="shared" si="1"/>
        <v>331.94964599609375</v>
      </c>
      <c r="M19" s="80">
        <f t="shared" si="1"/>
        <v>326.98100280761719</v>
      </c>
      <c r="N19" s="80">
        <f t="shared" si="1"/>
        <v>328.26556015014648</v>
      </c>
      <c r="O19" s="80">
        <f t="shared" si="1"/>
        <v>325.79905223846436</v>
      </c>
      <c r="P19" s="80">
        <f t="shared" si="1"/>
        <v>324.26140379905701</v>
      </c>
      <c r="Q19" s="80">
        <f t="shared" si="1"/>
        <v>323.58150404691696</v>
      </c>
      <c r="R19" s="80">
        <f t="shared" si="1"/>
        <v>328.91049002110958</v>
      </c>
      <c r="S19" s="80">
        <f t="shared" si="1"/>
        <v>329.68834946677089</v>
      </c>
      <c r="T19" s="80">
        <f t="shared" si="1"/>
        <v>331.04508588369936</v>
      </c>
      <c r="U19" s="80">
        <f t="shared" si="1"/>
        <v>332.91098134289496</v>
      </c>
      <c r="V19" s="80">
        <f t="shared" si="1"/>
        <v>341.4111041733413</v>
      </c>
      <c r="W19" s="80">
        <f t="shared" si="1"/>
        <v>344.3417928499839</v>
      </c>
      <c r="X19" s="80">
        <f t="shared" si="1"/>
        <v>347.66596959155504</v>
      </c>
      <c r="Y19" s="80">
        <f t="shared" si="1"/>
        <v>351.35471665372006</v>
      </c>
      <c r="Z19" s="80">
        <f t="shared" si="1"/>
        <v>362.84061977381475</v>
      </c>
      <c r="AA19" s="80">
        <f t="shared" si="1"/>
        <v>367.46532650477246</v>
      </c>
      <c r="AB19" s="80">
        <f t="shared" si="1"/>
        <v>372.41516573307683</v>
      </c>
      <c r="AC19" s="80">
        <f t="shared" si="1"/>
        <v>377.680278002916</v>
      </c>
      <c r="AD19" s="80">
        <f t="shared" si="1"/>
        <v>386.14019256019134</v>
      </c>
      <c r="AE19" s="80">
        <f t="shared" si="1"/>
        <v>390.80890907404603</v>
      </c>
      <c r="AF19" s="80">
        <f t="shared" si="1"/>
        <v>395.40734490928833</v>
      </c>
      <c r="AG19" s="80">
        <f t="shared" si="1"/>
        <v>399.83911163588141</v>
      </c>
      <c r="AH19" s="80">
        <f t="shared" si="1"/>
        <v>407.26384140480388</v>
      </c>
      <c r="AI19" s="80">
        <f t="shared" si="1"/>
        <v>411.37757448749346</v>
      </c>
      <c r="AJ19" s="80">
        <f t="shared" si="1"/>
        <v>415.37013188204469</v>
      </c>
      <c r="AK19" s="80">
        <f t="shared" si="1"/>
        <v>419.25288694358551</v>
      </c>
      <c r="AL19" s="80">
        <f t="shared" si="1"/>
        <v>431.00014832828094</v>
      </c>
      <c r="AM19" s="80">
        <f t="shared" si="1"/>
        <v>435.90579178847776</v>
      </c>
      <c r="AN19" s="80">
        <f t="shared" si="1"/>
        <v>441.03970676508607</v>
      </c>
      <c r="AO19" s="80">
        <f t="shared" si="1"/>
        <v>446.48641172046121</v>
      </c>
      <c r="AP19" s="80">
        <f t="shared" si="1"/>
        <v>458.35797756850621</v>
      </c>
      <c r="AQ19" s="80">
        <f t="shared" si="1"/>
        <v>463.97102401351333</v>
      </c>
      <c r="AR19" s="80">
        <f t="shared" si="1"/>
        <v>469.70385332562023</v>
      </c>
      <c r="AS19" s="80">
        <f t="shared" si="1"/>
        <v>475.50821372690996</v>
      </c>
      <c r="AT19" s="80">
        <f t="shared" si="1"/>
        <v>484.79577276651082</v>
      </c>
      <c r="AU19" s="80">
        <f t="shared" si="1"/>
        <v>490.00195995476025</v>
      </c>
      <c r="AV19" s="80">
        <f t="shared" si="1"/>
        <v>495.0764866120453</v>
      </c>
      <c r="AW19" s="80">
        <f t="shared" si="1"/>
        <v>499.96855483332911</v>
      </c>
      <c r="AX19" s="80" t="str">
        <f t="shared" si="1"/>
        <v>n/a</v>
      </c>
      <c r="AY19" s="80"/>
      <c r="AZ19" s="80"/>
      <c r="BA19" s="80"/>
    </row>
    <row r="20" spans="1:53">
      <c r="A20" s="69" t="s">
        <v>34</v>
      </c>
      <c r="B20" s="80" t="s">
        <v>618</v>
      </c>
      <c r="C20" s="80">
        <f t="shared" si="2"/>
        <v>1269</v>
      </c>
      <c r="D20" s="80">
        <f t="shared" si="3"/>
        <v>1269</v>
      </c>
      <c r="E20" s="80">
        <f t="shared" si="4"/>
        <v>1269</v>
      </c>
      <c r="F20" s="80">
        <f t="shared" si="5"/>
        <v>1283</v>
      </c>
      <c r="G20" s="80">
        <f t="shared" si="1"/>
        <v>1286.5</v>
      </c>
      <c r="H20" s="80">
        <f t="shared" si="1"/>
        <v>1290.875</v>
      </c>
      <c r="I20" s="80">
        <f t="shared" si="1"/>
        <v>1296.34375</v>
      </c>
      <c r="J20" s="80">
        <f t="shared" si="1"/>
        <v>1311.4296875</v>
      </c>
      <c r="K20" s="80">
        <f t="shared" si="1"/>
        <v>1317.662109375</v>
      </c>
      <c r="L20" s="80">
        <f t="shared" si="1"/>
        <v>1324.35888671875</v>
      </c>
      <c r="M20" s="80">
        <f t="shared" si="1"/>
        <v>1331.3626708984375</v>
      </c>
      <c r="N20" s="80">
        <f t="shared" si="1"/>
        <v>1352.0959167480469</v>
      </c>
      <c r="O20" s="80">
        <f t="shared" si="1"/>
        <v>1360.7043685913086</v>
      </c>
      <c r="P20" s="80">
        <f t="shared" si="1"/>
        <v>1369.7907390594482</v>
      </c>
      <c r="Q20" s="80">
        <f t="shared" si="1"/>
        <v>1379.3977560997009</v>
      </c>
      <c r="R20" s="80">
        <f t="shared" si="1"/>
        <v>1401.7232159376144</v>
      </c>
      <c r="S20" s="80">
        <f t="shared" si="1"/>
        <v>1411.9779277741909</v>
      </c>
      <c r="T20" s="80">
        <f t="shared" si="1"/>
        <v>1422.5247249528766</v>
      </c>
      <c r="U20" s="80">
        <f t="shared" si="1"/>
        <v>1433.3064671661705</v>
      </c>
      <c r="V20" s="80">
        <f t="shared" si="1"/>
        <v>1458.7022799733095</v>
      </c>
      <c r="W20" s="80">
        <f t="shared" si="1"/>
        <v>1470.3833680230891</v>
      </c>
      <c r="X20" s="80">
        <f t="shared" si="1"/>
        <v>1482.3480287906423</v>
      </c>
      <c r="Y20" s="80">
        <f t="shared" si="1"/>
        <v>1494.6084191967602</v>
      </c>
      <c r="Z20" s="80">
        <f t="shared" si="1"/>
        <v>1521.8349540026229</v>
      </c>
      <c r="AA20" s="80">
        <f t="shared" si="1"/>
        <v>1534.6978504975064</v>
      </c>
      <c r="AB20" s="80">
        <f t="shared" si="1"/>
        <v>1547.7853059242225</v>
      </c>
      <c r="AC20" s="80">
        <f t="shared" si="1"/>
        <v>1561.079527606088</v>
      </c>
      <c r="AD20" s="80">
        <f t="shared" si="1"/>
        <v>1589.3906710069541</v>
      </c>
      <c r="AE20" s="80">
        <f t="shared" si="1"/>
        <v>1603.0638761343162</v>
      </c>
      <c r="AF20" s="80">
        <f t="shared" si="1"/>
        <v>1616.8835186868396</v>
      </c>
      <c r="AG20" s="80">
        <f t="shared" si="1"/>
        <v>1630.8345164570276</v>
      </c>
      <c r="AH20" s="80">
        <f t="shared" si="1"/>
        <v>1660.4454778195459</v>
      </c>
      <c r="AI20" s="80">
        <f t="shared" si="1"/>
        <v>1674.7908782408531</v>
      </c>
      <c r="AJ20" s="80">
        <f t="shared" si="1"/>
        <v>1689.2677181293566</v>
      </c>
      <c r="AK20" s="80">
        <f t="shared" si="1"/>
        <v>1703.8760185474389</v>
      </c>
      <c r="AL20" s="80">
        <f t="shared" si="1"/>
        <v>1734.483653729412</v>
      </c>
      <c r="AM20" s="80">
        <f t="shared" si="1"/>
        <v>1749.4068476015518</v>
      </c>
      <c r="AN20" s="80">
        <f t="shared" si="1"/>
        <v>1764.4416299696009</v>
      </c>
      <c r="AO20" s="80">
        <f t="shared" si="1"/>
        <v>1779.5830328251413</v>
      </c>
      <c r="AP20" s="80">
        <f t="shared" si="1"/>
        <v>1810.8578775990734</v>
      </c>
      <c r="AQ20" s="80">
        <f t="shared" si="1"/>
        <v>1826.2206350984538</v>
      </c>
      <c r="AR20" s="80">
        <f t="shared" si="1"/>
        <v>1841.6653863806671</v>
      </c>
      <c r="AS20" s="80">
        <f t="shared" si="1"/>
        <v>1857.1859747695485</v>
      </c>
      <c r="AT20" s="80">
        <f t="shared" si="1"/>
        <v>1890.0179990621673</v>
      </c>
      <c r="AU20" s="80">
        <f t="shared" si="1"/>
        <v>1905.9673400530958</v>
      </c>
      <c r="AV20" s="80">
        <f t="shared" si="1"/>
        <v>1922.0428284712029</v>
      </c>
      <c r="AW20" s="80">
        <f t="shared" si="1"/>
        <v>1938.2570418966166</v>
      </c>
      <c r="AX20" s="80" t="str">
        <f t="shared" si="1"/>
        <v>n/a</v>
      </c>
      <c r="AY20" s="80"/>
      <c r="AZ20" s="80"/>
      <c r="BA20" s="80"/>
    </row>
    <row r="21" spans="1:53">
      <c r="A21" s="69" t="s">
        <v>610</v>
      </c>
      <c r="B21" s="80" t="s">
        <v>618</v>
      </c>
      <c r="C21" s="80">
        <f t="shared" si="2"/>
        <v>4217</v>
      </c>
      <c r="D21" s="80">
        <f t="shared" si="3"/>
        <v>4217</v>
      </c>
      <c r="E21" s="80">
        <f t="shared" si="4"/>
        <v>4217</v>
      </c>
      <c r="F21" s="80">
        <f t="shared" si="5"/>
        <v>4268.5</v>
      </c>
      <c r="G21" s="80">
        <f t="shared" si="1"/>
        <v>4281.375</v>
      </c>
      <c r="H21" s="80">
        <f t="shared" si="1"/>
        <v>4297.46875</v>
      </c>
      <c r="I21" s="80">
        <f t="shared" si="1"/>
        <v>4317.5859375</v>
      </c>
      <c r="J21" s="80">
        <f t="shared" si="1"/>
        <v>4404.857421875</v>
      </c>
      <c r="K21" s="80">
        <f t="shared" si="1"/>
        <v>4435.72802734375</v>
      </c>
      <c r="L21" s="80">
        <f t="shared" si="1"/>
        <v>4470.2928466796875</v>
      </c>
      <c r="M21" s="80">
        <f t="shared" si="1"/>
        <v>4508.4695739746094</v>
      </c>
      <c r="N21" s="80">
        <f t="shared" si="1"/>
        <v>4595.1226119995117</v>
      </c>
      <c r="O21" s="80">
        <f t="shared" si="1"/>
        <v>4634.9712581634521</v>
      </c>
      <c r="P21" s="80">
        <f t="shared" si="1"/>
        <v>4676.1408610343933</v>
      </c>
      <c r="Q21" s="80">
        <f t="shared" si="1"/>
        <v>4718.0586827993393</v>
      </c>
      <c r="R21" s="80">
        <f t="shared" si="1"/>
        <v>4820.0427004992962</v>
      </c>
      <c r="S21" s="80">
        <f t="shared" si="1"/>
        <v>4866.3105610832572</v>
      </c>
      <c r="T21" s="80">
        <f t="shared" si="1"/>
        <v>4913.8529860954732</v>
      </c>
      <c r="U21" s="80">
        <f t="shared" si="1"/>
        <v>4962.8015619195066</v>
      </c>
      <c r="V21" s="80">
        <f t="shared" si="1"/>
        <v>5074.7412772745593</v>
      </c>
      <c r="W21" s="80">
        <f t="shared" si="1"/>
        <v>5126.8489563223848</v>
      </c>
      <c r="X21" s="80">
        <f t="shared" si="1"/>
        <v>5180.0979488791127</v>
      </c>
      <c r="Y21" s="80">
        <f t="shared" si="1"/>
        <v>5234.4220456190142</v>
      </c>
      <c r="Z21" s="80">
        <f t="shared" si="1"/>
        <v>5346.8422377051284</v>
      </c>
      <c r="AA21" s="80">
        <f t="shared" si="1"/>
        <v>5401.8405580508133</v>
      </c>
      <c r="AB21" s="80">
        <f t="shared" si="1"/>
        <v>5457.2762103437399</v>
      </c>
      <c r="AC21" s="80">
        <f t="shared" si="1"/>
        <v>5512.9897515249204</v>
      </c>
      <c r="AD21" s="80">
        <f t="shared" si="1"/>
        <v>5625.5266299798677</v>
      </c>
      <c r="AE21" s="80">
        <f t="shared" si="1"/>
        <v>5681.4481479621318</v>
      </c>
      <c r="AF21" s="80">
        <f t="shared" si="1"/>
        <v>5737.4911323667302</v>
      </c>
      <c r="AG21" s="80">
        <f t="shared" si="1"/>
        <v>5793.6164775771822</v>
      </c>
      <c r="AH21" s="80">
        <f t="shared" si="1"/>
        <v>5908.388939476511</v>
      </c>
      <c r="AI21" s="80">
        <f t="shared" si="1"/>
        <v>5965.1241373551056</v>
      </c>
      <c r="AJ21" s="80">
        <f t="shared" si="1"/>
        <v>6022.0323886021997</v>
      </c>
      <c r="AK21" s="80">
        <f t="shared" si="1"/>
        <v>6079.1363663584534</v>
      </c>
      <c r="AL21" s="80">
        <f t="shared" si="1"/>
        <v>6200.823223078939</v>
      </c>
      <c r="AM21" s="80">
        <f t="shared" si="1"/>
        <v>6259.7479945098985</v>
      </c>
      <c r="AN21" s="80">
        <f t="shared" si="1"/>
        <v>6319.1768959868223</v>
      </c>
      <c r="AO21" s="80">
        <f t="shared" si="1"/>
        <v>6379.1870283939152</v>
      </c>
      <c r="AP21" s="80">
        <f t="shared" ref="AP21:AP25" si="6">_xlfn.IFNA( AVERAGE(INDEX($A$1:$M$11,MATCH($A21,$A$1:$A$11,0),MATCH(YEAR(AP$14),$A$1:$M$1,0)), AO21, AN21,AM21),"n/a")</f>
        <v>6502.5279797226594</v>
      </c>
      <c r="AQ21" s="80">
        <f t="shared" ref="AQ21:AQ25" si="7">_xlfn.IFNA( AVERAGE(INDEX($A$1:$M$11,MATCH($A21,$A$1:$A$11,0),MATCH(YEAR(AQ$14),$A$1:$M$1,0)), AP21, AO21,AN21),"n/a")</f>
        <v>6563.2229760258488</v>
      </c>
      <c r="AR21" s="80">
        <f t="shared" ref="AR21:AR25" si="8">_xlfn.IFNA( AVERAGE(INDEX($A$1:$M$11,MATCH($A21,$A$1:$A$11,0),MATCH(YEAR(AR$14),$A$1:$M$1,0)), AQ21, AP21,AO21),"n/a")</f>
        <v>6624.2344960356058</v>
      </c>
      <c r="AS21" s="80">
        <f t="shared" ref="AS21:AS25" si="9">_xlfn.IFNA( AVERAGE(INDEX($A$1:$M$11,MATCH($A21,$A$1:$A$11,0),MATCH(YEAR(AS$14),$A$1:$M$1,0)), AR21, AQ21,AP21),"n/a")</f>
        <v>6685.496362946029</v>
      </c>
      <c r="AT21" s="80">
        <f t="shared" ref="AT21:AT25" si="10">_xlfn.IFNA( AVERAGE(INDEX($A$1:$M$11,MATCH($A21,$A$1:$A$11,0),MATCH(YEAR(AT$14),$A$1:$M$1,0)), AS21, AR21,AQ21),"n/a")</f>
        <v>6820.7384587518709</v>
      </c>
      <c r="AU21" s="80">
        <f t="shared" ref="AU21:AU25" si="11">_xlfn.IFNA( AVERAGE(INDEX($A$1:$M$11,MATCH($A21,$A$1:$A$11,0),MATCH(YEAR(AU$14),$A$1:$M$1,0)), AT21, AS21,AR21),"n/a")</f>
        <v>6885.1173294333767</v>
      </c>
      <c r="AV21" s="80">
        <f t="shared" ref="AV21:AV25" si="12">_xlfn.IFNA( AVERAGE(INDEX($A$1:$M$11,MATCH($A21,$A$1:$A$11,0),MATCH(YEAR(AV$14),$A$1:$M$1,0)), AU21, AT21,AS21),"n/a")</f>
        <v>6950.3380377828189</v>
      </c>
      <c r="AW21" s="80">
        <f t="shared" ref="AW21:AW25" si="13">_xlfn.IFNA( AVERAGE(INDEX($A$1:$M$11,MATCH($A21,$A$1:$A$11,0),MATCH(YEAR(AW$14),$A$1:$M$1,0)), AV21, AU21,AT21),"n/a")</f>
        <v>7016.5484564920162</v>
      </c>
      <c r="AX21" s="80" t="str">
        <f t="shared" ref="AX21:AX25" si="14">_xlfn.IFNA( AVERAGE(INDEX($A$1:$M$11,MATCH($A21,$A$1:$A$11,0),MATCH(YEAR(AX$14),$A$1:$M$1,0)), AW21, AV21,AU21),"n/a")</f>
        <v>n/a</v>
      </c>
      <c r="AY21" s="80"/>
      <c r="AZ21" s="80"/>
      <c r="BA21" s="80"/>
    </row>
    <row r="22" spans="1:53">
      <c r="A22" s="69" t="s">
        <v>611</v>
      </c>
      <c r="B22" s="80" t="s">
        <v>618</v>
      </c>
      <c r="C22" s="80">
        <f t="shared" si="2"/>
        <v>60</v>
      </c>
      <c r="D22" s="80">
        <f t="shared" si="3"/>
        <v>60</v>
      </c>
      <c r="E22" s="80">
        <f t="shared" si="4"/>
        <v>60</v>
      </c>
      <c r="F22" s="80">
        <f t="shared" si="5"/>
        <v>61.5</v>
      </c>
      <c r="G22" s="80">
        <f t="shared" ref="G22:G25" si="15">_xlfn.IFNA( AVERAGE(INDEX($A$1:$M$11,MATCH($A22,$A$1:$A$11,0),MATCH(YEAR(G$14),$A$1:$M$1,0)), F22, E22,D22),"n/a")</f>
        <v>61.875</v>
      </c>
      <c r="H22" s="80">
        <f t="shared" ref="H22:H25" si="16">_xlfn.IFNA( AVERAGE(INDEX($A$1:$M$11,MATCH($A22,$A$1:$A$11,0),MATCH(YEAR(H$14),$A$1:$M$1,0)), G22, F22,E22),"n/a")</f>
        <v>62.34375</v>
      </c>
      <c r="I22" s="80">
        <f t="shared" ref="I22:I25" si="17">_xlfn.IFNA( AVERAGE(INDEX($A$1:$M$11,MATCH($A22,$A$1:$A$11,0),MATCH(YEAR(I$14),$A$1:$M$1,0)), H22, G22,F22),"n/a")</f>
        <v>62.9296875</v>
      </c>
      <c r="J22" s="80">
        <f t="shared" ref="J22:J25" si="18">_xlfn.IFNA( AVERAGE(INDEX($A$1:$M$11,MATCH($A22,$A$1:$A$11,0),MATCH(YEAR(J$14),$A$1:$M$1,0)), I22, H22,G22),"n/a")</f>
        <v>63.287109375</v>
      </c>
      <c r="K22" s="80">
        <f t="shared" ref="K22:K25" si="19">_xlfn.IFNA( AVERAGE(INDEX($A$1:$M$11,MATCH($A22,$A$1:$A$11,0),MATCH(YEAR(K$14),$A$1:$M$1,0)), J22, I22,H22),"n/a")</f>
        <v>63.64013671875</v>
      </c>
      <c r="L22" s="80">
        <f t="shared" ref="L22:L25" si="20">_xlfn.IFNA( AVERAGE(INDEX($A$1:$M$11,MATCH($A22,$A$1:$A$11,0),MATCH(YEAR(L$14),$A$1:$M$1,0)), K22, J22,I22),"n/a")</f>
        <v>63.9642333984375</v>
      </c>
      <c r="M22" s="80">
        <f t="shared" ref="M22:M25" si="21">_xlfn.IFNA( AVERAGE(INDEX($A$1:$M$11,MATCH($A22,$A$1:$A$11,0),MATCH(YEAR(M$14),$A$1:$M$1,0)), L22, K22,J22),"n/a")</f>
        <v>64.222869873046875</v>
      </c>
      <c r="N22" s="80">
        <f t="shared" ref="N22:N25" si="22">_xlfn.IFNA( AVERAGE(INDEX($A$1:$M$11,MATCH($A22,$A$1:$A$11,0),MATCH(YEAR(N$14),$A$1:$M$1,0)), M22, L22,K22),"n/a")</f>
        <v>64.206809997558594</v>
      </c>
      <c r="O22" s="80">
        <f t="shared" ref="O22:O25" si="23">_xlfn.IFNA( AVERAGE(INDEX($A$1:$M$11,MATCH($A22,$A$1:$A$11,0),MATCH(YEAR(O$14),$A$1:$M$1,0)), N22, M22,L22),"n/a")</f>
        <v>64.348478317260742</v>
      </c>
      <c r="P22" s="80">
        <f t="shared" ref="P22:P25" si="24">_xlfn.IFNA( AVERAGE(INDEX($A$1:$M$11,MATCH($A22,$A$1:$A$11,0),MATCH(YEAR(P$14),$A$1:$M$1,0)), O22, N22,M22),"n/a")</f>
        <v>64.444539546966553</v>
      </c>
      <c r="Q22" s="80">
        <f t="shared" ref="Q22:Q25" si="25">_xlfn.IFNA( AVERAGE(INDEX($A$1:$M$11,MATCH($A22,$A$1:$A$11,0),MATCH(YEAR(Q$14),$A$1:$M$1,0)), P22, O22,N22),"n/a")</f>
        <v>64.499956965446472</v>
      </c>
      <c r="R22" s="80">
        <f t="shared" ref="R22:R25" si="26">_xlfn.IFNA( AVERAGE(INDEX($A$1:$M$11,MATCH($A22,$A$1:$A$11,0),MATCH(YEAR(R$14),$A$1:$M$1,0)), Q22, P22,O22),"n/a")</f>
        <v>64.573243707418442</v>
      </c>
      <c r="S22" s="80">
        <f t="shared" ref="S22:S25" si="27">_xlfn.IFNA( AVERAGE(INDEX($A$1:$M$11,MATCH($A22,$A$1:$A$11,0),MATCH(YEAR(S$14),$A$1:$M$1,0)), R22, Q22,P22),"n/a")</f>
        <v>64.629435054957867</v>
      </c>
      <c r="T22" s="80">
        <f t="shared" ref="T22:T25" si="28">_xlfn.IFNA( AVERAGE(INDEX($A$1:$M$11,MATCH($A22,$A$1:$A$11,0),MATCH(YEAR(T$14),$A$1:$M$1,0)), S22, R22,Q22),"n/a")</f>
        <v>64.675658931955695</v>
      </c>
      <c r="U22" s="80">
        <f t="shared" ref="U22:U25" si="29">_xlfn.IFNA( AVERAGE(INDEX($A$1:$M$11,MATCH($A22,$A$1:$A$11,0),MATCH(YEAR(U$14),$A$1:$M$1,0)), T22, S22,R22),"n/a")</f>
        <v>64.719584423583001</v>
      </c>
      <c r="V22" s="80">
        <f t="shared" ref="V22:V25" si="30">_xlfn.IFNA( AVERAGE(INDEX($A$1:$M$11,MATCH($A22,$A$1:$A$11,0),MATCH(YEAR(V$14),$A$1:$M$1,0)), U22, T22,S22),"n/a")</f>
        <v>65.006169602624141</v>
      </c>
      <c r="W22" s="80">
        <f t="shared" ref="W22:W25" si="31">_xlfn.IFNA( AVERAGE(INDEX($A$1:$M$11,MATCH($A22,$A$1:$A$11,0),MATCH(YEAR(W$14),$A$1:$M$1,0)), V22, U22,T22),"n/a")</f>
        <v>65.100353239540709</v>
      </c>
      <c r="X22" s="80">
        <f t="shared" ref="X22:X25" si="32">_xlfn.IFNA( AVERAGE(INDEX($A$1:$M$11,MATCH($A22,$A$1:$A$11,0),MATCH(YEAR(X$14),$A$1:$M$1,0)), W22, V22,U22),"n/a")</f>
        <v>65.206526816436963</v>
      </c>
      <c r="Y22" s="80">
        <f t="shared" ref="Y22:Y25" si="33">_xlfn.IFNA( AVERAGE(INDEX($A$1:$M$11,MATCH($A22,$A$1:$A$11,0),MATCH(YEAR(Y$14),$A$1:$M$1,0)), X22, W22,V22),"n/a")</f>
        <v>65.328262414650453</v>
      </c>
      <c r="Z22" s="80">
        <f t="shared" ref="Z22:Z25" si="34">_xlfn.IFNA( AVERAGE(INDEX($A$1:$M$11,MATCH($A22,$A$1:$A$11,0),MATCH(YEAR(Z$14),$A$1:$M$1,0)), Y22, X22,W22),"n/a")</f>
        <v>65.408785617657031</v>
      </c>
      <c r="AA22" s="80">
        <f t="shared" ref="AA22:AA25" si="35">_xlfn.IFNA( AVERAGE(INDEX($A$1:$M$11,MATCH($A22,$A$1:$A$11,0),MATCH(YEAR(AA$14),$A$1:$M$1,0)), Z22, Y22,X22),"n/a")</f>
        <v>65.485893712186112</v>
      </c>
      <c r="AB22" s="80">
        <f t="shared" ref="AB22:AB25" si="36">_xlfn.IFNA( AVERAGE(INDEX($A$1:$M$11,MATCH($A22,$A$1:$A$11,0),MATCH(YEAR(AB$14),$A$1:$M$1,0)), AA22, Z22,Y22),"n/a")</f>
        <v>65.555735436123399</v>
      </c>
      <c r="AC22" s="80">
        <f t="shared" ref="AC22:AC25" si="37">_xlfn.IFNA( AVERAGE(INDEX($A$1:$M$11,MATCH($A22,$A$1:$A$11,0),MATCH(YEAR(AC$14),$A$1:$M$1,0)), AB22, AA22,Z22),"n/a")</f>
        <v>65.612603691491643</v>
      </c>
      <c r="AD22" s="80">
        <f t="shared" ref="AD22:AD25" si="38">_xlfn.IFNA( AVERAGE(INDEX($A$1:$M$11,MATCH($A22,$A$1:$A$11,0),MATCH(YEAR(AD$14),$A$1:$M$1,0)), AC22, AB22,AA22),"n/a")</f>
        <v>65.913558209950281</v>
      </c>
      <c r="AE22" s="80">
        <f t="shared" ref="AE22:AE25" si="39">_xlfn.IFNA( AVERAGE(INDEX($A$1:$M$11,MATCH($A22,$A$1:$A$11,0),MATCH(YEAR(AE$14),$A$1:$M$1,0)), AD22, AC22,AB22),"n/a")</f>
        <v>66.020474334391338</v>
      </c>
      <c r="AF22" s="80">
        <f t="shared" ref="AF22:AF25" si="40">_xlfn.IFNA( AVERAGE(INDEX($A$1:$M$11,MATCH($A22,$A$1:$A$11,0),MATCH(YEAR(AF$14),$A$1:$M$1,0)), AE22, AD22,AC22),"n/a")</f>
        <v>66.136659058958315</v>
      </c>
      <c r="AG22" s="80">
        <f t="shared" ref="AG22:AG25" si="41">_xlfn.IFNA( AVERAGE(INDEX($A$1:$M$11,MATCH($A22,$A$1:$A$11,0),MATCH(YEAR(AG$14),$A$1:$M$1,0)), AF22, AE22,AD22),"n/a")</f>
        <v>66.267672900824977</v>
      </c>
      <c r="AH22" s="80">
        <f t="shared" ref="AH22:AH25" si="42">_xlfn.IFNA( AVERAGE(INDEX($A$1:$M$11,MATCH($A22,$A$1:$A$11,0),MATCH(YEAR(AH$14),$A$1:$M$1,0)), AG22, AF22,AE22),"n/a")</f>
        <v>66.856201573543657</v>
      </c>
      <c r="AI22" s="80">
        <f t="shared" ref="AI22:AI25" si="43">_xlfn.IFNA( AVERAGE(INDEX($A$1:$M$11,MATCH($A22,$A$1:$A$11,0),MATCH(YEAR(AI$14),$A$1:$M$1,0)), AH22, AG22,AF22),"n/a")</f>
        <v>67.065133383331741</v>
      </c>
      <c r="AJ22" s="80">
        <f t="shared" ref="AJ22:AJ25" si="44">_xlfn.IFNA( AVERAGE(INDEX($A$1:$M$11,MATCH($A22,$A$1:$A$11,0),MATCH(YEAR(AJ$14),$A$1:$M$1,0)), AI22, AH22,AG22),"n/a")</f>
        <v>67.297251964425101</v>
      </c>
      <c r="AK22" s="80">
        <f t="shared" ref="AK22:AK25" si="45">_xlfn.IFNA( AVERAGE(INDEX($A$1:$M$11,MATCH($A22,$A$1:$A$11,0),MATCH(YEAR(AK$14),$A$1:$M$1,0)), AJ22, AI22,AH22),"n/a")</f>
        <v>67.554646730325132</v>
      </c>
      <c r="AL22" s="80">
        <f t="shared" ref="AL22:AL25" si="46">_xlfn.IFNA( AVERAGE(INDEX($A$1:$M$11,MATCH($A22,$A$1:$A$11,0),MATCH(YEAR(AL$14),$A$1:$M$1,0)), AK22, AJ22,AI22),"n/a")</f>
        <v>67.979258019520501</v>
      </c>
      <c r="AM22" s="80">
        <f t="shared" ref="AM22:AM25" si="47">_xlfn.IFNA( AVERAGE(INDEX($A$1:$M$11,MATCH($A22,$A$1:$A$11,0),MATCH(YEAR(AM$14),$A$1:$M$1,0)), AL22, AK22,AJ22),"n/a")</f>
        <v>68.20778917856768</v>
      </c>
      <c r="AN22" s="80">
        <f t="shared" ref="AN22:AN25" si="48">_xlfn.IFNA( AVERAGE(INDEX($A$1:$M$11,MATCH($A22,$A$1:$A$11,0),MATCH(YEAR(AN$14),$A$1:$M$1,0)), AM22, AL22,AK22),"n/a")</f>
        <v>68.435423482103332</v>
      </c>
      <c r="AO22" s="80">
        <f t="shared" ref="AO22:AO25" si="49">_xlfn.IFNA( AVERAGE(INDEX($A$1:$M$11,MATCH($A22,$A$1:$A$11,0),MATCH(YEAR(AO$14),$A$1:$M$1,0)), AN22, AM22,AL22),"n/a")</f>
        <v>68.655617670047874</v>
      </c>
      <c r="AP22" s="80">
        <f t="shared" si="6"/>
        <v>69.324707582679721</v>
      </c>
      <c r="AQ22" s="80">
        <f t="shared" si="7"/>
        <v>69.603937183707728</v>
      </c>
      <c r="AR22" s="80">
        <f t="shared" si="8"/>
        <v>69.896065609108831</v>
      </c>
      <c r="AS22" s="80">
        <f t="shared" si="9"/>
        <v>70.206177593874074</v>
      </c>
      <c r="AT22" s="80">
        <f t="shared" si="10"/>
        <v>70.676545096672669</v>
      </c>
      <c r="AU22" s="80">
        <f t="shared" si="11"/>
        <v>70.944697074913904</v>
      </c>
      <c r="AV22" s="80">
        <f t="shared" si="12"/>
        <v>71.206854941365165</v>
      </c>
      <c r="AW22" s="80">
        <f t="shared" si="13"/>
        <v>71.457024278237938</v>
      </c>
      <c r="AX22" s="80" t="str">
        <f t="shared" si="14"/>
        <v>n/a</v>
      </c>
      <c r="AY22" s="80"/>
      <c r="AZ22" s="80"/>
      <c r="BA22" s="80"/>
    </row>
    <row r="23" spans="1:53">
      <c r="A23" s="69" t="s">
        <v>612</v>
      </c>
      <c r="B23" s="80" t="s">
        <v>618</v>
      </c>
      <c r="C23" s="80">
        <f t="shared" si="2"/>
        <v>492</v>
      </c>
      <c r="D23" s="80">
        <f t="shared" si="3"/>
        <v>492</v>
      </c>
      <c r="E23" s="80">
        <f t="shared" si="4"/>
        <v>492</v>
      </c>
      <c r="F23" s="80">
        <f t="shared" si="5"/>
        <v>504.75</v>
      </c>
      <c r="G23" s="80">
        <f t="shared" si="15"/>
        <v>507.9375</v>
      </c>
      <c r="H23" s="80">
        <f t="shared" si="16"/>
        <v>511.921875</v>
      </c>
      <c r="I23" s="80">
        <f t="shared" si="17"/>
        <v>516.90234375</v>
      </c>
      <c r="J23" s="80">
        <f t="shared" si="18"/>
        <v>541.4404296875</v>
      </c>
      <c r="K23" s="80">
        <f t="shared" si="19"/>
        <v>549.816162109375</v>
      </c>
      <c r="L23" s="80">
        <f t="shared" si="20"/>
        <v>559.28973388671875</v>
      </c>
      <c r="M23" s="80">
        <f t="shared" si="21"/>
        <v>569.88658142089844</v>
      </c>
      <c r="N23" s="80">
        <f t="shared" si="22"/>
        <v>604.24811935424805</v>
      </c>
      <c r="O23" s="80">
        <f t="shared" si="23"/>
        <v>617.85610866546631</v>
      </c>
      <c r="P23" s="80">
        <f t="shared" si="24"/>
        <v>632.4977023601532</v>
      </c>
      <c r="Q23" s="80">
        <f t="shared" si="25"/>
        <v>648.15048259496689</v>
      </c>
      <c r="R23" s="80">
        <f t="shared" si="26"/>
        <v>684.3760734051466</v>
      </c>
      <c r="S23" s="80">
        <f t="shared" si="27"/>
        <v>701.00606459006667</v>
      </c>
      <c r="T23" s="80">
        <f t="shared" si="28"/>
        <v>718.13315514754504</v>
      </c>
      <c r="U23" s="80">
        <f t="shared" si="29"/>
        <v>735.62882328568958</v>
      </c>
      <c r="V23" s="80">
        <f t="shared" si="30"/>
        <v>770.19201075582532</v>
      </c>
      <c r="W23" s="80">
        <f t="shared" si="31"/>
        <v>787.48849729726498</v>
      </c>
      <c r="X23" s="80">
        <f t="shared" si="32"/>
        <v>804.82733283469497</v>
      </c>
      <c r="Y23" s="80">
        <f t="shared" si="33"/>
        <v>822.12696022194632</v>
      </c>
      <c r="Z23" s="80">
        <f t="shared" si="34"/>
        <v>853.36069758847657</v>
      </c>
      <c r="AA23" s="80">
        <f t="shared" si="35"/>
        <v>869.82874766127952</v>
      </c>
      <c r="AB23" s="80">
        <f t="shared" si="36"/>
        <v>886.07910136792566</v>
      </c>
      <c r="AC23" s="80">
        <f t="shared" si="37"/>
        <v>902.06713665442044</v>
      </c>
      <c r="AD23" s="80">
        <f t="shared" si="38"/>
        <v>927.4937464209064</v>
      </c>
      <c r="AE23" s="80">
        <f t="shared" si="39"/>
        <v>941.90999611081315</v>
      </c>
      <c r="AF23" s="80">
        <f t="shared" si="40"/>
        <v>955.86771979653508</v>
      </c>
      <c r="AG23" s="80">
        <f t="shared" si="41"/>
        <v>969.31786558206375</v>
      </c>
      <c r="AH23" s="80">
        <f t="shared" si="42"/>
        <v>991.52389537235308</v>
      </c>
      <c r="AI23" s="80">
        <f t="shared" si="43"/>
        <v>1003.927370187738</v>
      </c>
      <c r="AJ23" s="80">
        <f t="shared" si="44"/>
        <v>1015.9422827855387</v>
      </c>
      <c r="AK23" s="80">
        <f t="shared" si="45"/>
        <v>1027.5983870864075</v>
      </c>
      <c r="AL23" s="80">
        <f t="shared" si="46"/>
        <v>1051.6170100149211</v>
      </c>
      <c r="AM23" s="80">
        <f t="shared" si="47"/>
        <v>1063.5394199717168</v>
      </c>
      <c r="AN23" s="80">
        <f t="shared" si="48"/>
        <v>1075.4387042682613</v>
      </c>
      <c r="AO23" s="80">
        <f t="shared" si="49"/>
        <v>1087.3987835637247</v>
      </c>
      <c r="AP23" s="80">
        <f t="shared" si="6"/>
        <v>1111.5942269509255</v>
      </c>
      <c r="AQ23" s="80">
        <f t="shared" si="7"/>
        <v>1123.6079286957279</v>
      </c>
      <c r="AR23" s="80">
        <f t="shared" si="8"/>
        <v>1135.6502348025945</v>
      </c>
      <c r="AS23" s="80">
        <f t="shared" si="9"/>
        <v>1147.7130976123119</v>
      </c>
      <c r="AT23" s="80">
        <f t="shared" si="10"/>
        <v>1172.9928152776583</v>
      </c>
      <c r="AU23" s="80">
        <f t="shared" si="11"/>
        <v>1185.3390369231411</v>
      </c>
      <c r="AV23" s="80">
        <f t="shared" si="12"/>
        <v>1197.7612374532778</v>
      </c>
      <c r="AW23" s="80">
        <f t="shared" si="13"/>
        <v>1210.2732724135194</v>
      </c>
      <c r="AX23" s="80" t="str">
        <f t="shared" si="14"/>
        <v>n/a</v>
      </c>
      <c r="AY23" s="80"/>
      <c r="AZ23" s="80"/>
      <c r="BA23" s="80"/>
    </row>
    <row r="24" spans="1:53" s="60" customFormat="1">
      <c r="A24" s="69" t="s">
        <v>613</v>
      </c>
      <c r="B24" s="80" t="s">
        <v>618</v>
      </c>
      <c r="C24" s="80">
        <f t="shared" si="2"/>
        <v>702.3</v>
      </c>
      <c r="D24" s="80">
        <f t="shared" si="3"/>
        <v>702.3</v>
      </c>
      <c r="E24" s="80">
        <f t="shared" si="4"/>
        <v>702.29999999999984</v>
      </c>
      <c r="F24" s="80">
        <f t="shared" si="5"/>
        <v>702.72499999999991</v>
      </c>
      <c r="G24" s="80">
        <f t="shared" si="15"/>
        <v>702.83124999999995</v>
      </c>
      <c r="H24" s="80">
        <f t="shared" si="16"/>
        <v>702.96406249999984</v>
      </c>
      <c r="I24" s="80">
        <f t="shared" si="17"/>
        <v>703.13007812499984</v>
      </c>
      <c r="J24" s="80">
        <f t="shared" si="18"/>
        <v>719.23134765624991</v>
      </c>
      <c r="K24" s="80">
        <f t="shared" si="19"/>
        <v>723.33137207031234</v>
      </c>
      <c r="L24" s="80">
        <f t="shared" si="20"/>
        <v>728.42319946289047</v>
      </c>
      <c r="M24" s="80">
        <f t="shared" si="21"/>
        <v>734.74647979736312</v>
      </c>
      <c r="N24" s="80">
        <f t="shared" si="22"/>
        <v>751.8752628326414</v>
      </c>
      <c r="O24" s="80">
        <f t="shared" si="23"/>
        <v>759.01123552322372</v>
      </c>
      <c r="P24" s="80">
        <f t="shared" si="24"/>
        <v>766.65824453830703</v>
      </c>
      <c r="Q24" s="80">
        <f t="shared" si="25"/>
        <v>774.63618572354301</v>
      </c>
      <c r="R24" s="80">
        <f t="shared" si="26"/>
        <v>795.57641644626835</v>
      </c>
      <c r="S24" s="80">
        <f t="shared" si="27"/>
        <v>804.71771167702957</v>
      </c>
      <c r="T24" s="80">
        <f t="shared" si="28"/>
        <v>814.2325784617102</v>
      </c>
      <c r="U24" s="80">
        <f t="shared" si="29"/>
        <v>824.131676646252</v>
      </c>
      <c r="V24" s="80">
        <f t="shared" si="30"/>
        <v>857.52049169624786</v>
      </c>
      <c r="W24" s="80">
        <f t="shared" si="31"/>
        <v>870.72118670105249</v>
      </c>
      <c r="X24" s="80">
        <f t="shared" si="32"/>
        <v>884.84333876088806</v>
      </c>
      <c r="Y24" s="80">
        <f t="shared" si="33"/>
        <v>900.02125428954707</v>
      </c>
      <c r="Z24" s="80">
        <f t="shared" si="34"/>
        <v>919.89644493787182</v>
      </c>
      <c r="AA24" s="80">
        <f t="shared" si="35"/>
        <v>932.19025949707668</v>
      </c>
      <c r="AB24" s="80">
        <f t="shared" si="36"/>
        <v>944.02698968112384</v>
      </c>
      <c r="AC24" s="80">
        <f t="shared" si="37"/>
        <v>955.02842352901803</v>
      </c>
      <c r="AD24" s="80">
        <f t="shared" si="38"/>
        <v>972.06141817680464</v>
      </c>
      <c r="AE24" s="80">
        <f t="shared" si="39"/>
        <v>982.02920784673654</v>
      </c>
      <c r="AF24" s="80">
        <f t="shared" si="40"/>
        <v>991.52976238813972</v>
      </c>
      <c r="AG24" s="80">
        <f t="shared" si="41"/>
        <v>1000.6550971029202</v>
      </c>
      <c r="AH24" s="80">
        <f t="shared" si="42"/>
        <v>1037.5535168344491</v>
      </c>
      <c r="AI24" s="80">
        <f t="shared" si="43"/>
        <v>1051.4345940813773</v>
      </c>
      <c r="AJ24" s="80">
        <f t="shared" si="44"/>
        <v>1066.4108020046867</v>
      </c>
      <c r="AK24" s="80">
        <f t="shared" si="45"/>
        <v>1082.8497282301282</v>
      </c>
      <c r="AL24" s="80">
        <f t="shared" si="46"/>
        <v>1115.673781079048</v>
      </c>
      <c r="AM24" s="80">
        <f t="shared" si="47"/>
        <v>1131.7335778284657</v>
      </c>
      <c r="AN24" s="80">
        <f t="shared" si="48"/>
        <v>1148.0642717844107</v>
      </c>
      <c r="AO24" s="80">
        <f t="shared" si="49"/>
        <v>1164.3679076729811</v>
      </c>
      <c r="AP24" s="80">
        <f t="shared" si="6"/>
        <v>1199.7914393214644</v>
      </c>
      <c r="AQ24" s="80">
        <f t="shared" si="7"/>
        <v>1216.8059046947142</v>
      </c>
      <c r="AR24" s="80">
        <f t="shared" si="8"/>
        <v>1233.99131292229</v>
      </c>
      <c r="AS24" s="80">
        <f t="shared" si="9"/>
        <v>1251.3971642346171</v>
      </c>
      <c r="AT24" s="80">
        <f t="shared" si="10"/>
        <v>1307.0485954629053</v>
      </c>
      <c r="AU24" s="80">
        <f t="shared" si="11"/>
        <v>1329.609268154953</v>
      </c>
      <c r="AV24" s="80">
        <f t="shared" si="12"/>
        <v>1353.5137569631188</v>
      </c>
      <c r="AW24" s="80">
        <f t="shared" si="13"/>
        <v>1379.0429051452443</v>
      </c>
      <c r="AX24" s="80" t="str">
        <f t="shared" si="14"/>
        <v>n/a</v>
      </c>
      <c r="AY24" s="80"/>
      <c r="AZ24" s="80"/>
      <c r="BA24" s="80"/>
    </row>
    <row r="25" spans="1:53">
      <c r="A25" s="69" t="s">
        <v>614</v>
      </c>
      <c r="B25" s="80" t="s">
        <v>618</v>
      </c>
      <c r="C25" s="80">
        <f t="shared" si="2"/>
        <v>374.7</v>
      </c>
      <c r="D25" s="80">
        <f t="shared" si="3"/>
        <v>374.7</v>
      </c>
      <c r="E25" s="80">
        <f t="shared" si="4"/>
        <v>374.7</v>
      </c>
      <c r="F25" s="80">
        <f t="shared" si="5"/>
        <v>378.27500000000003</v>
      </c>
      <c r="G25" s="80">
        <f t="shared" si="15"/>
        <v>379.16875000000005</v>
      </c>
      <c r="H25" s="80">
        <f t="shared" si="16"/>
        <v>380.28593750000005</v>
      </c>
      <c r="I25" s="80">
        <f t="shared" si="17"/>
        <v>381.68242187500005</v>
      </c>
      <c r="J25" s="80">
        <f t="shared" si="18"/>
        <v>386.78427734375003</v>
      </c>
      <c r="K25" s="80">
        <f t="shared" si="19"/>
        <v>388.68815917968755</v>
      </c>
      <c r="L25" s="80">
        <f t="shared" si="20"/>
        <v>390.78871459960942</v>
      </c>
      <c r="M25" s="80">
        <f t="shared" si="21"/>
        <v>393.06528778076176</v>
      </c>
      <c r="N25" s="80">
        <f t="shared" si="22"/>
        <v>398.13554039001468</v>
      </c>
      <c r="O25" s="80">
        <f t="shared" si="23"/>
        <v>400.49738569259648</v>
      </c>
      <c r="P25" s="80">
        <f t="shared" si="24"/>
        <v>402.92455346584325</v>
      </c>
      <c r="Q25" s="80">
        <f t="shared" si="25"/>
        <v>405.38936988711362</v>
      </c>
      <c r="R25" s="80">
        <f t="shared" si="26"/>
        <v>412.20282726138834</v>
      </c>
      <c r="S25" s="80">
        <f t="shared" si="27"/>
        <v>415.12918765358631</v>
      </c>
      <c r="T25" s="80">
        <f t="shared" si="28"/>
        <v>418.18034620052208</v>
      </c>
      <c r="U25" s="80">
        <f t="shared" si="29"/>
        <v>421.3780902788742</v>
      </c>
      <c r="V25" s="80">
        <f t="shared" si="30"/>
        <v>430.42190603324565</v>
      </c>
      <c r="W25" s="80">
        <f t="shared" si="31"/>
        <v>434.2450856281605</v>
      </c>
      <c r="X25" s="80">
        <f t="shared" si="32"/>
        <v>438.2612704850701</v>
      </c>
      <c r="Y25" s="80">
        <f t="shared" si="33"/>
        <v>442.48206553661907</v>
      </c>
      <c r="Z25" s="80">
        <f t="shared" si="34"/>
        <v>452.74710541246242</v>
      </c>
      <c r="AA25" s="80">
        <f t="shared" si="35"/>
        <v>457.37261035853788</v>
      </c>
      <c r="AB25" s="80">
        <f t="shared" si="36"/>
        <v>462.15044532690484</v>
      </c>
      <c r="AC25" s="80">
        <f t="shared" si="37"/>
        <v>467.0675402744763</v>
      </c>
      <c r="AD25" s="80">
        <f t="shared" si="38"/>
        <v>478.14764898997976</v>
      </c>
      <c r="AE25" s="80">
        <f t="shared" si="39"/>
        <v>483.34140864784024</v>
      </c>
      <c r="AF25" s="80">
        <f t="shared" si="40"/>
        <v>488.63914947807405</v>
      </c>
      <c r="AG25" s="80">
        <f t="shared" si="41"/>
        <v>494.03205177897348</v>
      </c>
      <c r="AH25" s="80">
        <f t="shared" si="42"/>
        <v>505.75315247622189</v>
      </c>
      <c r="AI25" s="80">
        <f t="shared" si="43"/>
        <v>511.35608843331738</v>
      </c>
      <c r="AJ25" s="80">
        <f t="shared" si="44"/>
        <v>517.03532317212819</v>
      </c>
      <c r="AK25" s="80">
        <f t="shared" si="45"/>
        <v>522.78614102041684</v>
      </c>
      <c r="AL25" s="80">
        <f t="shared" si="46"/>
        <v>535.54438815646563</v>
      </c>
      <c r="AM25" s="80">
        <f t="shared" si="47"/>
        <v>541.59146308725269</v>
      </c>
      <c r="AN25" s="80">
        <f t="shared" si="48"/>
        <v>547.73049806603376</v>
      </c>
      <c r="AO25" s="80">
        <f t="shared" si="49"/>
        <v>553.96658732743799</v>
      </c>
      <c r="AP25" s="80">
        <f t="shared" si="6"/>
        <v>567.32213712018108</v>
      </c>
      <c r="AQ25" s="80">
        <f t="shared" si="7"/>
        <v>573.75480562841324</v>
      </c>
      <c r="AR25" s="80">
        <f t="shared" si="8"/>
        <v>580.26088251900808</v>
      </c>
      <c r="AS25" s="80">
        <f t="shared" si="9"/>
        <v>586.83445631690063</v>
      </c>
      <c r="AT25" s="80">
        <f t="shared" si="10"/>
        <v>600.71253611608051</v>
      </c>
      <c r="AU25" s="80">
        <f t="shared" si="11"/>
        <v>607.45196873799739</v>
      </c>
      <c r="AV25" s="80">
        <f t="shared" si="12"/>
        <v>614.24974029274472</v>
      </c>
      <c r="AW25" s="80">
        <f t="shared" si="13"/>
        <v>621.10356128670571</v>
      </c>
      <c r="AX25" s="80" t="str">
        <f t="shared" si="14"/>
        <v>n/a</v>
      </c>
      <c r="AY25" s="80"/>
      <c r="AZ25" s="80"/>
      <c r="BA25" s="80"/>
    </row>
    <row r="26" spans="1:53">
      <c r="A26" s="60"/>
      <c r="B26" s="60"/>
      <c r="C26" s="60"/>
      <c r="D26" s="60"/>
      <c r="E26" s="60"/>
      <c r="F26" s="60"/>
      <c r="G26" s="60"/>
      <c r="H26" s="60"/>
      <c r="I26" s="60"/>
      <c r="J26" s="60"/>
      <c r="K26"/>
      <c r="L26"/>
      <c r="M26"/>
      <c r="N26"/>
    </row>
    <row r="27" spans="1:53">
      <c r="A27" s="11" t="s">
        <v>620</v>
      </c>
      <c r="B27" s="60"/>
      <c r="C27" s="60"/>
      <c r="D27" s="60"/>
      <c r="E27" s="60"/>
      <c r="F27" s="60"/>
      <c r="G27" s="60"/>
      <c r="H27" s="60"/>
      <c r="I27" s="60"/>
      <c r="J27" s="60"/>
      <c r="K27"/>
      <c r="L27"/>
      <c r="M27"/>
      <c r="N27"/>
    </row>
    <row r="28" spans="1:53">
      <c r="A28" s="111" t="s">
        <v>617</v>
      </c>
      <c r="B28" s="73">
        <f>B15</f>
        <v>42735</v>
      </c>
      <c r="C28" s="73">
        <f t="shared" ref="C28:AX28" si="50">C15</f>
        <v>42825</v>
      </c>
      <c r="D28" s="73">
        <f t="shared" si="50"/>
        <v>42916</v>
      </c>
      <c r="E28" s="73">
        <f t="shared" si="50"/>
        <v>43008</v>
      </c>
      <c r="F28" s="73">
        <f t="shared" si="50"/>
        <v>43100</v>
      </c>
      <c r="G28" s="73">
        <f>G15</f>
        <v>43190</v>
      </c>
      <c r="H28" s="73">
        <f t="shared" si="50"/>
        <v>43281</v>
      </c>
      <c r="I28" s="73">
        <f t="shared" si="50"/>
        <v>43373</v>
      </c>
      <c r="J28" s="73">
        <f t="shared" si="50"/>
        <v>43465</v>
      </c>
      <c r="K28" s="73">
        <f t="shared" si="50"/>
        <v>43555</v>
      </c>
      <c r="L28" s="73">
        <f t="shared" si="50"/>
        <v>43646</v>
      </c>
      <c r="M28" s="73">
        <f t="shared" si="50"/>
        <v>43738</v>
      </c>
      <c r="N28" s="73">
        <f t="shared" si="50"/>
        <v>43830</v>
      </c>
      <c r="O28" s="73">
        <f t="shared" si="50"/>
        <v>43921</v>
      </c>
      <c r="P28" s="73">
        <f t="shared" si="50"/>
        <v>44012</v>
      </c>
      <c r="Q28" s="73">
        <f t="shared" si="50"/>
        <v>44104</v>
      </c>
      <c r="R28" s="73">
        <f t="shared" si="50"/>
        <v>44196</v>
      </c>
      <c r="S28" s="73">
        <f t="shared" si="50"/>
        <v>44286</v>
      </c>
      <c r="T28" s="73">
        <f t="shared" si="50"/>
        <v>44377</v>
      </c>
      <c r="U28" s="73">
        <f t="shared" si="50"/>
        <v>44469</v>
      </c>
      <c r="V28" s="73">
        <f t="shared" si="50"/>
        <v>44561</v>
      </c>
      <c r="W28" s="73">
        <f t="shared" si="50"/>
        <v>44651</v>
      </c>
      <c r="X28" s="73">
        <f t="shared" si="50"/>
        <v>44742</v>
      </c>
      <c r="Y28" s="73">
        <f t="shared" si="50"/>
        <v>44834</v>
      </c>
      <c r="Z28" s="73">
        <f t="shared" si="50"/>
        <v>44926</v>
      </c>
      <c r="AA28" s="73">
        <f t="shared" si="50"/>
        <v>45016</v>
      </c>
      <c r="AB28" s="73">
        <f t="shared" si="50"/>
        <v>45107</v>
      </c>
      <c r="AC28" s="73">
        <f t="shared" si="50"/>
        <v>45199</v>
      </c>
      <c r="AD28" s="73">
        <f t="shared" si="50"/>
        <v>45291</v>
      </c>
      <c r="AE28" s="73">
        <f t="shared" si="50"/>
        <v>45382</v>
      </c>
      <c r="AF28" s="73">
        <f t="shared" si="50"/>
        <v>45473</v>
      </c>
      <c r="AG28" s="73">
        <f t="shared" si="50"/>
        <v>45565</v>
      </c>
      <c r="AH28" s="73">
        <f t="shared" si="50"/>
        <v>45657</v>
      </c>
      <c r="AI28" s="73">
        <f t="shared" si="50"/>
        <v>45747</v>
      </c>
      <c r="AJ28" s="73">
        <f t="shared" si="50"/>
        <v>45838</v>
      </c>
      <c r="AK28" s="73">
        <f t="shared" si="50"/>
        <v>45930</v>
      </c>
      <c r="AL28" s="73">
        <f t="shared" si="50"/>
        <v>46022</v>
      </c>
      <c r="AM28" s="73">
        <f t="shared" si="50"/>
        <v>46112</v>
      </c>
      <c r="AN28" s="73">
        <f t="shared" si="50"/>
        <v>46203</v>
      </c>
      <c r="AO28" s="73">
        <f t="shared" si="50"/>
        <v>46295</v>
      </c>
      <c r="AP28" s="73">
        <f t="shared" si="50"/>
        <v>46387</v>
      </c>
      <c r="AQ28" s="73">
        <f t="shared" si="50"/>
        <v>46477</v>
      </c>
      <c r="AR28" s="73">
        <f t="shared" si="50"/>
        <v>46568</v>
      </c>
      <c r="AS28" s="73">
        <f t="shared" si="50"/>
        <v>46660</v>
      </c>
      <c r="AT28" s="73">
        <f t="shared" si="50"/>
        <v>46752</v>
      </c>
      <c r="AU28" s="73">
        <f t="shared" si="50"/>
        <v>46843</v>
      </c>
      <c r="AV28" s="73">
        <f t="shared" si="50"/>
        <v>46934</v>
      </c>
      <c r="AW28" s="73">
        <f t="shared" si="50"/>
        <v>47026</v>
      </c>
      <c r="AX28" s="73">
        <f t="shared" si="50"/>
        <v>47118</v>
      </c>
      <c r="AY28" s="73"/>
      <c r="AZ28" s="73"/>
    </row>
    <row r="29" spans="1:53">
      <c r="A29" s="70" t="s">
        <v>524</v>
      </c>
      <c r="B29" s="60" t="str">
        <f t="shared" ref="B29:AG29" si="51">IFERROR(((B16/A16)^4-1)*100, "n/a")</f>
        <v>n/a</v>
      </c>
      <c r="C29" s="60" t="str">
        <f t="shared" si="51"/>
        <v>n/a</v>
      </c>
      <c r="D29" s="60">
        <f t="shared" si="51"/>
        <v>0</v>
      </c>
      <c r="E29" s="60">
        <f t="shared" si="51"/>
        <v>0</v>
      </c>
      <c r="F29" s="60">
        <f t="shared" si="51"/>
        <v>4.040396597606688</v>
      </c>
      <c r="G29" s="60">
        <f t="shared" si="51"/>
        <v>0.98898690169850756</v>
      </c>
      <c r="H29" s="60">
        <f t="shared" si="51"/>
        <v>1.2343210018281647</v>
      </c>
      <c r="I29" s="60">
        <f t="shared" si="51"/>
        <v>1.5399211702427085</v>
      </c>
      <c r="J29" s="60">
        <f t="shared" si="51"/>
        <v>6.9621712248365553</v>
      </c>
      <c r="K29" s="60">
        <f t="shared" si="51"/>
        <v>2.364142743323594</v>
      </c>
      <c r="L29" s="60">
        <f t="shared" si="51"/>
        <v>2.6397926191820575</v>
      </c>
      <c r="M29" s="60">
        <f t="shared" si="51"/>
        <v>2.9071706533842612</v>
      </c>
      <c r="N29" s="60">
        <f t="shared" si="51"/>
        <v>7.9937259968648533</v>
      </c>
      <c r="O29" s="60">
        <f t="shared" si="51"/>
        <v>3.2763473364084472</v>
      </c>
      <c r="P29" s="60">
        <f t="shared" si="51"/>
        <v>3.4295383346842012</v>
      </c>
      <c r="Q29" s="60">
        <f t="shared" si="51"/>
        <v>3.554943505116781</v>
      </c>
      <c r="R29" s="60">
        <f t="shared" si="51"/>
        <v>9.0643690407686606</v>
      </c>
      <c r="S29" s="60">
        <f t="shared" si="51"/>
        <v>3.8658080066283018</v>
      </c>
      <c r="T29" s="60">
        <f t="shared" si="51"/>
        <v>3.9699319744245676</v>
      </c>
      <c r="U29" s="60">
        <f t="shared" si="51"/>
        <v>4.0688381617631331</v>
      </c>
      <c r="V29" s="60">
        <f t="shared" si="51"/>
        <v>9.6793712300086163</v>
      </c>
      <c r="W29" s="60">
        <f t="shared" si="51"/>
        <v>4.2561130195587715</v>
      </c>
      <c r="X29" s="60">
        <f t="shared" si="51"/>
        <v>4.3240366280389964</v>
      </c>
      <c r="Y29" s="60">
        <f t="shared" si="51"/>
        <v>4.3845468009601429</v>
      </c>
      <c r="Z29" s="60">
        <f t="shared" si="51"/>
        <v>9.7433933742303136</v>
      </c>
      <c r="AA29" s="60">
        <f t="shared" si="51"/>
        <v>4.4293738810789129</v>
      </c>
      <c r="AB29" s="60">
        <f t="shared" si="51"/>
        <v>4.4543008686403596</v>
      </c>
      <c r="AC29" s="60">
        <f t="shared" si="51"/>
        <v>4.4707996989912457</v>
      </c>
      <c r="AD29" s="60">
        <f t="shared" si="51"/>
        <v>9.7544774168645496</v>
      </c>
      <c r="AE29" s="60">
        <f t="shared" si="51"/>
        <v>4.4830890722450167</v>
      </c>
      <c r="AF29" s="60">
        <f t="shared" si="51"/>
        <v>4.489894613730061</v>
      </c>
      <c r="AG29" s="60">
        <f t="shared" si="51"/>
        <v>4.4944080796301522</v>
      </c>
      <c r="AH29" s="60">
        <f t="shared" ref="AH29:AX29" si="52">IFERROR(((AH16/AG16)^4-1)*100, "n/a")</f>
        <v>9.6841641078328387</v>
      </c>
      <c r="AI29" s="60">
        <f t="shared" si="52"/>
        <v>4.4812567951761695</v>
      </c>
      <c r="AJ29" s="60">
        <f t="shared" si="52"/>
        <v>4.4792151041281869</v>
      </c>
      <c r="AK29" s="60">
        <f t="shared" si="52"/>
        <v>4.4756240061878172</v>
      </c>
      <c r="AL29" s="60">
        <f t="shared" si="52"/>
        <v>9.6778793196799171</v>
      </c>
      <c r="AM29" s="60">
        <f t="shared" si="52"/>
        <v>4.4728773175373826</v>
      </c>
      <c r="AN29" s="60">
        <f t="shared" si="52"/>
        <v>4.4713791046239848</v>
      </c>
      <c r="AO29" s="60">
        <f t="shared" si="52"/>
        <v>4.4703756084402579</v>
      </c>
      <c r="AP29" s="60">
        <f t="shared" si="52"/>
        <v>9.2155462115776743</v>
      </c>
      <c r="AQ29" s="60">
        <f t="shared" si="52"/>
        <v>4.3654383419071685</v>
      </c>
      <c r="AR29" s="60">
        <f t="shared" si="52"/>
        <v>4.340372008005966</v>
      </c>
      <c r="AS29" s="60">
        <f t="shared" si="52"/>
        <v>4.3096058780954349</v>
      </c>
      <c r="AT29" s="60">
        <f t="shared" si="52"/>
        <v>9.8545608948075412</v>
      </c>
      <c r="AU29" s="60">
        <f t="shared" si="52"/>
        <v>4.4405098586659086</v>
      </c>
      <c r="AV29" s="60">
        <f t="shared" si="52"/>
        <v>4.4642026094637188</v>
      </c>
      <c r="AW29" s="60">
        <f t="shared" si="52"/>
        <v>4.5007784041068088</v>
      </c>
      <c r="AX29" s="60" t="str">
        <f t="shared" si="52"/>
        <v>n/a</v>
      </c>
      <c r="AY29" s="60"/>
      <c r="AZ29" s="60"/>
    </row>
    <row r="30" spans="1:53">
      <c r="A30" s="70" t="s">
        <v>615</v>
      </c>
      <c r="B30" s="60" t="str">
        <f t="shared" ref="B30:AG30" si="53">IFERROR(((B17/A17)^4-1)*100, "n/a")</f>
        <v>n/a</v>
      </c>
      <c r="C30" s="60" t="str">
        <f t="shared" si="53"/>
        <v>n/a</v>
      </c>
      <c r="D30" s="60">
        <f t="shared" si="53"/>
        <v>0</v>
      </c>
      <c r="E30" s="60">
        <f t="shared" si="53"/>
        <v>0</v>
      </c>
      <c r="F30" s="60">
        <f t="shared" si="53"/>
        <v>1.973991274829956</v>
      </c>
      <c r="G30" s="60">
        <f t="shared" si="53"/>
        <v>0.48838996235323062</v>
      </c>
      <c r="H30" s="60">
        <f t="shared" si="53"/>
        <v>0.61002130455540815</v>
      </c>
      <c r="I30" s="60">
        <f t="shared" si="53"/>
        <v>0.76179927928923252</v>
      </c>
      <c r="J30" s="60">
        <f t="shared" si="53"/>
        <v>6.10745312105756</v>
      </c>
      <c r="K30" s="60">
        <f t="shared" si="53"/>
        <v>1.8195772749738603</v>
      </c>
      <c r="L30" s="60">
        <f t="shared" si="53"/>
        <v>2.1168165036239639</v>
      </c>
      <c r="M30" s="60">
        <f t="shared" si="53"/>
        <v>2.4487823988533552</v>
      </c>
      <c r="N30" s="60">
        <f t="shared" si="53"/>
        <v>6.9640045658266647</v>
      </c>
      <c r="O30" s="60">
        <f t="shared" si="53"/>
        <v>2.8013557946736656</v>
      </c>
      <c r="P30" s="60">
        <f t="shared" si="53"/>
        <v>2.9671151367376414</v>
      </c>
      <c r="Q30" s="60">
        <f t="shared" si="53"/>
        <v>3.092272822207276</v>
      </c>
      <c r="R30" s="60">
        <f t="shared" si="53"/>
        <v>6.0301212963991491</v>
      </c>
      <c r="S30" s="60">
        <f t="shared" si="53"/>
        <v>2.9448753534619732</v>
      </c>
      <c r="T30" s="60">
        <f t="shared" si="53"/>
        <v>2.9395169274430089</v>
      </c>
      <c r="U30" s="60">
        <f t="shared" si="53"/>
        <v>2.9027313405126876</v>
      </c>
      <c r="V30" s="60">
        <f t="shared" si="53"/>
        <v>7.2910830303884788</v>
      </c>
      <c r="W30" s="60">
        <f t="shared" si="53"/>
        <v>3.1857588178670238</v>
      </c>
      <c r="X30" s="60">
        <f t="shared" si="53"/>
        <v>3.2449812594291139</v>
      </c>
      <c r="Y30" s="60">
        <f t="shared" si="53"/>
        <v>3.3272687641902943</v>
      </c>
      <c r="Z30" s="60">
        <f t="shared" si="53"/>
        <v>8.0061618652838007</v>
      </c>
      <c r="AA30" s="60">
        <f t="shared" si="53"/>
        <v>3.5257741037308277</v>
      </c>
      <c r="AB30" s="60">
        <f t="shared" si="53"/>
        <v>3.5930297563659952</v>
      </c>
      <c r="AC30" s="60">
        <f t="shared" si="53"/>
        <v>3.6566270756103636</v>
      </c>
      <c r="AD30" s="60">
        <f t="shared" si="53"/>
        <v>8.2233024532509358</v>
      </c>
      <c r="AE30" s="60">
        <f t="shared" si="53"/>
        <v>3.7376093697229162</v>
      </c>
      <c r="AF30" s="60">
        <f t="shared" si="53"/>
        <v>3.7721263025859209</v>
      </c>
      <c r="AG30" s="60">
        <f t="shared" si="53"/>
        <v>3.7996850818221128</v>
      </c>
      <c r="AH30" s="60">
        <f t="shared" ref="AH30:AX30" si="54">IFERROR(((AH17/AG17)^4-1)*100, "n/a")</f>
        <v>8.5624798348134199</v>
      </c>
      <c r="AI30" s="60">
        <f t="shared" si="54"/>
        <v>3.8919096458796432</v>
      </c>
      <c r="AJ30" s="60">
        <f t="shared" si="54"/>
        <v>3.9204483645391752</v>
      </c>
      <c r="AK30" s="60">
        <f t="shared" si="54"/>
        <v>3.9492104053773902</v>
      </c>
      <c r="AL30" s="60">
        <f t="shared" si="54"/>
        <v>15.320287394159315</v>
      </c>
      <c r="AM30" s="60">
        <f t="shared" si="54"/>
        <v>5.4532140016810393</v>
      </c>
      <c r="AN30" s="60">
        <f t="shared" si="54"/>
        <v>5.8135689752499609</v>
      </c>
      <c r="AO30" s="60">
        <f t="shared" si="54"/>
        <v>6.2505359160661023</v>
      </c>
      <c r="AP30" s="60">
        <f t="shared" si="54"/>
        <v>14.804665250488425</v>
      </c>
      <c r="AQ30" s="60">
        <f t="shared" si="54"/>
        <v>6.3254795463657532</v>
      </c>
      <c r="AR30" s="60">
        <f t="shared" si="54"/>
        <v>6.443983761087857</v>
      </c>
      <c r="AS30" s="60">
        <f t="shared" si="54"/>
        <v>6.488637324335822</v>
      </c>
      <c r="AT30" s="60">
        <f t="shared" si="54"/>
        <v>9.5587817551241461</v>
      </c>
      <c r="AU30" s="60">
        <f t="shared" si="54"/>
        <v>5.3762987592656408</v>
      </c>
      <c r="AV30" s="60">
        <f t="shared" si="54"/>
        <v>5.1278986892560052</v>
      </c>
      <c r="AW30" s="60">
        <f t="shared" si="54"/>
        <v>4.8107428768459304</v>
      </c>
      <c r="AX30" s="60" t="str">
        <f t="shared" si="54"/>
        <v>n/a</v>
      </c>
      <c r="AY30" s="60"/>
      <c r="AZ30" s="60"/>
    </row>
    <row r="31" spans="1:53">
      <c r="A31" s="70" t="s">
        <v>525</v>
      </c>
      <c r="B31" s="60" t="str">
        <f t="shared" ref="B31:AG31" si="55">IFERROR(((B18/A18)^4-1)*100, "n/a")</f>
        <v>n/a</v>
      </c>
      <c r="C31" s="60" t="str">
        <f t="shared" si="55"/>
        <v>n/a</v>
      </c>
      <c r="D31" s="60">
        <f t="shared" si="55"/>
        <v>0</v>
      </c>
      <c r="E31" s="60">
        <f t="shared" si="55"/>
        <v>0</v>
      </c>
      <c r="F31" s="60">
        <f t="shared" si="55"/>
        <v>8.5307462439200279</v>
      </c>
      <c r="G31" s="60">
        <f t="shared" si="55"/>
        <v>2.0412239464215221</v>
      </c>
      <c r="H31" s="60">
        <f t="shared" si="55"/>
        <v>2.543372692101209</v>
      </c>
      <c r="I31" s="60">
        <f t="shared" si="55"/>
        <v>3.1665447972335947</v>
      </c>
      <c r="J31" s="60">
        <f t="shared" si="55"/>
        <v>-6.6077360650880212</v>
      </c>
      <c r="K31" s="60">
        <f t="shared" si="55"/>
        <v>-0.30190254296745822</v>
      </c>
      <c r="L31" s="60">
        <f t="shared" si="55"/>
        <v>-1.006518985336069</v>
      </c>
      <c r="M31" s="60">
        <f t="shared" si="55"/>
        <v>-2.0426008157821696</v>
      </c>
      <c r="N31" s="60">
        <f t="shared" si="55"/>
        <v>16.382388419775907</v>
      </c>
      <c r="O31" s="60">
        <f t="shared" si="55"/>
        <v>3.0121074193194319</v>
      </c>
      <c r="P31" s="60">
        <f t="shared" si="55"/>
        <v>3.9976350351278667</v>
      </c>
      <c r="Q31" s="60">
        <f t="shared" si="55"/>
        <v>5.4742539785869182</v>
      </c>
      <c r="R31" s="60">
        <f t="shared" si="55"/>
        <v>7.3566945639164549</v>
      </c>
      <c r="S31" s="60">
        <f t="shared" si="55"/>
        <v>4.0651830194832428</v>
      </c>
      <c r="T31" s="60">
        <f t="shared" si="55"/>
        <v>4.0812379022360235</v>
      </c>
      <c r="U31" s="60">
        <f t="shared" si="55"/>
        <v>3.7523489857255621</v>
      </c>
      <c r="V31" s="60">
        <f t="shared" si="55"/>
        <v>6.3225509082585729</v>
      </c>
      <c r="W31" s="60">
        <f t="shared" si="55"/>
        <v>3.4381365201417546</v>
      </c>
      <c r="X31" s="60">
        <f t="shared" si="55"/>
        <v>3.2845693630413786</v>
      </c>
      <c r="Y31" s="60">
        <f t="shared" si="55"/>
        <v>3.1725653775872775</v>
      </c>
      <c r="Z31" s="60">
        <f t="shared" si="55"/>
        <v>6.3601736850960267</v>
      </c>
      <c r="AA31" s="60">
        <f t="shared" si="55"/>
        <v>3.1176028167816394</v>
      </c>
      <c r="AB31" s="60">
        <f t="shared" si="55"/>
        <v>3.077487087376829</v>
      </c>
      <c r="AC31" s="60">
        <f t="shared" si="55"/>
        <v>3.0546245143989736</v>
      </c>
      <c r="AD31" s="60">
        <f t="shared" si="55"/>
        <v>4.7795470977830767</v>
      </c>
      <c r="AE31" s="60">
        <f t="shared" si="55"/>
        <v>2.667970927219665</v>
      </c>
      <c r="AF31" s="60">
        <f t="shared" si="55"/>
        <v>2.5691338432602517</v>
      </c>
      <c r="AG31" s="60">
        <f t="shared" si="55"/>
        <v>2.4518559235450654</v>
      </c>
      <c r="AH31" s="60">
        <f t="shared" ref="AH31:AX31" si="56">IFERROR(((AH18/AG18)^4-1)*100, "n/a")</f>
        <v>4.318982520630632</v>
      </c>
      <c r="AI31" s="60">
        <f t="shared" si="56"/>
        <v>2.2900520961280924</v>
      </c>
      <c r="AJ31" s="60">
        <f t="shared" si="56"/>
        <v>2.2223368553570211</v>
      </c>
      <c r="AK31" s="60">
        <f t="shared" si="56"/>
        <v>2.1665876087302083</v>
      </c>
      <c r="AL31" s="60">
        <f t="shared" si="56"/>
        <v>4.5992470894961723</v>
      </c>
      <c r="AM31" s="60">
        <f t="shared" si="56"/>
        <v>2.2032598703216832</v>
      </c>
      <c r="AN31" s="60">
        <f t="shared" si="56"/>
        <v>2.1986205970160322</v>
      </c>
      <c r="AO31" s="60">
        <f t="shared" si="56"/>
        <v>2.2064128694251783</v>
      </c>
      <c r="AP31" s="60">
        <f t="shared" si="56"/>
        <v>2.7714728328795291</v>
      </c>
      <c r="AQ31" s="60">
        <f t="shared" si="56"/>
        <v>1.7687378147518196</v>
      </c>
      <c r="AR31" s="60">
        <f t="shared" si="56"/>
        <v>1.6638239787032383</v>
      </c>
      <c r="AS31" s="60">
        <f t="shared" si="56"/>
        <v>1.5312988487379497</v>
      </c>
      <c r="AT31" s="60">
        <f t="shared" si="56"/>
        <v>1.2288556359332015</v>
      </c>
      <c r="AU31" s="60">
        <f t="shared" si="56"/>
        <v>1.0962727223926994</v>
      </c>
      <c r="AV31" s="60">
        <f t="shared" si="56"/>
        <v>0.95668205921566329</v>
      </c>
      <c r="AW31" s="60">
        <f t="shared" si="56"/>
        <v>0.81511202989459353</v>
      </c>
      <c r="AX31" s="60" t="str">
        <f t="shared" si="56"/>
        <v>n/a</v>
      </c>
      <c r="AY31" s="60"/>
      <c r="AZ31" s="60"/>
    </row>
    <row r="32" spans="1:53">
      <c r="A32" s="70" t="s">
        <v>526</v>
      </c>
      <c r="B32" s="60" t="str">
        <f t="shared" ref="B32:AG32" si="57">IFERROR(((B19/A19)^4-1)*100, "n/a")</f>
        <v>n/a</v>
      </c>
      <c r="C32" s="60" t="str">
        <f t="shared" si="57"/>
        <v>n/a</v>
      </c>
      <c r="D32" s="60">
        <f t="shared" si="57"/>
        <v>0</v>
      </c>
      <c r="E32" s="60">
        <f t="shared" si="57"/>
        <v>0</v>
      </c>
      <c r="F32" s="60">
        <f t="shared" si="57"/>
        <v>-25.004892992205164</v>
      </c>
      <c r="G32" s="60">
        <f t="shared" si="57"/>
        <v>-7.2527038945212396</v>
      </c>
      <c r="H32" s="60">
        <f t="shared" si="57"/>
        <v>-9.1674368630095806</v>
      </c>
      <c r="I32" s="60">
        <f t="shared" si="57"/>
        <v>-11.620908055932111</v>
      </c>
      <c r="J32" s="60">
        <f t="shared" si="57"/>
        <v>-7.704274206059269</v>
      </c>
      <c r="K32" s="60">
        <f t="shared" si="57"/>
        <v>-7.5603103333252157</v>
      </c>
      <c r="L32" s="60">
        <f t="shared" si="57"/>
        <v>-7.1149448431042428</v>
      </c>
      <c r="M32" s="60">
        <f t="shared" si="57"/>
        <v>-5.8541358003434514</v>
      </c>
      <c r="N32" s="60">
        <f t="shared" si="57"/>
        <v>1.5806995816748604</v>
      </c>
      <c r="O32" s="60">
        <f t="shared" si="57"/>
        <v>-2.9717985462265673</v>
      </c>
      <c r="P32" s="60">
        <f t="shared" si="57"/>
        <v>-1.87452598134219</v>
      </c>
      <c r="Q32" s="60">
        <f t="shared" si="57"/>
        <v>-0.83607157362944884</v>
      </c>
      <c r="R32" s="60">
        <f t="shared" si="57"/>
        <v>6.7520298497578457</v>
      </c>
      <c r="S32" s="60">
        <f t="shared" si="57"/>
        <v>0.94934424983010857</v>
      </c>
      <c r="T32" s="60">
        <f t="shared" si="57"/>
        <v>1.6562724155902098</v>
      </c>
      <c r="U32" s="60">
        <f t="shared" si="57"/>
        <v>2.2736844498733477</v>
      </c>
      <c r="V32" s="60">
        <f t="shared" si="57"/>
        <v>10.610940435219018</v>
      </c>
      <c r="W32" s="60">
        <f t="shared" si="57"/>
        <v>3.4780835237926633</v>
      </c>
      <c r="X32" s="60">
        <f t="shared" si="57"/>
        <v>3.9177623210855606</v>
      </c>
      <c r="Y32" s="60">
        <f t="shared" si="57"/>
        <v>4.3120354943942951</v>
      </c>
      <c r="Z32" s="60">
        <f t="shared" si="57"/>
        <v>13.731416579720346</v>
      </c>
      <c r="AA32" s="60">
        <f t="shared" si="57"/>
        <v>5.1966387503741718</v>
      </c>
      <c r="AB32" s="60">
        <f t="shared" si="57"/>
        <v>5.4979375360835192</v>
      </c>
      <c r="AC32" s="60">
        <f t="shared" si="57"/>
        <v>5.7761596303954166</v>
      </c>
      <c r="AD32" s="60">
        <f t="shared" si="57"/>
        <v>9.2654369670912793</v>
      </c>
      <c r="AE32" s="60">
        <f t="shared" si="57"/>
        <v>4.9247122667100074</v>
      </c>
      <c r="AF32" s="60">
        <f t="shared" si="57"/>
        <v>4.7903056351713991</v>
      </c>
      <c r="AG32" s="60">
        <f t="shared" si="57"/>
        <v>4.5591794134864472</v>
      </c>
      <c r="AH32" s="60">
        <f t="shared" ref="AH32:AX32" si="58">IFERROR(((AH19/AG19)^4-1)*100, "n/a")</f>
        <v>7.6371816516554336</v>
      </c>
      <c r="AI32" s="60">
        <f t="shared" si="58"/>
        <v>4.1019919484485134</v>
      </c>
      <c r="AJ32" s="60">
        <f t="shared" si="58"/>
        <v>3.9390168984844598</v>
      </c>
      <c r="AK32" s="60">
        <f t="shared" si="58"/>
        <v>3.7918348624827569</v>
      </c>
      <c r="AL32" s="60">
        <f t="shared" si="58"/>
        <v>11.687721529584639</v>
      </c>
      <c r="AM32" s="60">
        <f t="shared" si="58"/>
        <v>4.6311212286308523</v>
      </c>
      <c r="AN32" s="60">
        <f t="shared" si="58"/>
        <v>4.7949138914112233</v>
      </c>
      <c r="AO32" s="60">
        <f t="shared" si="58"/>
        <v>5.0321418587908173</v>
      </c>
      <c r="AP32" s="60">
        <f t="shared" si="58"/>
        <v>11.06729456906792</v>
      </c>
      <c r="AQ32" s="60">
        <f t="shared" si="58"/>
        <v>4.989110703789712</v>
      </c>
      <c r="AR32" s="60">
        <f t="shared" si="58"/>
        <v>5.0347623192920299</v>
      </c>
      <c r="AS32" s="60">
        <f t="shared" si="58"/>
        <v>5.0353774624688041</v>
      </c>
      <c r="AT32" s="60">
        <f t="shared" si="58"/>
        <v>8.044634467462064</v>
      </c>
      <c r="AU32" s="60">
        <f t="shared" si="58"/>
        <v>4.3652629065525916</v>
      </c>
      <c r="AV32" s="60">
        <f t="shared" si="58"/>
        <v>4.2072493223636043</v>
      </c>
      <c r="AW32" s="60">
        <f t="shared" si="58"/>
        <v>4.0115482947356895</v>
      </c>
      <c r="AX32" s="60" t="str">
        <f t="shared" si="58"/>
        <v>n/a</v>
      </c>
      <c r="AY32" s="60"/>
      <c r="AZ32" s="60"/>
    </row>
    <row r="33" spans="1:52">
      <c r="A33" s="70" t="s">
        <v>527</v>
      </c>
      <c r="B33" s="60" t="str">
        <f t="shared" ref="B33:AG33" si="59">IFERROR(((B20/A20)^4-1)*100, "n/a")</f>
        <v>n/a</v>
      </c>
      <c r="C33" s="60" t="str">
        <f t="shared" si="59"/>
        <v>n/a</v>
      </c>
      <c r="D33" s="60">
        <f t="shared" si="59"/>
        <v>0</v>
      </c>
      <c r="E33" s="60">
        <f t="shared" si="59"/>
        <v>0</v>
      </c>
      <c r="F33" s="60">
        <f t="shared" si="59"/>
        <v>4.4864892521429667</v>
      </c>
      <c r="G33" s="60">
        <f t="shared" si="59"/>
        <v>1.0956657727648089</v>
      </c>
      <c r="H33" s="60">
        <f t="shared" si="59"/>
        <v>1.3672344282236182</v>
      </c>
      <c r="I33" s="60">
        <f t="shared" si="59"/>
        <v>1.7053860452065805</v>
      </c>
      <c r="J33" s="60">
        <f t="shared" si="59"/>
        <v>4.736807128469267</v>
      </c>
      <c r="K33" s="60">
        <f t="shared" si="59"/>
        <v>1.9145490412229682</v>
      </c>
      <c r="L33" s="60">
        <f t="shared" si="59"/>
        <v>2.0484775928838683</v>
      </c>
      <c r="M33" s="60">
        <f t="shared" si="59"/>
        <v>2.1322132423561069</v>
      </c>
      <c r="N33" s="60">
        <f t="shared" si="59"/>
        <v>6.376207110931098</v>
      </c>
      <c r="O33" s="60">
        <f t="shared" si="59"/>
        <v>2.5711232416478769</v>
      </c>
      <c r="P33" s="60">
        <f t="shared" si="59"/>
        <v>2.6979527854931407</v>
      </c>
      <c r="Q33" s="60">
        <f t="shared" si="59"/>
        <v>2.8350486727235058</v>
      </c>
      <c r="R33" s="60">
        <f t="shared" si="59"/>
        <v>6.6328470369119596</v>
      </c>
      <c r="S33" s="60">
        <f t="shared" si="59"/>
        <v>2.958585127435498</v>
      </c>
      <c r="T33" s="60">
        <f t="shared" si="59"/>
        <v>3.0214511939316901</v>
      </c>
      <c r="U33" s="60">
        <f t="shared" si="59"/>
        <v>3.0663621252859707</v>
      </c>
      <c r="V33" s="60">
        <f t="shared" si="59"/>
        <v>7.2779350350327343</v>
      </c>
      <c r="W33" s="60">
        <f t="shared" si="59"/>
        <v>3.2418265471204188</v>
      </c>
      <c r="X33" s="60">
        <f t="shared" si="59"/>
        <v>3.2947845754194738</v>
      </c>
      <c r="Y33" s="60">
        <f t="shared" si="59"/>
        <v>3.3496419943955802</v>
      </c>
      <c r="Z33" s="60">
        <f t="shared" si="59"/>
        <v>7.4881336787603781</v>
      </c>
      <c r="AA33" s="60">
        <f t="shared" si="59"/>
        <v>3.4239974674840079</v>
      </c>
      <c r="AB33" s="60">
        <f t="shared" si="59"/>
        <v>3.4549649485959177</v>
      </c>
      <c r="AC33" s="60">
        <f t="shared" si="59"/>
        <v>3.4801944159840392</v>
      </c>
      <c r="AD33" s="60">
        <f t="shared" si="59"/>
        <v>7.453984712422046</v>
      </c>
      <c r="AE33" s="60">
        <f t="shared" si="59"/>
        <v>3.4857788445337823</v>
      </c>
      <c r="AF33" s="60">
        <f t="shared" si="59"/>
        <v>3.4931548084581765</v>
      </c>
      <c r="AG33" s="60">
        <f t="shared" si="59"/>
        <v>3.496256620117455</v>
      </c>
      <c r="AH33" s="60">
        <f t="shared" ref="AH33:AX33" si="60">IFERROR(((AH20/AG20)^4-1)*100, "n/a")</f>
        <v>7.4629850992289137</v>
      </c>
      <c r="AI33" s="60">
        <f t="shared" si="60"/>
        <v>3.5008385576790868</v>
      </c>
      <c r="AJ33" s="60">
        <f t="shared" si="60"/>
        <v>3.5026772896008307</v>
      </c>
      <c r="AK33" s="60">
        <f t="shared" si="60"/>
        <v>3.5042137207206059</v>
      </c>
      <c r="AL33" s="60">
        <f t="shared" si="60"/>
        <v>7.3813558926041578</v>
      </c>
      <c r="AM33" s="60">
        <f t="shared" si="60"/>
        <v>3.486200804640327</v>
      </c>
      <c r="AN33" s="60">
        <f t="shared" si="60"/>
        <v>3.4822576645572534</v>
      </c>
      <c r="AO33" s="60">
        <f t="shared" si="60"/>
        <v>3.4770030277074593</v>
      </c>
      <c r="AP33" s="60">
        <f t="shared" si="60"/>
        <v>7.2171950637132998</v>
      </c>
      <c r="AQ33" s="60">
        <f t="shared" si="60"/>
        <v>3.436904697389398</v>
      </c>
      <c r="AR33" s="60">
        <f t="shared" si="60"/>
        <v>3.4260455732753048</v>
      </c>
      <c r="AS33" s="60">
        <f t="shared" si="60"/>
        <v>3.4138431843422135</v>
      </c>
      <c r="AT33" s="60">
        <f t="shared" si="60"/>
        <v>7.2610833861897595</v>
      </c>
      <c r="AU33" s="60">
        <f t="shared" si="60"/>
        <v>3.4184578813455158</v>
      </c>
      <c r="AV33" s="60">
        <f t="shared" si="60"/>
        <v>3.416640388629899</v>
      </c>
      <c r="AW33" s="60">
        <f t="shared" si="60"/>
        <v>3.4173104542247978</v>
      </c>
      <c r="AX33" s="60" t="str">
        <f t="shared" si="60"/>
        <v>n/a</v>
      </c>
      <c r="AY33" s="60"/>
      <c r="AZ33" s="60"/>
    </row>
    <row r="34" spans="1:52">
      <c r="A34" s="69" t="s">
        <v>610</v>
      </c>
      <c r="B34" s="60" t="str">
        <f t="shared" ref="B34:AG34" si="61">IFERROR(((B21/A21)^4-1)*100, "n/a")</f>
        <v>n/a</v>
      </c>
      <c r="C34" s="60" t="str">
        <f t="shared" si="61"/>
        <v>n/a</v>
      </c>
      <c r="D34" s="60">
        <f t="shared" si="61"/>
        <v>0</v>
      </c>
      <c r="E34" s="60">
        <f t="shared" si="61"/>
        <v>0</v>
      </c>
      <c r="F34" s="60">
        <f t="shared" si="61"/>
        <v>4.9752068254170556</v>
      </c>
      <c r="G34" s="60">
        <f t="shared" si="61"/>
        <v>1.2119825861016453</v>
      </c>
      <c r="H34" s="60">
        <f t="shared" si="61"/>
        <v>1.5121051136022245</v>
      </c>
      <c r="I34" s="60">
        <f t="shared" si="61"/>
        <v>1.8856576307341832</v>
      </c>
      <c r="J34" s="60">
        <f t="shared" si="61"/>
        <v>8.3336710341962217</v>
      </c>
      <c r="K34" s="60">
        <f t="shared" si="61"/>
        <v>2.8329316971039908</v>
      </c>
      <c r="L34" s="60">
        <f t="shared" si="61"/>
        <v>3.1535688968363784</v>
      </c>
      <c r="M34" s="60">
        <f t="shared" si="61"/>
        <v>3.4600477647894534</v>
      </c>
      <c r="N34" s="60">
        <f t="shared" si="61"/>
        <v>7.9125224464320354</v>
      </c>
      <c r="O34" s="60">
        <f t="shared" si="61"/>
        <v>3.5141606121514402</v>
      </c>
      <c r="P34" s="60">
        <f t="shared" si="61"/>
        <v>3.600573324200651</v>
      </c>
      <c r="Q34" s="60">
        <f t="shared" si="61"/>
        <v>3.6341793818658097</v>
      </c>
      <c r="R34" s="60">
        <f t="shared" si="61"/>
        <v>8.9306736454569204</v>
      </c>
      <c r="S34" s="60">
        <f t="shared" si="61"/>
        <v>3.8952622312456775</v>
      </c>
      <c r="T34" s="60">
        <f t="shared" si="61"/>
        <v>3.965524729594283</v>
      </c>
      <c r="U34" s="60">
        <f t="shared" si="61"/>
        <v>4.0444706415536213</v>
      </c>
      <c r="V34" s="60">
        <f t="shared" si="61"/>
        <v>9.3321735476584955</v>
      </c>
      <c r="W34" s="60">
        <f t="shared" si="61"/>
        <v>4.1709123849551055</v>
      </c>
      <c r="X34" s="60">
        <f t="shared" si="61"/>
        <v>4.2196945700379018</v>
      </c>
      <c r="Y34" s="60">
        <f t="shared" si="61"/>
        <v>4.2612814734362292</v>
      </c>
      <c r="Z34" s="60">
        <f t="shared" si="61"/>
        <v>8.8715823220413945</v>
      </c>
      <c r="AA34" s="60">
        <f t="shared" si="61"/>
        <v>4.1783715918918274</v>
      </c>
      <c r="AB34" s="60">
        <f t="shared" si="61"/>
        <v>4.1685685587986132</v>
      </c>
      <c r="AC34" s="60">
        <f t="shared" si="61"/>
        <v>4.1465766465272003</v>
      </c>
      <c r="AD34" s="60">
        <f t="shared" si="61"/>
        <v>8.4186509227166528</v>
      </c>
      <c r="AE34" s="60">
        <f t="shared" si="61"/>
        <v>4.035953089505373</v>
      </c>
      <c r="AF34" s="60">
        <f t="shared" si="61"/>
        <v>4.0044494962374833</v>
      </c>
      <c r="AG34" s="60">
        <f t="shared" si="61"/>
        <v>3.9706744747815881</v>
      </c>
      <c r="AH34" s="60">
        <f t="shared" ref="AH34:AX34" si="62">IFERROR(((AH21/AG21)^4-1)*100, "n/a")</f>
        <v>8.1626540544399653</v>
      </c>
      <c r="AI34" s="60">
        <f t="shared" si="62"/>
        <v>3.8966723763865785</v>
      </c>
      <c r="AJ34" s="60">
        <f t="shared" si="62"/>
        <v>3.8710218041504652</v>
      </c>
      <c r="AK34" s="60">
        <f t="shared" si="62"/>
        <v>3.8472963518157099</v>
      </c>
      <c r="AL34" s="60">
        <f t="shared" si="62"/>
        <v>8.2504871465659981</v>
      </c>
      <c r="AM34" s="60">
        <f t="shared" si="62"/>
        <v>3.8556186851185226</v>
      </c>
      <c r="AN34" s="60">
        <f t="shared" si="62"/>
        <v>3.851949400421506</v>
      </c>
      <c r="AO34" s="60">
        <f t="shared" si="62"/>
        <v>3.8530579859562542</v>
      </c>
      <c r="AP34" s="60">
        <f t="shared" si="62"/>
        <v>7.961168776069405</v>
      </c>
      <c r="AQ34" s="60">
        <f t="shared" si="62"/>
        <v>3.7862254873250567</v>
      </c>
      <c r="AR34" s="60">
        <f t="shared" si="62"/>
        <v>3.7705588633731191</v>
      </c>
      <c r="AS34" s="60">
        <f t="shared" si="62"/>
        <v>3.7508911510072407</v>
      </c>
      <c r="AT34" s="60">
        <f t="shared" si="62"/>
        <v>8.3405309935985272</v>
      </c>
      <c r="AU34" s="60">
        <f t="shared" si="62"/>
        <v>3.8292685669846893</v>
      </c>
      <c r="AV34" s="60">
        <f t="shared" si="62"/>
        <v>3.8432634660220399</v>
      </c>
      <c r="AW34" s="60">
        <f t="shared" si="62"/>
        <v>3.865282134770065</v>
      </c>
      <c r="AX34" s="60" t="str">
        <f t="shared" si="62"/>
        <v>n/a</v>
      </c>
      <c r="AY34" s="60"/>
      <c r="AZ34" s="60"/>
    </row>
    <row r="35" spans="1:52">
      <c r="A35" s="69" t="s">
        <v>611</v>
      </c>
      <c r="B35" s="60" t="str">
        <f t="shared" ref="B35:AG35" si="63">IFERROR(((B22/A22)^4-1)*100, "n/a")</f>
        <v>n/a</v>
      </c>
      <c r="C35" s="60" t="str">
        <f t="shared" si="63"/>
        <v>n/a</v>
      </c>
      <c r="D35" s="60">
        <f t="shared" si="63"/>
        <v>0</v>
      </c>
      <c r="E35" s="60">
        <f t="shared" si="63"/>
        <v>0</v>
      </c>
      <c r="F35" s="60">
        <f t="shared" si="63"/>
        <v>10.381289062499977</v>
      </c>
      <c r="G35" s="60">
        <f t="shared" si="63"/>
        <v>2.4614233619280057</v>
      </c>
      <c r="H35" s="60">
        <f t="shared" si="63"/>
        <v>3.0649125368595209</v>
      </c>
      <c r="I35" s="60">
        <f t="shared" si="63"/>
        <v>3.8127303896197118</v>
      </c>
      <c r="J35" s="60">
        <f t="shared" si="63"/>
        <v>2.2913096212847872</v>
      </c>
      <c r="K35" s="60">
        <f t="shared" si="63"/>
        <v>2.2500141110067373</v>
      </c>
      <c r="L35" s="60">
        <f t="shared" si="63"/>
        <v>2.0526722732932878</v>
      </c>
      <c r="M35" s="60">
        <f t="shared" si="63"/>
        <v>1.6272180305275441</v>
      </c>
      <c r="N35" s="60">
        <f t="shared" si="63"/>
        <v>-9.9988384270255359E-2</v>
      </c>
      <c r="O35" s="60">
        <f t="shared" si="63"/>
        <v>0.88550035886942879</v>
      </c>
      <c r="P35" s="60">
        <f t="shared" si="63"/>
        <v>0.59846977434832027</v>
      </c>
      <c r="Q35" s="60">
        <f t="shared" si="63"/>
        <v>0.34441361224004652</v>
      </c>
      <c r="R35" s="60">
        <f t="shared" si="63"/>
        <v>0.45526692347808151</v>
      </c>
      <c r="S35" s="60">
        <f t="shared" si="63"/>
        <v>0.34853281673450365</v>
      </c>
      <c r="T35" s="60">
        <f t="shared" si="63"/>
        <v>0.28639266646135475</v>
      </c>
      <c r="U35" s="60">
        <f t="shared" si="63"/>
        <v>0.27194318018006758</v>
      </c>
      <c r="V35" s="60">
        <f t="shared" si="63"/>
        <v>1.7830420361805599</v>
      </c>
      <c r="W35" s="60">
        <f t="shared" si="63"/>
        <v>0.58079730594211565</v>
      </c>
      <c r="X35" s="60">
        <f t="shared" si="63"/>
        <v>0.65396634769494533</v>
      </c>
      <c r="Y35" s="60">
        <f t="shared" si="63"/>
        <v>0.74886325185903324</v>
      </c>
      <c r="Z35" s="60">
        <f t="shared" si="63"/>
        <v>0.49394979132368899</v>
      </c>
      <c r="AA35" s="60">
        <f t="shared" si="63"/>
        <v>0.47238028336109572</v>
      </c>
      <c r="AB35" s="60">
        <f t="shared" si="63"/>
        <v>0.42728917854999438</v>
      </c>
      <c r="AC35" s="60">
        <f t="shared" si="63"/>
        <v>0.34744356606020155</v>
      </c>
      <c r="AD35" s="60">
        <f t="shared" si="63"/>
        <v>1.8473981268300799</v>
      </c>
      <c r="AE35" s="60">
        <f t="shared" si="63"/>
        <v>0.65040666136646497</v>
      </c>
      <c r="AF35" s="60">
        <f t="shared" si="63"/>
        <v>0.7057918534524088</v>
      </c>
      <c r="AG35" s="60">
        <f t="shared" si="63"/>
        <v>0.79474020725072148</v>
      </c>
      <c r="AH35" s="60">
        <f t="shared" ref="AH35:AX35" si="64">IFERROR(((AH22/AG22)^4-1)*100, "n/a")</f>
        <v>3.6000380073382132</v>
      </c>
      <c r="AI35" s="60">
        <f t="shared" si="64"/>
        <v>1.2559089133960422</v>
      </c>
      <c r="AJ35" s="60">
        <f t="shared" si="64"/>
        <v>1.3916407997930147</v>
      </c>
      <c r="AK35" s="60">
        <f t="shared" si="64"/>
        <v>1.5386972332208204</v>
      </c>
      <c r="AL35" s="60">
        <f t="shared" si="64"/>
        <v>2.5379832197583552</v>
      </c>
      <c r="AM35" s="60">
        <f t="shared" si="64"/>
        <v>1.3515072516185889</v>
      </c>
      <c r="AN35" s="60">
        <f t="shared" si="64"/>
        <v>1.3416437741837095</v>
      </c>
      <c r="AO35" s="60">
        <f t="shared" si="64"/>
        <v>1.2932436788457569</v>
      </c>
      <c r="AP35" s="60">
        <f t="shared" si="64"/>
        <v>3.9555955266191045</v>
      </c>
      <c r="AQ35" s="60">
        <f t="shared" si="64"/>
        <v>1.6209007632738581</v>
      </c>
      <c r="AR35" s="60">
        <f t="shared" si="64"/>
        <v>1.6894025678525049</v>
      </c>
      <c r="AS35" s="60">
        <f t="shared" si="64"/>
        <v>1.7865493940873112</v>
      </c>
      <c r="AT35" s="60">
        <f t="shared" si="64"/>
        <v>2.7069737840093477</v>
      </c>
      <c r="AU35" s="60">
        <f t="shared" si="64"/>
        <v>1.5262880996130823</v>
      </c>
      <c r="AV35" s="60">
        <f t="shared" si="64"/>
        <v>1.4863101300974568</v>
      </c>
      <c r="AW35" s="60">
        <f t="shared" si="64"/>
        <v>1.4127336395492573</v>
      </c>
      <c r="AX35" s="60" t="str">
        <f t="shared" si="64"/>
        <v>n/a</v>
      </c>
      <c r="AY35" s="60"/>
      <c r="AZ35" s="60"/>
    </row>
    <row r="36" spans="1:52">
      <c r="A36" s="69" t="s">
        <v>612</v>
      </c>
      <c r="B36" s="60" t="str">
        <f t="shared" ref="B36:AG36" si="65">IFERROR(((B23/A23)^4-1)*100, "n/a")</f>
        <v>n/a</v>
      </c>
      <c r="C36" s="60" t="str">
        <f t="shared" si="65"/>
        <v>n/a</v>
      </c>
      <c r="D36" s="60">
        <f t="shared" si="65"/>
        <v>0</v>
      </c>
      <c r="E36" s="60">
        <f t="shared" si="65"/>
        <v>0</v>
      </c>
      <c r="F36" s="60">
        <f t="shared" si="65"/>
        <v>10.775801095028337</v>
      </c>
      <c r="G36" s="60">
        <f t="shared" si="65"/>
        <v>2.5500314573822624</v>
      </c>
      <c r="H36" s="60">
        <f t="shared" si="65"/>
        <v>3.1748017308995014</v>
      </c>
      <c r="I36" s="60">
        <f t="shared" si="65"/>
        <v>3.9487458920481</v>
      </c>
      <c r="J36" s="60">
        <f t="shared" si="65"/>
        <v>20.383986623835291</v>
      </c>
      <c r="K36" s="60">
        <f t="shared" si="65"/>
        <v>6.3328076358596164</v>
      </c>
      <c r="L36" s="60">
        <f t="shared" si="65"/>
        <v>7.0723618541567168</v>
      </c>
      <c r="M36" s="60">
        <f t="shared" si="65"/>
        <v>7.7969154870947355</v>
      </c>
      <c r="N36" s="60">
        <f t="shared" si="65"/>
        <v>26.388484077934393</v>
      </c>
      <c r="O36" s="60">
        <f t="shared" si="65"/>
        <v>9.3171120180192801</v>
      </c>
      <c r="P36" s="60">
        <f t="shared" si="65"/>
        <v>9.8212618496903215</v>
      </c>
      <c r="Q36" s="60">
        <f t="shared" si="65"/>
        <v>10.272592791439749</v>
      </c>
      <c r="R36" s="60">
        <f t="shared" si="65"/>
        <v>24.301358705184349</v>
      </c>
      <c r="S36" s="60">
        <f t="shared" si="65"/>
        <v>10.079850220611398</v>
      </c>
      <c r="T36" s="60">
        <f t="shared" si="65"/>
        <v>10.136890529974508</v>
      </c>
      <c r="U36" s="60">
        <f t="shared" si="65"/>
        <v>10.107027330303819</v>
      </c>
      <c r="V36" s="60">
        <f t="shared" si="65"/>
        <v>20.160323250919809</v>
      </c>
      <c r="W36" s="60">
        <f t="shared" si="65"/>
        <v>9.2901036864642563</v>
      </c>
      <c r="X36" s="60">
        <f t="shared" si="65"/>
        <v>9.1023218207865639</v>
      </c>
      <c r="Y36" s="60">
        <f t="shared" si="65"/>
        <v>8.8791428246790751</v>
      </c>
      <c r="Z36" s="60">
        <f t="shared" si="65"/>
        <v>16.084700952846553</v>
      </c>
      <c r="AA36" s="60">
        <f t="shared" si="65"/>
        <v>7.9454843227432459</v>
      </c>
      <c r="AB36" s="60">
        <f t="shared" si="65"/>
        <v>7.6849341549575456</v>
      </c>
      <c r="AC36" s="60">
        <f t="shared" si="65"/>
        <v>7.415133011024122</v>
      </c>
      <c r="AD36" s="60">
        <f t="shared" si="65"/>
        <v>11.760546124109549</v>
      </c>
      <c r="AE36" s="60">
        <f t="shared" si="65"/>
        <v>6.3637555653522249</v>
      </c>
      <c r="AF36" s="60">
        <f t="shared" si="65"/>
        <v>6.0604726689163613</v>
      </c>
      <c r="AG36" s="60">
        <f t="shared" si="65"/>
        <v>5.7483713386268898</v>
      </c>
      <c r="AH36" s="60">
        <f t="shared" ref="AH36:AX36" si="66">IFERROR(((AH23/AG23)^4-1)*100, "n/a")</f>
        <v>9.4832978465323912</v>
      </c>
      <c r="AI36" s="60">
        <f t="shared" si="66"/>
        <v>5.09848081869273</v>
      </c>
      <c r="AJ36" s="60">
        <f t="shared" si="66"/>
        <v>4.8737903193623922</v>
      </c>
      <c r="AK36" s="60">
        <f t="shared" si="66"/>
        <v>4.6688645163420084</v>
      </c>
      <c r="AL36" s="60">
        <f t="shared" si="66"/>
        <v>9.6823516226640205</v>
      </c>
      <c r="AM36" s="60">
        <f t="shared" si="66"/>
        <v>4.6125907131556509</v>
      </c>
      <c r="AN36" s="60">
        <f t="shared" si="66"/>
        <v>4.5510221349836399</v>
      </c>
      <c r="AO36" s="60">
        <f t="shared" si="66"/>
        <v>4.5232059173734296</v>
      </c>
      <c r="AP36" s="60">
        <f t="shared" si="66"/>
        <v>9.2017904661349181</v>
      </c>
      <c r="AQ36" s="60">
        <f t="shared" si="66"/>
        <v>4.3936422149027932</v>
      </c>
      <c r="AR36" s="60">
        <f t="shared" si="66"/>
        <v>4.3564266442272848</v>
      </c>
      <c r="AS36" s="60">
        <f t="shared" si="66"/>
        <v>4.3169716980380635</v>
      </c>
      <c r="AT36" s="60">
        <f t="shared" si="66"/>
        <v>9.1058549716340984</v>
      </c>
      <c r="AU36" s="60">
        <f t="shared" si="66"/>
        <v>4.2770991524039736</v>
      </c>
      <c r="AV36" s="60">
        <f t="shared" si="66"/>
        <v>4.2583067315197898</v>
      </c>
      <c r="AW36" s="60">
        <f t="shared" si="66"/>
        <v>4.2444046497055021</v>
      </c>
      <c r="AX36" s="60" t="str">
        <f t="shared" si="66"/>
        <v>n/a</v>
      </c>
      <c r="AY36" s="60"/>
      <c r="AZ36" s="60"/>
    </row>
    <row r="37" spans="1:52">
      <c r="A37" s="93" t="s">
        <v>448</v>
      </c>
      <c r="B37" s="60" t="str">
        <f t="shared" ref="B37:AG37" si="67">IFERROR(((B24/A24)^4-1)*100, "n/a")</f>
        <v>n/a</v>
      </c>
      <c r="C37" s="60" t="str">
        <f t="shared" si="67"/>
        <v>n/a</v>
      </c>
      <c r="D37" s="60">
        <f t="shared" si="67"/>
        <v>0</v>
      </c>
      <c r="E37" s="60">
        <f t="shared" si="67"/>
        <v>-4.4408920985006262E-14</v>
      </c>
      <c r="F37" s="60">
        <f t="shared" si="67"/>
        <v>0.24228161278800897</v>
      </c>
      <c r="G37" s="60">
        <f t="shared" si="67"/>
        <v>6.0492567915471085E-2</v>
      </c>
      <c r="H37" s="60">
        <f t="shared" si="67"/>
        <v>7.5608562185425221E-2</v>
      </c>
      <c r="I37" s="60">
        <f t="shared" si="67"/>
        <v>9.4499536338132906E-2</v>
      </c>
      <c r="J37" s="60">
        <f t="shared" si="67"/>
        <v>9.4792279120095024</v>
      </c>
      <c r="K37" s="60">
        <f t="shared" si="67"/>
        <v>2.2997977113625723</v>
      </c>
      <c r="L37" s="60">
        <f t="shared" si="67"/>
        <v>2.8456364852785576</v>
      </c>
      <c r="M37" s="60">
        <f t="shared" si="67"/>
        <v>3.5177871118458715</v>
      </c>
      <c r="N37" s="60">
        <f t="shared" si="67"/>
        <v>9.6561843523417679</v>
      </c>
      <c r="O37" s="60">
        <f t="shared" si="67"/>
        <v>3.8507489543529339</v>
      </c>
      <c r="P37" s="60">
        <f t="shared" si="67"/>
        <v>4.0912976240839116</v>
      </c>
      <c r="Q37" s="60">
        <f t="shared" si="67"/>
        <v>4.2278741933375663</v>
      </c>
      <c r="R37" s="60">
        <f t="shared" si="67"/>
        <v>11.259340471838231</v>
      </c>
      <c r="S37" s="60">
        <f t="shared" si="67"/>
        <v>4.6758841523234729</v>
      </c>
      <c r="T37" s="60">
        <f t="shared" si="67"/>
        <v>4.8140879310029749</v>
      </c>
      <c r="U37" s="60">
        <f t="shared" si="67"/>
        <v>4.9524372656104321</v>
      </c>
      <c r="V37" s="60">
        <f t="shared" si="67"/>
        <v>17.217269093558606</v>
      </c>
      <c r="W37" s="60">
        <f t="shared" si="67"/>
        <v>6.3012619474537734</v>
      </c>
      <c r="X37" s="60">
        <f t="shared" si="67"/>
        <v>6.6471110043187398</v>
      </c>
      <c r="Y37" s="60">
        <f t="shared" si="67"/>
        <v>7.0398567102398779</v>
      </c>
      <c r="Z37" s="60">
        <f t="shared" si="67"/>
        <v>9.1301368057373988</v>
      </c>
      <c r="AA37" s="60">
        <f t="shared" si="67"/>
        <v>5.4538598996503929</v>
      </c>
      <c r="AB37" s="60">
        <f t="shared" si="67"/>
        <v>5.1766662736536739</v>
      </c>
      <c r="AC37" s="60">
        <f t="shared" si="67"/>
        <v>4.74361178191538</v>
      </c>
      <c r="AD37" s="60">
        <f t="shared" si="67"/>
        <v>7.3271593847639593</v>
      </c>
      <c r="AE37" s="60">
        <f t="shared" si="67"/>
        <v>4.1652344340003644</v>
      </c>
      <c r="AF37" s="60">
        <f t="shared" si="67"/>
        <v>3.9262841559323025</v>
      </c>
      <c r="AG37" s="60">
        <f t="shared" si="67"/>
        <v>3.732448344087036</v>
      </c>
      <c r="AH37" s="60">
        <f t="shared" ref="AH37:AX37" si="68">IFERROR(((AH24/AG24)^4-1)*100, "n/a")</f>
        <v>15.58577241163206</v>
      </c>
      <c r="AI37" s="60">
        <f t="shared" si="68"/>
        <v>5.459818787653381</v>
      </c>
      <c r="AJ37" s="60">
        <f t="shared" si="68"/>
        <v>5.8203257717055479</v>
      </c>
      <c r="AK37" s="60">
        <f t="shared" si="68"/>
        <v>6.3101241589805568</v>
      </c>
      <c r="AL37" s="60">
        <f t="shared" si="68"/>
        <v>12.687602919074514</v>
      </c>
      <c r="AM37" s="60">
        <f t="shared" si="68"/>
        <v>5.8834045608197716</v>
      </c>
      <c r="AN37" s="60">
        <f t="shared" si="68"/>
        <v>5.8980593981390772</v>
      </c>
      <c r="AO37" s="60">
        <f t="shared" si="68"/>
        <v>5.8025416380633965</v>
      </c>
      <c r="AP37" s="60">
        <f t="shared" si="68"/>
        <v>12.735871854279424</v>
      </c>
      <c r="AQ37" s="60">
        <f t="shared" si="68"/>
        <v>5.7942827693053589</v>
      </c>
      <c r="AR37" s="60">
        <f t="shared" si="68"/>
        <v>5.7701634173553895</v>
      </c>
      <c r="AS37" s="60">
        <f t="shared" si="68"/>
        <v>5.7626335791568284</v>
      </c>
      <c r="AT37" s="60">
        <f t="shared" si="68"/>
        <v>19.01077217005529</v>
      </c>
      <c r="AU37" s="60">
        <f t="shared" si="68"/>
        <v>7.0851368328222586</v>
      </c>
      <c r="AV37" s="60">
        <f t="shared" si="68"/>
        <v>7.3877052347891325</v>
      </c>
      <c r="AW37" s="60">
        <f t="shared" si="68"/>
        <v>7.7607030358206597</v>
      </c>
      <c r="AX37" s="60" t="str">
        <f t="shared" si="68"/>
        <v>n/a</v>
      </c>
      <c r="AY37" s="60"/>
      <c r="AZ37" s="60"/>
    </row>
    <row r="38" spans="1:52">
      <c r="A38" s="93" t="s">
        <v>449</v>
      </c>
      <c r="B38" s="60" t="str">
        <f t="shared" ref="B38:AG38" si="69">IFERROR(((B25/A25)^4-1)*100, "n/a")</f>
        <v>n/a</v>
      </c>
      <c r="C38" s="60" t="str">
        <f t="shared" si="69"/>
        <v>n/a</v>
      </c>
      <c r="D38" s="60">
        <f t="shared" si="69"/>
        <v>0</v>
      </c>
      <c r="E38" s="60">
        <f t="shared" si="69"/>
        <v>0</v>
      </c>
      <c r="F38" s="60">
        <f t="shared" si="69"/>
        <v>3.8713526974666346</v>
      </c>
      <c r="G38" s="60">
        <f t="shared" si="69"/>
        <v>0.94843432491524826</v>
      </c>
      <c r="H38" s="60">
        <f t="shared" si="69"/>
        <v>1.1837839995625377</v>
      </c>
      <c r="I38" s="60">
        <f t="shared" si="69"/>
        <v>1.4769891087366149</v>
      </c>
      <c r="J38" s="60">
        <f t="shared" si="69"/>
        <v>5.4548626238952513</v>
      </c>
      <c r="K38" s="60">
        <f t="shared" si="69"/>
        <v>1.9835194464716155</v>
      </c>
      <c r="L38" s="60">
        <f t="shared" si="69"/>
        <v>2.1792736298246185</v>
      </c>
      <c r="M38" s="60">
        <f t="shared" si="69"/>
        <v>2.3506759816888545</v>
      </c>
      <c r="N38" s="60">
        <f t="shared" si="69"/>
        <v>5.2604011795432726</v>
      </c>
      <c r="O38" s="60">
        <f t="shared" si="69"/>
        <v>2.3941044573019932</v>
      </c>
      <c r="P38" s="60">
        <f t="shared" si="69"/>
        <v>2.4462795443356944</v>
      </c>
      <c r="Q38" s="60">
        <f t="shared" si="69"/>
        <v>2.4694706400260724</v>
      </c>
      <c r="R38" s="60">
        <f t="shared" si="69"/>
        <v>6.8942733057686389</v>
      </c>
      <c r="S38" s="60">
        <f t="shared" si="69"/>
        <v>2.870112195111707</v>
      </c>
      <c r="T38" s="60">
        <f t="shared" si="69"/>
        <v>2.9725322521199971</v>
      </c>
      <c r="U38" s="60">
        <f t="shared" si="69"/>
        <v>3.0939858776077189</v>
      </c>
      <c r="V38" s="60">
        <f t="shared" si="69"/>
        <v>8.8653475045997965</v>
      </c>
      <c r="W38" s="60">
        <f t="shared" si="69"/>
        <v>3.6005792124922609</v>
      </c>
      <c r="X38" s="60">
        <f t="shared" si="69"/>
        <v>3.7511035214433441</v>
      </c>
      <c r="Y38" s="60">
        <f t="shared" si="69"/>
        <v>3.9083186682078885</v>
      </c>
      <c r="Z38" s="60">
        <f t="shared" si="69"/>
        <v>9.6074409963402996</v>
      </c>
      <c r="AA38" s="60">
        <f t="shared" si="69"/>
        <v>4.1496666420787198</v>
      </c>
      <c r="AB38" s="60">
        <f t="shared" si="69"/>
        <v>4.2444373674219715</v>
      </c>
      <c r="AC38" s="60">
        <f t="shared" si="69"/>
        <v>4.324242868691841</v>
      </c>
      <c r="AD38" s="60">
        <f t="shared" si="69"/>
        <v>9.832116829070614</v>
      </c>
      <c r="AE38" s="60">
        <f t="shared" si="69"/>
        <v>4.4162074343165214</v>
      </c>
      <c r="AF38" s="60">
        <f t="shared" si="69"/>
        <v>4.4568737802199276</v>
      </c>
      <c r="AG38" s="60">
        <f t="shared" si="69"/>
        <v>4.48825253374181</v>
      </c>
      <c r="AH38" s="60">
        <f t="shared" ref="AH38:AX38" si="70">IFERROR(((AH25/AG25)^4-1)*100, "n/a")</f>
        <v>9.833264028451616</v>
      </c>
      <c r="AI38" s="60">
        <f t="shared" si="70"/>
        <v>4.5055441294613141</v>
      </c>
      <c r="AJ38" s="60">
        <f t="shared" si="70"/>
        <v>4.5170475985812919</v>
      </c>
      <c r="AK38" s="60">
        <f t="shared" si="70"/>
        <v>4.5238518693967222</v>
      </c>
      <c r="AL38" s="60">
        <f t="shared" si="70"/>
        <v>10.124925413482089</v>
      </c>
      <c r="AM38" s="60">
        <f t="shared" si="70"/>
        <v>4.5936573185366925</v>
      </c>
      <c r="AN38" s="60">
        <f t="shared" si="70"/>
        <v>4.6117466697569443</v>
      </c>
      <c r="AO38" s="60">
        <f t="shared" si="70"/>
        <v>4.6324970312256353</v>
      </c>
      <c r="AP38" s="60">
        <f t="shared" si="70"/>
        <v>9.9979616170122299</v>
      </c>
      <c r="AQ38" s="60">
        <f t="shared" si="70"/>
        <v>4.6131847350787236</v>
      </c>
      <c r="AR38" s="60">
        <f t="shared" si="70"/>
        <v>4.6135240999330307</v>
      </c>
      <c r="AS38" s="60">
        <f t="shared" si="70"/>
        <v>4.6090471569064873</v>
      </c>
      <c r="AT38" s="60">
        <f t="shared" si="70"/>
        <v>9.800510126667028</v>
      </c>
      <c r="AU38" s="60">
        <f t="shared" si="70"/>
        <v>4.563712629097294</v>
      </c>
      <c r="AV38" s="60">
        <f t="shared" si="70"/>
        <v>4.5519531554757409</v>
      </c>
      <c r="AW38" s="60">
        <f t="shared" si="70"/>
        <v>4.5384728762658089</v>
      </c>
      <c r="AX38" s="60" t="str">
        <f t="shared" si="70"/>
        <v>n/a</v>
      </c>
      <c r="AY38" s="60"/>
      <c r="AZ38" s="60"/>
    </row>
    <row r="39" spans="1:52">
      <c r="A39"/>
      <c r="B39"/>
      <c r="C39"/>
      <c r="D39"/>
      <c r="E39"/>
      <c r="F39"/>
      <c r="G39"/>
      <c r="H39"/>
      <c r="I39"/>
      <c r="J39"/>
      <c r="K39"/>
      <c r="L39"/>
      <c r="M39"/>
      <c r="N3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E48"/>
  <sheetViews>
    <sheetView workbookViewId="0">
      <selection activeCell="A28" sqref="A28"/>
    </sheetView>
  </sheetViews>
  <sheetFormatPr defaultRowHeight="15"/>
  <cols>
    <col min="1" max="1" width="72.42578125" style="61" customWidth="1"/>
    <col min="2" max="2" width="9.140625" style="60"/>
    <col min="3" max="14" width="9.140625" style="61"/>
  </cols>
  <sheetData>
    <row r="1" spans="1:53">
      <c r="A1" s="67"/>
      <c r="B1" s="67" t="s">
        <v>557</v>
      </c>
      <c r="C1" s="67" t="s">
        <v>558</v>
      </c>
      <c r="D1" s="67" t="s">
        <v>559</v>
      </c>
      <c r="E1" s="67" t="s">
        <v>560</v>
      </c>
      <c r="F1" s="67" t="s">
        <v>561</v>
      </c>
      <c r="G1" s="67" t="s">
        <v>562</v>
      </c>
      <c r="H1" s="67" t="s">
        <v>563</v>
      </c>
      <c r="I1" s="67" t="s">
        <v>564</v>
      </c>
      <c r="J1" s="67" t="s">
        <v>565</v>
      </c>
      <c r="K1" s="67" t="s">
        <v>566</v>
      </c>
      <c r="L1" s="67" t="s">
        <v>567</v>
      </c>
      <c r="M1" s="67" t="s">
        <v>568</v>
      </c>
      <c r="N1" s="67" t="s">
        <v>569</v>
      </c>
      <c r="O1" s="67" t="s">
        <v>570</v>
      </c>
      <c r="P1" s="67" t="s">
        <v>571</v>
      </c>
      <c r="Q1" s="67" t="s">
        <v>572</v>
      </c>
      <c r="R1" s="67" t="s">
        <v>573</v>
      </c>
      <c r="S1" s="67" t="s">
        <v>574</v>
      </c>
      <c r="T1" s="67" t="s">
        <v>575</v>
      </c>
      <c r="U1" s="67" t="s">
        <v>576</v>
      </c>
      <c r="V1" s="67" t="s">
        <v>577</v>
      </c>
      <c r="W1" s="67" t="s">
        <v>578</v>
      </c>
      <c r="X1" s="67" t="s">
        <v>579</v>
      </c>
      <c r="Y1" s="67" t="s">
        <v>580</v>
      </c>
      <c r="Z1" s="67" t="s">
        <v>581</v>
      </c>
      <c r="AA1" s="67" t="s">
        <v>582</v>
      </c>
      <c r="AB1" s="67" t="s">
        <v>583</v>
      </c>
      <c r="AC1" s="67" t="s">
        <v>584</v>
      </c>
      <c r="AD1" s="67" t="s">
        <v>585</v>
      </c>
      <c r="AE1" s="67" t="s">
        <v>586</v>
      </c>
      <c r="AF1" s="67" t="s">
        <v>587</v>
      </c>
      <c r="AG1" s="67" t="s">
        <v>588</v>
      </c>
      <c r="AH1" s="67" t="s">
        <v>589</v>
      </c>
      <c r="AI1" s="67" t="s">
        <v>590</v>
      </c>
      <c r="AJ1" s="67" t="s">
        <v>591</v>
      </c>
      <c r="AK1" s="67" t="s">
        <v>592</v>
      </c>
      <c r="AL1" s="67" t="s">
        <v>593</v>
      </c>
      <c r="AM1" s="67" t="s">
        <v>594</v>
      </c>
      <c r="AN1" s="67" t="s">
        <v>595</v>
      </c>
      <c r="AO1" s="67" t="s">
        <v>596</v>
      </c>
      <c r="AP1" s="67" t="s">
        <v>597</v>
      </c>
      <c r="AQ1" s="67" t="s">
        <v>598</v>
      </c>
      <c r="AR1" s="67" t="s">
        <v>599</v>
      </c>
      <c r="AS1" s="67" t="s">
        <v>600</v>
      </c>
      <c r="AT1" s="67" t="s">
        <v>601</v>
      </c>
      <c r="AU1" s="67" t="s">
        <v>602</v>
      </c>
      <c r="AV1" s="67" t="s">
        <v>603</v>
      </c>
      <c r="AW1" s="67" t="s">
        <v>604</v>
      </c>
      <c r="AX1" s="67" t="s">
        <v>605</v>
      </c>
      <c r="AY1" s="67" t="s">
        <v>606</v>
      </c>
      <c r="AZ1" s="67" t="s">
        <v>607</v>
      </c>
      <c r="BA1" s="67" t="s">
        <v>608</v>
      </c>
    </row>
    <row r="2" spans="1:53">
      <c r="A2" s="68" t="s">
        <v>430</v>
      </c>
      <c r="B2" s="44">
        <v>42825</v>
      </c>
      <c r="C2" s="44">
        <v>42916</v>
      </c>
      <c r="D2" s="44">
        <v>43008</v>
      </c>
      <c r="E2" s="44">
        <v>43100</v>
      </c>
      <c r="F2" s="44">
        <v>43190</v>
      </c>
      <c r="G2" s="44">
        <v>43281</v>
      </c>
      <c r="H2" s="44">
        <v>43373</v>
      </c>
      <c r="I2" s="44">
        <v>43465</v>
      </c>
      <c r="J2" s="44">
        <v>43555</v>
      </c>
      <c r="K2" s="44">
        <v>43646</v>
      </c>
      <c r="L2" s="44">
        <v>43738</v>
      </c>
      <c r="M2" s="44">
        <v>43830</v>
      </c>
      <c r="N2" s="44">
        <v>43921</v>
      </c>
      <c r="O2" s="44">
        <v>44012</v>
      </c>
      <c r="P2" s="44">
        <v>44104</v>
      </c>
      <c r="Q2" s="44">
        <v>44196</v>
      </c>
      <c r="R2" s="44">
        <v>44286</v>
      </c>
      <c r="S2" s="44">
        <v>44377</v>
      </c>
      <c r="T2" s="44">
        <v>44469</v>
      </c>
      <c r="U2" s="44">
        <v>44561</v>
      </c>
      <c r="V2" s="44">
        <v>44651</v>
      </c>
      <c r="W2" s="44">
        <v>44742</v>
      </c>
      <c r="X2" s="44">
        <v>44834</v>
      </c>
      <c r="Y2" s="44">
        <v>44926</v>
      </c>
      <c r="Z2" s="44">
        <v>45016</v>
      </c>
      <c r="AA2" s="44">
        <v>45107</v>
      </c>
      <c r="AB2" s="44">
        <v>45199</v>
      </c>
      <c r="AC2" s="44">
        <v>45291</v>
      </c>
      <c r="AD2" s="44">
        <v>45382</v>
      </c>
      <c r="AE2" s="44">
        <v>45473</v>
      </c>
      <c r="AF2" s="44">
        <v>45565</v>
      </c>
      <c r="AG2" s="44">
        <v>45657</v>
      </c>
      <c r="AH2" s="44">
        <v>45747</v>
      </c>
      <c r="AI2" s="44">
        <v>45838</v>
      </c>
      <c r="AJ2" s="44">
        <v>45930</v>
      </c>
      <c r="AK2" s="44">
        <v>46022</v>
      </c>
      <c r="AL2" s="44">
        <v>46112</v>
      </c>
      <c r="AM2" s="44">
        <v>46203</v>
      </c>
      <c r="AN2" s="44">
        <v>46295</v>
      </c>
      <c r="AO2" s="44">
        <v>46387</v>
      </c>
      <c r="AP2" s="44">
        <v>46477</v>
      </c>
      <c r="AQ2" s="44">
        <v>46568</v>
      </c>
      <c r="AR2" s="44">
        <v>46660</v>
      </c>
      <c r="AS2" s="44">
        <v>46752</v>
      </c>
      <c r="AT2" s="44">
        <v>46843</v>
      </c>
      <c r="AU2" s="44">
        <v>46934</v>
      </c>
      <c r="AV2" s="44">
        <v>47026</v>
      </c>
      <c r="AW2" s="44">
        <v>47118</v>
      </c>
      <c r="AX2" s="44">
        <v>47208</v>
      </c>
      <c r="AY2" s="44">
        <v>47299</v>
      </c>
      <c r="AZ2" s="44">
        <v>47391</v>
      </c>
      <c r="BA2" s="44">
        <v>47483</v>
      </c>
    </row>
    <row r="3" spans="1:53">
      <c r="A3" s="69" t="s">
        <v>12</v>
      </c>
      <c r="B3" s="60">
        <v>19162.599999999999</v>
      </c>
      <c r="C3" s="60">
        <v>19359.099999999999</v>
      </c>
      <c r="D3" s="60">
        <v>19588.099999999999</v>
      </c>
      <c r="E3" s="60">
        <v>19831.8</v>
      </c>
      <c r="F3" s="60">
        <v>20041</v>
      </c>
      <c r="G3" s="60">
        <v>20411.900000000001</v>
      </c>
      <c r="H3" s="60">
        <v>20660.3</v>
      </c>
      <c r="I3" s="60">
        <v>20899.900000000001</v>
      </c>
      <c r="J3" s="60">
        <v>21140.799999999999</v>
      </c>
      <c r="K3" s="60">
        <v>21366.2</v>
      </c>
      <c r="L3" s="60">
        <v>21599.5</v>
      </c>
      <c r="M3" s="60">
        <v>21806</v>
      </c>
      <c r="N3" s="60">
        <v>22016.3</v>
      </c>
      <c r="O3" s="60">
        <v>22225.4</v>
      </c>
      <c r="P3" s="60">
        <v>22430.6</v>
      </c>
      <c r="Q3" s="60">
        <v>22632.3</v>
      </c>
      <c r="R3" s="60">
        <v>22836</v>
      </c>
      <c r="S3" s="60">
        <v>23040.9</v>
      </c>
      <c r="T3" s="60">
        <v>23247.200000000001</v>
      </c>
      <c r="U3" s="60">
        <v>23455.7</v>
      </c>
      <c r="V3" s="60">
        <v>23669.1</v>
      </c>
      <c r="W3" s="60">
        <v>23884.1</v>
      </c>
      <c r="X3" s="60">
        <v>24103.5</v>
      </c>
      <c r="Y3" s="60">
        <v>24326.6</v>
      </c>
      <c r="Z3" s="60">
        <v>24553.8</v>
      </c>
      <c r="AA3" s="60">
        <v>24785.3</v>
      </c>
      <c r="AB3" s="60">
        <v>25022.9</v>
      </c>
      <c r="AC3" s="60">
        <v>25265.4</v>
      </c>
      <c r="AD3" s="60">
        <v>25515.7</v>
      </c>
      <c r="AE3" s="60">
        <v>25767.4</v>
      </c>
      <c r="AF3" s="60">
        <v>26020.2</v>
      </c>
      <c r="AG3" s="60">
        <v>26274.2</v>
      </c>
      <c r="AH3" s="60">
        <v>26529.200000000001</v>
      </c>
      <c r="AI3" s="60">
        <v>26785.200000000001</v>
      </c>
      <c r="AJ3" s="60">
        <v>27035.7</v>
      </c>
      <c r="AK3" s="60">
        <v>27285.9</v>
      </c>
      <c r="AL3" s="60">
        <v>27537.9</v>
      </c>
      <c r="AM3" s="60">
        <v>27792.400000000001</v>
      </c>
      <c r="AN3" s="60">
        <v>28052.5</v>
      </c>
      <c r="AO3" s="60">
        <v>28320.400000000001</v>
      </c>
      <c r="AP3" s="60">
        <v>28595.4</v>
      </c>
      <c r="AQ3" s="60">
        <v>28876.400000000001</v>
      </c>
      <c r="AR3" s="60">
        <v>29159.1</v>
      </c>
      <c r="AS3" s="60">
        <v>29441.3</v>
      </c>
      <c r="AT3" s="60">
        <v>29720.3</v>
      </c>
      <c r="AU3" s="60">
        <v>30001.1</v>
      </c>
      <c r="AV3" s="60">
        <v>30284.5</v>
      </c>
      <c r="AW3" s="60">
        <v>30570.5</v>
      </c>
      <c r="AX3" s="60">
        <v>30858.799999999999</v>
      </c>
      <c r="AY3" s="60">
        <v>31150.2</v>
      </c>
      <c r="AZ3" s="60">
        <v>31444.799999999999</v>
      </c>
      <c r="BA3" s="60">
        <v>31742.5</v>
      </c>
    </row>
    <row r="4" spans="1:53">
      <c r="A4" s="69" t="s">
        <v>8</v>
      </c>
      <c r="B4" s="60">
        <v>17863</v>
      </c>
      <c r="C4" s="60">
        <v>17995.2</v>
      </c>
      <c r="D4" s="60">
        <v>18120.8</v>
      </c>
      <c r="E4" s="60">
        <v>18223.8</v>
      </c>
      <c r="F4" s="60">
        <v>18324</v>
      </c>
      <c r="G4" s="60">
        <v>18511.599999999999</v>
      </c>
      <c r="H4" s="60">
        <v>18671.7</v>
      </c>
      <c r="I4" s="60">
        <v>18788.7</v>
      </c>
      <c r="J4" s="60">
        <v>18907.2</v>
      </c>
      <c r="K4" s="60">
        <v>19020.8</v>
      </c>
      <c r="L4" s="60">
        <v>19133.599999999999</v>
      </c>
      <c r="M4" s="60">
        <v>19218.7</v>
      </c>
      <c r="N4" s="60">
        <v>19307.599999999999</v>
      </c>
      <c r="O4" s="60">
        <v>19393.7</v>
      </c>
      <c r="P4" s="60">
        <v>19474.400000000001</v>
      </c>
      <c r="Q4" s="60">
        <v>19549.400000000001</v>
      </c>
      <c r="R4" s="60">
        <v>19625.3</v>
      </c>
      <c r="S4" s="60">
        <v>19701.5</v>
      </c>
      <c r="T4" s="60">
        <v>19778.2</v>
      </c>
      <c r="U4" s="60">
        <v>19855.599999999999</v>
      </c>
      <c r="V4" s="60">
        <v>19935.2</v>
      </c>
      <c r="W4" s="60">
        <v>20015.099999999999</v>
      </c>
      <c r="X4" s="60">
        <v>20096.400000000001</v>
      </c>
      <c r="Y4" s="60">
        <v>20177.900000000001</v>
      </c>
      <c r="Z4" s="60">
        <v>20261.3</v>
      </c>
      <c r="AA4" s="60">
        <v>20347.099999999999</v>
      </c>
      <c r="AB4" s="60">
        <v>20435.7</v>
      </c>
      <c r="AC4" s="60">
        <v>20527.2</v>
      </c>
      <c r="AD4" s="60">
        <v>20624</v>
      </c>
      <c r="AE4" s="60">
        <v>20720.5</v>
      </c>
      <c r="AF4" s="60">
        <v>20816.599999999999</v>
      </c>
      <c r="AG4" s="60">
        <v>20912.400000000001</v>
      </c>
      <c r="AH4" s="60">
        <v>21007.8</v>
      </c>
      <c r="AI4" s="60">
        <v>21102.799999999999</v>
      </c>
      <c r="AJ4" s="60">
        <v>21192.2</v>
      </c>
      <c r="AK4" s="60">
        <v>21280.1</v>
      </c>
      <c r="AL4" s="60">
        <v>21367.7</v>
      </c>
      <c r="AM4" s="60">
        <v>21456.2</v>
      </c>
      <c r="AN4" s="60">
        <v>21547.9</v>
      </c>
      <c r="AO4" s="60">
        <v>21644.1</v>
      </c>
      <c r="AP4" s="60">
        <v>21743.8</v>
      </c>
      <c r="AQ4" s="60">
        <v>21846.7</v>
      </c>
      <c r="AR4" s="60">
        <v>21949.3</v>
      </c>
      <c r="AS4" s="60">
        <v>22050</v>
      </c>
      <c r="AT4" s="60">
        <v>22146.9</v>
      </c>
      <c r="AU4" s="60">
        <v>22243.8</v>
      </c>
      <c r="AV4" s="60">
        <v>22341</v>
      </c>
      <c r="AW4" s="60">
        <v>22438.5</v>
      </c>
      <c r="AX4" s="60">
        <v>22535.9</v>
      </c>
      <c r="AY4" s="60">
        <v>22634</v>
      </c>
      <c r="AZ4" s="60">
        <v>22732.6</v>
      </c>
      <c r="BA4" s="60">
        <v>22831.7</v>
      </c>
    </row>
    <row r="5" spans="1:53">
      <c r="A5" s="69" t="s">
        <v>385</v>
      </c>
      <c r="B5" s="60">
        <v>18060.099999999999</v>
      </c>
      <c r="C5" s="60">
        <v>18133.8</v>
      </c>
      <c r="D5" s="60">
        <v>18209.5</v>
      </c>
      <c r="E5" s="60">
        <v>18288.2</v>
      </c>
      <c r="F5" s="60">
        <v>18372.400000000001</v>
      </c>
      <c r="G5" s="60">
        <v>18462.7</v>
      </c>
      <c r="H5" s="60">
        <v>18556.7</v>
      </c>
      <c r="I5" s="60">
        <v>18653.599999999999</v>
      </c>
      <c r="J5" s="60">
        <v>18753.599999999999</v>
      </c>
      <c r="K5" s="60">
        <v>18855.099999999999</v>
      </c>
      <c r="L5" s="60">
        <v>18957.400000000001</v>
      </c>
      <c r="M5" s="60">
        <v>19059.599999999999</v>
      </c>
      <c r="N5" s="60">
        <v>19159.2</v>
      </c>
      <c r="O5" s="60">
        <v>19257.7</v>
      </c>
      <c r="P5" s="60">
        <v>19355.7</v>
      </c>
      <c r="Q5" s="60">
        <v>19453.400000000001</v>
      </c>
      <c r="R5" s="60">
        <v>19551</v>
      </c>
      <c r="S5" s="60">
        <v>19648.900000000001</v>
      </c>
      <c r="T5" s="60">
        <v>19746.8</v>
      </c>
      <c r="U5" s="60">
        <v>19844.7</v>
      </c>
      <c r="V5" s="60">
        <v>19943.2</v>
      </c>
      <c r="W5" s="60">
        <v>20041.900000000001</v>
      </c>
      <c r="X5" s="60">
        <v>20140.5</v>
      </c>
      <c r="Y5" s="60">
        <v>20239</v>
      </c>
      <c r="Z5" s="60">
        <v>20337.099999999999</v>
      </c>
      <c r="AA5" s="60">
        <v>20435</v>
      </c>
      <c r="AB5" s="60">
        <v>20532.8</v>
      </c>
      <c r="AC5" s="60">
        <v>20630.400000000001</v>
      </c>
      <c r="AD5" s="60">
        <v>20727.599999999999</v>
      </c>
      <c r="AE5" s="60">
        <v>20824.599999999999</v>
      </c>
      <c r="AF5" s="60">
        <v>20921.2</v>
      </c>
      <c r="AG5" s="60">
        <v>21017.5</v>
      </c>
      <c r="AH5" s="60">
        <v>21113.4</v>
      </c>
      <c r="AI5" s="60">
        <v>21208.799999999999</v>
      </c>
      <c r="AJ5" s="60">
        <v>21304</v>
      </c>
      <c r="AK5" s="60">
        <v>21398.9</v>
      </c>
      <c r="AL5" s="60">
        <v>21493.599999999999</v>
      </c>
      <c r="AM5" s="60">
        <v>21588</v>
      </c>
      <c r="AN5" s="60">
        <v>21682.400000000001</v>
      </c>
      <c r="AO5" s="60">
        <v>21777</v>
      </c>
      <c r="AP5" s="60">
        <v>21872.1</v>
      </c>
      <c r="AQ5" s="60">
        <v>21967.9</v>
      </c>
      <c r="AR5" s="60">
        <v>22064.1</v>
      </c>
      <c r="AS5" s="60">
        <v>22160.799999999999</v>
      </c>
      <c r="AT5" s="60">
        <v>22258.1</v>
      </c>
      <c r="AU5" s="60">
        <v>22355.5</v>
      </c>
      <c r="AV5" s="60">
        <v>22453.200000000001</v>
      </c>
      <c r="AW5" s="60">
        <v>22551.200000000001</v>
      </c>
      <c r="AX5" s="60">
        <v>22649.200000000001</v>
      </c>
      <c r="AY5" s="60">
        <v>22747.8</v>
      </c>
      <c r="AZ5" s="60">
        <v>22846.9</v>
      </c>
      <c r="BA5" s="60">
        <v>22946.400000000001</v>
      </c>
    </row>
    <row r="6" spans="1:53">
      <c r="A6" s="69" t="s">
        <v>11</v>
      </c>
      <c r="B6" s="60">
        <v>105.52800000000001</v>
      </c>
      <c r="C6" s="60">
        <v>105.735</v>
      </c>
      <c r="D6" s="60">
        <v>106.15600000000001</v>
      </c>
      <c r="E6" s="60">
        <v>106.873</v>
      </c>
      <c r="F6" s="60">
        <v>107.524</v>
      </c>
      <c r="G6" s="60">
        <v>108.05200000000001</v>
      </c>
      <c r="H6" s="60">
        <v>108.45399999999999</v>
      </c>
      <c r="I6" s="60">
        <v>108.983</v>
      </c>
      <c r="J6" s="60">
        <v>109.501</v>
      </c>
      <c r="K6" s="60">
        <v>109.965</v>
      </c>
      <c r="L6" s="60">
        <v>110.532</v>
      </c>
      <c r="M6" s="60">
        <v>111.139</v>
      </c>
      <c r="N6" s="60">
        <v>111.747</v>
      </c>
      <c r="O6" s="60">
        <v>112.36</v>
      </c>
      <c r="P6" s="60">
        <v>112.96899999999999</v>
      </c>
      <c r="Q6" s="60">
        <v>113.57299999999999</v>
      </c>
      <c r="R6" s="60">
        <v>114.18</v>
      </c>
      <c r="S6" s="60">
        <v>114.785</v>
      </c>
      <c r="T6" s="60">
        <v>115.39</v>
      </c>
      <c r="U6" s="60">
        <v>115.996</v>
      </c>
      <c r="V6" s="60">
        <v>116.608</v>
      </c>
      <c r="W6" s="60">
        <v>117.22199999999999</v>
      </c>
      <c r="X6" s="60">
        <v>117.837</v>
      </c>
      <c r="Y6" s="60">
        <v>118.45699999999999</v>
      </c>
      <c r="Z6" s="60">
        <v>119.074</v>
      </c>
      <c r="AA6" s="60">
        <v>119.68899999999999</v>
      </c>
      <c r="AB6" s="60">
        <v>120.30800000000001</v>
      </c>
      <c r="AC6" s="60">
        <v>120.923</v>
      </c>
      <c r="AD6" s="60">
        <v>121.535</v>
      </c>
      <c r="AE6" s="60">
        <v>122.14700000000001</v>
      </c>
      <c r="AF6" s="60">
        <v>122.758</v>
      </c>
      <c r="AG6" s="60">
        <v>123.37</v>
      </c>
      <c r="AH6" s="60">
        <v>123.982</v>
      </c>
      <c r="AI6" s="60">
        <v>124.596</v>
      </c>
      <c r="AJ6" s="60">
        <v>125.21299999999999</v>
      </c>
      <c r="AK6" s="60">
        <v>125.831</v>
      </c>
      <c r="AL6" s="60">
        <v>126.45399999999999</v>
      </c>
      <c r="AM6" s="60">
        <v>127.077</v>
      </c>
      <c r="AN6" s="60">
        <v>127.703</v>
      </c>
      <c r="AO6" s="60">
        <v>128.33099999999999</v>
      </c>
      <c r="AP6" s="60">
        <v>128.965</v>
      </c>
      <c r="AQ6" s="60">
        <v>129.6</v>
      </c>
      <c r="AR6" s="60">
        <v>130.24</v>
      </c>
      <c r="AS6" s="60">
        <v>130.88300000000001</v>
      </c>
      <c r="AT6" s="60">
        <v>131.53</v>
      </c>
      <c r="AU6" s="60">
        <v>132.18</v>
      </c>
      <c r="AV6" s="60">
        <v>132.833</v>
      </c>
      <c r="AW6" s="60">
        <v>133.49</v>
      </c>
      <c r="AX6" s="60">
        <v>134.15100000000001</v>
      </c>
      <c r="AY6" s="60">
        <v>134.815</v>
      </c>
      <c r="AZ6" s="60">
        <v>135.48400000000001</v>
      </c>
      <c r="BA6" s="60">
        <v>136.15600000000001</v>
      </c>
    </row>
    <row r="7" spans="1:53">
      <c r="A7" s="69" t="s">
        <v>10</v>
      </c>
      <c r="B7" s="60">
        <v>13114.1</v>
      </c>
      <c r="C7" s="60">
        <v>13233.2</v>
      </c>
      <c r="D7" s="60">
        <v>13359.1</v>
      </c>
      <c r="E7" s="60">
        <v>13579.2</v>
      </c>
      <c r="F7" s="60">
        <v>13679.6</v>
      </c>
      <c r="G7" s="60">
        <v>13875.6</v>
      </c>
      <c r="H7" s="60">
        <v>14052.1</v>
      </c>
      <c r="I7" s="60">
        <v>14220.9</v>
      </c>
      <c r="J7" s="60">
        <v>14403.6</v>
      </c>
      <c r="K7" s="60">
        <v>14567.6</v>
      </c>
      <c r="L7" s="60">
        <v>14747.1</v>
      </c>
      <c r="M7" s="60">
        <v>14927.3</v>
      </c>
      <c r="N7" s="60">
        <v>15096.9</v>
      </c>
      <c r="O7" s="60">
        <v>15258.7</v>
      </c>
      <c r="P7" s="60">
        <v>15406.9</v>
      </c>
      <c r="Q7" s="60">
        <v>15550.5</v>
      </c>
      <c r="R7" s="60">
        <v>15693.7</v>
      </c>
      <c r="S7" s="60">
        <v>15837.7</v>
      </c>
      <c r="T7" s="60">
        <v>15986.1</v>
      </c>
      <c r="U7" s="60">
        <v>16135.9</v>
      </c>
      <c r="V7" s="60">
        <v>16298.3</v>
      </c>
      <c r="W7" s="60">
        <v>16461.7</v>
      </c>
      <c r="X7" s="60">
        <v>16630.099999999999</v>
      </c>
      <c r="Y7" s="60">
        <v>16800.400000000001</v>
      </c>
      <c r="Z7" s="60">
        <v>16974.3</v>
      </c>
      <c r="AA7" s="60">
        <v>17144.3</v>
      </c>
      <c r="AB7" s="60">
        <v>17315.400000000001</v>
      </c>
      <c r="AC7" s="60">
        <v>17489.400000000001</v>
      </c>
      <c r="AD7" s="60">
        <v>17674.2</v>
      </c>
      <c r="AE7" s="60">
        <v>17858.900000000001</v>
      </c>
      <c r="AF7" s="60">
        <v>18041.099999999999</v>
      </c>
      <c r="AG7" s="60">
        <v>18224.900000000001</v>
      </c>
      <c r="AH7" s="60">
        <v>18415.5</v>
      </c>
      <c r="AI7" s="60">
        <v>18604</v>
      </c>
      <c r="AJ7" s="60">
        <v>18789.2</v>
      </c>
      <c r="AK7" s="60">
        <v>18969.900000000001</v>
      </c>
      <c r="AL7" s="60">
        <v>19162.599999999999</v>
      </c>
      <c r="AM7" s="60">
        <v>19345.599999999999</v>
      </c>
      <c r="AN7" s="60">
        <v>19531.3</v>
      </c>
      <c r="AO7" s="60">
        <v>19720.599999999999</v>
      </c>
      <c r="AP7" s="60">
        <v>19922.900000000001</v>
      </c>
      <c r="AQ7" s="60">
        <v>20123.7</v>
      </c>
      <c r="AR7" s="60">
        <v>20325.5</v>
      </c>
      <c r="AS7" s="60">
        <v>20526.400000000001</v>
      </c>
      <c r="AT7" s="60">
        <v>20727.5</v>
      </c>
      <c r="AU7" s="60">
        <v>20929</v>
      </c>
      <c r="AV7" s="60">
        <v>21132.7</v>
      </c>
      <c r="AW7" s="60">
        <v>21337.3</v>
      </c>
      <c r="AX7" s="60">
        <v>21542.9</v>
      </c>
      <c r="AY7" s="60">
        <v>21749.4</v>
      </c>
      <c r="AZ7" s="60">
        <v>21960.5</v>
      </c>
      <c r="BA7" s="60">
        <v>22173.1</v>
      </c>
    </row>
    <row r="8" spans="1:53">
      <c r="A8" s="69" t="s">
        <v>9</v>
      </c>
      <c r="B8" s="60">
        <v>12427.6</v>
      </c>
      <c r="C8" s="60">
        <v>12515.9</v>
      </c>
      <c r="D8" s="60">
        <v>12584.9</v>
      </c>
      <c r="E8" s="60">
        <v>12706.4</v>
      </c>
      <c r="F8" s="60">
        <v>12722.8</v>
      </c>
      <c r="G8" s="60">
        <v>12842</v>
      </c>
      <c r="H8" s="60">
        <v>12957.2</v>
      </c>
      <c r="I8" s="60">
        <v>13048.7</v>
      </c>
      <c r="J8" s="60">
        <v>13153.8</v>
      </c>
      <c r="K8" s="60">
        <v>13247.5</v>
      </c>
      <c r="L8" s="60">
        <v>13341.8</v>
      </c>
      <c r="M8" s="60">
        <v>13431.1</v>
      </c>
      <c r="N8" s="60">
        <v>13509.8</v>
      </c>
      <c r="O8" s="60">
        <v>13580.2</v>
      </c>
      <c r="P8" s="60">
        <v>13638</v>
      </c>
      <c r="Q8" s="60">
        <v>13692</v>
      </c>
      <c r="R8" s="60">
        <v>13744.7</v>
      </c>
      <c r="S8" s="60">
        <v>13797.7</v>
      </c>
      <c r="T8" s="60">
        <v>13853.9</v>
      </c>
      <c r="U8" s="60">
        <v>13910.7</v>
      </c>
      <c r="V8" s="60">
        <v>13976.9</v>
      </c>
      <c r="W8" s="60">
        <v>14043.1</v>
      </c>
      <c r="X8" s="60">
        <v>14112.7</v>
      </c>
      <c r="Y8" s="60">
        <v>14182.7</v>
      </c>
      <c r="Z8" s="60">
        <v>14255.3</v>
      </c>
      <c r="AA8" s="60">
        <v>14324</v>
      </c>
      <c r="AB8" s="60">
        <v>14392.5</v>
      </c>
      <c r="AC8" s="60">
        <v>14463.2</v>
      </c>
      <c r="AD8" s="60">
        <v>14542.5</v>
      </c>
      <c r="AE8" s="60">
        <v>14620.8</v>
      </c>
      <c r="AF8" s="60">
        <v>14696.4</v>
      </c>
      <c r="AG8" s="60">
        <v>14772.5</v>
      </c>
      <c r="AH8" s="60">
        <v>14853.4</v>
      </c>
      <c r="AI8" s="60">
        <v>14931.3</v>
      </c>
      <c r="AJ8" s="60">
        <v>15005.8</v>
      </c>
      <c r="AK8" s="60">
        <v>15075.6</v>
      </c>
      <c r="AL8" s="60">
        <v>15153.7</v>
      </c>
      <c r="AM8" s="60">
        <v>15223.5</v>
      </c>
      <c r="AN8" s="60">
        <v>15294.3</v>
      </c>
      <c r="AO8" s="60">
        <v>15366.9</v>
      </c>
      <c r="AP8" s="60">
        <v>15448.2</v>
      </c>
      <c r="AQ8" s="60">
        <v>15527.5</v>
      </c>
      <c r="AR8" s="60">
        <v>15606.1</v>
      </c>
      <c r="AS8" s="60">
        <v>15682.9</v>
      </c>
      <c r="AT8" s="60">
        <v>15758.7</v>
      </c>
      <c r="AU8" s="60">
        <v>15833.7</v>
      </c>
      <c r="AV8" s="60">
        <v>15909.2</v>
      </c>
      <c r="AW8" s="60">
        <v>15984.1</v>
      </c>
      <c r="AX8" s="60">
        <v>16058.7</v>
      </c>
      <c r="AY8" s="60">
        <v>16132.7</v>
      </c>
      <c r="AZ8" s="60">
        <v>16208.9</v>
      </c>
      <c r="BA8" s="60">
        <v>16284.9</v>
      </c>
    </row>
    <row r="9" spans="1:53">
      <c r="A9" s="70" t="s">
        <v>431</v>
      </c>
      <c r="B9" s="60">
        <v>3129.6</v>
      </c>
      <c r="C9" s="60">
        <v>3130</v>
      </c>
      <c r="D9" s="60">
        <v>3121.8</v>
      </c>
      <c r="E9" s="60">
        <v>3140.2</v>
      </c>
      <c r="F9" s="60">
        <v>3152.2</v>
      </c>
      <c r="G9" s="60">
        <v>3171.8</v>
      </c>
      <c r="H9" s="60">
        <v>3192.2</v>
      </c>
      <c r="I9" s="60">
        <v>3220.1</v>
      </c>
      <c r="J9" s="60">
        <v>3239.6</v>
      </c>
      <c r="K9" s="60">
        <v>3247.4</v>
      </c>
      <c r="L9" s="60">
        <v>3251.5</v>
      </c>
      <c r="M9" s="60">
        <v>3227.4</v>
      </c>
      <c r="N9" s="60">
        <v>3214.4</v>
      </c>
      <c r="O9" s="60">
        <v>3209.5</v>
      </c>
      <c r="P9" s="60">
        <v>3212.7</v>
      </c>
      <c r="Q9" s="60">
        <v>3216.7</v>
      </c>
      <c r="R9" s="60">
        <v>3221.4</v>
      </c>
      <c r="S9" s="60">
        <v>3226</v>
      </c>
      <c r="T9" s="60">
        <v>3229.8</v>
      </c>
      <c r="U9" s="60">
        <v>3233.4</v>
      </c>
      <c r="V9" s="60">
        <v>3233.1</v>
      </c>
      <c r="W9" s="60">
        <v>3234.2</v>
      </c>
      <c r="X9" s="60">
        <v>3237.6</v>
      </c>
      <c r="Y9" s="60">
        <v>3241.1</v>
      </c>
      <c r="Z9" s="60">
        <v>3245.6</v>
      </c>
      <c r="AA9" s="60">
        <v>3249.9</v>
      </c>
      <c r="AB9" s="60">
        <v>3254.2</v>
      </c>
      <c r="AC9" s="60">
        <v>3258.4</v>
      </c>
      <c r="AD9" s="60">
        <v>3262.3</v>
      </c>
      <c r="AE9" s="60">
        <v>3264.9</v>
      </c>
      <c r="AF9" s="60">
        <v>3269.6</v>
      </c>
      <c r="AG9" s="60">
        <v>3273.5</v>
      </c>
      <c r="AH9" s="60">
        <v>3277.3</v>
      </c>
      <c r="AI9" s="60">
        <v>3280.9</v>
      </c>
      <c r="AJ9" s="60">
        <v>3284.6</v>
      </c>
      <c r="AK9" s="60">
        <v>3288.2</v>
      </c>
      <c r="AL9" s="60">
        <v>3291.7</v>
      </c>
      <c r="AM9" s="60">
        <v>3295.2</v>
      </c>
      <c r="AN9" s="60">
        <v>3299.1</v>
      </c>
      <c r="AO9" s="60">
        <v>3302.8</v>
      </c>
      <c r="AP9" s="60">
        <v>3306.7</v>
      </c>
      <c r="AQ9" s="60">
        <v>3310.6</v>
      </c>
      <c r="AR9" s="60">
        <v>3314.8</v>
      </c>
      <c r="AS9" s="60">
        <v>3318.8</v>
      </c>
      <c r="AT9" s="60">
        <v>3322.9</v>
      </c>
      <c r="AU9" s="60">
        <v>3327</v>
      </c>
      <c r="AV9" s="60">
        <v>3331</v>
      </c>
      <c r="AW9" s="60">
        <v>3334.7</v>
      </c>
      <c r="AX9" s="60">
        <v>3338.3</v>
      </c>
      <c r="AY9" s="60">
        <v>3342</v>
      </c>
      <c r="AZ9" s="60">
        <v>3345.6</v>
      </c>
      <c r="BA9" s="60">
        <v>3349.2</v>
      </c>
    </row>
    <row r="10" spans="1:53">
      <c r="A10" s="70" t="s">
        <v>432</v>
      </c>
      <c r="B10" s="60">
        <v>1190</v>
      </c>
      <c r="C10" s="60">
        <v>1197.0999999999999</v>
      </c>
      <c r="D10" s="60">
        <v>1193.2</v>
      </c>
      <c r="E10" s="60">
        <v>1205.2</v>
      </c>
      <c r="F10" s="60">
        <v>1213.0999999999999</v>
      </c>
      <c r="G10" s="60">
        <v>1224</v>
      </c>
      <c r="H10" s="60">
        <v>1234.5999999999999</v>
      </c>
      <c r="I10" s="60">
        <v>1256.5</v>
      </c>
      <c r="J10" s="60">
        <v>1267.8</v>
      </c>
      <c r="K10" s="60">
        <v>1269.3</v>
      </c>
      <c r="L10" s="60">
        <v>1268.0999999999999</v>
      </c>
      <c r="M10" s="60">
        <v>1238.3</v>
      </c>
      <c r="N10" s="60">
        <v>1219.7</v>
      </c>
      <c r="O10" s="60">
        <v>1209.9000000000001</v>
      </c>
      <c r="P10" s="60">
        <v>1208.5999999999999</v>
      </c>
      <c r="Q10" s="60">
        <v>1208.2</v>
      </c>
      <c r="R10" s="60">
        <v>1208.5</v>
      </c>
      <c r="S10" s="60">
        <v>1208.8</v>
      </c>
      <c r="T10" s="60">
        <v>1208.3</v>
      </c>
      <c r="U10" s="60">
        <v>1207.7</v>
      </c>
      <c r="V10" s="60">
        <v>1202.9000000000001</v>
      </c>
      <c r="W10" s="60">
        <v>1199.5</v>
      </c>
      <c r="X10" s="60">
        <v>1198.5999999999999</v>
      </c>
      <c r="Y10" s="60">
        <v>1198</v>
      </c>
      <c r="Z10" s="60">
        <v>1198.4000000000001</v>
      </c>
      <c r="AA10" s="60">
        <v>1198.8</v>
      </c>
      <c r="AB10" s="60">
        <v>1199.2</v>
      </c>
      <c r="AC10" s="60">
        <v>1199.7</v>
      </c>
      <c r="AD10" s="60">
        <v>1199.8</v>
      </c>
      <c r="AE10" s="60">
        <v>1198.8</v>
      </c>
      <c r="AF10" s="60">
        <v>1200.0999999999999</v>
      </c>
      <c r="AG10" s="60">
        <v>1200.5</v>
      </c>
      <c r="AH10" s="60">
        <v>1201</v>
      </c>
      <c r="AI10" s="60">
        <v>1201.4000000000001</v>
      </c>
      <c r="AJ10" s="60">
        <v>1201.9000000000001</v>
      </c>
      <c r="AK10" s="60">
        <v>1202.4000000000001</v>
      </c>
      <c r="AL10" s="60">
        <v>1202.9000000000001</v>
      </c>
      <c r="AM10" s="60">
        <v>1203.5</v>
      </c>
      <c r="AN10" s="60">
        <v>1204.5</v>
      </c>
      <c r="AO10" s="60">
        <v>1205.5</v>
      </c>
      <c r="AP10" s="60">
        <v>1206.5999999999999</v>
      </c>
      <c r="AQ10" s="60">
        <v>1207.8</v>
      </c>
      <c r="AR10" s="60">
        <v>1209.3</v>
      </c>
      <c r="AS10" s="60">
        <v>1210.9000000000001</v>
      </c>
      <c r="AT10" s="60">
        <v>1212.5999999999999</v>
      </c>
      <c r="AU10" s="60">
        <v>1214.3</v>
      </c>
      <c r="AV10" s="60">
        <v>1216.0999999999999</v>
      </c>
      <c r="AW10" s="60">
        <v>1217.9000000000001</v>
      </c>
      <c r="AX10" s="60">
        <v>1219.7</v>
      </c>
      <c r="AY10" s="60">
        <v>1221.5999999999999</v>
      </c>
      <c r="AZ10" s="60">
        <v>1223.5999999999999</v>
      </c>
      <c r="BA10" s="60">
        <v>1225.5</v>
      </c>
    </row>
    <row r="11" spans="1:53">
      <c r="A11" s="70" t="s">
        <v>433</v>
      </c>
      <c r="B11" s="60">
        <v>1937.7</v>
      </c>
      <c r="C11" s="60">
        <v>1931.3</v>
      </c>
      <c r="D11" s="60">
        <v>1926.9</v>
      </c>
      <c r="E11" s="60">
        <v>1933.5</v>
      </c>
      <c r="F11" s="60">
        <v>1937.7</v>
      </c>
      <c r="G11" s="60">
        <v>1946.6</v>
      </c>
      <c r="H11" s="60">
        <v>1956.5</v>
      </c>
      <c r="I11" s="60">
        <v>1963</v>
      </c>
      <c r="J11" s="60">
        <v>1971.5</v>
      </c>
      <c r="K11" s="60">
        <v>1977.6</v>
      </c>
      <c r="L11" s="60">
        <v>1982.8</v>
      </c>
      <c r="M11" s="60">
        <v>1987.4</v>
      </c>
      <c r="N11" s="60">
        <v>1992</v>
      </c>
      <c r="O11" s="60">
        <v>1996.5</v>
      </c>
      <c r="P11" s="60">
        <v>2000.8</v>
      </c>
      <c r="Q11" s="60">
        <v>2005.1</v>
      </c>
      <c r="R11" s="60">
        <v>2009.4</v>
      </c>
      <c r="S11" s="60">
        <v>2013.6</v>
      </c>
      <c r="T11" s="60">
        <v>2017.7</v>
      </c>
      <c r="U11" s="60">
        <v>2021.8</v>
      </c>
      <c r="V11" s="60">
        <v>2026</v>
      </c>
      <c r="W11" s="60">
        <v>2030.1</v>
      </c>
      <c r="X11" s="60">
        <v>2034.2</v>
      </c>
      <c r="Y11" s="60">
        <v>2038.2</v>
      </c>
      <c r="Z11" s="60">
        <v>2042.2</v>
      </c>
      <c r="AA11" s="60">
        <v>2045.9</v>
      </c>
      <c r="AB11" s="60">
        <v>2049.6999999999998</v>
      </c>
      <c r="AC11" s="60">
        <v>2053.3000000000002</v>
      </c>
      <c r="AD11" s="60">
        <v>2056.9</v>
      </c>
      <c r="AE11" s="60">
        <v>2060.4</v>
      </c>
      <c r="AF11" s="60">
        <v>2063.8000000000002</v>
      </c>
      <c r="AG11" s="60">
        <v>2067.1</v>
      </c>
      <c r="AH11" s="60">
        <v>2070.4</v>
      </c>
      <c r="AI11" s="60">
        <v>2073.5</v>
      </c>
      <c r="AJ11" s="60">
        <v>2076.5</v>
      </c>
      <c r="AK11" s="60">
        <v>2079.5</v>
      </c>
      <c r="AL11" s="60">
        <v>2082.4</v>
      </c>
      <c r="AM11" s="60">
        <v>2085.3000000000002</v>
      </c>
      <c r="AN11" s="60">
        <v>2088.1</v>
      </c>
      <c r="AO11" s="60">
        <v>2090.8000000000002</v>
      </c>
      <c r="AP11" s="60">
        <v>2093.5</v>
      </c>
      <c r="AQ11" s="60">
        <v>2096.1999999999998</v>
      </c>
      <c r="AR11" s="60">
        <v>2098.8000000000002</v>
      </c>
      <c r="AS11" s="60">
        <v>2101.3000000000002</v>
      </c>
      <c r="AT11" s="60">
        <v>2103.6999999999998</v>
      </c>
      <c r="AU11" s="60">
        <v>2106.1</v>
      </c>
      <c r="AV11" s="60">
        <v>2108.3000000000002</v>
      </c>
      <c r="AW11" s="60">
        <v>2110.1999999999998</v>
      </c>
      <c r="AX11" s="60">
        <v>2112.1</v>
      </c>
      <c r="AY11" s="60">
        <v>2113.9</v>
      </c>
      <c r="AZ11" s="60">
        <v>2115.6999999999998</v>
      </c>
      <c r="BA11" s="60">
        <v>2117.4</v>
      </c>
    </row>
    <row r="12" spans="1:53">
      <c r="A12" s="70" t="s">
        <v>404</v>
      </c>
      <c r="B12" s="60">
        <v>3346.4</v>
      </c>
      <c r="C12" s="60">
        <v>3360</v>
      </c>
      <c r="D12" s="60">
        <v>3372.3</v>
      </c>
      <c r="E12" s="60">
        <v>3419.1</v>
      </c>
      <c r="F12" s="60">
        <v>3456.8</v>
      </c>
      <c r="G12" s="60">
        <v>3506.6</v>
      </c>
      <c r="H12" s="60">
        <v>3550.7</v>
      </c>
      <c r="I12" s="60">
        <v>3600.3</v>
      </c>
      <c r="J12" s="60">
        <v>3639.6</v>
      </c>
      <c r="K12" s="60">
        <v>3668.9</v>
      </c>
      <c r="L12" s="60">
        <v>3694.5</v>
      </c>
      <c r="M12" s="60">
        <v>3690</v>
      </c>
      <c r="N12" s="60">
        <v>3696.5</v>
      </c>
      <c r="O12" s="60">
        <v>3712.4</v>
      </c>
      <c r="P12" s="60">
        <v>3737.9</v>
      </c>
      <c r="Q12" s="60">
        <v>3765</v>
      </c>
      <c r="R12" s="60">
        <v>3793.4</v>
      </c>
      <c r="S12" s="60">
        <v>3821.8</v>
      </c>
      <c r="T12" s="60">
        <v>3849.7</v>
      </c>
      <c r="U12" s="60">
        <v>3877.8</v>
      </c>
      <c r="V12" s="60">
        <v>3901.5</v>
      </c>
      <c r="W12" s="60">
        <v>3927.2</v>
      </c>
      <c r="X12" s="60">
        <v>3956.1</v>
      </c>
      <c r="Y12" s="60">
        <v>3986</v>
      </c>
      <c r="Z12" s="60">
        <v>4017.4</v>
      </c>
      <c r="AA12" s="60">
        <v>4049</v>
      </c>
      <c r="AB12" s="60">
        <v>4081</v>
      </c>
      <c r="AC12" s="60">
        <v>4113.3</v>
      </c>
      <c r="AD12" s="60">
        <v>4145.3999999999996</v>
      </c>
      <c r="AE12" s="60">
        <v>4176.3</v>
      </c>
      <c r="AF12" s="60">
        <v>4210.1000000000004</v>
      </c>
      <c r="AG12" s="60">
        <v>4243.1000000000004</v>
      </c>
      <c r="AH12" s="60">
        <v>4276.3</v>
      </c>
      <c r="AI12" s="60">
        <v>4309.6000000000004</v>
      </c>
      <c r="AJ12" s="60">
        <v>4343.1000000000004</v>
      </c>
      <c r="AK12" s="60">
        <v>4376.8999999999996</v>
      </c>
      <c r="AL12" s="60">
        <v>4410.8</v>
      </c>
      <c r="AM12" s="60">
        <v>4444.8999999999996</v>
      </c>
      <c r="AN12" s="60">
        <v>4479.6000000000004</v>
      </c>
      <c r="AO12" s="60">
        <v>4514.2</v>
      </c>
      <c r="AP12" s="60">
        <v>4549</v>
      </c>
      <c r="AQ12" s="60">
        <v>4584.1000000000004</v>
      </c>
      <c r="AR12" s="60">
        <v>4619.6000000000004</v>
      </c>
      <c r="AS12" s="60">
        <v>4655.3</v>
      </c>
      <c r="AT12" s="60">
        <v>4691.1000000000004</v>
      </c>
      <c r="AU12" s="60">
        <v>4727.3</v>
      </c>
      <c r="AV12" s="60">
        <v>4763.3999999999996</v>
      </c>
      <c r="AW12" s="60">
        <v>4799.3999999999996</v>
      </c>
      <c r="AX12" s="60">
        <v>4835.5</v>
      </c>
      <c r="AY12" s="60">
        <v>4871.8999999999996</v>
      </c>
      <c r="AZ12" s="60">
        <v>4908.3</v>
      </c>
      <c r="BA12" s="60">
        <v>4944.8999999999996</v>
      </c>
    </row>
    <row r="13" spans="1:53">
      <c r="A13" s="70" t="s">
        <v>405</v>
      </c>
      <c r="B13" s="60">
        <v>1252.4000000000001</v>
      </c>
      <c r="C13" s="60">
        <v>1264</v>
      </c>
      <c r="D13" s="60">
        <v>1263.8</v>
      </c>
      <c r="E13" s="60">
        <v>1280.5999999999999</v>
      </c>
      <c r="F13" s="60">
        <v>1294.8</v>
      </c>
      <c r="G13" s="60">
        <v>1313</v>
      </c>
      <c r="H13" s="60">
        <v>1329.5</v>
      </c>
      <c r="I13" s="60">
        <v>1359</v>
      </c>
      <c r="J13" s="60">
        <v>1377.2</v>
      </c>
      <c r="K13" s="60">
        <v>1384.3</v>
      </c>
      <c r="L13" s="60">
        <v>1388.5</v>
      </c>
      <c r="M13" s="60">
        <v>1362.3</v>
      </c>
      <c r="N13" s="60">
        <v>1348</v>
      </c>
      <c r="O13" s="60">
        <v>1343.1</v>
      </c>
      <c r="P13" s="60">
        <v>1347.8</v>
      </c>
      <c r="Q13" s="60">
        <v>1353.8</v>
      </c>
      <c r="R13" s="60">
        <v>1360.7</v>
      </c>
      <c r="S13" s="60">
        <v>1367.5</v>
      </c>
      <c r="T13" s="60">
        <v>1373.6</v>
      </c>
      <c r="U13" s="60">
        <v>1379.6</v>
      </c>
      <c r="V13" s="60">
        <v>1380.9</v>
      </c>
      <c r="W13" s="60">
        <v>1383.8</v>
      </c>
      <c r="X13" s="60">
        <v>1389.7</v>
      </c>
      <c r="Y13" s="60">
        <v>1396</v>
      </c>
      <c r="Z13" s="60">
        <v>1403.6</v>
      </c>
      <c r="AA13" s="60">
        <v>1411.2</v>
      </c>
      <c r="AB13" s="60">
        <v>1418.8</v>
      </c>
      <c r="AC13" s="60">
        <v>1426.6</v>
      </c>
      <c r="AD13" s="60">
        <v>1433.9</v>
      </c>
      <c r="AE13" s="60">
        <v>1440</v>
      </c>
      <c r="AF13" s="60">
        <v>1448.8</v>
      </c>
      <c r="AG13" s="60">
        <v>1456.7</v>
      </c>
      <c r="AH13" s="60">
        <v>1464.6</v>
      </c>
      <c r="AI13" s="60">
        <v>1472.6</v>
      </c>
      <c r="AJ13" s="60">
        <v>1480.6</v>
      </c>
      <c r="AK13" s="60">
        <v>1488.7</v>
      </c>
      <c r="AL13" s="60">
        <v>1496.8</v>
      </c>
      <c r="AM13" s="60">
        <v>1505.1</v>
      </c>
      <c r="AN13" s="60">
        <v>1514</v>
      </c>
      <c r="AO13" s="60">
        <v>1522.8</v>
      </c>
      <c r="AP13" s="60">
        <v>1531.9</v>
      </c>
      <c r="AQ13" s="60">
        <v>1541.1</v>
      </c>
      <c r="AR13" s="60">
        <v>1550.7</v>
      </c>
      <c r="AS13" s="60">
        <v>1560.4</v>
      </c>
      <c r="AT13" s="60">
        <v>1570.3</v>
      </c>
      <c r="AU13" s="60">
        <v>1580.4</v>
      </c>
      <c r="AV13" s="60">
        <v>1590.6</v>
      </c>
      <c r="AW13" s="60">
        <v>1600.9</v>
      </c>
      <c r="AX13" s="60">
        <v>1611.2</v>
      </c>
      <c r="AY13" s="60">
        <v>1621.8</v>
      </c>
      <c r="AZ13" s="60">
        <v>1632.4</v>
      </c>
      <c r="BA13" s="60">
        <v>1643.1</v>
      </c>
    </row>
    <row r="14" spans="1:53">
      <c r="A14" s="70" t="s">
        <v>406</v>
      </c>
      <c r="B14" s="60">
        <v>2093.9</v>
      </c>
      <c r="C14" s="60">
        <v>2096</v>
      </c>
      <c r="D14" s="60">
        <v>2108.5</v>
      </c>
      <c r="E14" s="60">
        <v>2138.5</v>
      </c>
      <c r="F14" s="60">
        <v>2162</v>
      </c>
      <c r="G14" s="60">
        <v>2193.5</v>
      </c>
      <c r="H14" s="60">
        <v>2221.1999999999998</v>
      </c>
      <c r="I14" s="60">
        <v>2241.3000000000002</v>
      </c>
      <c r="J14" s="60">
        <v>2262.5</v>
      </c>
      <c r="K14" s="60">
        <v>2284.5</v>
      </c>
      <c r="L14" s="60">
        <v>2306</v>
      </c>
      <c r="M14" s="60">
        <v>2327.6999999999998</v>
      </c>
      <c r="N14" s="60">
        <v>2348.5</v>
      </c>
      <c r="O14" s="60">
        <v>2369.3000000000002</v>
      </c>
      <c r="P14" s="60">
        <v>2390.1</v>
      </c>
      <c r="Q14" s="60">
        <v>2411.1999999999998</v>
      </c>
      <c r="R14" s="60">
        <v>2432.6999999999998</v>
      </c>
      <c r="S14" s="60">
        <v>2454.3000000000002</v>
      </c>
      <c r="T14" s="60">
        <v>2476.1999999999998</v>
      </c>
      <c r="U14" s="60">
        <v>2498.1999999999998</v>
      </c>
      <c r="V14" s="60">
        <v>2520.6</v>
      </c>
      <c r="W14" s="60">
        <v>2543.3000000000002</v>
      </c>
      <c r="X14" s="60">
        <v>2566.5</v>
      </c>
      <c r="Y14" s="60">
        <v>2590</v>
      </c>
      <c r="Z14" s="60">
        <v>2613.9</v>
      </c>
      <c r="AA14" s="60">
        <v>2637.9</v>
      </c>
      <c r="AB14" s="60">
        <v>2662.2</v>
      </c>
      <c r="AC14" s="60">
        <v>2686.7</v>
      </c>
      <c r="AD14" s="60">
        <v>2711.5</v>
      </c>
      <c r="AE14" s="60">
        <v>2736.3</v>
      </c>
      <c r="AF14" s="60">
        <v>2761.3</v>
      </c>
      <c r="AG14" s="60">
        <v>2786.4</v>
      </c>
      <c r="AH14" s="60">
        <v>2811.7</v>
      </c>
      <c r="AI14" s="60">
        <v>2837</v>
      </c>
      <c r="AJ14" s="60">
        <v>2862.5</v>
      </c>
      <c r="AK14" s="60">
        <v>2888.1</v>
      </c>
      <c r="AL14" s="60">
        <v>2914</v>
      </c>
      <c r="AM14" s="60">
        <v>2939.8</v>
      </c>
      <c r="AN14" s="60">
        <v>2965.6</v>
      </c>
      <c r="AO14" s="60">
        <v>2991.3</v>
      </c>
      <c r="AP14" s="60">
        <v>3017.1</v>
      </c>
      <c r="AQ14" s="60">
        <v>3043</v>
      </c>
      <c r="AR14" s="60">
        <v>3068.9</v>
      </c>
      <c r="AS14" s="60">
        <v>3094.9</v>
      </c>
      <c r="AT14" s="60">
        <v>3120.8</v>
      </c>
      <c r="AU14" s="60">
        <v>3146.9</v>
      </c>
      <c r="AV14" s="60">
        <v>3172.8</v>
      </c>
      <c r="AW14" s="60">
        <v>3198.6</v>
      </c>
      <c r="AX14" s="60">
        <v>3224.3</v>
      </c>
      <c r="AY14" s="60">
        <v>3250.1</v>
      </c>
      <c r="AZ14" s="60">
        <v>3275.9</v>
      </c>
      <c r="BA14" s="60">
        <v>3301.8</v>
      </c>
    </row>
    <row r="15" spans="1:53" s="60" customFormat="1">
      <c r="A15" s="70"/>
    </row>
    <row r="16" spans="1:53" s="60" customFormat="1">
      <c r="A16" s="85" t="s">
        <v>621</v>
      </c>
      <c r="B16" s="86"/>
      <c r="C16" s="88"/>
      <c r="D16" s="86"/>
      <c r="E16" s="86"/>
      <c r="F16" s="86"/>
      <c r="G16" s="86"/>
      <c r="H16" s="86"/>
      <c r="I16" s="86"/>
      <c r="J16" s="86"/>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row>
    <row r="17" spans="1:57">
      <c r="A17" s="69" t="s">
        <v>436</v>
      </c>
      <c r="B17" s="88"/>
      <c r="C17" s="88"/>
      <c r="D17" s="88"/>
      <c r="E17" s="88">
        <f>(((E3/D3)^4-1)*100)</f>
        <v>5.0701339848640004</v>
      </c>
      <c r="F17" s="88">
        <f t="shared" ref="F17:BA22" si="0">(((F3/E3)^4-1)*100)</f>
        <v>4.2867218683147801</v>
      </c>
      <c r="G17" s="88">
        <f t="shared" si="0"/>
        <v>7.6108782662179797</v>
      </c>
      <c r="H17" s="88">
        <f t="shared" si="0"/>
        <v>4.9573279566894835</v>
      </c>
      <c r="I17" s="88">
        <f t="shared" si="0"/>
        <v>4.720170051889605</v>
      </c>
      <c r="J17" s="88">
        <f t="shared" si="0"/>
        <v>4.6908770218281548</v>
      </c>
      <c r="K17" s="88">
        <f t="shared" si="0"/>
        <v>4.3334303623606019</v>
      </c>
      <c r="L17" s="88">
        <f t="shared" si="0"/>
        <v>4.4397045049735739</v>
      </c>
      <c r="M17" s="88">
        <f t="shared" si="0"/>
        <v>3.8793537888492047</v>
      </c>
      <c r="N17" s="88">
        <f t="shared" si="0"/>
        <v>3.9138191194163952</v>
      </c>
      <c r="O17" s="88">
        <f t="shared" si="0"/>
        <v>3.8534685620194686</v>
      </c>
      <c r="P17" s="88">
        <f t="shared" si="0"/>
        <v>3.7445328485271823</v>
      </c>
      <c r="Q17" s="88">
        <f t="shared" si="0"/>
        <v>3.6456792086465795</v>
      </c>
      <c r="R17" s="88">
        <f t="shared" si="0"/>
        <v>3.6490611010255192</v>
      </c>
      <c r="S17" s="88">
        <f t="shared" si="0"/>
        <v>3.6376648248781063</v>
      </c>
      <c r="T17" s="88">
        <f t="shared" si="0"/>
        <v>3.6298457185776067</v>
      </c>
      <c r="U17" s="88">
        <f t="shared" si="0"/>
        <v>3.636081909117328</v>
      </c>
      <c r="V17" s="88">
        <f t="shared" si="0"/>
        <v>3.6891668027040581</v>
      </c>
      <c r="W17" s="88">
        <f t="shared" si="0"/>
        <v>3.6832364988774291</v>
      </c>
      <c r="X17" s="88">
        <f t="shared" si="0"/>
        <v>3.7253516410932219</v>
      </c>
      <c r="Y17" s="88">
        <f t="shared" si="0"/>
        <v>3.7540880011570854</v>
      </c>
      <c r="Z17" s="88">
        <f t="shared" si="0"/>
        <v>3.7884914466584929</v>
      </c>
      <c r="AA17" s="88">
        <f t="shared" si="0"/>
        <v>3.824981809536987</v>
      </c>
      <c r="AB17" s="88">
        <f t="shared" si="0"/>
        <v>3.8900227843791324</v>
      </c>
      <c r="AC17" s="88">
        <f t="shared" si="0"/>
        <v>3.9331648406421671</v>
      </c>
      <c r="AD17" s="88">
        <f t="shared" si="0"/>
        <v>4.022008685204681</v>
      </c>
      <c r="AE17" s="88">
        <f t="shared" si="0"/>
        <v>4.0045760147383369</v>
      </c>
      <c r="AF17" s="88">
        <f t="shared" si="0"/>
        <v>3.9824687825344984</v>
      </c>
      <c r="AG17" s="88">
        <f t="shared" si="0"/>
        <v>3.962205518219819</v>
      </c>
      <c r="AH17" s="88">
        <f t="shared" si="0"/>
        <v>3.9390180412886222</v>
      </c>
      <c r="AI17" s="88">
        <f t="shared" si="0"/>
        <v>3.916128604968061</v>
      </c>
      <c r="AJ17" s="88">
        <f t="shared" si="0"/>
        <v>3.7936777361100793</v>
      </c>
      <c r="AK17" s="88">
        <f t="shared" si="0"/>
        <v>3.7534765587628138</v>
      </c>
      <c r="AL17" s="88">
        <f t="shared" si="0"/>
        <v>3.7457086311293519</v>
      </c>
      <c r="AM17" s="88">
        <f t="shared" si="0"/>
        <v>3.7482865105484597</v>
      </c>
      <c r="AN17" s="88">
        <f t="shared" si="0"/>
        <v>3.796348938578209</v>
      </c>
      <c r="AO17" s="88">
        <f t="shared" si="0"/>
        <v>3.8750505521492506</v>
      </c>
      <c r="AP17" s="88">
        <f t="shared" si="0"/>
        <v>3.9410671829671839</v>
      </c>
      <c r="AQ17" s="88">
        <f t="shared" si="0"/>
        <v>3.9890217145648332</v>
      </c>
      <c r="AR17" s="88">
        <f t="shared" si="0"/>
        <v>3.9738833316756095</v>
      </c>
      <c r="AS17" s="88">
        <f t="shared" si="0"/>
        <v>3.9277366889764131</v>
      </c>
      <c r="AT17" s="88">
        <f t="shared" si="0"/>
        <v>3.8448169481391181</v>
      </c>
      <c r="AU17" s="88">
        <f t="shared" si="0"/>
        <v>3.8331330400755981</v>
      </c>
      <c r="AV17" s="88">
        <f t="shared" si="0"/>
        <v>3.8324058665080152</v>
      </c>
      <c r="AW17" s="88">
        <f t="shared" si="0"/>
        <v>3.8313585697709485</v>
      </c>
      <c r="AX17" s="88">
        <f t="shared" si="0"/>
        <v>3.8259628089536868</v>
      </c>
      <c r="AY17" s="88">
        <f t="shared" si="0"/>
        <v>3.8310444462643867</v>
      </c>
      <c r="AZ17" s="88">
        <f t="shared" si="0"/>
        <v>3.8369659072582163</v>
      </c>
      <c r="BA17" s="88">
        <f t="shared" si="0"/>
        <v>3.8410726961265462</v>
      </c>
    </row>
    <row r="18" spans="1:57">
      <c r="A18" s="69" t="s">
        <v>437</v>
      </c>
      <c r="B18" s="88"/>
      <c r="C18" s="88"/>
      <c r="D18" s="88"/>
      <c r="E18" s="88">
        <f t="shared" ref="E18:T24" si="1">(((E4/D4)^4-1)*100)</f>
        <v>2.2930890960969563</v>
      </c>
      <c r="F18" s="88">
        <f t="shared" si="1"/>
        <v>2.2175271567696164</v>
      </c>
      <c r="G18" s="88">
        <f t="shared" si="1"/>
        <v>4.1584953027835603</v>
      </c>
      <c r="H18" s="88">
        <f t="shared" si="1"/>
        <v>3.5045910661239299</v>
      </c>
      <c r="I18" s="88">
        <f t="shared" si="1"/>
        <v>2.5301244896549502</v>
      </c>
      <c r="J18" s="88">
        <f t="shared" si="1"/>
        <v>2.5467602814033929</v>
      </c>
      <c r="K18" s="88">
        <f t="shared" si="1"/>
        <v>2.4250638957314719</v>
      </c>
      <c r="L18" s="88">
        <f t="shared" si="1"/>
        <v>2.3933249528730105</v>
      </c>
      <c r="M18" s="88">
        <f t="shared" si="1"/>
        <v>1.7909735917368774</v>
      </c>
      <c r="N18" s="88">
        <f t="shared" si="1"/>
        <v>1.86315915044728</v>
      </c>
      <c r="O18" s="88">
        <f t="shared" si="1"/>
        <v>1.7957207219785998</v>
      </c>
      <c r="P18" s="88">
        <f t="shared" si="1"/>
        <v>1.6748759731371132</v>
      </c>
      <c r="Q18" s="88">
        <f t="shared" si="1"/>
        <v>1.5494058776450714</v>
      </c>
      <c r="R18" s="88">
        <f t="shared" si="1"/>
        <v>1.5620564241170198</v>
      </c>
      <c r="S18" s="88">
        <f t="shared" si="1"/>
        <v>1.5621661310670776</v>
      </c>
      <c r="T18" s="88">
        <f t="shared" si="1"/>
        <v>1.5663592173068341</v>
      </c>
      <c r="U18" s="88">
        <f t="shared" si="0"/>
        <v>1.5745726549623473</v>
      </c>
      <c r="V18" s="88">
        <f t="shared" si="0"/>
        <v>1.6132466118833788</v>
      </c>
      <c r="W18" s="88">
        <f t="shared" si="0"/>
        <v>1.6128584995939166</v>
      </c>
      <c r="X18" s="88">
        <f t="shared" si="0"/>
        <v>1.6346997119986328</v>
      </c>
      <c r="Y18" s="88">
        <f t="shared" si="0"/>
        <v>1.6320758117779777</v>
      </c>
      <c r="Z18" s="88">
        <f t="shared" si="0"/>
        <v>1.6635724020830356</v>
      </c>
      <c r="AA18" s="88">
        <f t="shared" si="0"/>
        <v>1.7046594794224657</v>
      </c>
      <c r="AB18" s="88">
        <f t="shared" si="0"/>
        <v>1.7531812469975261</v>
      </c>
      <c r="AC18" s="88">
        <f t="shared" si="0"/>
        <v>1.8030479523580389</v>
      </c>
      <c r="AD18" s="88">
        <f t="shared" si="0"/>
        <v>1.8996623790147993</v>
      </c>
      <c r="AE18" s="88">
        <f t="shared" si="0"/>
        <v>1.8847828267402278</v>
      </c>
      <c r="AF18" s="88">
        <f t="shared" si="0"/>
        <v>1.8681137145397209</v>
      </c>
      <c r="AG18" s="88">
        <f t="shared" si="0"/>
        <v>1.8535851688311844</v>
      </c>
      <c r="AH18" s="88">
        <f t="shared" si="0"/>
        <v>1.8372791952384393</v>
      </c>
      <c r="AI18" s="88">
        <f t="shared" si="0"/>
        <v>1.8211587776186366</v>
      </c>
      <c r="AJ18" s="88">
        <f t="shared" si="0"/>
        <v>1.7053605784157044</v>
      </c>
      <c r="AK18" s="88">
        <f t="shared" si="0"/>
        <v>1.6694518728658236</v>
      </c>
      <c r="AL18" s="88">
        <f t="shared" si="0"/>
        <v>1.6568041873422645</v>
      </c>
      <c r="AM18" s="88">
        <f t="shared" si="0"/>
        <v>1.6670271311179041</v>
      </c>
      <c r="AN18" s="88">
        <f t="shared" si="0"/>
        <v>1.7205197768217717</v>
      </c>
      <c r="AO18" s="88">
        <f t="shared" si="0"/>
        <v>1.7977834106614354</v>
      </c>
      <c r="AP18" s="88">
        <f t="shared" si="0"/>
        <v>1.8553045952164116</v>
      </c>
      <c r="AQ18" s="88">
        <f t="shared" si="0"/>
        <v>1.9064331093802123</v>
      </c>
      <c r="AR18" s="88">
        <f t="shared" si="0"/>
        <v>1.891819553752816</v>
      </c>
      <c r="AS18" s="88">
        <f t="shared" si="0"/>
        <v>1.847805917809775</v>
      </c>
      <c r="AT18" s="88">
        <f t="shared" si="0"/>
        <v>1.769444396947728</v>
      </c>
      <c r="AU18" s="88">
        <f t="shared" si="0"/>
        <v>1.7616517215049754</v>
      </c>
      <c r="AV18" s="88">
        <f t="shared" si="0"/>
        <v>1.7593930642325617</v>
      </c>
      <c r="AW18" s="88">
        <f t="shared" si="0"/>
        <v>1.757130287549491</v>
      </c>
      <c r="AX18" s="88">
        <f t="shared" si="0"/>
        <v>1.747639482486063</v>
      </c>
      <c r="AY18" s="88">
        <f t="shared" si="0"/>
        <v>1.7526242642501355</v>
      </c>
      <c r="AZ18" s="88">
        <f t="shared" si="0"/>
        <v>1.7539306658376219</v>
      </c>
      <c r="BA18" s="88">
        <f t="shared" si="0"/>
        <v>1.7551869461531755</v>
      </c>
    </row>
    <row r="19" spans="1:57">
      <c r="A19" s="69" t="s">
        <v>438</v>
      </c>
      <c r="B19" s="88"/>
      <c r="C19" s="88"/>
      <c r="D19" s="88"/>
      <c r="E19" s="88">
        <f t="shared" si="1"/>
        <v>1.7400076721809654</v>
      </c>
      <c r="F19" s="88">
        <f t="shared" si="0"/>
        <v>1.8543821668310256</v>
      </c>
      <c r="G19" s="88">
        <f t="shared" si="0"/>
        <v>1.9805342418015348</v>
      </c>
      <c r="H19" s="88">
        <f t="shared" si="0"/>
        <v>2.0521444769131092</v>
      </c>
      <c r="I19" s="88">
        <f t="shared" si="0"/>
        <v>2.1051510061966816</v>
      </c>
      <c r="J19" s="88">
        <f t="shared" si="0"/>
        <v>2.1616634235607668</v>
      </c>
      <c r="K19" s="88">
        <f t="shared" si="0"/>
        <v>2.1825569286543445</v>
      </c>
      <c r="L19" s="88">
        <f t="shared" si="0"/>
        <v>2.1879612822769845</v>
      </c>
      <c r="M19" s="88">
        <f t="shared" si="0"/>
        <v>2.1739145637573287</v>
      </c>
      <c r="N19" s="88">
        <f t="shared" si="0"/>
        <v>2.1067272128256542</v>
      </c>
      <c r="O19" s="88">
        <f t="shared" si="0"/>
        <v>2.0723664716868928</v>
      </c>
      <c r="P19" s="88">
        <f t="shared" si="0"/>
        <v>2.0511401778913863</v>
      </c>
      <c r="Q19" s="88">
        <f t="shared" si="0"/>
        <v>2.034382004959312</v>
      </c>
      <c r="R19" s="88">
        <f t="shared" si="0"/>
        <v>2.0220005935700058</v>
      </c>
      <c r="S19" s="88">
        <f t="shared" si="0"/>
        <v>2.0180614178760603</v>
      </c>
      <c r="T19" s="88">
        <f t="shared" si="0"/>
        <v>2.0079314099591627</v>
      </c>
      <c r="U19" s="88">
        <f t="shared" si="0"/>
        <v>1.9979025896847524</v>
      </c>
      <c r="V19" s="88">
        <f t="shared" si="0"/>
        <v>2.0002477849930367</v>
      </c>
      <c r="W19" s="88">
        <f t="shared" si="0"/>
        <v>1.9943665631295016</v>
      </c>
      <c r="X19" s="88">
        <f t="shared" si="0"/>
        <v>1.9824470138892325</v>
      </c>
      <c r="Y19" s="88">
        <f t="shared" si="0"/>
        <v>1.9706551749857137</v>
      </c>
      <c r="Z19" s="88">
        <f t="shared" si="0"/>
        <v>1.9529730720483807</v>
      </c>
      <c r="AA19" s="88">
        <f t="shared" si="0"/>
        <v>1.9394935773453303</v>
      </c>
      <c r="AB19" s="88">
        <f t="shared" si="0"/>
        <v>1.928149454718997</v>
      </c>
      <c r="AC19" s="88">
        <f t="shared" si="0"/>
        <v>1.9149478151322397</v>
      </c>
      <c r="AD19" s="88">
        <f t="shared" si="0"/>
        <v>1.8979582749332202</v>
      </c>
      <c r="AE19" s="88">
        <f t="shared" si="0"/>
        <v>1.8850813507461872</v>
      </c>
      <c r="AF19" s="88">
        <f t="shared" si="0"/>
        <v>1.8684485681672136</v>
      </c>
      <c r="AG19" s="88">
        <f t="shared" si="0"/>
        <v>1.853946123445116</v>
      </c>
      <c r="AH19" s="88">
        <f t="shared" si="0"/>
        <v>1.8376755925559429</v>
      </c>
      <c r="AI19" s="88">
        <f t="shared" si="0"/>
        <v>1.8196698058026373</v>
      </c>
      <c r="AJ19" s="88">
        <f t="shared" si="0"/>
        <v>1.8076064095169819</v>
      </c>
      <c r="AK19" s="88">
        <f t="shared" si="0"/>
        <v>1.7937662821086331</v>
      </c>
      <c r="AL19" s="88">
        <f t="shared" si="0"/>
        <v>1.7819699793161448</v>
      </c>
      <c r="AM19" s="88">
        <f t="shared" si="0"/>
        <v>1.7684097752755479</v>
      </c>
      <c r="AN19" s="88">
        <f t="shared" si="0"/>
        <v>1.7606261899077769</v>
      </c>
      <c r="AO19" s="88">
        <f t="shared" si="0"/>
        <v>1.7566489023252752</v>
      </c>
      <c r="AP19" s="88">
        <f t="shared" si="0"/>
        <v>1.7582728035073103</v>
      </c>
      <c r="AQ19" s="88">
        <f t="shared" si="0"/>
        <v>1.7635480308318296</v>
      </c>
      <c r="AR19" s="88">
        <f t="shared" si="0"/>
        <v>1.7631863467928666</v>
      </c>
      <c r="AS19" s="88">
        <f t="shared" si="0"/>
        <v>1.7646324645058664</v>
      </c>
      <c r="AT19" s="88">
        <f t="shared" si="0"/>
        <v>1.7678547897237218</v>
      </c>
      <c r="AU19" s="88">
        <f t="shared" si="0"/>
        <v>1.7618968599379947</v>
      </c>
      <c r="AV19" s="88">
        <f t="shared" si="0"/>
        <v>1.7596087572849806</v>
      </c>
      <c r="AW19" s="88">
        <f t="shared" si="0"/>
        <v>1.7573169105013831</v>
      </c>
      <c r="AX19" s="88">
        <f t="shared" si="0"/>
        <v>1.7496304539913465</v>
      </c>
      <c r="AY19" s="88">
        <f t="shared" si="0"/>
        <v>1.7527459128415579</v>
      </c>
      <c r="AZ19" s="88">
        <f t="shared" si="0"/>
        <v>1.7540064780673603</v>
      </c>
      <c r="BA19" s="88">
        <f t="shared" si="0"/>
        <v>1.7534437394296942</v>
      </c>
    </row>
    <row r="20" spans="1:57">
      <c r="A20" s="69" t="s">
        <v>439</v>
      </c>
      <c r="B20" s="88"/>
      <c r="C20" s="88"/>
      <c r="D20" s="88"/>
      <c r="E20" s="88">
        <f t="shared" si="1"/>
        <v>2.7291793888723603</v>
      </c>
      <c r="F20" s="88">
        <f t="shared" si="0"/>
        <v>2.4588900369656663</v>
      </c>
      <c r="G20" s="88">
        <f t="shared" si="0"/>
        <v>1.9787280551032405</v>
      </c>
      <c r="H20" s="88">
        <f t="shared" si="0"/>
        <v>1.4964979429755054</v>
      </c>
      <c r="I20" s="88">
        <f t="shared" si="0"/>
        <v>1.9653789127188181</v>
      </c>
      <c r="J20" s="88">
        <f t="shared" si="0"/>
        <v>1.9148117571335055</v>
      </c>
      <c r="K20" s="88">
        <f t="shared" si="0"/>
        <v>1.705765512870494</v>
      </c>
      <c r="L20" s="88">
        <f t="shared" si="0"/>
        <v>2.0784810806397047</v>
      </c>
      <c r="M20" s="88">
        <f t="shared" si="0"/>
        <v>2.2148100210752419</v>
      </c>
      <c r="N20" s="88">
        <f t="shared" si="0"/>
        <v>2.2062729830966354</v>
      </c>
      <c r="O20" s="88">
        <f t="shared" si="0"/>
        <v>2.212363593543154</v>
      </c>
      <c r="P20" s="88">
        <f t="shared" si="0"/>
        <v>2.1857214543679948</v>
      </c>
      <c r="Q20" s="88">
        <f t="shared" si="0"/>
        <v>2.1558526967738967</v>
      </c>
      <c r="R20" s="88">
        <f t="shared" si="0"/>
        <v>2.1550319250400074</v>
      </c>
      <c r="S20" s="88">
        <f t="shared" si="0"/>
        <v>2.1363655081926725</v>
      </c>
      <c r="T20" s="88">
        <f t="shared" si="0"/>
        <v>2.1250163730991645</v>
      </c>
      <c r="U20" s="88">
        <f t="shared" si="0"/>
        <v>2.1173085404574854</v>
      </c>
      <c r="V20" s="88">
        <f t="shared" si="0"/>
        <v>2.1271784092140145</v>
      </c>
      <c r="W20" s="88">
        <f t="shared" si="0"/>
        <v>2.1228957736746601</v>
      </c>
      <c r="X20" s="88">
        <f t="shared" si="0"/>
        <v>2.115155194096574</v>
      </c>
      <c r="Y20" s="88">
        <f t="shared" si="0"/>
        <v>2.1212705219482597</v>
      </c>
      <c r="Z20" s="88">
        <f t="shared" si="0"/>
        <v>2.09979100709623</v>
      </c>
      <c r="AA20" s="88">
        <f t="shared" si="0"/>
        <v>2.0820028080942077</v>
      </c>
      <c r="AB20" s="88">
        <f t="shared" si="0"/>
        <v>2.0847982196745773</v>
      </c>
      <c r="AC20" s="88">
        <f t="shared" si="0"/>
        <v>2.0604840913062583</v>
      </c>
      <c r="AD20" s="88">
        <f t="shared" si="0"/>
        <v>2.0398493583565935</v>
      </c>
      <c r="AE20" s="88">
        <f t="shared" si="0"/>
        <v>2.0295000007160224</v>
      </c>
      <c r="AF20" s="88">
        <f t="shared" si="0"/>
        <v>2.0159309544716342</v>
      </c>
      <c r="AG20" s="88">
        <f t="shared" si="0"/>
        <v>2.0091296502084743</v>
      </c>
      <c r="AH20" s="88">
        <f t="shared" si="0"/>
        <v>1.9990888871827428</v>
      </c>
      <c r="AI20" s="88">
        <f t="shared" si="0"/>
        <v>1.9956967138293313</v>
      </c>
      <c r="AJ20" s="88">
        <f t="shared" si="0"/>
        <v>1.9955639973640249</v>
      </c>
      <c r="AK20" s="88">
        <f t="shared" si="0"/>
        <v>1.9889000815801028</v>
      </c>
      <c r="AL20" s="88">
        <f t="shared" si="0"/>
        <v>1.9951906279384035</v>
      </c>
      <c r="AM20" s="88">
        <f t="shared" si="0"/>
        <v>1.9852883565766533</v>
      </c>
      <c r="AN20" s="88">
        <f t="shared" si="0"/>
        <v>1.9850668869032306</v>
      </c>
      <c r="AO20" s="88">
        <f t="shared" si="0"/>
        <v>1.9816218633443405</v>
      </c>
      <c r="AP20" s="88">
        <f t="shared" si="0"/>
        <v>1.9908323495339664</v>
      </c>
      <c r="AQ20" s="88">
        <f t="shared" si="0"/>
        <v>1.9841208052562953</v>
      </c>
      <c r="AR20" s="88">
        <f t="shared" si="0"/>
        <v>1.9899887882285583</v>
      </c>
      <c r="AS20" s="88">
        <f t="shared" si="0"/>
        <v>1.9894885333916701</v>
      </c>
      <c r="AT20" s="88">
        <f t="shared" si="0"/>
        <v>1.9920489221578075</v>
      </c>
      <c r="AU20" s="88">
        <f t="shared" si="0"/>
        <v>1.9914367404084476</v>
      </c>
      <c r="AV20" s="88">
        <f t="shared" si="0"/>
        <v>1.9907850354853096</v>
      </c>
      <c r="AW20" s="88">
        <f t="shared" si="0"/>
        <v>1.9931506014904343</v>
      </c>
      <c r="AX20" s="88">
        <f t="shared" si="0"/>
        <v>1.9954328255352483</v>
      </c>
      <c r="AY20" s="88">
        <f t="shared" si="0"/>
        <v>1.9946064812733644</v>
      </c>
      <c r="AZ20" s="88">
        <f t="shared" si="0"/>
        <v>1.9997662533468796</v>
      </c>
      <c r="BA20" s="88">
        <f t="shared" si="0"/>
        <v>1.9988079123204772</v>
      </c>
    </row>
    <row r="21" spans="1:57">
      <c r="A21" s="69" t="s">
        <v>440</v>
      </c>
      <c r="B21" s="88"/>
      <c r="C21" s="88"/>
      <c r="D21" s="88"/>
      <c r="E21" s="88">
        <f t="shared" si="1"/>
        <v>6.7549290316761157</v>
      </c>
      <c r="F21" s="88">
        <f t="shared" si="0"/>
        <v>2.9904260623347723</v>
      </c>
      <c r="G21" s="88">
        <f t="shared" si="0"/>
        <v>5.8555157931851953</v>
      </c>
      <c r="H21" s="88">
        <f t="shared" si="0"/>
        <v>5.185975790082753</v>
      </c>
      <c r="I21" s="88">
        <f t="shared" si="0"/>
        <v>4.8922504232372876</v>
      </c>
      <c r="J21" s="88">
        <f t="shared" si="0"/>
        <v>5.2387978628175569</v>
      </c>
      <c r="K21" s="88">
        <f t="shared" si="0"/>
        <v>4.6327942521906973</v>
      </c>
      <c r="L21" s="88">
        <f t="shared" si="0"/>
        <v>5.020593626488723</v>
      </c>
      <c r="M21" s="88">
        <f t="shared" si="0"/>
        <v>4.9780602031269439</v>
      </c>
      <c r="N21" s="88">
        <f t="shared" si="0"/>
        <v>4.6227350051080363</v>
      </c>
      <c r="O21" s="88">
        <f t="shared" si="0"/>
        <v>4.356384567572813</v>
      </c>
      <c r="P21" s="88">
        <f t="shared" si="0"/>
        <v>3.9419636264890201</v>
      </c>
      <c r="Q21" s="88">
        <f t="shared" si="0"/>
        <v>3.7806473563078091</v>
      </c>
      <c r="R21" s="88">
        <f t="shared" si="0"/>
        <v>3.7346760977648996</v>
      </c>
      <c r="S21" s="88">
        <f t="shared" si="0"/>
        <v>3.7210879105337158</v>
      </c>
      <c r="T21" s="88">
        <f t="shared" si="0"/>
        <v>3.8010274791977716</v>
      </c>
      <c r="U21" s="88">
        <f t="shared" si="0"/>
        <v>3.8012715437647948</v>
      </c>
      <c r="V21" s="88">
        <f t="shared" si="0"/>
        <v>4.0869913013696024</v>
      </c>
      <c r="W21" s="88">
        <f t="shared" si="0"/>
        <v>4.0709457032555907</v>
      </c>
      <c r="X21" s="88">
        <f t="shared" si="0"/>
        <v>4.1551411333015986</v>
      </c>
      <c r="Y21" s="88">
        <f t="shared" si="0"/>
        <v>4.1595379954606271</v>
      </c>
      <c r="Z21" s="88">
        <f t="shared" si="0"/>
        <v>4.2051075918382308</v>
      </c>
      <c r="AA21" s="88">
        <f t="shared" si="0"/>
        <v>4.0666408640545493</v>
      </c>
      <c r="AB21" s="88">
        <f t="shared" si="0"/>
        <v>4.0521560966136239</v>
      </c>
      <c r="AC21" s="88">
        <f t="shared" si="0"/>
        <v>4.0805379392649721</v>
      </c>
      <c r="AD21" s="88">
        <f t="shared" si="0"/>
        <v>4.2940225129497689</v>
      </c>
      <c r="AE21" s="88">
        <f t="shared" si="0"/>
        <v>4.2460867970144145</v>
      </c>
      <c r="AF21" s="88">
        <f t="shared" si="0"/>
        <v>4.1437551655696403</v>
      </c>
      <c r="AG21" s="88">
        <f t="shared" si="0"/>
        <v>4.1378389463234022</v>
      </c>
      <c r="AH21" s="88">
        <f t="shared" si="0"/>
        <v>4.2493710503648252</v>
      </c>
      <c r="AI21" s="88">
        <f t="shared" si="0"/>
        <v>4.1576718154274328</v>
      </c>
      <c r="AJ21" s="88">
        <f t="shared" si="0"/>
        <v>4.0417943604121875</v>
      </c>
      <c r="AK21" s="88">
        <f t="shared" si="0"/>
        <v>3.9027420576265959</v>
      </c>
      <c r="AL21" s="88">
        <f t="shared" si="0"/>
        <v>4.1256129372031269</v>
      </c>
      <c r="AM21" s="88">
        <f t="shared" si="0"/>
        <v>3.875009943282115</v>
      </c>
      <c r="AN21" s="88">
        <f t="shared" si="0"/>
        <v>3.8952728513250934</v>
      </c>
      <c r="AO21" s="88">
        <f t="shared" si="0"/>
        <v>3.933581630301286</v>
      </c>
      <c r="AP21" s="88">
        <f t="shared" si="0"/>
        <v>4.1668960771313435</v>
      </c>
      <c r="AQ21" s="88">
        <f t="shared" si="0"/>
        <v>4.0929021406019617</v>
      </c>
      <c r="AR21" s="88">
        <f t="shared" si="0"/>
        <v>4.0719313560454884</v>
      </c>
      <c r="AS21" s="88">
        <f t="shared" si="0"/>
        <v>4.0126591708786519</v>
      </c>
      <c r="AT21" s="88">
        <f t="shared" si="0"/>
        <v>3.9768231490173056</v>
      </c>
      <c r="AU21" s="88">
        <f t="shared" si="0"/>
        <v>3.9456254272454361</v>
      </c>
      <c r="AV21" s="88">
        <f t="shared" si="0"/>
        <v>3.9503699732303943</v>
      </c>
      <c r="AW21" s="88">
        <f t="shared" si="0"/>
        <v>3.9292760812320804</v>
      </c>
      <c r="AX21" s="88">
        <f t="shared" si="0"/>
        <v>3.9103501897760351</v>
      </c>
      <c r="AY21" s="88">
        <f t="shared" si="0"/>
        <v>3.889692389320909</v>
      </c>
      <c r="AZ21" s="88">
        <f t="shared" si="0"/>
        <v>3.9392966225621606</v>
      </c>
      <c r="BA21" s="88">
        <f t="shared" si="0"/>
        <v>3.9290043532154595</v>
      </c>
    </row>
    <row r="22" spans="1:57">
      <c r="A22" s="69" t="s">
        <v>441</v>
      </c>
      <c r="B22" s="88"/>
      <c r="C22" s="88"/>
      <c r="D22" s="88"/>
      <c r="E22" s="88">
        <f t="shared" si="1"/>
        <v>3.9180564468745294</v>
      </c>
      <c r="F22" s="88">
        <f t="shared" si="0"/>
        <v>0.51727564873906839</v>
      </c>
      <c r="G22" s="88">
        <f t="shared" si="0"/>
        <v>3.8005994309195712</v>
      </c>
      <c r="H22" s="88">
        <f t="shared" si="0"/>
        <v>3.6367981542880123</v>
      </c>
      <c r="I22" s="88">
        <f t="shared" si="0"/>
        <v>2.8547461109359462</v>
      </c>
      <c r="J22" s="88">
        <f t="shared" si="0"/>
        <v>3.2609107360720424</v>
      </c>
      <c r="K22" s="88">
        <f t="shared" si="0"/>
        <v>2.8799574062230215</v>
      </c>
      <c r="L22" s="88">
        <f t="shared" si="0"/>
        <v>2.8778765410812923</v>
      </c>
      <c r="M22" s="88">
        <f t="shared" si="0"/>
        <v>2.7042998128220752</v>
      </c>
      <c r="N22" s="88">
        <f t="shared" si="0"/>
        <v>2.3644950646745766</v>
      </c>
      <c r="O22" s="88">
        <f t="shared" si="0"/>
        <v>2.1007623849516488</v>
      </c>
      <c r="P22" s="88">
        <f t="shared" si="0"/>
        <v>1.7133786074313262</v>
      </c>
      <c r="Q22" s="88">
        <f t="shared" si="0"/>
        <v>1.5932415003566458</v>
      </c>
      <c r="R22" s="88">
        <f t="shared" si="0"/>
        <v>1.5484966986063942</v>
      </c>
      <c r="S22" s="88">
        <f t="shared" si="0"/>
        <v>1.5513570566737744</v>
      </c>
      <c r="T22" s="88">
        <f t="shared" si="0"/>
        <v>1.6392384022938744</v>
      </c>
      <c r="U22" s="88">
        <f t="shared" si="0"/>
        <v>1.6500846596251728</v>
      </c>
      <c r="V22" s="88">
        <f t="shared" si="0"/>
        <v>1.9172022241864983</v>
      </c>
      <c r="W22" s="88">
        <f t="shared" si="0"/>
        <v>1.908057152095366</v>
      </c>
      <c r="X22" s="88">
        <f t="shared" si="0"/>
        <v>1.9972551918657544</v>
      </c>
      <c r="Y22" s="88">
        <f t="shared" si="0"/>
        <v>1.9988388273465718</v>
      </c>
      <c r="Z22" s="88">
        <f t="shared" si="0"/>
        <v>2.0633406716739744</v>
      </c>
      <c r="AA22" s="88">
        <f t="shared" si="0"/>
        <v>1.9416840687314973</v>
      </c>
      <c r="AB22" s="88">
        <f t="shared" si="0"/>
        <v>1.9266388662026124</v>
      </c>
      <c r="AC22" s="88">
        <f t="shared" si="0"/>
        <v>1.9794380542647261</v>
      </c>
      <c r="AD22" s="88">
        <f t="shared" si="0"/>
        <v>2.2112554853934707</v>
      </c>
      <c r="AE22" s="88">
        <f t="shared" si="0"/>
        <v>2.1711438732077371</v>
      </c>
      <c r="AF22" s="88">
        <f t="shared" si="0"/>
        <v>2.0843834273566397</v>
      </c>
      <c r="AG22" s="88">
        <f t="shared" si="0"/>
        <v>2.0873990275545484</v>
      </c>
      <c r="AH22" s="88">
        <f t="shared" si="0"/>
        <v>2.2086170856803644</v>
      </c>
      <c r="AI22" s="88">
        <f t="shared" si="0"/>
        <v>2.1143974013067446</v>
      </c>
      <c r="AJ22" s="88">
        <f t="shared" ref="F22:BA24" si="2">(((AJ8/AI8)^4-1)*100)</f>
        <v>2.0107943909397852</v>
      </c>
      <c r="AK22" s="88">
        <f t="shared" si="2"/>
        <v>1.873636265722145</v>
      </c>
      <c r="AL22" s="88">
        <f t="shared" si="2"/>
        <v>2.0883812515164912</v>
      </c>
      <c r="AM22" s="88">
        <f t="shared" si="2"/>
        <v>1.8552233456876621</v>
      </c>
      <c r="AN22" s="88">
        <f t="shared" si="2"/>
        <v>1.8732995155007925</v>
      </c>
      <c r="AO22" s="88">
        <f t="shared" si="2"/>
        <v>1.9123090714313618</v>
      </c>
      <c r="AP22" s="88">
        <f t="shared" si="2"/>
        <v>2.1330903782847299</v>
      </c>
      <c r="AQ22" s="88">
        <f t="shared" si="2"/>
        <v>2.0691781937764775</v>
      </c>
      <c r="AR22" s="88">
        <f t="shared" si="2"/>
        <v>2.0402208936612487</v>
      </c>
      <c r="AS22" s="88">
        <f t="shared" si="2"/>
        <v>1.9830394267230878</v>
      </c>
      <c r="AT22" s="88">
        <f t="shared" si="2"/>
        <v>1.9473775367004897</v>
      </c>
      <c r="AU22" s="88">
        <f t="shared" si="2"/>
        <v>1.917343926972781</v>
      </c>
      <c r="AV22" s="88">
        <f t="shared" si="2"/>
        <v>1.9210097413088656</v>
      </c>
      <c r="AW22" s="88">
        <f t="shared" si="2"/>
        <v>1.8965278526255291</v>
      </c>
      <c r="AX22" s="88">
        <f t="shared" si="2"/>
        <v>1.8799652050479176</v>
      </c>
      <c r="AY22" s="88">
        <f t="shared" si="2"/>
        <v>1.8560175258424794</v>
      </c>
      <c r="AZ22" s="88">
        <f t="shared" si="2"/>
        <v>1.9027584512680829</v>
      </c>
      <c r="BA22" s="88">
        <f t="shared" si="2"/>
        <v>1.888744922904384</v>
      </c>
    </row>
    <row r="23" spans="1:57">
      <c r="A23" s="70" t="s">
        <v>442</v>
      </c>
      <c r="B23" s="88"/>
      <c r="C23" s="88"/>
      <c r="D23" s="88"/>
      <c r="E23" s="88">
        <f t="shared" si="1"/>
        <v>2.3785400129553436</v>
      </c>
      <c r="F23" s="88">
        <f t="shared" si="2"/>
        <v>1.5373493195885324</v>
      </c>
      <c r="G23" s="88">
        <f t="shared" si="2"/>
        <v>2.5104453541269001</v>
      </c>
      <c r="H23" s="88">
        <f t="shared" si="2"/>
        <v>2.5975981608057364</v>
      </c>
      <c r="I23" s="88">
        <f t="shared" si="2"/>
        <v>3.542122317153118</v>
      </c>
      <c r="J23" s="88">
        <f t="shared" si="2"/>
        <v>2.4443769786178793</v>
      </c>
      <c r="K23" s="88">
        <f t="shared" si="2"/>
        <v>0.96656567336772525</v>
      </c>
      <c r="L23" s="88">
        <f t="shared" si="2"/>
        <v>0.50597662263445198</v>
      </c>
      <c r="M23" s="88">
        <f t="shared" si="2"/>
        <v>-2.9319857352295586</v>
      </c>
      <c r="N23" s="88">
        <f t="shared" si="2"/>
        <v>-1.6014952609131883</v>
      </c>
      <c r="O23" s="88">
        <f t="shared" si="2"/>
        <v>-0.60836325458183405</v>
      </c>
      <c r="P23" s="88">
        <f t="shared" si="2"/>
        <v>0.39941286481461891</v>
      </c>
      <c r="Q23" s="88">
        <f t="shared" si="2"/>
        <v>0.49895434427802421</v>
      </c>
      <c r="R23" s="88">
        <f t="shared" si="2"/>
        <v>0.58573208159309331</v>
      </c>
      <c r="S23" s="88">
        <f t="shared" si="2"/>
        <v>0.57240482299008022</v>
      </c>
      <c r="T23" s="88">
        <f t="shared" si="2"/>
        <v>0.47200489414354063</v>
      </c>
      <c r="U23" s="88">
        <f t="shared" si="2"/>
        <v>0.44659402097328993</v>
      </c>
      <c r="V23" s="88">
        <f t="shared" si="2"/>
        <v>-3.7107472118058649E-2</v>
      </c>
      <c r="W23" s="88">
        <f t="shared" si="2"/>
        <v>0.1361617652484215</v>
      </c>
      <c r="X23" s="88">
        <f t="shared" si="2"/>
        <v>0.42116940300924721</v>
      </c>
      <c r="Y23" s="88">
        <f t="shared" si="2"/>
        <v>0.43312077981223496</v>
      </c>
      <c r="Z23" s="88">
        <f t="shared" si="2"/>
        <v>0.55652469789706505</v>
      </c>
      <c r="AA23" s="88">
        <f t="shared" si="2"/>
        <v>0.53100233738532232</v>
      </c>
      <c r="AB23" s="88">
        <f t="shared" si="2"/>
        <v>0.53029836474780545</v>
      </c>
      <c r="AC23" s="88">
        <f t="shared" si="2"/>
        <v>0.51725622630205415</v>
      </c>
      <c r="AD23" s="88">
        <f t="shared" si="2"/>
        <v>0.47962281997642187</v>
      </c>
      <c r="AE23" s="88">
        <f t="shared" si="2"/>
        <v>0.31917480162158007</v>
      </c>
      <c r="AF23" s="88">
        <f t="shared" si="2"/>
        <v>0.57706620103568085</v>
      </c>
      <c r="AG23" s="88">
        <f t="shared" si="2"/>
        <v>0.4779769351985319</v>
      </c>
      <c r="AH23" s="88">
        <f t="shared" si="2"/>
        <v>0.46514396128771729</v>
      </c>
      <c r="AI23" s="88">
        <f t="shared" si="2"/>
        <v>0.44011058580242235</v>
      </c>
      <c r="AJ23" s="88">
        <f t="shared" si="2"/>
        <v>0.45185938740073261</v>
      </c>
      <c r="AK23" s="88">
        <f t="shared" si="2"/>
        <v>0.43913083537023834</v>
      </c>
      <c r="AL23" s="88">
        <f t="shared" si="2"/>
        <v>0.42644512258356304</v>
      </c>
      <c r="AM23" s="88">
        <f t="shared" si="2"/>
        <v>0.42599096879816223</v>
      </c>
      <c r="AN23" s="88">
        <f t="shared" si="2"/>
        <v>0.47425700070586885</v>
      </c>
      <c r="AO23" s="88">
        <f t="shared" si="2"/>
        <v>0.44936244188025221</v>
      </c>
      <c r="AP23" s="88">
        <f t="shared" si="2"/>
        <v>0.4731637658594412</v>
      </c>
      <c r="AQ23" s="88">
        <f t="shared" si="2"/>
        <v>0.47260471826093831</v>
      </c>
      <c r="AR23" s="88">
        <f t="shared" si="2"/>
        <v>0.50842738728495984</v>
      </c>
      <c r="AS23" s="88">
        <f t="shared" si="2"/>
        <v>0.48355811296836304</v>
      </c>
      <c r="AT23" s="88">
        <f t="shared" si="2"/>
        <v>0.49507097564367442</v>
      </c>
      <c r="AU23" s="88">
        <f t="shared" si="2"/>
        <v>0.49445899606428423</v>
      </c>
      <c r="AV23" s="88">
        <f t="shared" si="2"/>
        <v>0.48178172404320652</v>
      </c>
      <c r="AW23" s="88">
        <f t="shared" si="2"/>
        <v>0.44505186211916126</v>
      </c>
      <c r="AX23" s="88">
        <f t="shared" si="2"/>
        <v>0.43252272247475965</v>
      </c>
      <c r="AY23" s="88">
        <f t="shared" si="2"/>
        <v>0.44407703094224704</v>
      </c>
      <c r="AZ23" s="88">
        <f t="shared" si="2"/>
        <v>0.43157642783206995</v>
      </c>
      <c r="BA23" s="88">
        <f t="shared" si="2"/>
        <v>0.43111128483448447</v>
      </c>
    </row>
    <row r="24" spans="1:57">
      <c r="A24" s="70" t="s">
        <v>647</v>
      </c>
      <c r="B24" s="88"/>
      <c r="C24" s="88"/>
      <c r="D24" s="88"/>
      <c r="E24" s="88">
        <f t="shared" si="1"/>
        <v>4.0838895678857012</v>
      </c>
      <c r="F24" s="88">
        <f t="shared" si="2"/>
        <v>2.6478645538242418</v>
      </c>
      <c r="G24" s="88">
        <f t="shared" si="2"/>
        <v>3.6428293562889458</v>
      </c>
      <c r="H24" s="88">
        <f t="shared" si="2"/>
        <v>3.5093113650138452</v>
      </c>
      <c r="I24" s="88">
        <f t="shared" si="2"/>
        <v>7.2864514885873088</v>
      </c>
      <c r="J24" s="88">
        <f t="shared" si="2"/>
        <v>3.6461126352847595</v>
      </c>
      <c r="K24" s="88">
        <f t="shared" si="2"/>
        <v>0.47410133844654201</v>
      </c>
      <c r="L24" s="88">
        <f t="shared" si="2"/>
        <v>-0.37762525704884142</v>
      </c>
      <c r="M24" s="88">
        <f t="shared" si="2"/>
        <v>-9.0737078523853825</v>
      </c>
      <c r="N24" s="88">
        <f t="shared" si="2"/>
        <v>-5.8742166526670747</v>
      </c>
      <c r="O24" s="88">
        <f t="shared" si="2"/>
        <v>-3.1753776767722397</v>
      </c>
      <c r="P24" s="88">
        <f t="shared" si="2"/>
        <v>-0.42909539166711141</v>
      </c>
      <c r="Q24" s="88">
        <f t="shared" si="2"/>
        <v>-0.13231887041027512</v>
      </c>
      <c r="R24" s="88">
        <f t="shared" si="2"/>
        <v>9.9358303249430513E-2</v>
      </c>
      <c r="S24" s="88">
        <f t="shared" si="2"/>
        <v>9.9333629199227502E-2</v>
      </c>
      <c r="T24" s="88">
        <f t="shared" si="2"/>
        <v>-0.16535071493081199</v>
      </c>
      <c r="U24" s="88">
        <f t="shared" si="2"/>
        <v>-0.19847827163703702</v>
      </c>
      <c r="V24" s="88">
        <f t="shared" si="2"/>
        <v>-1.5803459038588485</v>
      </c>
      <c r="W24" s="88">
        <f t="shared" si="2"/>
        <v>-1.1258166033581207</v>
      </c>
      <c r="X24" s="88">
        <f t="shared" si="2"/>
        <v>-0.29978743960862309</v>
      </c>
      <c r="Y24" s="88">
        <f t="shared" si="2"/>
        <v>-0.20008330542915509</v>
      </c>
      <c r="Z24" s="88">
        <f t="shared" si="2"/>
        <v>0.13362283088036442</v>
      </c>
      <c r="AA24" s="88">
        <f t="shared" si="2"/>
        <v>0.13357820814068333</v>
      </c>
      <c r="AB24" s="88">
        <f t="shared" si="2"/>
        <v>0.13353361519437001</v>
      </c>
      <c r="AC24" s="88">
        <f t="shared" si="2"/>
        <v>0.16688218659204335</v>
      </c>
      <c r="AD24" s="88">
        <f t="shared" si="2"/>
        <v>3.3345837732978723E-2</v>
      </c>
      <c r="AE24" s="88">
        <f t="shared" si="2"/>
        <v>-0.33297232410839372</v>
      </c>
      <c r="AF24" s="88">
        <f t="shared" si="2"/>
        <v>0.43447318778093713</v>
      </c>
      <c r="AG24" s="88">
        <f t="shared" si="2"/>
        <v>0.13338889351739436</v>
      </c>
      <c r="AH24" s="88">
        <f t="shared" si="2"/>
        <v>0.16670135996275093</v>
      </c>
      <c r="AI24" s="88">
        <f t="shared" si="2"/>
        <v>0.13328888521111359</v>
      </c>
      <c r="AJ24" s="88">
        <f t="shared" si="2"/>
        <v>0.16657640168262766</v>
      </c>
      <c r="AK24" s="88">
        <f t="shared" si="2"/>
        <v>0.16650706132985693</v>
      </c>
      <c r="AL24" s="88">
        <f t="shared" si="2"/>
        <v>0.16643777868128318</v>
      </c>
      <c r="AM24" s="88">
        <f t="shared" si="2"/>
        <v>0.19966715917130173</v>
      </c>
      <c r="AN24" s="88">
        <f t="shared" si="2"/>
        <v>0.33277841473173808</v>
      </c>
      <c r="AO24" s="88">
        <f t="shared" si="2"/>
        <v>0.33250179142239045</v>
      </c>
      <c r="AP24" s="88">
        <f t="shared" si="2"/>
        <v>0.36549365920723886</v>
      </c>
      <c r="AQ24" s="88">
        <f t="shared" si="2"/>
        <v>0.39840588143722488</v>
      </c>
      <c r="AR24" s="88">
        <f t="shared" si="2"/>
        <v>0.4976971853302814</v>
      </c>
      <c r="AS24" s="88">
        <f t="shared" si="2"/>
        <v>0.5302830372980516</v>
      </c>
      <c r="AT24" s="88">
        <f t="shared" si="2"/>
        <v>0.56274947020114041</v>
      </c>
      <c r="AU24" s="88">
        <f t="shared" si="2"/>
        <v>0.56195886700685094</v>
      </c>
      <c r="AV24" s="88">
        <f t="shared" si="2"/>
        <v>0.59425389524643268</v>
      </c>
      <c r="AW24" s="88">
        <f t="shared" si="2"/>
        <v>0.59337236306535868</v>
      </c>
      <c r="AX24" s="88">
        <f t="shared" si="2"/>
        <v>0.59249344238012647</v>
      </c>
      <c r="AY24" s="88">
        <f t="shared" si="2"/>
        <v>0.62456152452763369</v>
      </c>
      <c r="AZ24" s="88">
        <f t="shared" si="2"/>
        <v>0.65648885212137298</v>
      </c>
      <c r="BA24" s="88">
        <f t="shared" si="2"/>
        <v>0.62256621407141832</v>
      </c>
    </row>
    <row r="25" spans="1:57" s="122" customFormat="1">
      <c r="A25" s="70" t="s">
        <v>443</v>
      </c>
      <c r="B25" s="88"/>
      <c r="C25" s="88"/>
      <c r="D25" s="88"/>
      <c r="E25" s="88">
        <f>IF(E2&lt;=$O$2,IF(E2&gt;=$J$2,AVERAGE(P24:BA24),E24),E24)</f>
        <v>4.0838895678857012</v>
      </c>
      <c r="F25" s="88">
        <f t="shared" ref="F25:BA25" si="3">IF(F2&lt;=$O$2,IF(F2&gt;=$J$2,AVERAGE(Q24:BB24),F24),F24)</f>
        <v>2.6478645538242418</v>
      </c>
      <c r="G25" s="88">
        <f t="shared" si="3"/>
        <v>3.6428293562889458</v>
      </c>
      <c r="H25" s="88">
        <f t="shared" si="3"/>
        <v>3.5093113650138452</v>
      </c>
      <c r="I25" s="88">
        <f t="shared" si="3"/>
        <v>7.2864514885873088</v>
      </c>
      <c r="J25" s="88">
        <f t="shared" si="3"/>
        <v>0.17260982290681173</v>
      </c>
      <c r="K25" s="88">
        <f t="shared" si="3"/>
        <v>0.18420632586130697</v>
      </c>
      <c r="L25" s="88">
        <f t="shared" si="3"/>
        <v>0.24112736552969913</v>
      </c>
      <c r="M25" s="88">
        <f t="shared" si="3"/>
        <v>0.28669216449262641</v>
      </c>
      <c r="N25" s="88">
        <f t="shared" si="3"/>
        <v>0.30691559911680744</v>
      </c>
      <c r="O25" s="88">
        <f t="shared" si="3"/>
        <v>0.32502270285059193</v>
      </c>
      <c r="P25" s="88">
        <f t="shared" si="3"/>
        <v>-0.42909539166711141</v>
      </c>
      <c r="Q25" s="88">
        <f t="shared" si="3"/>
        <v>-0.13231887041027512</v>
      </c>
      <c r="R25" s="88">
        <f t="shared" si="3"/>
        <v>9.9358303249430513E-2</v>
      </c>
      <c r="S25" s="88">
        <f t="shared" si="3"/>
        <v>9.9333629199227502E-2</v>
      </c>
      <c r="T25" s="88">
        <f t="shared" si="3"/>
        <v>-0.16535071493081199</v>
      </c>
      <c r="U25" s="88">
        <f t="shared" si="3"/>
        <v>-0.19847827163703702</v>
      </c>
      <c r="V25" s="88">
        <f t="shared" si="3"/>
        <v>-1.5803459038588485</v>
      </c>
      <c r="W25" s="88">
        <f t="shared" si="3"/>
        <v>-1.1258166033581207</v>
      </c>
      <c r="X25" s="88">
        <f t="shared" si="3"/>
        <v>-0.29978743960862309</v>
      </c>
      <c r="Y25" s="88">
        <f t="shared" si="3"/>
        <v>-0.20008330542915509</v>
      </c>
      <c r="Z25" s="88">
        <f t="shared" si="3"/>
        <v>0.13362283088036442</v>
      </c>
      <c r="AA25" s="88">
        <f t="shared" si="3"/>
        <v>0.13357820814068333</v>
      </c>
      <c r="AB25" s="88">
        <f t="shared" si="3"/>
        <v>0.13353361519437001</v>
      </c>
      <c r="AC25" s="88">
        <f t="shared" si="3"/>
        <v>0.16688218659204335</v>
      </c>
      <c r="AD25" s="88">
        <f t="shared" si="3"/>
        <v>3.3345837732978723E-2</v>
      </c>
      <c r="AE25" s="88">
        <f t="shared" si="3"/>
        <v>-0.33297232410839372</v>
      </c>
      <c r="AF25" s="88">
        <f t="shared" si="3"/>
        <v>0.43447318778093713</v>
      </c>
      <c r="AG25" s="88">
        <f t="shared" si="3"/>
        <v>0.13338889351739436</v>
      </c>
      <c r="AH25" s="88">
        <f t="shared" si="3"/>
        <v>0.16670135996275093</v>
      </c>
      <c r="AI25" s="88">
        <f t="shared" si="3"/>
        <v>0.13328888521111359</v>
      </c>
      <c r="AJ25" s="88">
        <f t="shared" si="3"/>
        <v>0.16657640168262766</v>
      </c>
      <c r="AK25" s="88">
        <f t="shared" si="3"/>
        <v>0.16650706132985693</v>
      </c>
      <c r="AL25" s="88">
        <f t="shared" si="3"/>
        <v>0.16643777868128318</v>
      </c>
      <c r="AM25" s="88">
        <f t="shared" si="3"/>
        <v>0.19966715917130173</v>
      </c>
      <c r="AN25" s="88">
        <f t="shared" si="3"/>
        <v>0.33277841473173808</v>
      </c>
      <c r="AO25" s="88">
        <f t="shared" si="3"/>
        <v>0.33250179142239045</v>
      </c>
      <c r="AP25" s="88">
        <f t="shared" si="3"/>
        <v>0.36549365920723886</v>
      </c>
      <c r="AQ25" s="88">
        <f t="shared" si="3"/>
        <v>0.39840588143722488</v>
      </c>
      <c r="AR25" s="88">
        <f t="shared" si="3"/>
        <v>0.4976971853302814</v>
      </c>
      <c r="AS25" s="88">
        <f t="shared" si="3"/>
        <v>0.5302830372980516</v>
      </c>
      <c r="AT25" s="88">
        <f t="shared" si="3"/>
        <v>0.56274947020114041</v>
      </c>
      <c r="AU25" s="88">
        <f t="shared" si="3"/>
        <v>0.56195886700685094</v>
      </c>
      <c r="AV25" s="88">
        <f t="shared" si="3"/>
        <v>0.59425389524643268</v>
      </c>
      <c r="AW25" s="88">
        <f t="shared" si="3"/>
        <v>0.59337236306535868</v>
      </c>
      <c r="AX25" s="88">
        <f t="shared" si="3"/>
        <v>0.59249344238012647</v>
      </c>
      <c r="AY25" s="88">
        <f t="shared" si="3"/>
        <v>0.62456152452763369</v>
      </c>
      <c r="AZ25" s="88">
        <f t="shared" si="3"/>
        <v>0.65648885212137298</v>
      </c>
      <c r="BA25" s="88">
        <f t="shared" si="3"/>
        <v>0.62256621407141832</v>
      </c>
    </row>
    <row r="26" spans="1:57">
      <c r="A26" s="70" t="s">
        <v>444</v>
      </c>
      <c r="B26" s="88"/>
      <c r="C26" s="88"/>
      <c r="D26" s="88"/>
      <c r="E26" s="88">
        <f t="shared" ref="E26:AJ26" si="4">(((E11/D11)^4-1)*100)</f>
        <v>1.3771315346281954</v>
      </c>
      <c r="F26" s="88">
        <f t="shared" si="4"/>
        <v>0.87172585588852769</v>
      </c>
      <c r="G26" s="88">
        <f t="shared" si="4"/>
        <v>1.8499263073454841</v>
      </c>
      <c r="H26" s="88">
        <f t="shared" si="4"/>
        <v>2.0498880884119774</v>
      </c>
      <c r="I26" s="88">
        <f t="shared" si="4"/>
        <v>1.3355407777772221</v>
      </c>
      <c r="J26" s="88">
        <f t="shared" si="4"/>
        <v>1.7433251981730846</v>
      </c>
      <c r="K26" s="88">
        <f t="shared" si="4"/>
        <v>1.2433922137787157</v>
      </c>
      <c r="L26" s="88">
        <f t="shared" si="4"/>
        <v>1.0559356159396627</v>
      </c>
      <c r="M26" s="88">
        <f t="shared" si="4"/>
        <v>0.93121493610914818</v>
      </c>
      <c r="N26" s="88">
        <f t="shared" si="4"/>
        <v>0.92905208265350314</v>
      </c>
      <c r="O26" s="88">
        <f t="shared" si="4"/>
        <v>0.90668101838242698</v>
      </c>
      <c r="P26" s="88">
        <f t="shared" si="4"/>
        <v>0.86429486960393209</v>
      </c>
      <c r="Q26" s="88">
        <f t="shared" si="4"/>
        <v>0.86243139279227332</v>
      </c>
      <c r="R26" s="88">
        <f t="shared" si="4"/>
        <v>0.86057593420514333</v>
      </c>
      <c r="S26" s="88">
        <f t="shared" si="4"/>
        <v>0.83869542521841645</v>
      </c>
      <c r="T26" s="88">
        <f t="shared" si="4"/>
        <v>0.81695259335980985</v>
      </c>
      <c r="U26" s="88">
        <f t="shared" si="4"/>
        <v>0.81528747391377276</v>
      </c>
      <c r="V26" s="88">
        <f t="shared" si="4"/>
        <v>0.83353555881848784</v>
      </c>
      <c r="W26" s="88">
        <f t="shared" si="4"/>
        <v>0.81193731592683616</v>
      </c>
      <c r="X26" s="88">
        <f t="shared" si="4"/>
        <v>0.81029255740225903</v>
      </c>
      <c r="Y26" s="88">
        <f t="shared" si="4"/>
        <v>0.78887301623280504</v>
      </c>
      <c r="Z26" s="88">
        <f t="shared" si="4"/>
        <v>0.7873202843895033</v>
      </c>
      <c r="AA26" s="88">
        <f t="shared" si="4"/>
        <v>0.72668053732178883</v>
      </c>
      <c r="AB26" s="88">
        <f t="shared" si="4"/>
        <v>0.74502177881146103</v>
      </c>
      <c r="AC26" s="88">
        <f t="shared" si="4"/>
        <v>0.70439487239446485</v>
      </c>
      <c r="AD26" s="88">
        <f t="shared" si="4"/>
        <v>0.70315662734536932</v>
      </c>
      <c r="AE26" s="88">
        <f t="shared" si="4"/>
        <v>0.68237512461197802</v>
      </c>
      <c r="AF26" s="88">
        <f t="shared" si="4"/>
        <v>0.66170163148033811</v>
      </c>
      <c r="AG26" s="88">
        <f t="shared" si="4"/>
        <v>0.64113256165858612</v>
      </c>
      <c r="AH26" s="88">
        <f t="shared" si="4"/>
        <v>0.6401065819955809</v>
      </c>
      <c r="AI26" s="88">
        <f t="shared" si="4"/>
        <v>0.6002645624401115</v>
      </c>
      <c r="AJ26" s="88">
        <f t="shared" si="4"/>
        <v>0.57998881367016253</v>
      </c>
      <c r="AK26" s="88">
        <f t="shared" ref="AK26:BA26" si="5">(((AK11/AJ11)^4-1)*100)</f>
        <v>0.57914906591201021</v>
      </c>
      <c r="AL26" s="88">
        <f t="shared" si="5"/>
        <v>0.55899437442354927</v>
      </c>
      <c r="AM26" s="88">
        <f t="shared" si="5"/>
        <v>0.55821427970952353</v>
      </c>
      <c r="AN26" s="88">
        <f t="shared" si="5"/>
        <v>0.53817571116556717</v>
      </c>
      <c r="AO26" s="88">
        <f t="shared" si="5"/>
        <v>0.51822064726825268</v>
      </c>
      <c r="AP26" s="88">
        <f t="shared" si="5"/>
        <v>0.51755013574994457</v>
      </c>
      <c r="AQ26" s="88">
        <f t="shared" si="5"/>
        <v>0.51688135709910821</v>
      </c>
      <c r="AR26" s="88">
        <f t="shared" si="5"/>
        <v>0.49705969389828297</v>
      </c>
      <c r="AS26" s="88">
        <f t="shared" si="5"/>
        <v>0.47731472963330468</v>
      </c>
      <c r="AT26" s="88">
        <f t="shared" si="5"/>
        <v>0.45764333927789114</v>
      </c>
      <c r="AU26" s="88">
        <f t="shared" si="5"/>
        <v>0.45712034492602083</v>
      </c>
      <c r="AV26" s="88">
        <f t="shared" si="5"/>
        <v>0.41848906147656795</v>
      </c>
      <c r="AW26" s="88">
        <f t="shared" si="5"/>
        <v>0.36096759730748218</v>
      </c>
      <c r="AX26" s="88">
        <f t="shared" si="5"/>
        <v>0.3606421473137722</v>
      </c>
      <c r="AY26" s="88">
        <f t="shared" si="5"/>
        <v>0.34132897780070337</v>
      </c>
      <c r="AZ26" s="88">
        <f t="shared" si="5"/>
        <v>0.34103796271638398</v>
      </c>
      <c r="BA26" s="88">
        <f t="shared" si="5"/>
        <v>0.32179421752644988</v>
      </c>
    </row>
    <row r="27" spans="1:57">
      <c r="A27" s="70" t="s">
        <v>445</v>
      </c>
      <c r="B27" s="88"/>
      <c r="C27" s="88"/>
      <c r="D27" s="88"/>
      <c r="E27" s="88">
        <f t="shared" ref="E27:AJ27" si="6">(((E12/D12)^4-1)*100)</f>
        <v>5.6677358448862458</v>
      </c>
      <c r="F27" s="88">
        <f t="shared" si="6"/>
        <v>4.4840025813096096</v>
      </c>
      <c r="G27" s="88">
        <f t="shared" si="6"/>
        <v>5.8882816542066951</v>
      </c>
      <c r="H27" s="88">
        <f t="shared" si="6"/>
        <v>5.1262097929199335</v>
      </c>
      <c r="I27" s="88">
        <f t="shared" si="6"/>
        <v>5.7058058179657145</v>
      </c>
      <c r="J27" s="88">
        <f t="shared" si="6"/>
        <v>4.4383167400150469</v>
      </c>
      <c r="K27" s="88">
        <f t="shared" si="6"/>
        <v>3.2592279289074932</v>
      </c>
      <c r="L27" s="88">
        <f t="shared" si="6"/>
        <v>2.8203752805141091</v>
      </c>
      <c r="M27" s="88">
        <f t="shared" si="6"/>
        <v>-0.4863212876699885</v>
      </c>
      <c r="N27" s="88">
        <f t="shared" si="6"/>
        <v>0.70647099997487306</v>
      </c>
      <c r="O27" s="88">
        <f t="shared" si="6"/>
        <v>1.7316793807145903</v>
      </c>
      <c r="P27" s="88">
        <f t="shared" si="6"/>
        <v>2.7759874519450278</v>
      </c>
      <c r="Q27" s="88">
        <f t="shared" si="6"/>
        <v>2.9317148127202097</v>
      </c>
      <c r="R27" s="88">
        <f t="shared" si="6"/>
        <v>3.0515758440478269</v>
      </c>
      <c r="S27" s="88">
        <f t="shared" si="6"/>
        <v>3.0284734219103937</v>
      </c>
      <c r="T27" s="88">
        <f t="shared" si="6"/>
        <v>2.9522218863988092</v>
      </c>
      <c r="U27" s="88">
        <f t="shared" si="6"/>
        <v>2.9518314793523626</v>
      </c>
      <c r="V27" s="88">
        <f t="shared" si="6"/>
        <v>2.4671884068819816</v>
      </c>
      <c r="W27" s="88">
        <f t="shared" si="6"/>
        <v>2.6610333401114517</v>
      </c>
      <c r="X27" s="88">
        <f t="shared" si="6"/>
        <v>2.976225061487292</v>
      </c>
      <c r="Y27" s="88">
        <f t="shared" si="6"/>
        <v>3.0576259631469149</v>
      </c>
      <c r="Z27" s="88">
        <f t="shared" si="6"/>
        <v>3.1884582054906963</v>
      </c>
      <c r="AA27" s="88">
        <f t="shared" si="6"/>
        <v>3.1836309163338017</v>
      </c>
      <c r="AB27" s="88">
        <f t="shared" si="6"/>
        <v>3.1989484422708214</v>
      </c>
      <c r="AC27" s="88">
        <f t="shared" si="6"/>
        <v>3.203675166075759</v>
      </c>
      <c r="AD27" s="88">
        <f t="shared" si="6"/>
        <v>3.1583127023565805</v>
      </c>
      <c r="AE27" s="88">
        <f t="shared" si="6"/>
        <v>3.0151218310685568</v>
      </c>
      <c r="AF27" s="88">
        <f t="shared" si="6"/>
        <v>3.2768285938931108</v>
      </c>
      <c r="AG27" s="88">
        <f t="shared" si="6"/>
        <v>3.1723737668461593</v>
      </c>
      <c r="AH27" s="88">
        <f t="shared" si="6"/>
        <v>3.1667125507937266</v>
      </c>
      <c r="AI27" s="88">
        <f t="shared" si="6"/>
        <v>3.1514149277429571</v>
      </c>
      <c r="AJ27" s="88">
        <f t="shared" si="6"/>
        <v>3.1457804589045013</v>
      </c>
      <c r="AK27" s="88">
        <f t="shared" ref="AK27:BA27" si="7">(((AK12/AJ12)^4-1)*100)</f>
        <v>3.1495127291550462</v>
      </c>
      <c r="AL27" s="88">
        <f t="shared" si="7"/>
        <v>3.1342622728900871</v>
      </c>
      <c r="AM27" s="88">
        <f t="shared" si="7"/>
        <v>3.1284559647063448</v>
      </c>
      <c r="AN27" s="88">
        <f t="shared" si="7"/>
        <v>3.1594373442766388</v>
      </c>
      <c r="AO27" s="88">
        <f t="shared" si="7"/>
        <v>3.1255414581735197</v>
      </c>
      <c r="AP27" s="88">
        <f t="shared" si="7"/>
        <v>3.1194437357726867</v>
      </c>
      <c r="AQ27" s="88">
        <f t="shared" si="7"/>
        <v>3.1222985434586015</v>
      </c>
      <c r="AR27" s="88">
        <f t="shared" si="7"/>
        <v>3.1338329969316847</v>
      </c>
      <c r="AS27" s="88">
        <f t="shared" si="7"/>
        <v>3.1271943411457226</v>
      </c>
      <c r="AT27" s="88">
        <f t="shared" si="7"/>
        <v>3.1117292377520256</v>
      </c>
      <c r="AU27" s="88">
        <f t="shared" si="7"/>
        <v>3.1226090931780526</v>
      </c>
      <c r="AV27" s="88">
        <f t="shared" si="7"/>
        <v>3.0897658621552138</v>
      </c>
      <c r="AW27" s="88">
        <f t="shared" si="7"/>
        <v>3.057494392747051</v>
      </c>
      <c r="AX27" s="88">
        <f t="shared" si="7"/>
        <v>3.0428262125413719</v>
      </c>
      <c r="AY27" s="88">
        <f t="shared" si="7"/>
        <v>3.0452343500115386</v>
      </c>
      <c r="AZ27" s="88">
        <f t="shared" si="7"/>
        <v>3.0222274781317005</v>
      </c>
      <c r="BA27" s="88">
        <f t="shared" si="7"/>
        <v>3.0162308601165755</v>
      </c>
    </row>
    <row r="28" spans="1:57" s="122" customFormat="1">
      <c r="A28" s="70" t="s">
        <v>648</v>
      </c>
      <c r="B28" s="88"/>
      <c r="C28" s="88"/>
      <c r="D28" s="88"/>
      <c r="E28" s="88">
        <f>IF(E2&lt;=$O$2,IF(E2&gt;=$J$2,AVERAGE(P27:BA27),E27),E27)</f>
        <v>5.6677358448862458</v>
      </c>
      <c r="F28" s="88">
        <f t="shared" ref="F28:BA28" si="8">IF(F2&lt;=$O$2,IF(F2&gt;=$J$2,AVERAGE(Q27:BB27),F27),F27)</f>
        <v>4.4840025813096096</v>
      </c>
      <c r="G28" s="88">
        <f t="shared" si="8"/>
        <v>5.8882816542066951</v>
      </c>
      <c r="H28" s="88">
        <f t="shared" si="8"/>
        <v>5.1262097929199335</v>
      </c>
      <c r="I28" s="88">
        <f t="shared" si="8"/>
        <v>5.7058058179657145</v>
      </c>
      <c r="J28" s="88">
        <f t="shared" si="8"/>
        <v>3.0813108692697133</v>
      </c>
      <c r="K28" s="88">
        <f t="shared" si="8"/>
        <v>3.0853571002046305</v>
      </c>
      <c r="L28" s="88">
        <f t="shared" si="8"/>
        <v>3.1052980257956841</v>
      </c>
      <c r="M28" s="88">
        <f t="shared" si="8"/>
        <v>3.1201068486518251</v>
      </c>
      <c r="N28" s="88">
        <f t="shared" si="8"/>
        <v>3.1250682895885329</v>
      </c>
      <c r="O28" s="88">
        <f t="shared" si="8"/>
        <v>3.1274769441043055</v>
      </c>
      <c r="P28" s="88">
        <f t="shared" si="8"/>
        <v>2.7759874519450278</v>
      </c>
      <c r="Q28" s="88">
        <f t="shared" si="8"/>
        <v>2.9317148127202097</v>
      </c>
      <c r="R28" s="88">
        <f t="shared" si="8"/>
        <v>3.0515758440478269</v>
      </c>
      <c r="S28" s="88">
        <f t="shared" si="8"/>
        <v>3.0284734219103937</v>
      </c>
      <c r="T28" s="88">
        <f t="shared" si="8"/>
        <v>2.9522218863988092</v>
      </c>
      <c r="U28" s="88">
        <f t="shared" si="8"/>
        <v>2.9518314793523626</v>
      </c>
      <c r="V28" s="88">
        <f t="shared" si="8"/>
        <v>2.4671884068819816</v>
      </c>
      <c r="W28" s="88">
        <f t="shared" si="8"/>
        <v>2.6610333401114517</v>
      </c>
      <c r="X28" s="88">
        <f t="shared" si="8"/>
        <v>2.976225061487292</v>
      </c>
      <c r="Y28" s="88">
        <f t="shared" si="8"/>
        <v>3.0576259631469149</v>
      </c>
      <c r="Z28" s="88">
        <f t="shared" si="8"/>
        <v>3.1884582054906963</v>
      </c>
      <c r="AA28" s="88">
        <f t="shared" si="8"/>
        <v>3.1836309163338017</v>
      </c>
      <c r="AB28" s="88">
        <f t="shared" si="8"/>
        <v>3.1989484422708214</v>
      </c>
      <c r="AC28" s="88">
        <f t="shared" si="8"/>
        <v>3.203675166075759</v>
      </c>
      <c r="AD28" s="88">
        <f t="shared" si="8"/>
        <v>3.1583127023565805</v>
      </c>
      <c r="AE28" s="88">
        <f t="shared" si="8"/>
        <v>3.0151218310685568</v>
      </c>
      <c r="AF28" s="88">
        <f t="shared" si="8"/>
        <v>3.2768285938931108</v>
      </c>
      <c r="AG28" s="88">
        <f t="shared" si="8"/>
        <v>3.1723737668461593</v>
      </c>
      <c r="AH28" s="88">
        <f t="shared" si="8"/>
        <v>3.1667125507937266</v>
      </c>
      <c r="AI28" s="88">
        <f t="shared" si="8"/>
        <v>3.1514149277429571</v>
      </c>
      <c r="AJ28" s="88">
        <f t="shared" si="8"/>
        <v>3.1457804589045013</v>
      </c>
      <c r="AK28" s="88">
        <f t="shared" si="8"/>
        <v>3.1495127291550462</v>
      </c>
      <c r="AL28" s="88">
        <f t="shared" si="8"/>
        <v>3.1342622728900871</v>
      </c>
      <c r="AM28" s="88">
        <f t="shared" si="8"/>
        <v>3.1284559647063448</v>
      </c>
      <c r="AN28" s="88">
        <f t="shared" si="8"/>
        <v>3.1594373442766388</v>
      </c>
      <c r="AO28" s="88">
        <f t="shared" si="8"/>
        <v>3.1255414581735197</v>
      </c>
      <c r="AP28" s="88">
        <f t="shared" si="8"/>
        <v>3.1194437357726867</v>
      </c>
      <c r="AQ28" s="88">
        <f t="shared" si="8"/>
        <v>3.1222985434586015</v>
      </c>
      <c r="AR28" s="88">
        <f t="shared" si="8"/>
        <v>3.1338329969316847</v>
      </c>
      <c r="AS28" s="88">
        <f t="shared" si="8"/>
        <v>3.1271943411457226</v>
      </c>
      <c r="AT28" s="88">
        <f t="shared" si="8"/>
        <v>3.1117292377520256</v>
      </c>
      <c r="AU28" s="88">
        <f t="shared" si="8"/>
        <v>3.1226090931780526</v>
      </c>
      <c r="AV28" s="88">
        <f t="shared" si="8"/>
        <v>3.0897658621552138</v>
      </c>
      <c r="AW28" s="88">
        <f t="shared" si="8"/>
        <v>3.057494392747051</v>
      </c>
      <c r="AX28" s="88">
        <f t="shared" si="8"/>
        <v>3.0428262125413719</v>
      </c>
      <c r="AY28" s="88">
        <f t="shared" si="8"/>
        <v>3.0452343500115386</v>
      </c>
      <c r="AZ28" s="88">
        <f t="shared" si="8"/>
        <v>3.0222274781317005</v>
      </c>
      <c r="BA28" s="88">
        <f t="shared" si="8"/>
        <v>3.0162308601165755</v>
      </c>
    </row>
    <row r="29" spans="1:57">
      <c r="A29" s="70" t="s">
        <v>446</v>
      </c>
      <c r="B29" s="88"/>
      <c r="C29" s="88"/>
      <c r="D29" s="88"/>
      <c r="E29" s="88">
        <f>(((E13/D13)^4-1)*100)</f>
        <v>5.4242659637933732</v>
      </c>
      <c r="F29" s="88">
        <f t="shared" ref="F29:AX29" si="9">(((F13/E13)^4-1)*100)</f>
        <v>4.5097413643260031</v>
      </c>
      <c r="G29" s="88">
        <f t="shared" si="9"/>
        <v>5.742151215857727</v>
      </c>
      <c r="H29" s="88">
        <f t="shared" si="9"/>
        <v>5.122205101495525</v>
      </c>
      <c r="I29" s="88">
        <f t="shared" si="9"/>
        <v>9.175316661317833</v>
      </c>
      <c r="J29" s="88">
        <f t="shared" si="9"/>
        <v>5.465454652343138</v>
      </c>
      <c r="K29" s="88">
        <f t="shared" si="9"/>
        <v>2.0781567896130726</v>
      </c>
      <c r="L29" s="88">
        <f t="shared" si="9"/>
        <v>1.2191441292864313</v>
      </c>
      <c r="M29" s="88">
        <f t="shared" si="9"/>
        <v>-7.3367581312426378</v>
      </c>
      <c r="N29" s="88">
        <f t="shared" si="9"/>
        <v>-4.1331312835502843</v>
      </c>
      <c r="O29" s="88">
        <f t="shared" si="9"/>
        <v>-1.4460971298050684</v>
      </c>
      <c r="P29" s="88">
        <f t="shared" si="9"/>
        <v>1.4071113521966883</v>
      </c>
      <c r="Q29" s="88">
        <f t="shared" si="9"/>
        <v>1.7926055289112952</v>
      </c>
      <c r="R29" s="88">
        <f t="shared" si="9"/>
        <v>2.0543450979504385</v>
      </c>
      <c r="S29" s="88">
        <f t="shared" si="9"/>
        <v>2.0140056737888878</v>
      </c>
      <c r="T29" s="88">
        <f t="shared" si="9"/>
        <v>1.796252100448581</v>
      </c>
      <c r="U29" s="88">
        <f t="shared" si="9"/>
        <v>1.7587150147817532</v>
      </c>
      <c r="V29" s="88">
        <f t="shared" si="9"/>
        <v>0.37745394134895971</v>
      </c>
      <c r="W29" s="88">
        <f t="shared" si="9"/>
        <v>0.8426817707866352</v>
      </c>
      <c r="X29" s="88">
        <f t="shared" si="9"/>
        <v>1.7163868828486306</v>
      </c>
      <c r="Y29" s="88">
        <f t="shared" si="9"/>
        <v>1.8257090886282912</v>
      </c>
      <c r="Z29" s="88">
        <f t="shared" si="9"/>
        <v>2.1954981651837402</v>
      </c>
      <c r="AA29" s="88">
        <f t="shared" si="9"/>
        <v>2.1835138527532605</v>
      </c>
      <c r="AB29" s="88">
        <f t="shared" si="9"/>
        <v>2.1716596601519145</v>
      </c>
      <c r="AC29" s="88">
        <f t="shared" si="9"/>
        <v>2.2172421851320179</v>
      </c>
      <c r="AD29" s="88">
        <f t="shared" si="9"/>
        <v>2.0625888725559038</v>
      </c>
      <c r="AE29" s="88">
        <f t="shared" si="9"/>
        <v>1.7125422474680185</v>
      </c>
      <c r="AF29" s="88">
        <f t="shared" si="9"/>
        <v>2.4669432807594482</v>
      </c>
      <c r="AG29" s="88">
        <f t="shared" si="9"/>
        <v>2.1990200867008092</v>
      </c>
      <c r="AH29" s="88">
        <f t="shared" si="9"/>
        <v>2.1869974006814452</v>
      </c>
      <c r="AI29" s="88">
        <f t="shared" si="9"/>
        <v>2.2028638322197036</v>
      </c>
      <c r="AJ29" s="88">
        <f t="shared" si="9"/>
        <v>2.1907991965237184</v>
      </c>
      <c r="AK29" s="88">
        <f t="shared" si="9"/>
        <v>2.2063251201477563</v>
      </c>
      <c r="AL29" s="88">
        <f t="shared" si="9"/>
        <v>2.1942226466558745</v>
      </c>
      <c r="AM29" s="88">
        <f t="shared" si="9"/>
        <v>2.2365828029516033</v>
      </c>
      <c r="AN29" s="88">
        <f t="shared" si="9"/>
        <v>2.3863539322073857</v>
      </c>
      <c r="AO29" s="88">
        <f t="shared" si="9"/>
        <v>2.3453161540580636</v>
      </c>
      <c r="AP29" s="88">
        <f t="shared" si="9"/>
        <v>2.4118454388852628</v>
      </c>
      <c r="AQ29" s="88">
        <f t="shared" si="9"/>
        <v>2.4239727895253749</v>
      </c>
      <c r="AR29" s="88">
        <f t="shared" si="9"/>
        <v>2.5151061613256198</v>
      </c>
      <c r="AS29" s="88">
        <f t="shared" si="9"/>
        <v>2.5256706960927522</v>
      </c>
      <c r="AT29" s="88">
        <f t="shared" si="9"/>
        <v>2.5620649483777846</v>
      </c>
      <c r="AU29" s="88">
        <f t="shared" si="9"/>
        <v>2.5976849429675708</v>
      </c>
      <c r="AV29" s="88">
        <f t="shared" si="9"/>
        <v>2.6067255677932666</v>
      </c>
      <c r="AW29" s="88">
        <f t="shared" si="9"/>
        <v>2.6154859192011992</v>
      </c>
      <c r="AX29" s="88">
        <f t="shared" si="9"/>
        <v>2.5984959742741065</v>
      </c>
      <c r="AY29" s="88">
        <f t="shared" ref="F29:BA30" si="10">(((AY13/AX13)^4-1)*100)</f>
        <v>2.657662565235519</v>
      </c>
      <c r="AZ29" s="88">
        <f t="shared" si="10"/>
        <v>2.6401221176020062</v>
      </c>
      <c r="BA29" s="88">
        <f t="shared" si="10"/>
        <v>2.6477982044861736</v>
      </c>
    </row>
    <row r="30" spans="1:57">
      <c r="A30" s="70" t="s">
        <v>447</v>
      </c>
      <c r="B30" s="88"/>
      <c r="C30" s="88"/>
      <c r="D30" s="88"/>
      <c r="E30" s="88">
        <f>(((E14/D14)^4-1)*100)</f>
        <v>5.8138696475714013</v>
      </c>
      <c r="F30" s="88">
        <f t="shared" si="10"/>
        <v>4.4685916773616441</v>
      </c>
      <c r="G30" s="88">
        <f t="shared" si="10"/>
        <v>5.9565469483615185</v>
      </c>
      <c r="H30" s="88">
        <f t="shared" si="10"/>
        <v>5.1477791381184579</v>
      </c>
      <c r="I30" s="88">
        <f t="shared" si="10"/>
        <v>3.669094527649297</v>
      </c>
      <c r="J30" s="88">
        <f t="shared" si="10"/>
        <v>3.8375390968784506</v>
      </c>
      <c r="K30" s="88">
        <f t="shared" si="10"/>
        <v>3.9466022835692893</v>
      </c>
      <c r="L30" s="88">
        <f t="shared" si="10"/>
        <v>3.8179770757669873</v>
      </c>
      <c r="M30" s="88">
        <f t="shared" si="10"/>
        <v>3.817559277076632</v>
      </c>
      <c r="N30" s="88">
        <f t="shared" si="10"/>
        <v>3.6225395705548502</v>
      </c>
      <c r="O30" s="88">
        <f t="shared" si="10"/>
        <v>3.590030192305016</v>
      </c>
      <c r="P30" s="88">
        <f t="shared" si="10"/>
        <v>3.5580990610512675</v>
      </c>
      <c r="Q30" s="88">
        <f t="shared" si="10"/>
        <v>3.5782698414285274</v>
      </c>
      <c r="R30" s="88">
        <f t="shared" si="10"/>
        <v>3.6146777562141352</v>
      </c>
      <c r="S30" s="88">
        <f t="shared" si="10"/>
        <v>3.5991921758582013</v>
      </c>
      <c r="T30" s="88">
        <f t="shared" si="10"/>
        <v>3.6173038216184006</v>
      </c>
      <c r="U30" s="88">
        <f t="shared" si="10"/>
        <v>3.6014751028963898</v>
      </c>
      <c r="V30" s="88">
        <f t="shared" si="10"/>
        <v>3.6351097355897588</v>
      </c>
      <c r="W30" s="88">
        <f t="shared" si="10"/>
        <v>3.6512723064988872</v>
      </c>
      <c r="X30" s="88">
        <f t="shared" si="10"/>
        <v>3.6990336548557545</v>
      </c>
      <c r="Y30" s="88">
        <f t="shared" si="10"/>
        <v>3.7131874886483729</v>
      </c>
      <c r="Z30" s="88">
        <f t="shared" si="10"/>
        <v>3.7425260906161828</v>
      </c>
      <c r="AA30" s="88">
        <f t="shared" si="10"/>
        <v>3.7235653230651478</v>
      </c>
      <c r="AB30" s="88">
        <f t="shared" si="10"/>
        <v>3.7359777985189524</v>
      </c>
      <c r="AC30" s="88">
        <f t="shared" si="10"/>
        <v>3.7322946270250235</v>
      </c>
      <c r="AD30" s="88">
        <f t="shared" si="10"/>
        <v>3.7437001995056063</v>
      </c>
      <c r="AE30" s="88">
        <f t="shared" si="10"/>
        <v>3.7089904584699296</v>
      </c>
      <c r="AF30" s="88">
        <f t="shared" si="10"/>
        <v>3.7049603573332091</v>
      </c>
      <c r="AG30" s="88">
        <f t="shared" si="10"/>
        <v>3.685845679012667</v>
      </c>
      <c r="AH30" s="88">
        <f t="shared" si="10"/>
        <v>3.6816924448592969</v>
      </c>
      <c r="AI30" s="88">
        <f t="shared" si="10"/>
        <v>3.6481177244633622</v>
      </c>
      <c r="AJ30" s="88">
        <f t="shared" si="10"/>
        <v>3.6441127768097159</v>
      </c>
      <c r="AK30" s="88">
        <f t="shared" si="10"/>
        <v>3.6255681661140571</v>
      </c>
      <c r="AL30" s="88">
        <f t="shared" si="10"/>
        <v>3.635675763724211</v>
      </c>
      <c r="AM30" s="88">
        <f t="shared" si="10"/>
        <v>3.588835875487284</v>
      </c>
      <c r="AN30" s="88">
        <f t="shared" si="10"/>
        <v>3.5569258897375722</v>
      </c>
      <c r="AO30" s="88">
        <f t="shared" si="10"/>
        <v>3.5117359039375184</v>
      </c>
      <c r="AP30" s="88">
        <f t="shared" si="10"/>
        <v>3.4948967214686322</v>
      </c>
      <c r="AQ30" s="88">
        <f t="shared" si="10"/>
        <v>3.4782296569489279</v>
      </c>
      <c r="AR30" s="88">
        <f t="shared" si="10"/>
        <v>3.4482478770077707</v>
      </c>
      <c r="AS30" s="88">
        <f t="shared" si="10"/>
        <v>3.4321459396130738</v>
      </c>
      <c r="AT30" s="88">
        <f t="shared" si="10"/>
        <v>3.3896976346559082</v>
      </c>
      <c r="AU30" s="88">
        <f t="shared" si="10"/>
        <v>3.3874968217506352</v>
      </c>
      <c r="AV30" s="88">
        <f t="shared" si="10"/>
        <v>3.3329951425439042</v>
      </c>
      <c r="AW30" s="88">
        <f t="shared" si="10"/>
        <v>3.2925369507380342</v>
      </c>
      <c r="AX30" s="88">
        <f t="shared" si="10"/>
        <v>3.25284845345164</v>
      </c>
      <c r="AY30" s="88">
        <f t="shared" si="10"/>
        <v>3.2393167430045278</v>
      </c>
      <c r="AZ30" s="88">
        <f t="shared" si="10"/>
        <v>3.2132965791831669</v>
      </c>
      <c r="BA30" s="88">
        <f t="shared" si="10"/>
        <v>3.2001927994061319</v>
      </c>
    </row>
    <row r="31" spans="1:57">
      <c r="A31" s="100"/>
      <c r="E31" s="88"/>
      <c r="F31" s="88"/>
      <c r="G31" s="88"/>
      <c r="H31" s="88"/>
      <c r="I31" s="88"/>
      <c r="J31" s="88"/>
      <c r="K31" s="88"/>
      <c r="L31" s="88"/>
    </row>
    <row r="32" spans="1:57" s="60" customFormat="1">
      <c r="A32" s="70"/>
      <c r="B32" s="88"/>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88"/>
      <c r="AY32" s="88"/>
      <c r="AZ32" s="88"/>
      <c r="BA32" s="88"/>
      <c r="BB32" s="88"/>
      <c r="BC32" s="88"/>
      <c r="BD32" s="88"/>
      <c r="BE32" s="88"/>
    </row>
    <row r="33" spans="1:57" s="60" customFormat="1">
      <c r="A33" s="70"/>
      <c r="B33" s="88"/>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88"/>
      <c r="AY33" s="88"/>
      <c r="AZ33" s="88"/>
      <c r="BA33" s="88"/>
      <c r="BB33" s="88"/>
      <c r="BC33" s="88"/>
      <c r="BD33" s="88"/>
      <c r="BE33" s="88"/>
    </row>
    <row r="34" spans="1:57">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88"/>
      <c r="AY34" s="88"/>
      <c r="AZ34" s="88"/>
      <c r="BA34" s="88"/>
      <c r="BB34" s="88"/>
      <c r="BC34" s="88"/>
      <c r="BD34" s="88"/>
      <c r="BE34" s="88"/>
    </row>
    <row r="35" spans="1:57" s="63" customFormat="1">
      <c r="A35" s="106"/>
      <c r="C35" s="107"/>
      <c r="D35" s="107"/>
      <c r="E35" s="107"/>
      <c r="F35" s="107"/>
      <c r="G35" s="107"/>
      <c r="H35" s="107"/>
      <c r="I35" s="107"/>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88"/>
      <c r="AY35" s="88"/>
      <c r="AZ35" s="88"/>
      <c r="BA35" s="88"/>
      <c r="BB35" s="88"/>
      <c r="BC35" s="88"/>
      <c r="BD35" s="88"/>
      <c r="BE35" s="88"/>
    </row>
    <row r="36" spans="1:57" s="63" customFormat="1">
      <c r="A36" s="101"/>
      <c r="B36" s="102"/>
      <c r="C36" s="102"/>
      <c r="D36" s="102"/>
      <c r="E36" s="102"/>
      <c r="F36" s="102"/>
      <c r="G36" s="102"/>
      <c r="H36" s="102"/>
      <c r="I36" s="102"/>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88"/>
      <c r="AY36" s="88"/>
      <c r="AZ36" s="88"/>
      <c r="BA36" s="88"/>
      <c r="BB36" s="88"/>
      <c r="BC36" s="88"/>
      <c r="BD36" s="88"/>
      <c r="BE36" s="88"/>
    </row>
    <row r="37" spans="1:57" s="63" customFormat="1">
      <c r="A37" s="103"/>
      <c r="B37" s="104"/>
      <c r="C37" s="104"/>
      <c r="D37" s="104"/>
      <c r="E37" s="104"/>
      <c r="F37" s="104"/>
      <c r="G37" s="104"/>
      <c r="H37" s="104"/>
      <c r="I37" s="104"/>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88"/>
      <c r="AY37" s="88"/>
      <c r="AZ37" s="88"/>
      <c r="BA37" s="88"/>
      <c r="BB37" s="88"/>
      <c r="BC37" s="88"/>
      <c r="BD37" s="88"/>
      <c r="BE37" s="88"/>
    </row>
    <row r="38" spans="1:57" s="63" customFormat="1">
      <c r="A38" s="103"/>
      <c r="B38" s="104"/>
      <c r="C38" s="104"/>
      <c r="D38" s="104"/>
      <c r="E38" s="104"/>
      <c r="F38" s="104"/>
      <c r="G38" s="104"/>
      <c r="H38" s="104"/>
      <c r="I38" s="104"/>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88"/>
      <c r="AY38" s="88"/>
      <c r="AZ38" s="88"/>
      <c r="BA38" s="88"/>
      <c r="BB38" s="88"/>
      <c r="BC38" s="88"/>
      <c r="BD38" s="88"/>
      <c r="BE38" s="88"/>
    </row>
    <row r="39" spans="1:57" s="63" customFormat="1">
      <c r="A39" s="103"/>
      <c r="B39" s="104"/>
      <c r="C39" s="104"/>
      <c r="D39" s="104"/>
      <c r="E39" s="104"/>
      <c r="F39" s="104"/>
      <c r="G39" s="104"/>
      <c r="H39" s="104"/>
      <c r="I39" s="104"/>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88"/>
      <c r="AY39" s="88"/>
      <c r="AZ39" s="88"/>
      <c r="BA39" s="88"/>
      <c r="BB39" s="88"/>
      <c r="BC39" s="88"/>
      <c r="BD39" s="88"/>
      <c r="BE39" s="88"/>
    </row>
    <row r="40" spans="1:57" s="63" customFormat="1">
      <c r="A40" s="103"/>
      <c r="B40" s="104"/>
      <c r="C40" s="104"/>
      <c r="D40" s="104"/>
      <c r="E40" s="104"/>
      <c r="F40" s="104"/>
      <c r="G40" s="104"/>
      <c r="H40" s="104"/>
      <c r="I40" s="104"/>
      <c r="J40" s="88"/>
      <c r="K40" s="88"/>
      <c r="L40" s="88"/>
      <c r="M40" s="88"/>
      <c r="N40" s="88"/>
      <c r="O40" s="88"/>
      <c r="P40" s="88"/>
      <c r="Q40" s="88"/>
      <c r="R40" s="88"/>
      <c r="S40" s="88"/>
      <c r="T40" s="88"/>
      <c r="U40" s="88"/>
      <c r="V40" s="88"/>
      <c r="W40" s="88"/>
      <c r="X40" s="88"/>
      <c r="Y40" s="88"/>
      <c r="Z40" s="88"/>
      <c r="AA40" s="88"/>
      <c r="AB40" s="88"/>
      <c r="AC40" s="88"/>
      <c r="AD40" s="88"/>
      <c r="AE40" s="88"/>
      <c r="AF40" s="88"/>
      <c r="AG40" s="88"/>
      <c r="AH40" s="88"/>
      <c r="AI40" s="88"/>
      <c r="AJ40" s="88"/>
      <c r="AK40" s="88"/>
      <c r="AL40" s="88"/>
      <c r="AM40" s="88"/>
      <c r="AN40" s="88"/>
      <c r="AO40" s="88"/>
      <c r="AP40" s="88"/>
      <c r="AQ40" s="88"/>
      <c r="AR40" s="88"/>
      <c r="AS40" s="88"/>
      <c r="AT40" s="88"/>
      <c r="AU40" s="88"/>
      <c r="AV40" s="88"/>
      <c r="AW40" s="88"/>
      <c r="AX40" s="88"/>
      <c r="AY40" s="88"/>
      <c r="AZ40" s="88"/>
      <c r="BA40" s="88"/>
      <c r="BB40" s="88"/>
      <c r="BC40" s="88"/>
      <c r="BD40" s="88"/>
      <c r="BE40" s="88"/>
    </row>
    <row r="41" spans="1:57" s="63" customFormat="1">
      <c r="A41" s="103"/>
      <c r="B41" s="104"/>
      <c r="C41" s="104"/>
      <c r="D41" s="104"/>
      <c r="E41" s="104"/>
      <c r="F41" s="104"/>
      <c r="G41" s="104"/>
      <c r="H41" s="104"/>
      <c r="I41" s="104"/>
      <c r="J41" s="88"/>
      <c r="K41" s="88"/>
      <c r="L41" s="88"/>
      <c r="M41" s="88"/>
      <c r="N41" s="88"/>
      <c r="O41" s="88"/>
      <c r="P41" s="88"/>
      <c r="Q41" s="88"/>
      <c r="R41" s="88"/>
      <c r="S41" s="88"/>
      <c r="T41" s="88"/>
      <c r="U41" s="88"/>
      <c r="V41" s="88"/>
      <c r="W41" s="88"/>
      <c r="X41" s="88"/>
      <c r="Y41" s="88"/>
      <c r="Z41" s="88"/>
      <c r="AA41" s="88"/>
      <c r="AB41" s="88"/>
      <c r="AC41" s="88"/>
      <c r="AD41" s="88"/>
      <c r="AE41" s="88"/>
      <c r="AF41" s="88"/>
      <c r="AG41" s="88"/>
      <c r="AH41" s="88"/>
      <c r="AI41" s="88"/>
      <c r="AJ41" s="88"/>
      <c r="AK41" s="88"/>
      <c r="AL41" s="88"/>
      <c r="AM41" s="88"/>
      <c r="AN41" s="88"/>
      <c r="AO41" s="88"/>
      <c r="AP41" s="88"/>
      <c r="AQ41" s="88"/>
      <c r="AR41" s="88"/>
      <c r="AS41" s="88"/>
      <c r="AT41" s="88"/>
      <c r="AU41" s="88"/>
      <c r="AV41" s="88"/>
      <c r="AW41" s="88"/>
      <c r="AX41" s="88"/>
      <c r="AY41" s="88"/>
      <c r="AZ41" s="88"/>
      <c r="BA41" s="88"/>
      <c r="BB41" s="88"/>
      <c r="BC41" s="88"/>
      <c r="BD41" s="88"/>
      <c r="BE41" s="88"/>
    </row>
    <row r="42" spans="1:57" s="63" customFormat="1">
      <c r="A42" s="103"/>
      <c r="B42" s="104"/>
      <c r="C42" s="104"/>
      <c r="D42" s="104"/>
      <c r="E42" s="104"/>
      <c r="F42" s="104"/>
      <c r="G42" s="104"/>
      <c r="H42" s="104"/>
      <c r="I42" s="104"/>
      <c r="J42" s="88"/>
      <c r="K42" s="88"/>
      <c r="L42" s="88"/>
      <c r="M42" s="88"/>
      <c r="N42" s="88"/>
      <c r="O42" s="88"/>
      <c r="P42" s="88"/>
      <c r="Q42" s="88"/>
      <c r="R42" s="88"/>
      <c r="S42" s="88"/>
      <c r="T42" s="88"/>
      <c r="U42" s="88"/>
      <c r="V42" s="88"/>
      <c r="W42" s="88"/>
      <c r="X42" s="88"/>
      <c r="Y42" s="88"/>
      <c r="Z42" s="88"/>
      <c r="AA42" s="88"/>
      <c r="AB42" s="88"/>
      <c r="AC42" s="88"/>
      <c r="AD42" s="88"/>
      <c r="AE42" s="88"/>
      <c r="AF42" s="88"/>
      <c r="AG42" s="88"/>
      <c r="AH42" s="88"/>
      <c r="AI42" s="88"/>
      <c r="AJ42" s="88"/>
      <c r="AK42" s="88"/>
      <c r="AL42" s="88"/>
      <c r="AM42" s="88"/>
      <c r="AN42" s="88"/>
      <c r="AO42" s="88"/>
      <c r="AP42" s="88"/>
      <c r="AQ42" s="88"/>
      <c r="AR42" s="88"/>
      <c r="AS42" s="88"/>
      <c r="AT42" s="88"/>
      <c r="AU42" s="88"/>
      <c r="AV42" s="88"/>
      <c r="AW42" s="88"/>
      <c r="AX42" s="88"/>
      <c r="AY42" s="88"/>
      <c r="AZ42" s="88"/>
      <c r="BA42" s="88"/>
      <c r="BB42" s="88"/>
      <c r="BC42" s="88"/>
      <c r="BD42" s="88"/>
      <c r="BE42" s="88"/>
    </row>
    <row r="43" spans="1:57" s="63" customFormat="1">
      <c r="A43" s="105"/>
      <c r="B43" s="104"/>
      <c r="C43" s="104"/>
      <c r="D43" s="104"/>
      <c r="E43" s="104"/>
      <c r="F43" s="104"/>
      <c r="G43" s="104"/>
      <c r="H43" s="104"/>
      <c r="I43" s="104"/>
      <c r="J43" s="88"/>
      <c r="K43" s="88"/>
      <c r="L43" s="88"/>
      <c r="M43" s="88"/>
      <c r="N43" s="88"/>
      <c r="O43" s="88"/>
      <c r="P43" s="88"/>
      <c r="Q43" s="88"/>
      <c r="R43" s="88"/>
      <c r="S43" s="88"/>
      <c r="T43" s="88"/>
      <c r="U43" s="88"/>
      <c r="V43" s="88"/>
      <c r="W43" s="88"/>
      <c r="X43" s="88"/>
      <c r="Y43" s="88"/>
      <c r="Z43" s="88"/>
      <c r="AA43" s="88"/>
      <c r="AB43" s="88"/>
      <c r="AC43" s="88"/>
      <c r="AD43" s="88"/>
      <c r="AE43" s="88"/>
      <c r="AF43" s="88"/>
      <c r="AG43" s="88"/>
      <c r="AH43" s="88"/>
      <c r="AI43" s="88"/>
      <c r="AJ43" s="88"/>
      <c r="AK43" s="88"/>
      <c r="AL43" s="88"/>
      <c r="AM43" s="88"/>
      <c r="AN43" s="88"/>
      <c r="AO43" s="88"/>
      <c r="AP43" s="88"/>
      <c r="AQ43" s="88"/>
      <c r="AR43" s="88"/>
      <c r="AS43" s="88"/>
      <c r="AT43" s="88"/>
      <c r="AU43" s="88"/>
      <c r="AV43" s="88"/>
      <c r="AW43" s="88"/>
      <c r="AX43" s="88"/>
      <c r="AY43" s="88"/>
      <c r="AZ43" s="88"/>
      <c r="BA43" s="88"/>
      <c r="BB43" s="88"/>
      <c r="BC43" s="88"/>
      <c r="BD43" s="88"/>
      <c r="BE43" s="88"/>
    </row>
    <row r="44" spans="1:57" s="63" customFormat="1">
      <c r="A44" s="105"/>
      <c r="B44" s="104"/>
      <c r="C44" s="104"/>
      <c r="D44" s="104"/>
      <c r="E44" s="104"/>
      <c r="F44" s="104"/>
      <c r="G44" s="104"/>
      <c r="H44" s="104"/>
      <c r="I44" s="104"/>
      <c r="J44" s="88"/>
      <c r="K44" s="88"/>
      <c r="L44" s="88"/>
      <c r="M44" s="88"/>
      <c r="N44" s="88"/>
      <c r="O44" s="88"/>
      <c r="P44" s="88"/>
      <c r="Q44" s="88"/>
      <c r="R44" s="88"/>
      <c r="S44" s="88"/>
      <c r="T44" s="88"/>
      <c r="U44" s="88"/>
      <c r="V44" s="88"/>
      <c r="W44" s="88"/>
      <c r="X44" s="88"/>
      <c r="Y44" s="88"/>
      <c r="Z44" s="88"/>
      <c r="AA44" s="88"/>
      <c r="AB44" s="88"/>
      <c r="AC44" s="88"/>
      <c r="AD44" s="88"/>
      <c r="AE44" s="88"/>
      <c r="AF44" s="88"/>
      <c r="AG44" s="88"/>
      <c r="AH44" s="88"/>
      <c r="AI44" s="88"/>
      <c r="AJ44" s="88"/>
      <c r="AK44" s="88"/>
      <c r="AL44" s="88"/>
      <c r="AM44" s="88"/>
      <c r="AN44" s="88"/>
      <c r="AO44" s="88"/>
      <c r="AP44" s="88"/>
      <c r="AQ44" s="88"/>
      <c r="AR44" s="88"/>
      <c r="AS44" s="88"/>
      <c r="AT44" s="88"/>
      <c r="AU44" s="88"/>
      <c r="AV44" s="88"/>
      <c r="AW44" s="88"/>
      <c r="AX44" s="88"/>
      <c r="AY44" s="88"/>
      <c r="AZ44" s="88"/>
      <c r="BA44" s="88"/>
      <c r="BB44" s="88"/>
      <c r="BC44" s="88"/>
      <c r="BD44" s="88"/>
      <c r="BE44" s="88"/>
    </row>
    <row r="45" spans="1:57" s="63" customFormat="1">
      <c r="A45" s="105"/>
      <c r="B45" s="104"/>
      <c r="C45" s="104"/>
      <c r="D45" s="104"/>
      <c r="E45" s="104"/>
      <c r="F45" s="104"/>
      <c r="G45" s="104"/>
      <c r="H45" s="104"/>
      <c r="I45" s="104"/>
      <c r="J45" s="88"/>
      <c r="K45" s="88"/>
      <c r="L45" s="88"/>
      <c r="M45" s="88"/>
      <c r="N45" s="88"/>
      <c r="O45" s="88"/>
      <c r="P45" s="88"/>
      <c r="Q45" s="88"/>
      <c r="R45" s="88"/>
      <c r="S45" s="88"/>
      <c r="T45" s="88"/>
      <c r="U45" s="88"/>
      <c r="V45" s="88"/>
      <c r="W45" s="88"/>
      <c r="X45" s="88"/>
      <c r="Y45" s="88"/>
      <c r="Z45" s="88"/>
      <c r="AA45" s="88"/>
      <c r="AB45" s="88"/>
      <c r="AC45" s="88"/>
      <c r="AD45" s="88"/>
      <c r="AE45" s="88"/>
      <c r="AF45" s="88"/>
      <c r="AG45" s="88"/>
      <c r="AH45" s="88"/>
      <c r="AI45" s="88"/>
      <c r="AJ45" s="88"/>
      <c r="AK45" s="88"/>
      <c r="AL45" s="88"/>
      <c r="AM45" s="88"/>
      <c r="AN45" s="88"/>
      <c r="AO45" s="88"/>
      <c r="AP45" s="88"/>
      <c r="AQ45" s="88"/>
      <c r="AR45" s="88"/>
      <c r="AS45" s="88"/>
      <c r="AT45" s="88"/>
      <c r="AU45" s="88"/>
      <c r="AV45" s="88"/>
      <c r="AW45" s="88"/>
      <c r="AX45" s="88"/>
      <c r="AY45" s="88"/>
      <c r="AZ45" s="88"/>
      <c r="BA45" s="88"/>
      <c r="BB45" s="88"/>
      <c r="BC45" s="88"/>
      <c r="BD45" s="88"/>
      <c r="BE45" s="88"/>
    </row>
    <row r="46" spans="1:57" s="63" customFormat="1">
      <c r="A46" s="105"/>
      <c r="B46" s="104"/>
      <c r="C46" s="104"/>
      <c r="D46" s="104"/>
      <c r="E46" s="104"/>
      <c r="F46" s="104"/>
      <c r="G46" s="104"/>
      <c r="H46" s="104"/>
      <c r="I46" s="104"/>
      <c r="J46" s="88"/>
      <c r="K46" s="88"/>
      <c r="L46" s="88"/>
      <c r="M46" s="88"/>
      <c r="N46" s="88"/>
      <c r="O46" s="88"/>
      <c r="P46" s="88"/>
      <c r="Q46" s="88"/>
      <c r="R46" s="88"/>
      <c r="S46" s="88"/>
      <c r="T46" s="88"/>
      <c r="U46" s="88"/>
      <c r="V46" s="88"/>
      <c r="W46" s="88"/>
      <c r="X46" s="88"/>
      <c r="Y46" s="88"/>
      <c r="Z46" s="88"/>
      <c r="AA46" s="88"/>
      <c r="AB46" s="88"/>
      <c r="AC46" s="88"/>
      <c r="AD46" s="88"/>
      <c r="AE46" s="88"/>
      <c r="AF46" s="88"/>
      <c r="AG46" s="88"/>
      <c r="AH46" s="88"/>
      <c r="AI46" s="88"/>
      <c r="AJ46" s="88"/>
      <c r="AK46" s="88"/>
      <c r="AL46" s="88"/>
      <c r="AM46" s="88"/>
      <c r="AN46" s="88"/>
      <c r="AO46" s="88"/>
      <c r="AP46" s="88"/>
      <c r="AQ46" s="88"/>
      <c r="AR46" s="88"/>
      <c r="AS46" s="88"/>
      <c r="AT46" s="88"/>
      <c r="AU46" s="88"/>
      <c r="AV46" s="88"/>
      <c r="AW46" s="88"/>
      <c r="AX46" s="88"/>
      <c r="AY46" s="88"/>
      <c r="AZ46" s="88"/>
      <c r="BA46" s="88"/>
      <c r="BB46" s="88"/>
      <c r="BC46" s="88"/>
      <c r="BD46" s="88"/>
      <c r="BE46" s="88"/>
    </row>
    <row r="47" spans="1:57" s="63" customFormat="1">
      <c r="A47" s="105"/>
      <c r="B47" s="104"/>
      <c r="C47" s="104"/>
      <c r="D47" s="104"/>
      <c r="E47" s="104"/>
      <c r="F47" s="104"/>
      <c r="G47" s="104"/>
      <c r="H47" s="104"/>
      <c r="I47" s="104"/>
      <c r="J47" s="88"/>
      <c r="K47" s="88"/>
      <c r="L47" s="88"/>
      <c r="M47" s="88"/>
      <c r="N47" s="88"/>
      <c r="O47" s="88"/>
      <c r="P47" s="88"/>
      <c r="Q47" s="88"/>
      <c r="R47" s="88"/>
      <c r="S47" s="88"/>
      <c r="T47" s="88"/>
      <c r="U47" s="88"/>
      <c r="V47" s="88"/>
      <c r="W47" s="88"/>
      <c r="X47" s="88"/>
      <c r="Y47" s="88"/>
      <c r="Z47" s="88"/>
      <c r="AA47" s="88"/>
      <c r="AB47" s="88"/>
      <c r="AC47" s="88"/>
      <c r="AD47" s="88"/>
      <c r="AE47" s="88"/>
      <c r="AF47" s="88"/>
      <c r="AG47" s="88"/>
      <c r="AH47" s="88"/>
      <c r="AI47" s="88"/>
      <c r="AJ47" s="88"/>
      <c r="AK47" s="88"/>
      <c r="AL47" s="88"/>
      <c r="AM47" s="88"/>
      <c r="AN47" s="88"/>
      <c r="AO47" s="88"/>
      <c r="AP47" s="88"/>
      <c r="AQ47" s="88"/>
      <c r="AR47" s="88"/>
      <c r="AS47" s="88"/>
      <c r="AT47" s="88"/>
      <c r="AU47" s="88"/>
      <c r="AV47" s="88"/>
      <c r="AW47" s="88"/>
      <c r="AX47" s="88"/>
      <c r="AY47" s="88"/>
      <c r="AZ47" s="88"/>
      <c r="BA47" s="88"/>
      <c r="BB47" s="88"/>
      <c r="BC47" s="88"/>
      <c r="BD47" s="88"/>
      <c r="BE47" s="88"/>
    </row>
    <row r="48" spans="1:57" s="63" customFormat="1">
      <c r="A48" s="105"/>
      <c r="B48" s="104"/>
      <c r="C48" s="104"/>
      <c r="D48" s="104"/>
      <c r="E48" s="104"/>
      <c r="F48" s="104"/>
      <c r="G48" s="104"/>
      <c r="H48" s="104"/>
      <c r="I48" s="104"/>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88"/>
      <c r="AK48" s="88"/>
      <c r="AL48" s="88"/>
      <c r="AM48" s="88"/>
      <c r="AN48" s="88"/>
      <c r="AO48" s="88"/>
      <c r="AP48" s="88"/>
      <c r="AQ48" s="88"/>
      <c r="AR48" s="88"/>
      <c r="AS48" s="88"/>
      <c r="AT48" s="88"/>
      <c r="AU48" s="88"/>
      <c r="AV48" s="88"/>
      <c r="AW48" s="88"/>
      <c r="AX48" s="88"/>
      <c r="AY48" s="88"/>
      <c r="AZ48" s="88"/>
      <c r="BA48" s="88"/>
      <c r="BB48" s="88"/>
      <c r="BC48" s="88"/>
      <c r="BD48" s="88"/>
      <c r="BE48" s="8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D97"/>
  <sheetViews>
    <sheetView topLeftCell="A46" zoomScaleNormal="100" workbookViewId="0">
      <pane xSplit="1" topLeftCell="HN1" activePane="topRight" state="frozen"/>
      <selection pane="topRight" activeCell="B67" sqref="B67:IC67"/>
    </sheetView>
  </sheetViews>
  <sheetFormatPr defaultRowHeight="15"/>
  <cols>
    <col min="1" max="1" width="84.7109375" style="67" customWidth="1"/>
    <col min="2" max="20" width="12.140625" style="67" customWidth="1"/>
    <col min="21" max="36" width="10.28515625" style="67" customWidth="1"/>
    <col min="37" max="44" width="9" style="67" customWidth="1"/>
    <col min="45" max="45" width="11.140625" style="61" bestFit="1" customWidth="1"/>
    <col min="46" max="64" width="12.140625" style="67" customWidth="1"/>
    <col min="65" max="80" width="10.28515625" style="67" customWidth="1"/>
    <col min="81" max="88" width="9" style="67" customWidth="1"/>
    <col min="89" max="89" width="11.140625" style="61" bestFit="1" customWidth="1"/>
    <col min="90" max="108" width="12.140625" style="67" customWidth="1"/>
    <col min="109" max="124" width="10.28515625" style="67" customWidth="1"/>
    <col min="125" max="132" width="9" style="67" customWidth="1"/>
    <col min="133" max="133" width="11.140625" style="61" bestFit="1" customWidth="1"/>
    <col min="134" max="152" width="12.140625" style="67" customWidth="1"/>
    <col min="153" max="168" width="10.28515625" style="67" customWidth="1"/>
    <col min="169" max="176" width="9" style="67" customWidth="1"/>
    <col min="177" max="186" width="11.140625" style="61" bestFit="1" customWidth="1"/>
    <col min="187" max="238" width="11.140625" style="78" bestFit="1" customWidth="1"/>
  </cols>
  <sheetData>
    <row r="1" spans="1:238">
      <c r="B1" s="67" t="b">
        <f t="shared" ref="B1" ca="1" si="0">IF(B2&gt;TODAY(), 1)</f>
        <v>0</v>
      </c>
      <c r="C1" s="67" t="b">
        <f t="shared" ref="C1" ca="1" si="1">IF(C2&gt;TODAY(), 1)</f>
        <v>0</v>
      </c>
      <c r="D1" s="67" t="b">
        <f t="shared" ref="D1" ca="1" si="2">IF(D2&gt;TODAY(), 1)</f>
        <v>0</v>
      </c>
      <c r="E1" s="67" t="b">
        <f t="shared" ref="E1" ca="1" si="3">IF(E2&gt;TODAY(), 1)</f>
        <v>0</v>
      </c>
      <c r="F1" s="67" t="b">
        <f t="shared" ref="F1" ca="1" si="4">IF(F2&gt;TODAY(), 1)</f>
        <v>0</v>
      </c>
      <c r="G1" s="67" t="b">
        <f t="shared" ref="G1" ca="1" si="5">IF(G2&gt;TODAY(), 1)</f>
        <v>0</v>
      </c>
      <c r="H1" s="67" t="b">
        <f t="shared" ref="H1" ca="1" si="6">IF(H2&gt;TODAY(), 1)</f>
        <v>0</v>
      </c>
      <c r="I1" s="67" t="b">
        <f t="shared" ref="I1" ca="1" si="7">IF(I2&gt;TODAY(), 1)</f>
        <v>0</v>
      </c>
      <c r="J1" s="67" t="b">
        <f t="shared" ref="J1" ca="1" si="8">IF(J2&gt;TODAY(), 1)</f>
        <v>0</v>
      </c>
      <c r="K1" s="67" t="b">
        <f t="shared" ref="K1" ca="1" si="9">IF(K2&gt;TODAY(), 1)</f>
        <v>0</v>
      </c>
      <c r="L1" s="67" t="b">
        <f t="shared" ref="L1" ca="1" si="10">IF(L2&gt;TODAY(), 1)</f>
        <v>0</v>
      </c>
      <c r="M1" s="67" t="b">
        <f t="shared" ref="M1" ca="1" si="11">IF(M2&gt;TODAY(), 1)</f>
        <v>0</v>
      </c>
      <c r="N1" s="67" t="b">
        <f t="shared" ref="N1" ca="1" si="12">IF(N2&gt;TODAY(), 1)</f>
        <v>0</v>
      </c>
      <c r="O1" s="67" t="b">
        <f t="shared" ref="O1" ca="1" si="13">IF(O2&gt;TODAY(), 1)</f>
        <v>0</v>
      </c>
      <c r="P1" s="67" t="b">
        <f t="shared" ref="P1" ca="1" si="14">IF(P2&gt;TODAY(), 1)</f>
        <v>0</v>
      </c>
      <c r="Q1" s="67" t="b">
        <f t="shared" ref="Q1" ca="1" si="15">IF(Q2&gt;TODAY(), 1)</f>
        <v>0</v>
      </c>
      <c r="R1" s="67" t="b">
        <f t="shared" ref="R1" ca="1" si="16">IF(R2&gt;TODAY(), 1)</f>
        <v>0</v>
      </c>
      <c r="S1" s="67" t="b">
        <f t="shared" ref="S1" ca="1" si="17">IF(S2&gt;TODAY(), 1)</f>
        <v>0</v>
      </c>
      <c r="T1" s="67" t="b">
        <f t="shared" ref="T1" ca="1" si="18">IF(T2&gt;TODAY(), 1)</f>
        <v>0</v>
      </c>
      <c r="U1" s="67" t="b">
        <f ca="1">IF(U2&gt;TODAY(), 1)</f>
        <v>0</v>
      </c>
      <c r="V1" s="67" t="b">
        <f t="shared" ref="V1:AS1" ca="1" si="19">IF(V2&gt;TODAY(), 1)</f>
        <v>0</v>
      </c>
      <c r="W1" s="67" t="b">
        <f t="shared" ca="1" si="19"/>
        <v>0</v>
      </c>
      <c r="X1" s="67" t="b">
        <f t="shared" ca="1" si="19"/>
        <v>0</v>
      </c>
      <c r="Y1" s="67" t="b">
        <f t="shared" ca="1" si="19"/>
        <v>0</v>
      </c>
      <c r="Z1" s="67" t="b">
        <f t="shared" ca="1" si="19"/>
        <v>0</v>
      </c>
      <c r="AA1" s="67" t="b">
        <f t="shared" ca="1" si="19"/>
        <v>0</v>
      </c>
      <c r="AB1" s="67" t="b">
        <f t="shared" ca="1" si="19"/>
        <v>0</v>
      </c>
      <c r="AC1" s="67" t="b">
        <f t="shared" ca="1" si="19"/>
        <v>0</v>
      </c>
      <c r="AD1" s="67" t="b">
        <f t="shared" ca="1" si="19"/>
        <v>0</v>
      </c>
      <c r="AE1" s="67" t="b">
        <f t="shared" ca="1" si="19"/>
        <v>0</v>
      </c>
      <c r="AF1" s="67" t="b">
        <f t="shared" ca="1" si="19"/>
        <v>0</v>
      </c>
      <c r="AG1" s="67" t="b">
        <f t="shared" ca="1" si="19"/>
        <v>0</v>
      </c>
      <c r="AH1" s="67" t="b">
        <f t="shared" ca="1" si="19"/>
        <v>0</v>
      </c>
      <c r="AI1" s="67" t="b">
        <f t="shared" ca="1" si="19"/>
        <v>0</v>
      </c>
      <c r="AJ1" s="67" t="b">
        <f t="shared" ca="1" si="19"/>
        <v>0</v>
      </c>
      <c r="AK1" s="67" t="b">
        <f t="shared" ca="1" si="19"/>
        <v>0</v>
      </c>
      <c r="AL1" s="67" t="b">
        <f t="shared" ca="1" si="19"/>
        <v>0</v>
      </c>
      <c r="AM1" s="67" t="b">
        <f t="shared" ca="1" si="19"/>
        <v>0</v>
      </c>
      <c r="AN1" s="67" t="b">
        <f t="shared" ca="1" si="19"/>
        <v>0</v>
      </c>
      <c r="AO1" s="67" t="b">
        <f t="shared" ca="1" si="19"/>
        <v>0</v>
      </c>
      <c r="AP1" s="67" t="b">
        <f t="shared" ca="1" si="19"/>
        <v>0</v>
      </c>
      <c r="AQ1" s="67" t="b">
        <f t="shared" ca="1" si="19"/>
        <v>0</v>
      </c>
      <c r="AR1" s="67" t="b">
        <f t="shared" ca="1" si="19"/>
        <v>0</v>
      </c>
      <c r="AS1" s="67" t="b">
        <f t="shared" ca="1" si="19"/>
        <v>0</v>
      </c>
      <c r="AT1" s="67" t="b">
        <f t="shared" ref="AT1" ca="1" si="20">IF(AT2&gt;TODAY(), 1)</f>
        <v>0</v>
      </c>
      <c r="AU1" s="67" t="b">
        <f t="shared" ref="AU1" ca="1" si="21">IF(AU2&gt;TODAY(), 1)</f>
        <v>0</v>
      </c>
      <c r="AV1" s="67" t="b">
        <f t="shared" ref="AV1" ca="1" si="22">IF(AV2&gt;TODAY(), 1)</f>
        <v>0</v>
      </c>
      <c r="AW1" s="67" t="b">
        <f t="shared" ref="AW1" ca="1" si="23">IF(AW2&gt;TODAY(), 1)</f>
        <v>0</v>
      </c>
      <c r="AX1" s="67" t="b">
        <f t="shared" ref="AX1" ca="1" si="24">IF(AX2&gt;TODAY(), 1)</f>
        <v>0</v>
      </c>
      <c r="AY1" s="67" t="b">
        <f t="shared" ref="AY1" ca="1" si="25">IF(AY2&gt;TODAY(), 1)</f>
        <v>0</v>
      </c>
      <c r="AZ1" s="67" t="b">
        <f t="shared" ref="AZ1" ca="1" si="26">IF(AZ2&gt;TODAY(), 1)</f>
        <v>0</v>
      </c>
      <c r="BA1" s="67" t="b">
        <f t="shared" ref="BA1" ca="1" si="27">IF(BA2&gt;TODAY(), 1)</f>
        <v>0</v>
      </c>
      <c r="BB1" s="67" t="b">
        <f t="shared" ref="BB1" ca="1" si="28">IF(BB2&gt;TODAY(), 1)</f>
        <v>0</v>
      </c>
      <c r="BC1" s="67" t="b">
        <f t="shared" ref="BC1" ca="1" si="29">IF(BC2&gt;TODAY(), 1)</f>
        <v>0</v>
      </c>
      <c r="BD1" s="67" t="b">
        <f t="shared" ref="BD1" ca="1" si="30">IF(BD2&gt;TODAY(), 1)</f>
        <v>0</v>
      </c>
      <c r="BE1" s="67" t="b">
        <f t="shared" ref="BE1" ca="1" si="31">IF(BE2&gt;TODAY(), 1)</f>
        <v>0</v>
      </c>
      <c r="BF1" s="67" t="b">
        <f t="shared" ref="BF1" ca="1" si="32">IF(BF2&gt;TODAY(), 1)</f>
        <v>0</v>
      </c>
      <c r="BG1" s="67" t="b">
        <f t="shared" ref="BG1" ca="1" si="33">IF(BG2&gt;TODAY(), 1)</f>
        <v>0</v>
      </c>
      <c r="BH1" s="67" t="b">
        <f t="shared" ref="BH1" ca="1" si="34">IF(BH2&gt;TODAY(), 1)</f>
        <v>0</v>
      </c>
      <c r="BI1" s="67" t="b">
        <f t="shared" ref="BI1" ca="1" si="35">IF(BI2&gt;TODAY(), 1)</f>
        <v>0</v>
      </c>
      <c r="BJ1" s="67" t="b">
        <f t="shared" ref="BJ1" ca="1" si="36">IF(BJ2&gt;TODAY(), 1)</f>
        <v>0</v>
      </c>
      <c r="BK1" s="67" t="b">
        <f t="shared" ref="BK1" ca="1" si="37">IF(BK2&gt;TODAY(), 1)</f>
        <v>0</v>
      </c>
      <c r="BL1" s="67" t="b">
        <f t="shared" ref="BL1" ca="1" si="38">IF(BL2&gt;TODAY(), 1)</f>
        <v>0</v>
      </c>
      <c r="BM1" s="67" t="b">
        <f ca="1">IF(BM2&gt;TODAY(), 1)</f>
        <v>0</v>
      </c>
      <c r="BN1" s="67" t="b">
        <f t="shared" ref="BN1:CK1" ca="1" si="39">IF(BN2&gt;TODAY(), 1)</f>
        <v>0</v>
      </c>
      <c r="BO1" s="67" t="b">
        <f t="shared" ca="1" si="39"/>
        <v>0</v>
      </c>
      <c r="BP1" s="67" t="b">
        <f t="shared" ca="1" si="39"/>
        <v>0</v>
      </c>
      <c r="BQ1" s="67" t="b">
        <f t="shared" ca="1" si="39"/>
        <v>0</v>
      </c>
      <c r="BR1" s="67" t="b">
        <f t="shared" ca="1" si="39"/>
        <v>0</v>
      </c>
      <c r="BS1" s="67" t="b">
        <f t="shared" ca="1" si="39"/>
        <v>0</v>
      </c>
      <c r="BT1" s="67" t="b">
        <f t="shared" ca="1" si="39"/>
        <v>0</v>
      </c>
      <c r="BU1" s="67" t="b">
        <f t="shared" ca="1" si="39"/>
        <v>0</v>
      </c>
      <c r="BV1" s="67" t="b">
        <f t="shared" ca="1" si="39"/>
        <v>0</v>
      </c>
      <c r="BW1" s="67" t="b">
        <f t="shared" ca="1" si="39"/>
        <v>0</v>
      </c>
      <c r="BX1" s="67" t="b">
        <f t="shared" ca="1" si="39"/>
        <v>0</v>
      </c>
      <c r="BY1" s="67" t="b">
        <f t="shared" ca="1" si="39"/>
        <v>0</v>
      </c>
      <c r="BZ1" s="67" t="b">
        <f t="shared" ca="1" si="39"/>
        <v>0</v>
      </c>
      <c r="CA1" s="67" t="b">
        <f t="shared" ca="1" si="39"/>
        <v>0</v>
      </c>
      <c r="CB1" s="67" t="b">
        <f t="shared" ca="1" si="39"/>
        <v>0</v>
      </c>
      <c r="CC1" s="67" t="b">
        <f t="shared" ca="1" si="39"/>
        <v>0</v>
      </c>
      <c r="CD1" s="67" t="b">
        <f t="shared" ca="1" si="39"/>
        <v>0</v>
      </c>
      <c r="CE1" s="67" t="b">
        <f t="shared" ca="1" si="39"/>
        <v>0</v>
      </c>
      <c r="CF1" s="67" t="b">
        <f t="shared" ca="1" si="39"/>
        <v>0</v>
      </c>
      <c r="CG1" s="67" t="b">
        <f t="shared" ca="1" si="39"/>
        <v>0</v>
      </c>
      <c r="CH1" s="67" t="b">
        <f t="shared" ca="1" si="39"/>
        <v>0</v>
      </c>
      <c r="CI1" s="67" t="b">
        <f t="shared" ca="1" si="39"/>
        <v>0</v>
      </c>
      <c r="CJ1" s="67" t="b">
        <f t="shared" ca="1" si="39"/>
        <v>0</v>
      </c>
      <c r="CK1" s="67" t="b">
        <f t="shared" ca="1" si="39"/>
        <v>0</v>
      </c>
      <c r="CL1" s="67" t="b">
        <f t="shared" ref="CL1" ca="1" si="40">IF(CL2&gt;TODAY(), 1)</f>
        <v>0</v>
      </c>
      <c r="CM1" s="67" t="b">
        <f t="shared" ref="CM1" ca="1" si="41">IF(CM2&gt;TODAY(), 1)</f>
        <v>0</v>
      </c>
      <c r="CN1" s="67" t="b">
        <f t="shared" ref="CN1" ca="1" si="42">IF(CN2&gt;TODAY(), 1)</f>
        <v>0</v>
      </c>
      <c r="CO1" s="67" t="b">
        <f t="shared" ref="CO1" ca="1" si="43">IF(CO2&gt;TODAY(), 1)</f>
        <v>0</v>
      </c>
      <c r="CP1" s="67" t="b">
        <f t="shared" ref="CP1" ca="1" si="44">IF(CP2&gt;TODAY(), 1)</f>
        <v>0</v>
      </c>
      <c r="CQ1" s="67" t="b">
        <f t="shared" ref="CQ1" ca="1" si="45">IF(CQ2&gt;TODAY(), 1)</f>
        <v>0</v>
      </c>
      <c r="CR1" s="67" t="b">
        <f t="shared" ref="CR1" ca="1" si="46">IF(CR2&gt;TODAY(), 1)</f>
        <v>0</v>
      </c>
      <c r="CS1" s="67" t="b">
        <f t="shared" ref="CS1" ca="1" si="47">IF(CS2&gt;TODAY(), 1)</f>
        <v>0</v>
      </c>
      <c r="CT1" s="67" t="b">
        <f t="shared" ref="CT1" ca="1" si="48">IF(CT2&gt;TODAY(), 1)</f>
        <v>0</v>
      </c>
      <c r="CU1" s="67" t="b">
        <f t="shared" ref="CU1" ca="1" si="49">IF(CU2&gt;TODAY(), 1)</f>
        <v>0</v>
      </c>
      <c r="CV1" s="67" t="b">
        <f t="shared" ref="CV1" ca="1" si="50">IF(CV2&gt;TODAY(), 1)</f>
        <v>0</v>
      </c>
      <c r="CW1" s="67" t="b">
        <f t="shared" ref="CW1" ca="1" si="51">IF(CW2&gt;TODAY(), 1)</f>
        <v>0</v>
      </c>
      <c r="CX1" s="67" t="b">
        <f t="shared" ref="CX1" ca="1" si="52">IF(CX2&gt;TODAY(), 1)</f>
        <v>0</v>
      </c>
      <c r="CY1" s="67" t="b">
        <f t="shared" ref="CY1" ca="1" si="53">IF(CY2&gt;TODAY(), 1)</f>
        <v>0</v>
      </c>
      <c r="CZ1" s="67" t="b">
        <f t="shared" ref="CZ1" ca="1" si="54">IF(CZ2&gt;TODAY(), 1)</f>
        <v>0</v>
      </c>
      <c r="DA1" s="67" t="b">
        <f t="shared" ref="DA1" ca="1" si="55">IF(DA2&gt;TODAY(), 1)</f>
        <v>0</v>
      </c>
      <c r="DB1" s="67" t="b">
        <f t="shared" ref="DB1" ca="1" si="56">IF(DB2&gt;TODAY(), 1)</f>
        <v>0</v>
      </c>
      <c r="DC1" s="67" t="b">
        <f t="shared" ref="DC1" ca="1" si="57">IF(DC2&gt;TODAY(), 1)</f>
        <v>0</v>
      </c>
      <c r="DD1" s="67" t="b">
        <f t="shared" ref="DD1" ca="1" si="58">IF(DD2&gt;TODAY(), 1)</f>
        <v>0</v>
      </c>
      <c r="DE1" s="67" t="b">
        <f ca="1">IF(DE2&gt;TODAY(), 1)</f>
        <v>0</v>
      </c>
      <c r="DF1" s="67" t="b">
        <f t="shared" ref="DF1:EC1" ca="1" si="59">IF(DF2&gt;TODAY(), 1)</f>
        <v>0</v>
      </c>
      <c r="DG1" s="67" t="b">
        <f t="shared" ca="1" si="59"/>
        <v>0</v>
      </c>
      <c r="DH1" s="67" t="b">
        <f t="shared" ca="1" si="59"/>
        <v>0</v>
      </c>
      <c r="DI1" s="67" t="b">
        <f t="shared" ca="1" si="59"/>
        <v>0</v>
      </c>
      <c r="DJ1" s="67" t="b">
        <f t="shared" ca="1" si="59"/>
        <v>0</v>
      </c>
      <c r="DK1" s="67" t="b">
        <f t="shared" ca="1" si="59"/>
        <v>0</v>
      </c>
      <c r="DL1" s="67" t="b">
        <f t="shared" ca="1" si="59"/>
        <v>0</v>
      </c>
      <c r="DM1" s="67" t="b">
        <f t="shared" ca="1" si="59"/>
        <v>0</v>
      </c>
      <c r="DN1" s="67" t="b">
        <f t="shared" ca="1" si="59"/>
        <v>0</v>
      </c>
      <c r="DO1" s="67" t="b">
        <f t="shared" ca="1" si="59"/>
        <v>0</v>
      </c>
      <c r="DP1" s="67" t="b">
        <f t="shared" ca="1" si="59"/>
        <v>0</v>
      </c>
      <c r="DQ1" s="67" t="b">
        <f t="shared" ca="1" si="59"/>
        <v>0</v>
      </c>
      <c r="DR1" s="67" t="b">
        <f t="shared" ca="1" si="59"/>
        <v>0</v>
      </c>
      <c r="DS1" s="67" t="b">
        <f t="shared" ca="1" si="59"/>
        <v>0</v>
      </c>
      <c r="DT1" s="67" t="b">
        <f t="shared" ca="1" si="59"/>
        <v>0</v>
      </c>
      <c r="DU1" s="67" t="b">
        <f t="shared" ca="1" si="59"/>
        <v>0</v>
      </c>
      <c r="DV1" s="67" t="b">
        <f t="shared" ca="1" si="59"/>
        <v>0</v>
      </c>
      <c r="DW1" s="67" t="b">
        <f t="shared" ca="1" si="59"/>
        <v>0</v>
      </c>
      <c r="DX1" s="67" t="b">
        <f t="shared" ca="1" si="59"/>
        <v>0</v>
      </c>
      <c r="DY1" s="67" t="b">
        <f t="shared" ca="1" si="59"/>
        <v>0</v>
      </c>
      <c r="DZ1" s="67" t="b">
        <f t="shared" ca="1" si="59"/>
        <v>0</v>
      </c>
      <c r="EA1" s="67" t="b">
        <f t="shared" ca="1" si="59"/>
        <v>0</v>
      </c>
      <c r="EB1" s="67" t="b">
        <f t="shared" ca="1" si="59"/>
        <v>0</v>
      </c>
      <c r="EC1" s="67" t="b">
        <f t="shared" ca="1" si="59"/>
        <v>0</v>
      </c>
      <c r="ED1" s="67" t="b">
        <f t="shared" ref="ED1:EV1" ca="1" si="60">IF(ED2&gt;TODAY(), 1)</f>
        <v>0</v>
      </c>
      <c r="EE1" s="67" t="b">
        <f t="shared" ca="1" si="60"/>
        <v>0</v>
      </c>
      <c r="EF1" s="67" t="b">
        <f t="shared" ca="1" si="60"/>
        <v>0</v>
      </c>
      <c r="EG1" s="67" t="b">
        <f t="shared" ca="1" si="60"/>
        <v>0</v>
      </c>
      <c r="EH1" s="67" t="b">
        <f t="shared" ca="1" si="60"/>
        <v>0</v>
      </c>
      <c r="EI1" s="67" t="b">
        <f t="shared" ca="1" si="60"/>
        <v>0</v>
      </c>
      <c r="EJ1" s="67" t="b">
        <f t="shared" ca="1" si="60"/>
        <v>0</v>
      </c>
      <c r="EK1" s="67" t="b">
        <f t="shared" ca="1" si="60"/>
        <v>0</v>
      </c>
      <c r="EL1" s="67" t="b">
        <f t="shared" ca="1" si="60"/>
        <v>0</v>
      </c>
      <c r="EM1" s="67" t="b">
        <f t="shared" ca="1" si="60"/>
        <v>0</v>
      </c>
      <c r="EN1" s="67" t="b">
        <f t="shared" ca="1" si="60"/>
        <v>0</v>
      </c>
      <c r="EO1" s="67" t="b">
        <f t="shared" ca="1" si="60"/>
        <v>0</v>
      </c>
      <c r="EP1" s="67" t="b">
        <f t="shared" ca="1" si="60"/>
        <v>0</v>
      </c>
      <c r="EQ1" s="67" t="b">
        <f t="shared" ca="1" si="60"/>
        <v>0</v>
      </c>
      <c r="ER1" s="67" t="b">
        <f t="shared" ca="1" si="60"/>
        <v>0</v>
      </c>
      <c r="ES1" s="67" t="b">
        <f t="shared" ca="1" si="60"/>
        <v>0</v>
      </c>
      <c r="ET1" s="67" t="b">
        <f t="shared" ca="1" si="60"/>
        <v>0</v>
      </c>
      <c r="EU1" s="67" t="b">
        <f t="shared" ca="1" si="60"/>
        <v>0</v>
      </c>
      <c r="EV1" s="67" t="b">
        <f t="shared" ca="1" si="60"/>
        <v>0</v>
      </c>
      <c r="EW1" s="67" t="b">
        <f ca="1">IF(EW2&gt;TODAY(), 1)</f>
        <v>0</v>
      </c>
      <c r="EX1" s="67" t="b">
        <f t="shared" ref="EX1:HI1" ca="1" si="61">IF(EX2&gt;TODAY(), 1)</f>
        <v>0</v>
      </c>
      <c r="EY1" s="67" t="b">
        <f t="shared" ca="1" si="61"/>
        <v>0</v>
      </c>
      <c r="EZ1" s="67" t="b">
        <f t="shared" ca="1" si="61"/>
        <v>0</v>
      </c>
      <c r="FA1" s="67" t="b">
        <f t="shared" ca="1" si="61"/>
        <v>0</v>
      </c>
      <c r="FB1" s="67" t="b">
        <f t="shared" ca="1" si="61"/>
        <v>0</v>
      </c>
      <c r="FC1" s="67" t="b">
        <f t="shared" ca="1" si="61"/>
        <v>0</v>
      </c>
      <c r="FD1" s="67" t="b">
        <f t="shared" ca="1" si="61"/>
        <v>0</v>
      </c>
      <c r="FE1" s="67" t="b">
        <f t="shared" ca="1" si="61"/>
        <v>0</v>
      </c>
      <c r="FF1" s="67" t="b">
        <f t="shared" ca="1" si="61"/>
        <v>0</v>
      </c>
      <c r="FG1" s="67" t="b">
        <f t="shared" ca="1" si="61"/>
        <v>0</v>
      </c>
      <c r="FH1" s="67" t="b">
        <f t="shared" ca="1" si="61"/>
        <v>0</v>
      </c>
      <c r="FI1" s="67" t="b">
        <f t="shared" ca="1" si="61"/>
        <v>0</v>
      </c>
      <c r="FJ1" s="67" t="b">
        <f t="shared" ca="1" si="61"/>
        <v>0</v>
      </c>
      <c r="FK1" s="67" t="b">
        <f t="shared" ca="1" si="61"/>
        <v>0</v>
      </c>
      <c r="FL1" s="67" t="b">
        <f t="shared" ca="1" si="61"/>
        <v>0</v>
      </c>
      <c r="FM1" s="67" t="b">
        <f t="shared" ca="1" si="61"/>
        <v>0</v>
      </c>
      <c r="FN1" s="67" t="b">
        <f t="shared" ca="1" si="61"/>
        <v>0</v>
      </c>
      <c r="FO1" s="67" t="b">
        <f t="shared" ca="1" si="61"/>
        <v>0</v>
      </c>
      <c r="FP1" s="67" t="b">
        <f t="shared" ca="1" si="61"/>
        <v>0</v>
      </c>
      <c r="FQ1" s="67" t="b">
        <f t="shared" ca="1" si="61"/>
        <v>0</v>
      </c>
      <c r="FR1" s="67" t="b">
        <f t="shared" ca="1" si="61"/>
        <v>0</v>
      </c>
      <c r="FS1" s="67" t="b">
        <f t="shared" ca="1" si="61"/>
        <v>0</v>
      </c>
      <c r="FT1" s="67" t="b">
        <f t="shared" ca="1" si="61"/>
        <v>0</v>
      </c>
      <c r="FU1" s="67" t="b">
        <f t="shared" ca="1" si="61"/>
        <v>0</v>
      </c>
      <c r="FV1" s="67" t="b">
        <f t="shared" ca="1" si="61"/>
        <v>0</v>
      </c>
      <c r="FW1" s="67" t="b">
        <f t="shared" ca="1" si="61"/>
        <v>0</v>
      </c>
      <c r="FX1" s="67" t="b">
        <f t="shared" ca="1" si="61"/>
        <v>0</v>
      </c>
      <c r="FY1" s="67" t="b">
        <f t="shared" ca="1" si="61"/>
        <v>0</v>
      </c>
      <c r="FZ1" s="67" t="b">
        <f t="shared" ca="1" si="61"/>
        <v>0</v>
      </c>
      <c r="GA1" s="67" t="b">
        <f t="shared" ca="1" si="61"/>
        <v>0</v>
      </c>
      <c r="GB1" s="67" t="b">
        <f t="shared" ca="1" si="61"/>
        <v>0</v>
      </c>
      <c r="GC1" s="67" t="b">
        <f t="shared" ca="1" si="61"/>
        <v>0</v>
      </c>
      <c r="GD1" s="67" t="b">
        <f t="shared" ca="1" si="61"/>
        <v>0</v>
      </c>
      <c r="GE1" s="67" t="b">
        <f t="shared" ca="1" si="61"/>
        <v>0</v>
      </c>
      <c r="GF1" s="67" t="b">
        <f t="shared" ca="1" si="61"/>
        <v>0</v>
      </c>
      <c r="GG1" s="67" t="b">
        <f t="shared" ca="1" si="61"/>
        <v>0</v>
      </c>
      <c r="GH1" s="67" t="b">
        <f t="shared" ca="1" si="61"/>
        <v>0</v>
      </c>
      <c r="GI1" s="67" t="b">
        <f t="shared" ca="1" si="61"/>
        <v>0</v>
      </c>
      <c r="GJ1" s="67" t="b">
        <f t="shared" ca="1" si="61"/>
        <v>0</v>
      </c>
      <c r="GK1" s="67" t="b">
        <f t="shared" ca="1" si="61"/>
        <v>0</v>
      </c>
      <c r="GL1" s="67" t="b">
        <f t="shared" ca="1" si="61"/>
        <v>0</v>
      </c>
      <c r="GM1" s="67" t="b">
        <f t="shared" ca="1" si="61"/>
        <v>0</v>
      </c>
      <c r="GN1" s="67" t="b">
        <f t="shared" ca="1" si="61"/>
        <v>0</v>
      </c>
      <c r="GO1" s="67" t="b">
        <f ca="1">IF(GO2&gt;TODAY(), 1)</f>
        <v>0</v>
      </c>
      <c r="GP1" s="67" t="b">
        <f t="shared" ca="1" si="61"/>
        <v>0</v>
      </c>
      <c r="GQ1" s="67">
        <f t="shared" ca="1" si="61"/>
        <v>1</v>
      </c>
      <c r="GR1" s="67">
        <f t="shared" ca="1" si="61"/>
        <v>1</v>
      </c>
      <c r="GS1" s="67">
        <f t="shared" ca="1" si="61"/>
        <v>1</v>
      </c>
      <c r="GT1" s="67">
        <f t="shared" ca="1" si="61"/>
        <v>1</v>
      </c>
      <c r="GU1" s="67">
        <f t="shared" ca="1" si="61"/>
        <v>1</v>
      </c>
      <c r="GV1" s="67">
        <f t="shared" ca="1" si="61"/>
        <v>1</v>
      </c>
      <c r="GW1" s="67">
        <f t="shared" ca="1" si="61"/>
        <v>1</v>
      </c>
      <c r="GX1" s="67">
        <f t="shared" ca="1" si="61"/>
        <v>1</v>
      </c>
      <c r="GY1" s="67">
        <f t="shared" ca="1" si="61"/>
        <v>1</v>
      </c>
      <c r="GZ1" s="67">
        <f t="shared" ca="1" si="61"/>
        <v>1</v>
      </c>
      <c r="HA1" s="67">
        <f t="shared" ca="1" si="61"/>
        <v>1</v>
      </c>
      <c r="HB1" s="67">
        <f t="shared" ca="1" si="61"/>
        <v>1</v>
      </c>
      <c r="HC1" s="67">
        <f t="shared" ca="1" si="61"/>
        <v>1</v>
      </c>
      <c r="HD1" s="67">
        <f t="shared" ca="1" si="61"/>
        <v>1</v>
      </c>
      <c r="HE1" s="67">
        <f t="shared" ca="1" si="61"/>
        <v>1</v>
      </c>
      <c r="HF1" s="67">
        <f t="shared" ca="1" si="61"/>
        <v>1</v>
      </c>
      <c r="HG1" s="67">
        <f t="shared" ca="1" si="61"/>
        <v>1</v>
      </c>
      <c r="HH1" s="67">
        <f t="shared" ca="1" si="61"/>
        <v>1</v>
      </c>
      <c r="HI1" s="67">
        <f t="shared" ca="1" si="61"/>
        <v>1</v>
      </c>
      <c r="HJ1" s="67">
        <f t="shared" ref="HJ1:IC1" ca="1" si="62">IF(HJ2&gt;TODAY(), 1)</f>
        <v>1</v>
      </c>
      <c r="HK1" s="67">
        <f t="shared" ca="1" si="62"/>
        <v>1</v>
      </c>
      <c r="HL1" s="67">
        <f t="shared" ca="1" si="62"/>
        <v>1</v>
      </c>
      <c r="HM1" s="67">
        <f t="shared" ca="1" si="62"/>
        <v>1</v>
      </c>
      <c r="HN1" s="67">
        <f t="shared" ca="1" si="62"/>
        <v>1</v>
      </c>
      <c r="HO1" s="67">
        <f t="shared" ca="1" si="62"/>
        <v>1</v>
      </c>
      <c r="HP1" s="67">
        <f t="shared" ca="1" si="62"/>
        <v>1</v>
      </c>
      <c r="HQ1" s="67">
        <f t="shared" ca="1" si="62"/>
        <v>1</v>
      </c>
      <c r="HR1" s="67">
        <f t="shared" ca="1" si="62"/>
        <v>1</v>
      </c>
      <c r="HS1" s="67">
        <f t="shared" ca="1" si="62"/>
        <v>1</v>
      </c>
      <c r="HT1" s="67">
        <f t="shared" ca="1" si="62"/>
        <v>1</v>
      </c>
      <c r="HU1" s="67">
        <f t="shared" ca="1" si="62"/>
        <v>1</v>
      </c>
      <c r="HV1" s="67">
        <f t="shared" ca="1" si="62"/>
        <v>1</v>
      </c>
      <c r="HW1" s="67">
        <f t="shared" ca="1" si="62"/>
        <v>1</v>
      </c>
      <c r="HX1" s="67">
        <f t="shared" ca="1" si="62"/>
        <v>1</v>
      </c>
      <c r="HY1" s="67">
        <f t="shared" ca="1" si="62"/>
        <v>1</v>
      </c>
      <c r="HZ1" s="67">
        <f t="shared" ca="1" si="62"/>
        <v>1</v>
      </c>
      <c r="IA1" s="67">
        <f t="shared" ca="1" si="62"/>
        <v>1</v>
      </c>
      <c r="IB1" s="67">
        <f t="shared" ca="1" si="62"/>
        <v>1</v>
      </c>
      <c r="IC1" s="67">
        <f t="shared" ca="1" si="62"/>
        <v>1</v>
      </c>
      <c r="ID1" s="67"/>
    </row>
    <row r="2" spans="1:238">
      <c r="A2" s="68" t="s">
        <v>503</v>
      </c>
      <c r="B2" s="4">
        <v>25658</v>
      </c>
      <c r="C2" s="4">
        <v>25749</v>
      </c>
      <c r="D2" s="4">
        <v>25841</v>
      </c>
      <c r="E2" s="4">
        <v>25933</v>
      </c>
      <c r="F2" s="4">
        <v>26023</v>
      </c>
      <c r="G2" s="4">
        <v>26114</v>
      </c>
      <c r="H2" s="4">
        <v>26206</v>
      </c>
      <c r="I2" s="4">
        <v>26298</v>
      </c>
      <c r="J2" s="4">
        <v>26389</v>
      </c>
      <c r="K2" s="4">
        <v>26480</v>
      </c>
      <c r="L2" s="4">
        <v>26572</v>
      </c>
      <c r="M2" s="4">
        <v>26664</v>
      </c>
      <c r="N2" s="4">
        <v>26754</v>
      </c>
      <c r="O2" s="4">
        <v>26845</v>
      </c>
      <c r="P2" s="4">
        <v>26937</v>
      </c>
      <c r="Q2" s="4">
        <v>27029</v>
      </c>
      <c r="R2" s="4">
        <v>27119</v>
      </c>
      <c r="S2" s="4">
        <v>27210</v>
      </c>
      <c r="T2" s="4">
        <v>27302</v>
      </c>
      <c r="U2" s="4">
        <v>27394</v>
      </c>
      <c r="V2" s="4">
        <v>27484</v>
      </c>
      <c r="W2" s="4">
        <v>27575</v>
      </c>
      <c r="X2" s="4">
        <v>27667</v>
      </c>
      <c r="Y2" s="4">
        <v>27759</v>
      </c>
      <c r="Z2" s="4">
        <v>27850</v>
      </c>
      <c r="AA2" s="4">
        <v>27941</v>
      </c>
      <c r="AB2" s="4">
        <v>28033</v>
      </c>
      <c r="AC2" s="4">
        <v>28125</v>
      </c>
      <c r="AD2" s="4">
        <v>28215</v>
      </c>
      <c r="AE2" s="4">
        <v>28306</v>
      </c>
      <c r="AF2" s="4">
        <v>28398</v>
      </c>
      <c r="AG2" s="4">
        <v>28490</v>
      </c>
      <c r="AH2" s="4">
        <v>28580</v>
      </c>
      <c r="AI2" s="4">
        <v>28671</v>
      </c>
      <c r="AJ2" s="4">
        <v>28763</v>
      </c>
      <c r="AK2" s="4">
        <v>28855</v>
      </c>
      <c r="AL2" s="4">
        <v>28945</v>
      </c>
      <c r="AM2" s="4">
        <v>29036</v>
      </c>
      <c r="AN2" s="4">
        <v>29128</v>
      </c>
      <c r="AO2" s="4">
        <v>29220</v>
      </c>
      <c r="AP2" s="4">
        <v>29311</v>
      </c>
      <c r="AQ2" s="4">
        <v>29402</v>
      </c>
      <c r="AR2" s="4">
        <v>29494</v>
      </c>
      <c r="AS2" s="4">
        <v>29586</v>
      </c>
      <c r="AT2" s="4">
        <v>29676</v>
      </c>
      <c r="AU2" s="4">
        <v>29767</v>
      </c>
      <c r="AV2" s="4">
        <v>29859</v>
      </c>
      <c r="AW2" s="4">
        <v>29951</v>
      </c>
      <c r="AX2" s="4">
        <v>30041</v>
      </c>
      <c r="AY2" s="4">
        <v>30132</v>
      </c>
      <c r="AZ2" s="4">
        <v>30224</v>
      </c>
      <c r="BA2" s="4">
        <v>30316</v>
      </c>
      <c r="BB2" s="4">
        <v>30406</v>
      </c>
      <c r="BC2" s="4">
        <v>30497</v>
      </c>
      <c r="BD2" s="4">
        <v>30589</v>
      </c>
      <c r="BE2" s="4">
        <v>30681</v>
      </c>
      <c r="BF2" s="4">
        <v>30772</v>
      </c>
      <c r="BG2" s="4">
        <v>30863</v>
      </c>
      <c r="BH2" s="4">
        <v>30955</v>
      </c>
      <c r="BI2" s="4">
        <v>31047</v>
      </c>
      <c r="BJ2" s="4">
        <v>31137</v>
      </c>
      <c r="BK2" s="4">
        <v>31228</v>
      </c>
      <c r="BL2" s="4">
        <v>31320</v>
      </c>
      <c r="BM2" s="4">
        <v>31412</v>
      </c>
      <c r="BN2" s="4">
        <v>31502</v>
      </c>
      <c r="BO2" s="4">
        <v>31593</v>
      </c>
      <c r="BP2" s="4">
        <v>31685</v>
      </c>
      <c r="BQ2" s="4">
        <v>31777</v>
      </c>
      <c r="BR2" s="4">
        <v>31867</v>
      </c>
      <c r="BS2" s="4">
        <v>31958</v>
      </c>
      <c r="BT2" s="4">
        <v>32050</v>
      </c>
      <c r="BU2" s="4">
        <v>32142</v>
      </c>
      <c r="BV2" s="4">
        <v>32233</v>
      </c>
      <c r="BW2" s="4">
        <v>32324</v>
      </c>
      <c r="BX2" s="4">
        <v>32416</v>
      </c>
      <c r="BY2" s="4">
        <v>32508</v>
      </c>
      <c r="BZ2" s="4">
        <v>32598</v>
      </c>
      <c r="CA2" s="4">
        <v>32689</v>
      </c>
      <c r="CB2" s="4">
        <v>32781</v>
      </c>
      <c r="CC2" s="4">
        <v>32873</v>
      </c>
      <c r="CD2" s="4">
        <v>32963</v>
      </c>
      <c r="CE2" s="4">
        <v>33054</v>
      </c>
      <c r="CF2" s="4">
        <v>33146</v>
      </c>
      <c r="CG2" s="4">
        <v>33238</v>
      </c>
      <c r="CH2" s="4">
        <v>33328</v>
      </c>
      <c r="CI2" s="4">
        <v>33419</v>
      </c>
      <c r="CJ2" s="4">
        <v>33511</v>
      </c>
      <c r="CK2" s="4">
        <v>33603</v>
      </c>
      <c r="CL2" s="4">
        <v>33694</v>
      </c>
      <c r="CM2" s="4">
        <v>33785</v>
      </c>
      <c r="CN2" s="4">
        <v>33877</v>
      </c>
      <c r="CO2" s="4">
        <v>33969</v>
      </c>
      <c r="CP2" s="4">
        <v>34059</v>
      </c>
      <c r="CQ2" s="4">
        <v>34150</v>
      </c>
      <c r="CR2" s="4">
        <v>34242</v>
      </c>
      <c r="CS2" s="4">
        <v>34334</v>
      </c>
      <c r="CT2" s="4">
        <v>34424</v>
      </c>
      <c r="CU2" s="4">
        <v>34515</v>
      </c>
      <c r="CV2" s="4">
        <v>34607</v>
      </c>
      <c r="CW2" s="4">
        <v>34699</v>
      </c>
      <c r="CX2" s="4">
        <v>34789</v>
      </c>
      <c r="CY2" s="4">
        <v>34880</v>
      </c>
      <c r="CZ2" s="4">
        <v>34972</v>
      </c>
      <c r="DA2" s="4">
        <v>35064</v>
      </c>
      <c r="DB2" s="4">
        <v>35155</v>
      </c>
      <c r="DC2" s="4">
        <v>35246</v>
      </c>
      <c r="DD2" s="4">
        <v>35338</v>
      </c>
      <c r="DE2" s="4">
        <v>35430</v>
      </c>
      <c r="DF2" s="4">
        <v>35520</v>
      </c>
      <c r="DG2" s="4">
        <v>35611</v>
      </c>
      <c r="DH2" s="4">
        <v>35703</v>
      </c>
      <c r="DI2" s="4">
        <v>35795</v>
      </c>
      <c r="DJ2" s="4">
        <v>35885</v>
      </c>
      <c r="DK2" s="4">
        <v>35976</v>
      </c>
      <c r="DL2" s="4">
        <v>36068</v>
      </c>
      <c r="DM2" s="4">
        <v>36160</v>
      </c>
      <c r="DN2" s="4">
        <v>36250</v>
      </c>
      <c r="DO2" s="4">
        <v>36341</v>
      </c>
      <c r="DP2" s="4">
        <v>36433</v>
      </c>
      <c r="DQ2" s="4">
        <v>36525</v>
      </c>
      <c r="DR2" s="4">
        <v>36616</v>
      </c>
      <c r="DS2" s="4">
        <v>36707</v>
      </c>
      <c r="DT2" s="4">
        <v>36799</v>
      </c>
      <c r="DU2" s="4">
        <v>36891</v>
      </c>
      <c r="DV2" s="4">
        <v>36981</v>
      </c>
      <c r="DW2" s="4">
        <v>37072</v>
      </c>
      <c r="DX2" s="4">
        <v>37164</v>
      </c>
      <c r="DY2" s="4">
        <v>37256</v>
      </c>
      <c r="DZ2" s="4">
        <v>37346</v>
      </c>
      <c r="EA2" s="4">
        <v>37437</v>
      </c>
      <c r="EB2" s="4">
        <v>37529</v>
      </c>
      <c r="EC2" s="4">
        <v>37621</v>
      </c>
      <c r="ED2" s="4">
        <v>37711</v>
      </c>
      <c r="EE2" s="4">
        <v>37802</v>
      </c>
      <c r="EF2" s="4">
        <v>37894</v>
      </c>
      <c r="EG2" s="4">
        <v>37986</v>
      </c>
      <c r="EH2" s="4">
        <v>38077</v>
      </c>
      <c r="EI2" s="4">
        <v>38168</v>
      </c>
      <c r="EJ2" s="4">
        <v>38260</v>
      </c>
      <c r="EK2" s="4">
        <v>38352</v>
      </c>
      <c r="EL2" s="4">
        <v>38442</v>
      </c>
      <c r="EM2" s="4">
        <v>38533</v>
      </c>
      <c r="EN2" s="4">
        <v>38625</v>
      </c>
      <c r="EO2" s="4">
        <v>38717</v>
      </c>
      <c r="EP2" s="4">
        <v>38807</v>
      </c>
      <c r="EQ2" s="4">
        <v>38898</v>
      </c>
      <c r="ER2" s="4">
        <v>38990</v>
      </c>
      <c r="ES2" s="4">
        <v>39082</v>
      </c>
      <c r="ET2" s="4">
        <v>39172</v>
      </c>
      <c r="EU2" s="4">
        <v>39263</v>
      </c>
      <c r="EV2" s="4">
        <v>39355</v>
      </c>
      <c r="EW2" s="4">
        <v>39447</v>
      </c>
      <c r="EX2" s="4">
        <v>39538</v>
      </c>
      <c r="EY2" s="4">
        <v>39629</v>
      </c>
      <c r="EZ2" s="4">
        <v>39721</v>
      </c>
      <c r="FA2" s="4">
        <v>39813</v>
      </c>
      <c r="FB2" s="4">
        <v>39903</v>
      </c>
      <c r="FC2" s="4">
        <v>39994</v>
      </c>
      <c r="FD2" s="4">
        <v>40086</v>
      </c>
      <c r="FE2" s="4">
        <v>40178</v>
      </c>
      <c r="FF2" s="4">
        <v>40268</v>
      </c>
      <c r="FG2" s="4">
        <v>40359</v>
      </c>
      <c r="FH2" s="4">
        <v>40451</v>
      </c>
      <c r="FI2" s="4">
        <v>40543</v>
      </c>
      <c r="FJ2" s="4">
        <v>40633</v>
      </c>
      <c r="FK2" s="4">
        <v>40724</v>
      </c>
      <c r="FL2" s="4">
        <v>40816</v>
      </c>
      <c r="FM2" s="4">
        <v>40908</v>
      </c>
      <c r="FN2" s="4">
        <v>40999</v>
      </c>
      <c r="FO2" s="4">
        <v>41090</v>
      </c>
      <c r="FP2" s="4">
        <v>41182</v>
      </c>
      <c r="FQ2" s="4">
        <v>41274</v>
      </c>
      <c r="FR2" s="4">
        <v>41364</v>
      </c>
      <c r="FS2" s="4">
        <v>41455</v>
      </c>
      <c r="FT2" s="4">
        <v>41547</v>
      </c>
      <c r="FU2" s="4">
        <v>41639</v>
      </c>
      <c r="FV2" s="4">
        <v>41729</v>
      </c>
      <c r="FW2" s="4">
        <v>41820</v>
      </c>
      <c r="FX2" s="4">
        <v>41912</v>
      </c>
      <c r="FY2" s="4">
        <v>42004</v>
      </c>
      <c r="FZ2" s="4">
        <v>42094</v>
      </c>
      <c r="GA2" s="4">
        <v>42185</v>
      </c>
      <c r="GB2" s="4">
        <v>42277</v>
      </c>
      <c r="GC2" s="4">
        <v>42369</v>
      </c>
      <c r="GD2" s="4">
        <v>42460</v>
      </c>
      <c r="GE2" s="4">
        <v>42551</v>
      </c>
      <c r="GF2" s="4">
        <v>42643</v>
      </c>
      <c r="GG2" s="4">
        <v>42735</v>
      </c>
      <c r="GH2" s="4">
        <v>42825</v>
      </c>
      <c r="GI2" s="4">
        <v>42916</v>
      </c>
      <c r="GJ2" s="4">
        <v>43008</v>
      </c>
      <c r="GK2" s="4">
        <v>43100</v>
      </c>
      <c r="GL2" s="4">
        <v>43190</v>
      </c>
      <c r="GM2" s="4">
        <v>43281</v>
      </c>
      <c r="GN2" s="4">
        <v>43373</v>
      </c>
      <c r="GO2" s="73">
        <v>43465</v>
      </c>
      <c r="GP2" s="73">
        <v>43555</v>
      </c>
      <c r="GQ2" s="73">
        <v>43646</v>
      </c>
      <c r="GR2" s="73">
        <v>43738</v>
      </c>
      <c r="GS2" s="73">
        <v>43830</v>
      </c>
      <c r="GT2" s="73">
        <v>43921</v>
      </c>
      <c r="GU2" s="73">
        <v>44012</v>
      </c>
      <c r="GV2" s="73">
        <v>44104</v>
      </c>
      <c r="GW2" s="73">
        <v>44196</v>
      </c>
      <c r="GX2" s="73">
        <v>44286</v>
      </c>
      <c r="GY2" s="73">
        <v>44377</v>
      </c>
      <c r="GZ2" s="73">
        <v>44469</v>
      </c>
      <c r="HA2" s="73">
        <v>44561</v>
      </c>
      <c r="HB2" s="73">
        <v>44651</v>
      </c>
      <c r="HC2" s="73">
        <v>44742</v>
      </c>
      <c r="HD2" s="73">
        <v>44834</v>
      </c>
      <c r="HE2" s="73">
        <v>44926</v>
      </c>
      <c r="HF2" s="73">
        <v>45016</v>
      </c>
      <c r="HG2" s="73">
        <v>45107</v>
      </c>
      <c r="HH2" s="73">
        <v>45199</v>
      </c>
      <c r="HI2" s="73">
        <v>45291</v>
      </c>
      <c r="HJ2" s="73">
        <v>45382</v>
      </c>
      <c r="HK2" s="73">
        <v>45473</v>
      </c>
      <c r="HL2" s="73">
        <v>45565</v>
      </c>
      <c r="HM2" s="73">
        <v>45657</v>
      </c>
      <c r="HN2" s="73">
        <v>45747</v>
      </c>
      <c r="HO2" s="73">
        <v>45838</v>
      </c>
      <c r="HP2" s="73">
        <v>45930</v>
      </c>
      <c r="HQ2" s="73">
        <v>46022</v>
      </c>
      <c r="HR2" s="73">
        <v>46112</v>
      </c>
      <c r="HS2" s="73">
        <v>46203</v>
      </c>
      <c r="HT2" s="73">
        <v>46295</v>
      </c>
      <c r="HU2" s="73">
        <v>46387</v>
      </c>
      <c r="HV2" s="73">
        <v>46477</v>
      </c>
      <c r="HW2" s="73">
        <v>46568</v>
      </c>
      <c r="HX2" s="73">
        <v>46660</v>
      </c>
      <c r="HY2" s="73">
        <v>46752</v>
      </c>
      <c r="HZ2" s="73">
        <v>46843</v>
      </c>
      <c r="IA2" s="73">
        <v>46934</v>
      </c>
      <c r="IB2" s="73">
        <v>47026</v>
      </c>
      <c r="IC2" s="73">
        <v>47118</v>
      </c>
      <c r="ID2" s="73"/>
    </row>
    <row r="3" spans="1:238" s="60" customFormat="1">
      <c r="A3" s="71" t="s">
        <v>532</v>
      </c>
      <c r="B3" s="71"/>
      <c r="C3" s="71"/>
      <c r="D3" s="71"/>
      <c r="E3" s="71"/>
      <c r="F3" s="71"/>
      <c r="G3" s="71"/>
      <c r="H3" s="71"/>
      <c r="I3" s="71"/>
      <c r="J3" s="71"/>
      <c r="K3" s="71"/>
      <c r="L3" s="71"/>
      <c r="M3" s="71"/>
      <c r="N3" s="71"/>
      <c r="O3" s="71"/>
      <c r="P3" s="71"/>
      <c r="Q3" s="71"/>
      <c r="R3" s="71"/>
      <c r="S3" s="71"/>
      <c r="T3" s="71"/>
      <c r="U3" s="71"/>
      <c r="V3" s="71"/>
      <c r="W3" s="71"/>
      <c r="X3" s="71"/>
      <c r="Y3" s="71"/>
      <c r="Z3" s="71"/>
      <c r="AA3" s="71"/>
      <c r="AB3" s="71"/>
      <c r="AC3" s="71"/>
      <c r="AD3" s="71"/>
      <c r="AE3" s="71"/>
      <c r="AF3" s="71"/>
      <c r="AG3" s="71"/>
      <c r="AH3" s="71"/>
      <c r="AI3" s="71"/>
      <c r="AJ3" s="71"/>
      <c r="AK3" s="72"/>
      <c r="AL3" s="72"/>
      <c r="AM3" s="72"/>
      <c r="AN3" s="72"/>
      <c r="AO3" s="72"/>
      <c r="AP3" s="72"/>
      <c r="AQ3" s="72"/>
      <c r="AR3" s="72"/>
      <c r="AS3" s="72"/>
      <c r="AT3" s="71"/>
      <c r="AU3" s="71"/>
      <c r="AV3" s="71"/>
      <c r="AW3" s="71"/>
      <c r="AX3" s="71"/>
      <c r="AY3" s="71"/>
      <c r="AZ3" s="71"/>
      <c r="BA3" s="71"/>
      <c r="BB3" s="71"/>
      <c r="BC3" s="71"/>
      <c r="BD3" s="71"/>
      <c r="BE3" s="71"/>
      <c r="BF3" s="71"/>
      <c r="BG3" s="71"/>
      <c r="BH3" s="71"/>
      <c r="BI3" s="71"/>
      <c r="BJ3" s="71"/>
      <c r="BK3" s="71"/>
      <c r="BL3" s="71"/>
      <c r="BM3" s="71"/>
      <c r="BN3" s="71"/>
      <c r="BO3" s="71"/>
      <c r="BP3" s="71"/>
      <c r="BQ3" s="71"/>
      <c r="BR3" s="71"/>
      <c r="BS3" s="71"/>
      <c r="BT3" s="71"/>
      <c r="BU3" s="71"/>
      <c r="BV3" s="71"/>
      <c r="BW3" s="71"/>
      <c r="BX3" s="71"/>
      <c r="BY3" s="71"/>
      <c r="BZ3" s="71"/>
      <c r="CA3" s="71"/>
      <c r="CB3" s="71"/>
      <c r="CC3" s="72"/>
      <c r="CD3" s="72"/>
      <c r="CE3" s="72"/>
      <c r="CF3" s="72"/>
      <c r="CG3" s="72"/>
      <c r="CH3" s="72"/>
      <c r="CI3" s="72"/>
      <c r="CJ3" s="72"/>
      <c r="CK3" s="72"/>
      <c r="CL3" s="71"/>
      <c r="CM3" s="71"/>
      <c r="CN3" s="71"/>
      <c r="CO3" s="71"/>
      <c r="CP3" s="71"/>
      <c r="CQ3" s="71"/>
      <c r="CR3" s="71"/>
      <c r="CS3" s="71"/>
      <c r="CT3" s="71"/>
      <c r="CU3" s="71"/>
      <c r="CV3" s="71"/>
      <c r="CW3" s="71"/>
      <c r="CX3" s="71"/>
      <c r="CY3" s="71"/>
      <c r="CZ3" s="71"/>
      <c r="DA3" s="71"/>
      <c r="DB3" s="71"/>
      <c r="DC3" s="71"/>
      <c r="DD3" s="71"/>
      <c r="DE3" s="71"/>
      <c r="DF3" s="71"/>
      <c r="DG3" s="71"/>
      <c r="DH3" s="71"/>
      <c r="DI3" s="71"/>
      <c r="DJ3" s="71"/>
      <c r="DK3" s="71"/>
      <c r="DL3" s="71"/>
      <c r="DM3" s="71"/>
      <c r="DN3" s="71"/>
      <c r="DO3" s="71"/>
      <c r="DP3" s="71"/>
      <c r="DQ3" s="71"/>
      <c r="DR3" s="71"/>
      <c r="DS3" s="71"/>
      <c r="DT3" s="71"/>
      <c r="DU3" s="72"/>
      <c r="DV3" s="72"/>
      <c r="DW3" s="72"/>
      <c r="DX3" s="72"/>
      <c r="DY3" s="72"/>
      <c r="DZ3" s="72"/>
      <c r="EA3" s="72"/>
      <c r="EB3" s="72"/>
      <c r="EC3" s="72"/>
      <c r="ED3" s="71"/>
      <c r="EE3" s="71"/>
      <c r="EF3" s="71"/>
      <c r="EG3" s="71"/>
      <c r="EH3" s="71"/>
      <c r="EI3" s="71"/>
      <c r="EJ3" s="71"/>
      <c r="EK3" s="71"/>
      <c r="EL3" s="71"/>
      <c r="EM3" s="71"/>
      <c r="EN3" s="71"/>
      <c r="EO3" s="71"/>
      <c r="EP3" s="71"/>
      <c r="EQ3" s="71"/>
      <c r="ER3" s="71"/>
      <c r="ES3" s="71"/>
      <c r="ET3" s="71"/>
      <c r="EU3" s="71"/>
      <c r="EV3" s="71"/>
      <c r="EW3" s="71"/>
      <c r="EX3" s="71"/>
      <c r="EY3" s="71"/>
      <c r="EZ3" s="71"/>
      <c r="FA3" s="71"/>
      <c r="FB3" s="71"/>
      <c r="FC3" s="71"/>
      <c r="FD3" s="71"/>
      <c r="FE3" s="71"/>
      <c r="FF3" s="71"/>
      <c r="FG3" s="71"/>
      <c r="FH3" s="71"/>
      <c r="FI3" s="71"/>
      <c r="FJ3" s="71"/>
      <c r="FK3" s="71"/>
      <c r="FL3" s="71"/>
      <c r="FM3" s="72"/>
      <c r="FN3" s="72"/>
      <c r="FO3" s="72"/>
      <c r="FP3" s="72"/>
      <c r="FQ3" s="72"/>
      <c r="FR3" s="72"/>
      <c r="FS3" s="72"/>
      <c r="FT3" s="72"/>
      <c r="FU3" s="72"/>
      <c r="FV3" s="72"/>
      <c r="FW3" s="72"/>
      <c r="FX3" s="72"/>
      <c r="FY3" s="72"/>
      <c r="FZ3" s="72"/>
      <c r="GA3" s="72"/>
      <c r="GB3" s="72"/>
      <c r="GC3" s="72"/>
      <c r="GD3" s="72"/>
      <c r="GE3" s="73"/>
      <c r="GF3" s="73"/>
      <c r="GG3" s="73"/>
      <c r="GH3" s="73"/>
      <c r="GI3" s="73"/>
      <c r="GJ3" s="73"/>
      <c r="GK3" s="73"/>
      <c r="GL3" s="73"/>
      <c r="GM3" s="73"/>
      <c r="GN3" s="73"/>
      <c r="GO3" s="73"/>
      <c r="GP3" s="73"/>
      <c r="GQ3" s="73"/>
      <c r="GR3" s="73"/>
      <c r="GS3" s="73"/>
      <c r="GT3" s="73"/>
      <c r="GU3" s="73"/>
      <c r="GV3" s="73"/>
      <c r="GW3" s="73"/>
      <c r="GX3" s="73"/>
      <c r="GY3" s="73"/>
      <c r="GZ3" s="73"/>
      <c r="HA3" s="73"/>
      <c r="HB3" s="73"/>
      <c r="HC3" s="73"/>
      <c r="HD3" s="73"/>
      <c r="HE3" s="73"/>
      <c r="HF3" s="73"/>
      <c r="HG3" s="73"/>
      <c r="HH3" s="73"/>
      <c r="HI3" s="73"/>
      <c r="HJ3" s="73"/>
      <c r="HK3" s="73"/>
      <c r="HL3" s="73"/>
      <c r="HM3" s="73"/>
      <c r="HN3" s="73"/>
      <c r="HO3" s="73"/>
      <c r="HP3" s="73"/>
      <c r="HQ3" s="73"/>
      <c r="HR3" s="73"/>
      <c r="HS3" s="73"/>
      <c r="HT3" s="73"/>
      <c r="HU3" s="73"/>
      <c r="HV3" s="73"/>
      <c r="HW3" s="73"/>
      <c r="HX3" s="73"/>
      <c r="HY3" s="73"/>
      <c r="HZ3" s="73"/>
      <c r="IA3" s="73"/>
      <c r="IB3" s="73"/>
      <c r="IC3" s="73"/>
      <c r="ID3" s="73"/>
    </row>
    <row r="4" spans="1:238" s="60" customFormat="1">
      <c r="A4" s="69" t="s">
        <v>436</v>
      </c>
      <c r="B4" s="60" t="str">
        <f>_xlfn.IFNA(INDEX(q_projections!$A:$BD,MATCH($A4,q_projections!$A:$A,0),MATCH(B$2,q_projections!$2:$2,0)),"n/a")</f>
        <v>n/a</v>
      </c>
      <c r="C4" s="60" t="str">
        <f>_xlfn.IFNA(INDEX(q_projections!$A:$BD,MATCH($A4,q_projections!$A:$A,0),MATCH(C$2,q_projections!$2:$2,0)),"n/a")</f>
        <v>n/a</v>
      </c>
      <c r="D4" s="60" t="str">
        <f>_xlfn.IFNA(INDEX(q_projections!$A:$BD,MATCH($A4,q_projections!$A:$A,0),MATCH(D$2,q_projections!$2:$2,0)),"n/a")</f>
        <v>n/a</v>
      </c>
      <c r="E4" s="60" t="str">
        <f>_xlfn.IFNA(INDEX(q_projections!$A:$BD,MATCH($A4,q_projections!$A:$A,0),MATCH(E$2,q_projections!$2:$2,0)),"n/a")</f>
        <v>n/a</v>
      </c>
      <c r="F4" s="60" t="str">
        <f>_xlfn.IFNA(INDEX(q_projections!$A:$BD,MATCH($A4,q_projections!$A:$A,0),MATCH(F$2,q_projections!$2:$2,0)),"n/a")</f>
        <v>n/a</v>
      </c>
      <c r="G4" s="60" t="str">
        <f>_xlfn.IFNA(INDEX(q_projections!$A:$BD,MATCH($A4,q_projections!$A:$A,0),MATCH(G$2,q_projections!$2:$2,0)),"n/a")</f>
        <v>n/a</v>
      </c>
      <c r="H4" s="60" t="str">
        <f>_xlfn.IFNA(INDEX(q_projections!$A:$BD,MATCH($A4,q_projections!$A:$A,0),MATCH(H$2,q_projections!$2:$2,0)),"n/a")</f>
        <v>n/a</v>
      </c>
      <c r="I4" s="60" t="str">
        <f>_xlfn.IFNA(INDEX(q_projections!$A:$BD,MATCH($A4,q_projections!$A:$A,0),MATCH(I$2,q_projections!$2:$2,0)),"n/a")</f>
        <v>n/a</v>
      </c>
      <c r="J4" s="60" t="str">
        <f>_xlfn.IFNA(INDEX(q_projections!$A:$BD,MATCH($A4,q_projections!$A:$A,0),MATCH(J$2,q_projections!$2:$2,0)),"n/a")</f>
        <v>n/a</v>
      </c>
      <c r="K4" s="60" t="str">
        <f>_xlfn.IFNA(INDEX(q_projections!$A:$BD,MATCH($A4,q_projections!$A:$A,0),MATCH(K$2,q_projections!$2:$2,0)),"n/a")</f>
        <v>n/a</v>
      </c>
      <c r="L4" s="60" t="str">
        <f>_xlfn.IFNA(INDEX(q_projections!$A:$BD,MATCH($A4,q_projections!$A:$A,0),MATCH(L$2,q_projections!$2:$2,0)),"n/a")</f>
        <v>n/a</v>
      </c>
      <c r="M4" s="60" t="str">
        <f>_xlfn.IFNA(INDEX(q_projections!$A:$BD,MATCH($A4,q_projections!$A:$A,0),MATCH(M$2,q_projections!$2:$2,0)),"n/a")</f>
        <v>n/a</v>
      </c>
      <c r="N4" s="60" t="str">
        <f>_xlfn.IFNA(INDEX(q_projections!$A:$BD,MATCH($A4,q_projections!$A:$A,0),MATCH(N$2,q_projections!$2:$2,0)),"n/a")</f>
        <v>n/a</v>
      </c>
      <c r="O4" s="60" t="str">
        <f>_xlfn.IFNA(INDEX(q_projections!$A:$BD,MATCH($A4,q_projections!$A:$A,0),MATCH(O$2,q_projections!$2:$2,0)),"n/a")</f>
        <v>n/a</v>
      </c>
      <c r="P4" s="60" t="str">
        <f>_xlfn.IFNA(INDEX(q_projections!$A:$BD,MATCH($A4,q_projections!$A:$A,0),MATCH(P$2,q_projections!$2:$2,0)),"n/a")</f>
        <v>n/a</v>
      </c>
      <c r="Q4" s="60" t="str">
        <f>_xlfn.IFNA(INDEX(q_projections!$A:$BD,MATCH($A4,q_projections!$A:$A,0),MATCH(Q$2,q_projections!$2:$2,0)),"n/a")</f>
        <v>n/a</v>
      </c>
      <c r="R4" s="60" t="str">
        <f>_xlfn.IFNA(INDEX(q_projections!$A:$BD,MATCH($A4,q_projections!$A:$A,0),MATCH(R$2,q_projections!$2:$2,0)),"n/a")</f>
        <v>n/a</v>
      </c>
      <c r="S4" s="60" t="str">
        <f>_xlfn.IFNA(INDEX(q_projections!$A:$BD,MATCH($A4,q_projections!$A:$A,0),MATCH(S$2,q_projections!$2:$2,0)),"n/a")</f>
        <v>n/a</v>
      </c>
      <c r="T4" s="60" t="str">
        <f>_xlfn.IFNA(INDEX(q_projections!$A:$BD,MATCH($A4,q_projections!$A:$A,0),MATCH(T$2,q_projections!$2:$2,0)),"n/a")</f>
        <v>n/a</v>
      </c>
      <c r="U4" s="60" t="str">
        <f>_xlfn.IFNA(INDEX(q_projections!$A:$BD,MATCH($A4,q_projections!$A:$A,0),MATCH(U$2,q_projections!$2:$2,0)),"n/a")</f>
        <v>n/a</v>
      </c>
      <c r="V4" s="60" t="str">
        <f>_xlfn.IFNA(INDEX(q_projections!$A:$BD,MATCH($A4,q_projections!$A:$A,0),MATCH(V$2,q_projections!$2:$2,0)),"n/a")</f>
        <v>n/a</v>
      </c>
      <c r="W4" s="60" t="str">
        <f>_xlfn.IFNA(INDEX(q_projections!$A:$BD,MATCH($A4,q_projections!$A:$A,0),MATCH(W$2,q_projections!$2:$2,0)),"n/a")</f>
        <v>n/a</v>
      </c>
      <c r="X4" s="60" t="str">
        <f>_xlfn.IFNA(INDEX(q_projections!$A:$BD,MATCH($A4,q_projections!$A:$A,0),MATCH(X$2,q_projections!$2:$2,0)),"n/a")</f>
        <v>n/a</v>
      </c>
      <c r="Y4" s="60" t="str">
        <f>_xlfn.IFNA(INDEX(q_projections!$A:$BD,MATCH($A4,q_projections!$A:$A,0),MATCH(Y$2,q_projections!$2:$2,0)),"n/a")</f>
        <v>n/a</v>
      </c>
      <c r="Z4" s="60" t="str">
        <f>_xlfn.IFNA(INDEX(q_projections!$A:$BD,MATCH($A4,q_projections!$A:$A,0),MATCH(Z$2,q_projections!$2:$2,0)),"n/a")</f>
        <v>n/a</v>
      </c>
      <c r="AA4" s="60" t="str">
        <f>_xlfn.IFNA(INDEX(q_projections!$A:$BD,MATCH($A4,q_projections!$A:$A,0),MATCH(AA$2,q_projections!$2:$2,0)),"n/a")</f>
        <v>n/a</v>
      </c>
      <c r="AB4" s="60" t="str">
        <f>_xlfn.IFNA(INDEX(q_projections!$A:$BD,MATCH($A4,q_projections!$A:$A,0),MATCH(AB$2,q_projections!$2:$2,0)),"n/a")</f>
        <v>n/a</v>
      </c>
      <c r="AC4" s="60" t="str">
        <f>_xlfn.IFNA(INDEX(q_projections!$A:$BD,MATCH($A4,q_projections!$A:$A,0),MATCH(AC$2,q_projections!$2:$2,0)),"n/a")</f>
        <v>n/a</v>
      </c>
      <c r="AD4" s="60" t="str">
        <f>_xlfn.IFNA(INDEX(q_projections!$A:$BD,MATCH($A4,q_projections!$A:$A,0),MATCH(AD$2,q_projections!$2:$2,0)),"n/a")</f>
        <v>n/a</v>
      </c>
      <c r="AE4" s="60" t="str">
        <f>_xlfn.IFNA(INDEX(q_projections!$A:$BD,MATCH($A4,q_projections!$A:$A,0),MATCH(AE$2,q_projections!$2:$2,0)),"n/a")</f>
        <v>n/a</v>
      </c>
      <c r="AF4" s="60" t="str">
        <f>_xlfn.IFNA(INDEX(q_projections!$A:$BD,MATCH($A4,q_projections!$A:$A,0),MATCH(AF$2,q_projections!$2:$2,0)),"n/a")</f>
        <v>n/a</v>
      </c>
      <c r="AG4" s="60" t="str">
        <f>_xlfn.IFNA(INDEX(q_projections!$A:$BD,MATCH($A4,q_projections!$A:$A,0),MATCH(AG$2,q_projections!$2:$2,0)),"n/a")</f>
        <v>n/a</v>
      </c>
      <c r="AH4" s="60" t="str">
        <f>_xlfn.IFNA(INDEX(q_projections!$A:$BD,MATCH($A4,q_projections!$A:$A,0),MATCH(AH$2,q_projections!$2:$2,0)),"n/a")</f>
        <v>n/a</v>
      </c>
      <c r="AI4" s="60" t="str">
        <f>_xlfn.IFNA(INDEX(q_projections!$A:$BD,MATCH($A4,q_projections!$A:$A,0),MATCH(AI$2,q_projections!$2:$2,0)),"n/a")</f>
        <v>n/a</v>
      </c>
      <c r="AJ4" s="60" t="str">
        <f>_xlfn.IFNA(INDEX(q_projections!$A:$BD,MATCH($A4,q_projections!$A:$A,0),MATCH(AJ$2,q_projections!$2:$2,0)),"n/a")</f>
        <v>n/a</v>
      </c>
      <c r="AK4" s="60" t="str">
        <f>_xlfn.IFNA(INDEX(q_projections!$A:$BD,MATCH($A4,q_projections!$A:$A,0),MATCH(AK$2,q_projections!$2:$2,0)),"n/a")</f>
        <v>n/a</v>
      </c>
      <c r="AL4" s="60" t="str">
        <f>_xlfn.IFNA(INDEX(q_projections!$A:$BD,MATCH($A4,q_projections!$A:$A,0),MATCH(AL$2,q_projections!$2:$2,0)),"n/a")</f>
        <v>n/a</v>
      </c>
      <c r="AM4" s="60" t="str">
        <f>_xlfn.IFNA(INDEX(q_projections!$A:$BD,MATCH($A4,q_projections!$A:$A,0),MATCH(AM$2,q_projections!$2:$2,0)),"n/a")</f>
        <v>n/a</v>
      </c>
      <c r="AN4" s="60" t="str">
        <f>_xlfn.IFNA(INDEX(q_projections!$A:$BD,MATCH($A4,q_projections!$A:$A,0),MATCH(AN$2,q_projections!$2:$2,0)),"n/a")</f>
        <v>n/a</v>
      </c>
      <c r="AO4" s="60" t="str">
        <f>_xlfn.IFNA(INDEX(q_projections!$A:$BD,MATCH($A4,q_projections!$A:$A,0),MATCH(AO$2,q_projections!$2:$2,0)),"n/a")</f>
        <v>n/a</v>
      </c>
      <c r="AP4" s="60" t="str">
        <f>_xlfn.IFNA(INDEX(q_projections!$A:$BD,MATCH($A4,q_projections!$A:$A,0),MATCH(AP$2,q_projections!$2:$2,0)),"n/a")</f>
        <v>n/a</v>
      </c>
      <c r="AQ4" s="60" t="str">
        <f>_xlfn.IFNA(INDEX(q_projections!$A:$BD,MATCH($A4,q_projections!$A:$A,0),MATCH(AQ$2,q_projections!$2:$2,0)),"n/a")</f>
        <v>n/a</v>
      </c>
      <c r="AR4" s="60" t="str">
        <f>_xlfn.IFNA(INDEX(q_projections!$A:$BD,MATCH($A4,q_projections!$A:$A,0),MATCH(AR$2,q_projections!$2:$2,0)),"n/a")</f>
        <v>n/a</v>
      </c>
      <c r="AS4" s="60" t="str">
        <f>_xlfn.IFNA(INDEX(q_projections!$A:$BD,MATCH($A4,q_projections!$A:$A,0),MATCH(AS$2,q_projections!$2:$2,0)),"n/a")</f>
        <v>n/a</v>
      </c>
      <c r="AT4" s="60" t="str">
        <f>_xlfn.IFNA(INDEX(q_projections!$A:$BD,MATCH($A4,q_projections!$A:$A,0),MATCH(AT$2,q_projections!$2:$2,0)),"n/a")</f>
        <v>n/a</v>
      </c>
      <c r="AU4" s="60" t="str">
        <f>_xlfn.IFNA(INDEX(q_projections!$A:$BD,MATCH($A4,q_projections!$A:$A,0),MATCH(AU$2,q_projections!$2:$2,0)),"n/a")</f>
        <v>n/a</v>
      </c>
      <c r="AV4" s="60" t="str">
        <f>_xlfn.IFNA(INDEX(q_projections!$A:$BD,MATCH($A4,q_projections!$A:$A,0),MATCH(AV$2,q_projections!$2:$2,0)),"n/a")</f>
        <v>n/a</v>
      </c>
      <c r="AW4" s="60" t="str">
        <f>_xlfn.IFNA(INDEX(q_projections!$A:$BD,MATCH($A4,q_projections!$A:$A,0),MATCH(AW$2,q_projections!$2:$2,0)),"n/a")</f>
        <v>n/a</v>
      </c>
      <c r="AX4" s="60" t="str">
        <f>_xlfn.IFNA(INDEX(q_projections!$A:$BD,MATCH($A4,q_projections!$A:$A,0),MATCH(AX$2,q_projections!$2:$2,0)),"n/a")</f>
        <v>n/a</v>
      </c>
      <c r="AY4" s="60" t="str">
        <f>_xlfn.IFNA(INDEX(q_projections!$A:$BD,MATCH($A4,q_projections!$A:$A,0),MATCH(AY$2,q_projections!$2:$2,0)),"n/a")</f>
        <v>n/a</v>
      </c>
      <c r="AZ4" s="60" t="str">
        <f>_xlfn.IFNA(INDEX(q_projections!$A:$BD,MATCH($A4,q_projections!$A:$A,0),MATCH(AZ$2,q_projections!$2:$2,0)),"n/a")</f>
        <v>n/a</v>
      </c>
      <c r="BA4" s="60" t="str">
        <f>_xlfn.IFNA(INDEX(q_projections!$A:$BD,MATCH($A4,q_projections!$A:$A,0),MATCH(BA$2,q_projections!$2:$2,0)),"n/a")</f>
        <v>n/a</v>
      </c>
      <c r="BB4" s="60" t="str">
        <f>_xlfn.IFNA(INDEX(q_projections!$A:$BD,MATCH($A4,q_projections!$A:$A,0),MATCH(BB$2,q_projections!$2:$2,0)),"n/a")</f>
        <v>n/a</v>
      </c>
      <c r="BC4" s="60" t="str">
        <f>_xlfn.IFNA(INDEX(q_projections!$A:$BD,MATCH($A4,q_projections!$A:$A,0),MATCH(BC$2,q_projections!$2:$2,0)),"n/a")</f>
        <v>n/a</v>
      </c>
      <c r="BD4" s="60" t="str">
        <f>_xlfn.IFNA(INDEX(q_projections!$A:$BD,MATCH($A4,q_projections!$A:$A,0),MATCH(BD$2,q_projections!$2:$2,0)),"n/a")</f>
        <v>n/a</v>
      </c>
      <c r="BE4" s="60" t="str">
        <f>_xlfn.IFNA(INDEX(q_projections!$A:$BD,MATCH($A4,q_projections!$A:$A,0),MATCH(BE$2,q_projections!$2:$2,0)),"n/a")</f>
        <v>n/a</v>
      </c>
      <c r="BF4" s="60" t="str">
        <f>_xlfn.IFNA(INDEX(q_projections!$A:$BD,MATCH($A4,q_projections!$A:$A,0),MATCH(BF$2,q_projections!$2:$2,0)),"n/a")</f>
        <v>n/a</v>
      </c>
      <c r="BG4" s="60" t="str">
        <f>_xlfn.IFNA(INDEX(q_projections!$A:$BD,MATCH($A4,q_projections!$A:$A,0),MATCH(BG$2,q_projections!$2:$2,0)),"n/a")</f>
        <v>n/a</v>
      </c>
      <c r="BH4" s="60" t="str">
        <f>_xlfn.IFNA(INDEX(q_projections!$A:$BD,MATCH($A4,q_projections!$A:$A,0),MATCH(BH$2,q_projections!$2:$2,0)),"n/a")</f>
        <v>n/a</v>
      </c>
      <c r="BI4" s="60" t="str">
        <f>_xlfn.IFNA(INDEX(q_projections!$A:$BD,MATCH($A4,q_projections!$A:$A,0),MATCH(BI$2,q_projections!$2:$2,0)),"n/a")</f>
        <v>n/a</v>
      </c>
      <c r="BJ4" s="60" t="str">
        <f>_xlfn.IFNA(INDEX(q_projections!$A:$BD,MATCH($A4,q_projections!$A:$A,0),MATCH(BJ$2,q_projections!$2:$2,0)),"n/a")</f>
        <v>n/a</v>
      </c>
      <c r="BK4" s="60" t="str">
        <f>_xlfn.IFNA(INDEX(q_projections!$A:$BD,MATCH($A4,q_projections!$A:$A,0),MATCH(BK$2,q_projections!$2:$2,0)),"n/a")</f>
        <v>n/a</v>
      </c>
      <c r="BL4" s="60" t="str">
        <f>_xlfn.IFNA(INDEX(q_projections!$A:$BD,MATCH($A4,q_projections!$A:$A,0),MATCH(BL$2,q_projections!$2:$2,0)),"n/a")</f>
        <v>n/a</v>
      </c>
      <c r="BM4" s="60" t="str">
        <f>_xlfn.IFNA(INDEX(q_projections!$A:$BD,MATCH($A4,q_projections!$A:$A,0),MATCH(BM$2,q_projections!$2:$2,0)),"n/a")</f>
        <v>n/a</v>
      </c>
      <c r="BN4" s="60" t="str">
        <f>_xlfn.IFNA(INDEX(q_projections!$A:$BD,MATCH($A4,q_projections!$A:$A,0),MATCH(BN$2,q_projections!$2:$2,0)),"n/a")</f>
        <v>n/a</v>
      </c>
      <c r="BO4" s="60" t="str">
        <f>_xlfn.IFNA(INDEX(q_projections!$A:$BD,MATCH($A4,q_projections!$A:$A,0),MATCH(BO$2,q_projections!$2:$2,0)),"n/a")</f>
        <v>n/a</v>
      </c>
      <c r="BP4" s="60" t="str">
        <f>_xlfn.IFNA(INDEX(q_projections!$A:$BD,MATCH($A4,q_projections!$A:$A,0),MATCH(BP$2,q_projections!$2:$2,0)),"n/a")</f>
        <v>n/a</v>
      </c>
      <c r="BQ4" s="60" t="str">
        <f>_xlfn.IFNA(INDEX(q_projections!$A:$BD,MATCH($A4,q_projections!$A:$A,0),MATCH(BQ$2,q_projections!$2:$2,0)),"n/a")</f>
        <v>n/a</v>
      </c>
      <c r="BR4" s="60" t="str">
        <f>_xlfn.IFNA(INDEX(q_projections!$A:$BD,MATCH($A4,q_projections!$A:$A,0),MATCH(BR$2,q_projections!$2:$2,0)),"n/a")</f>
        <v>n/a</v>
      </c>
      <c r="BS4" s="60" t="str">
        <f>_xlfn.IFNA(INDEX(q_projections!$A:$BD,MATCH($A4,q_projections!$A:$A,0),MATCH(BS$2,q_projections!$2:$2,0)),"n/a")</f>
        <v>n/a</v>
      </c>
      <c r="BT4" s="60" t="str">
        <f>_xlfn.IFNA(INDEX(q_projections!$A:$BD,MATCH($A4,q_projections!$A:$A,0),MATCH(BT$2,q_projections!$2:$2,0)),"n/a")</f>
        <v>n/a</v>
      </c>
      <c r="BU4" s="60" t="str">
        <f>_xlfn.IFNA(INDEX(q_projections!$A:$BD,MATCH($A4,q_projections!$A:$A,0),MATCH(BU$2,q_projections!$2:$2,0)),"n/a")</f>
        <v>n/a</v>
      </c>
      <c r="BV4" s="60" t="str">
        <f>_xlfn.IFNA(INDEX(q_projections!$A:$BD,MATCH($A4,q_projections!$A:$A,0),MATCH(BV$2,q_projections!$2:$2,0)),"n/a")</f>
        <v>n/a</v>
      </c>
      <c r="BW4" s="60" t="str">
        <f>_xlfn.IFNA(INDEX(q_projections!$A:$BD,MATCH($A4,q_projections!$A:$A,0),MATCH(BW$2,q_projections!$2:$2,0)),"n/a")</f>
        <v>n/a</v>
      </c>
      <c r="BX4" s="60" t="str">
        <f>_xlfn.IFNA(INDEX(q_projections!$A:$BD,MATCH($A4,q_projections!$A:$A,0),MATCH(BX$2,q_projections!$2:$2,0)),"n/a")</f>
        <v>n/a</v>
      </c>
      <c r="BY4" s="60" t="str">
        <f>_xlfn.IFNA(INDEX(q_projections!$A:$BD,MATCH($A4,q_projections!$A:$A,0),MATCH(BY$2,q_projections!$2:$2,0)),"n/a")</f>
        <v>n/a</v>
      </c>
      <c r="BZ4" s="60" t="str">
        <f>_xlfn.IFNA(INDEX(q_projections!$A:$BD,MATCH($A4,q_projections!$A:$A,0),MATCH(BZ$2,q_projections!$2:$2,0)),"n/a")</f>
        <v>n/a</v>
      </c>
      <c r="CA4" s="60" t="str">
        <f>_xlfn.IFNA(INDEX(q_projections!$A:$BD,MATCH($A4,q_projections!$A:$A,0),MATCH(CA$2,q_projections!$2:$2,0)),"n/a")</f>
        <v>n/a</v>
      </c>
      <c r="CB4" s="60" t="str">
        <f>_xlfn.IFNA(INDEX(q_projections!$A:$BD,MATCH($A4,q_projections!$A:$A,0),MATCH(CB$2,q_projections!$2:$2,0)),"n/a")</f>
        <v>n/a</v>
      </c>
      <c r="CC4" s="60" t="str">
        <f>_xlfn.IFNA(INDEX(q_projections!$A:$BD,MATCH($A4,q_projections!$A:$A,0),MATCH(CC$2,q_projections!$2:$2,0)),"n/a")</f>
        <v>n/a</v>
      </c>
      <c r="CD4" s="60" t="str">
        <f>_xlfn.IFNA(INDEX(q_projections!$A:$BD,MATCH($A4,q_projections!$A:$A,0),MATCH(CD$2,q_projections!$2:$2,0)),"n/a")</f>
        <v>n/a</v>
      </c>
      <c r="CE4" s="60" t="str">
        <f>_xlfn.IFNA(INDEX(q_projections!$A:$BD,MATCH($A4,q_projections!$A:$A,0),MATCH(CE$2,q_projections!$2:$2,0)),"n/a")</f>
        <v>n/a</v>
      </c>
      <c r="CF4" s="60" t="str">
        <f>_xlfn.IFNA(INDEX(q_projections!$A:$BD,MATCH($A4,q_projections!$A:$A,0),MATCH(CF$2,q_projections!$2:$2,0)),"n/a")</f>
        <v>n/a</v>
      </c>
      <c r="CG4" s="60" t="str">
        <f>_xlfn.IFNA(INDEX(q_projections!$A:$BD,MATCH($A4,q_projections!$A:$A,0),MATCH(CG$2,q_projections!$2:$2,0)),"n/a")</f>
        <v>n/a</v>
      </c>
      <c r="CH4" s="60" t="str">
        <f>_xlfn.IFNA(INDEX(q_projections!$A:$BD,MATCH($A4,q_projections!$A:$A,0),MATCH(CH$2,q_projections!$2:$2,0)),"n/a")</f>
        <v>n/a</v>
      </c>
      <c r="CI4" s="60" t="str">
        <f>_xlfn.IFNA(INDEX(q_projections!$A:$BD,MATCH($A4,q_projections!$A:$A,0),MATCH(CI$2,q_projections!$2:$2,0)),"n/a")</f>
        <v>n/a</v>
      </c>
      <c r="CJ4" s="60" t="str">
        <f>_xlfn.IFNA(INDEX(q_projections!$A:$BD,MATCH($A4,q_projections!$A:$A,0),MATCH(CJ$2,q_projections!$2:$2,0)),"n/a")</f>
        <v>n/a</v>
      </c>
      <c r="CK4" s="60" t="str">
        <f>_xlfn.IFNA(INDEX(q_projections!$A:$BD,MATCH($A4,q_projections!$A:$A,0),MATCH(CK$2,q_projections!$2:$2,0)),"n/a")</f>
        <v>n/a</v>
      </c>
      <c r="CL4" s="60" t="str">
        <f>_xlfn.IFNA(INDEX(q_projections!$A:$BD,MATCH($A4,q_projections!$A:$A,0),MATCH(CL$2,q_projections!$2:$2,0)),"n/a")</f>
        <v>n/a</v>
      </c>
      <c r="CM4" s="60" t="str">
        <f>_xlfn.IFNA(INDEX(q_projections!$A:$BD,MATCH($A4,q_projections!$A:$A,0),MATCH(CM$2,q_projections!$2:$2,0)),"n/a")</f>
        <v>n/a</v>
      </c>
      <c r="CN4" s="60" t="str">
        <f>_xlfn.IFNA(INDEX(q_projections!$A:$BD,MATCH($A4,q_projections!$A:$A,0),MATCH(CN$2,q_projections!$2:$2,0)),"n/a")</f>
        <v>n/a</v>
      </c>
      <c r="CO4" s="60" t="str">
        <f>_xlfn.IFNA(INDEX(q_projections!$A:$BD,MATCH($A4,q_projections!$A:$A,0),MATCH(CO$2,q_projections!$2:$2,0)),"n/a")</f>
        <v>n/a</v>
      </c>
      <c r="CP4" s="60" t="str">
        <f>_xlfn.IFNA(INDEX(q_projections!$A:$BD,MATCH($A4,q_projections!$A:$A,0),MATCH(CP$2,q_projections!$2:$2,0)),"n/a")</f>
        <v>n/a</v>
      </c>
      <c r="CQ4" s="60" t="str">
        <f>_xlfn.IFNA(INDEX(q_projections!$A:$BD,MATCH($A4,q_projections!$A:$A,0),MATCH(CQ$2,q_projections!$2:$2,0)),"n/a")</f>
        <v>n/a</v>
      </c>
      <c r="CR4" s="60" t="str">
        <f>_xlfn.IFNA(INDEX(q_projections!$A:$BD,MATCH($A4,q_projections!$A:$A,0),MATCH(CR$2,q_projections!$2:$2,0)),"n/a")</f>
        <v>n/a</v>
      </c>
      <c r="CS4" s="60" t="str">
        <f>_xlfn.IFNA(INDEX(q_projections!$A:$BD,MATCH($A4,q_projections!$A:$A,0),MATCH(CS$2,q_projections!$2:$2,0)),"n/a")</f>
        <v>n/a</v>
      </c>
      <c r="CT4" s="60" t="str">
        <f>_xlfn.IFNA(INDEX(q_projections!$A:$BD,MATCH($A4,q_projections!$A:$A,0),MATCH(CT$2,q_projections!$2:$2,0)),"n/a")</f>
        <v>n/a</v>
      </c>
      <c r="CU4" s="60" t="str">
        <f>_xlfn.IFNA(INDEX(q_projections!$A:$BD,MATCH($A4,q_projections!$A:$A,0),MATCH(CU$2,q_projections!$2:$2,0)),"n/a")</f>
        <v>n/a</v>
      </c>
      <c r="CV4" s="60" t="str">
        <f>_xlfn.IFNA(INDEX(q_projections!$A:$BD,MATCH($A4,q_projections!$A:$A,0),MATCH(CV$2,q_projections!$2:$2,0)),"n/a")</f>
        <v>n/a</v>
      </c>
      <c r="CW4" s="60" t="str">
        <f>_xlfn.IFNA(INDEX(q_projections!$A:$BD,MATCH($A4,q_projections!$A:$A,0),MATCH(CW$2,q_projections!$2:$2,0)),"n/a")</f>
        <v>n/a</v>
      </c>
      <c r="CX4" s="60" t="str">
        <f>_xlfn.IFNA(INDEX(q_projections!$A:$BD,MATCH($A4,q_projections!$A:$A,0),MATCH(CX$2,q_projections!$2:$2,0)),"n/a")</f>
        <v>n/a</v>
      </c>
      <c r="CY4" s="60" t="str">
        <f>_xlfn.IFNA(INDEX(q_projections!$A:$BD,MATCH($A4,q_projections!$A:$A,0),MATCH(CY$2,q_projections!$2:$2,0)),"n/a")</f>
        <v>n/a</v>
      </c>
      <c r="CZ4" s="60" t="str">
        <f>_xlfn.IFNA(INDEX(q_projections!$A:$BD,MATCH($A4,q_projections!$A:$A,0),MATCH(CZ$2,q_projections!$2:$2,0)),"n/a")</f>
        <v>n/a</v>
      </c>
      <c r="DA4" s="60" t="str">
        <f>_xlfn.IFNA(INDEX(q_projections!$A:$BD,MATCH($A4,q_projections!$A:$A,0),MATCH(DA$2,q_projections!$2:$2,0)),"n/a")</f>
        <v>n/a</v>
      </c>
      <c r="DB4" s="60" t="str">
        <f>_xlfn.IFNA(INDEX(q_projections!$A:$BD,MATCH($A4,q_projections!$A:$A,0),MATCH(DB$2,q_projections!$2:$2,0)),"n/a")</f>
        <v>n/a</v>
      </c>
      <c r="DC4" s="60" t="str">
        <f>_xlfn.IFNA(INDEX(q_projections!$A:$BD,MATCH($A4,q_projections!$A:$A,0),MATCH(DC$2,q_projections!$2:$2,0)),"n/a")</f>
        <v>n/a</v>
      </c>
      <c r="DD4" s="60" t="str">
        <f>_xlfn.IFNA(INDEX(q_projections!$A:$BD,MATCH($A4,q_projections!$A:$A,0),MATCH(DD$2,q_projections!$2:$2,0)),"n/a")</f>
        <v>n/a</v>
      </c>
      <c r="DE4" s="60" t="str">
        <f>_xlfn.IFNA(INDEX(q_projections!$A:$BD,MATCH($A4,q_projections!$A:$A,0),MATCH(DE$2,q_projections!$2:$2,0)),"n/a")</f>
        <v>n/a</v>
      </c>
      <c r="DF4" s="60" t="str">
        <f>_xlfn.IFNA(INDEX(q_projections!$A:$BD,MATCH($A4,q_projections!$A:$A,0),MATCH(DF$2,q_projections!$2:$2,0)),"n/a")</f>
        <v>n/a</v>
      </c>
      <c r="DG4" s="60" t="str">
        <f>_xlfn.IFNA(INDEX(q_projections!$A:$BD,MATCH($A4,q_projections!$A:$A,0),MATCH(DG$2,q_projections!$2:$2,0)),"n/a")</f>
        <v>n/a</v>
      </c>
      <c r="DH4" s="60" t="str">
        <f>_xlfn.IFNA(INDEX(q_projections!$A:$BD,MATCH($A4,q_projections!$A:$A,0),MATCH(DH$2,q_projections!$2:$2,0)),"n/a")</f>
        <v>n/a</v>
      </c>
      <c r="DI4" s="60" t="str">
        <f>_xlfn.IFNA(INDEX(q_projections!$A:$BD,MATCH($A4,q_projections!$A:$A,0),MATCH(DI$2,q_projections!$2:$2,0)),"n/a")</f>
        <v>n/a</v>
      </c>
      <c r="DJ4" s="60" t="str">
        <f>_xlfn.IFNA(INDEX(q_projections!$A:$BD,MATCH($A4,q_projections!$A:$A,0),MATCH(DJ$2,q_projections!$2:$2,0)),"n/a")</f>
        <v>n/a</v>
      </c>
      <c r="DK4" s="60" t="str">
        <f>_xlfn.IFNA(INDEX(q_projections!$A:$BD,MATCH($A4,q_projections!$A:$A,0),MATCH(DK$2,q_projections!$2:$2,0)),"n/a")</f>
        <v>n/a</v>
      </c>
      <c r="DL4" s="60" t="str">
        <f>_xlfn.IFNA(INDEX(q_projections!$A:$BD,MATCH($A4,q_projections!$A:$A,0),MATCH(DL$2,q_projections!$2:$2,0)),"n/a")</f>
        <v>n/a</v>
      </c>
      <c r="DM4" s="60" t="str">
        <f>_xlfn.IFNA(INDEX(q_projections!$A:$BD,MATCH($A4,q_projections!$A:$A,0),MATCH(DM$2,q_projections!$2:$2,0)),"n/a")</f>
        <v>n/a</v>
      </c>
      <c r="DN4" s="60" t="str">
        <f>_xlfn.IFNA(INDEX(q_projections!$A:$BD,MATCH($A4,q_projections!$A:$A,0),MATCH(DN$2,q_projections!$2:$2,0)),"n/a")</f>
        <v>n/a</v>
      </c>
      <c r="DO4" s="60" t="str">
        <f>_xlfn.IFNA(INDEX(q_projections!$A:$BD,MATCH($A4,q_projections!$A:$A,0),MATCH(DO$2,q_projections!$2:$2,0)),"n/a")</f>
        <v>n/a</v>
      </c>
      <c r="DP4" s="60" t="str">
        <f>_xlfn.IFNA(INDEX(q_projections!$A:$BD,MATCH($A4,q_projections!$A:$A,0),MATCH(DP$2,q_projections!$2:$2,0)),"n/a")</f>
        <v>n/a</v>
      </c>
      <c r="DQ4" s="60" t="str">
        <f>_xlfn.IFNA(INDEX(q_projections!$A:$BD,MATCH($A4,q_projections!$A:$A,0),MATCH(DQ$2,q_projections!$2:$2,0)),"n/a")</f>
        <v>n/a</v>
      </c>
      <c r="DR4" s="60" t="str">
        <f>_xlfn.IFNA(INDEX(q_projections!$A:$BD,MATCH($A4,q_projections!$A:$A,0),MATCH(DR$2,q_projections!$2:$2,0)),"n/a")</f>
        <v>n/a</v>
      </c>
      <c r="DS4" s="60" t="str">
        <f>_xlfn.IFNA(INDEX(q_projections!$A:$BD,MATCH($A4,q_projections!$A:$A,0),MATCH(DS$2,q_projections!$2:$2,0)),"n/a")</f>
        <v>n/a</v>
      </c>
      <c r="DT4" s="60" t="str">
        <f>_xlfn.IFNA(INDEX(q_projections!$A:$BD,MATCH($A4,q_projections!$A:$A,0),MATCH(DT$2,q_projections!$2:$2,0)),"n/a")</f>
        <v>n/a</v>
      </c>
      <c r="DU4" s="60" t="str">
        <f>_xlfn.IFNA(INDEX(q_projections!$A:$BD,MATCH($A4,q_projections!$A:$A,0),MATCH(DU$2,q_projections!$2:$2,0)),"n/a")</f>
        <v>n/a</v>
      </c>
      <c r="DV4" s="60" t="str">
        <f>_xlfn.IFNA(INDEX(q_projections!$A:$BD,MATCH($A4,q_projections!$A:$A,0),MATCH(DV$2,q_projections!$2:$2,0)),"n/a")</f>
        <v>n/a</v>
      </c>
      <c r="DW4" s="60" t="str">
        <f>_xlfn.IFNA(INDEX(q_projections!$A:$BD,MATCH($A4,q_projections!$A:$A,0),MATCH(DW$2,q_projections!$2:$2,0)),"n/a")</f>
        <v>n/a</v>
      </c>
      <c r="DX4" s="60" t="str">
        <f>_xlfn.IFNA(INDEX(q_projections!$A:$BD,MATCH($A4,q_projections!$A:$A,0),MATCH(DX$2,q_projections!$2:$2,0)),"n/a")</f>
        <v>n/a</v>
      </c>
      <c r="DY4" s="60" t="str">
        <f>_xlfn.IFNA(INDEX(q_projections!$A:$BD,MATCH($A4,q_projections!$A:$A,0),MATCH(DY$2,q_projections!$2:$2,0)),"n/a")</f>
        <v>n/a</v>
      </c>
      <c r="DZ4" s="60" t="str">
        <f>_xlfn.IFNA(INDEX(q_projections!$A:$BD,MATCH($A4,q_projections!$A:$A,0),MATCH(DZ$2,q_projections!$2:$2,0)),"n/a")</f>
        <v>n/a</v>
      </c>
      <c r="EA4" s="60" t="str">
        <f>_xlfn.IFNA(INDEX(q_projections!$A:$BD,MATCH($A4,q_projections!$A:$A,0),MATCH(EA$2,q_projections!$2:$2,0)),"n/a")</f>
        <v>n/a</v>
      </c>
      <c r="EB4" s="60" t="str">
        <f>_xlfn.IFNA(INDEX(q_projections!$A:$BD,MATCH($A4,q_projections!$A:$A,0),MATCH(EB$2,q_projections!$2:$2,0)),"n/a")</f>
        <v>n/a</v>
      </c>
      <c r="EC4" s="60" t="str">
        <f>_xlfn.IFNA(INDEX(q_projections!$A:$BD,MATCH($A4,q_projections!$A:$A,0),MATCH(EC$2,q_projections!$2:$2,0)),"n/a")</f>
        <v>n/a</v>
      </c>
      <c r="ED4" s="60" t="str">
        <f>_xlfn.IFNA(INDEX(q_projections!$A:$BD,MATCH($A4,q_projections!$A:$A,0),MATCH(ED$2,q_projections!$2:$2,0)),"n/a")</f>
        <v>n/a</v>
      </c>
      <c r="EE4" s="60" t="str">
        <f>_xlfn.IFNA(INDEX(q_projections!$A:$BD,MATCH($A4,q_projections!$A:$A,0),MATCH(EE$2,q_projections!$2:$2,0)),"n/a")</f>
        <v>n/a</v>
      </c>
      <c r="EF4" s="60" t="str">
        <f>_xlfn.IFNA(INDEX(q_projections!$A:$BD,MATCH($A4,q_projections!$A:$A,0),MATCH(EF$2,q_projections!$2:$2,0)),"n/a")</f>
        <v>n/a</v>
      </c>
      <c r="EG4" s="60" t="str">
        <f>_xlfn.IFNA(INDEX(q_projections!$A:$BD,MATCH($A4,q_projections!$A:$A,0),MATCH(EG$2,q_projections!$2:$2,0)),"n/a")</f>
        <v>n/a</v>
      </c>
      <c r="EH4" s="60" t="str">
        <f>_xlfn.IFNA(INDEX(q_projections!$A:$BD,MATCH($A4,q_projections!$A:$A,0),MATCH(EH$2,q_projections!$2:$2,0)),"n/a")</f>
        <v>n/a</v>
      </c>
      <c r="EI4" s="60" t="str">
        <f>_xlfn.IFNA(INDEX(q_projections!$A:$BD,MATCH($A4,q_projections!$A:$A,0),MATCH(EI$2,q_projections!$2:$2,0)),"n/a")</f>
        <v>n/a</v>
      </c>
      <c r="EJ4" s="60" t="str">
        <f>_xlfn.IFNA(INDEX(q_projections!$A:$BD,MATCH($A4,q_projections!$A:$A,0),MATCH(EJ$2,q_projections!$2:$2,0)),"n/a")</f>
        <v>n/a</v>
      </c>
      <c r="EK4" s="60" t="str">
        <f>_xlfn.IFNA(INDEX(q_projections!$A:$BD,MATCH($A4,q_projections!$A:$A,0),MATCH(EK$2,q_projections!$2:$2,0)),"n/a")</f>
        <v>n/a</v>
      </c>
      <c r="EL4" s="60" t="str">
        <f>_xlfn.IFNA(INDEX(q_projections!$A:$BD,MATCH($A4,q_projections!$A:$A,0),MATCH(EL$2,q_projections!$2:$2,0)),"n/a")</f>
        <v>n/a</v>
      </c>
      <c r="EM4" s="60" t="str">
        <f>_xlfn.IFNA(INDEX(q_projections!$A:$BD,MATCH($A4,q_projections!$A:$A,0),MATCH(EM$2,q_projections!$2:$2,0)),"n/a")</f>
        <v>n/a</v>
      </c>
      <c r="EN4" s="60" t="str">
        <f>_xlfn.IFNA(INDEX(q_projections!$A:$BD,MATCH($A4,q_projections!$A:$A,0),MATCH(EN$2,q_projections!$2:$2,0)),"n/a")</f>
        <v>n/a</v>
      </c>
      <c r="EO4" s="60" t="str">
        <f>_xlfn.IFNA(INDEX(q_projections!$A:$BD,MATCH($A4,q_projections!$A:$A,0),MATCH(EO$2,q_projections!$2:$2,0)),"n/a")</f>
        <v>n/a</v>
      </c>
      <c r="EP4" s="60" t="str">
        <f>_xlfn.IFNA(INDEX(q_projections!$A:$BD,MATCH($A4,q_projections!$A:$A,0),MATCH(EP$2,q_projections!$2:$2,0)),"n/a")</f>
        <v>n/a</v>
      </c>
      <c r="EQ4" s="60" t="str">
        <f>_xlfn.IFNA(INDEX(q_projections!$A:$BD,MATCH($A4,q_projections!$A:$A,0),MATCH(EQ$2,q_projections!$2:$2,0)),"n/a")</f>
        <v>n/a</v>
      </c>
      <c r="ER4" s="60" t="str">
        <f>_xlfn.IFNA(INDEX(q_projections!$A:$BD,MATCH($A4,q_projections!$A:$A,0),MATCH(ER$2,q_projections!$2:$2,0)),"n/a")</f>
        <v>n/a</v>
      </c>
      <c r="ES4" s="60" t="str">
        <f>_xlfn.IFNA(INDEX(q_projections!$A:$BD,MATCH($A4,q_projections!$A:$A,0),MATCH(ES$2,q_projections!$2:$2,0)),"n/a")</f>
        <v>n/a</v>
      </c>
      <c r="ET4" s="60" t="str">
        <f>_xlfn.IFNA(INDEX(q_projections!$A:$BD,MATCH($A4,q_projections!$A:$A,0),MATCH(ET$2,q_projections!$2:$2,0)),"n/a")</f>
        <v>n/a</v>
      </c>
      <c r="EU4" s="60" t="str">
        <f>_xlfn.IFNA(INDEX(q_projections!$A:$BD,MATCH($A4,q_projections!$A:$A,0),MATCH(EU$2,q_projections!$2:$2,0)),"n/a")</f>
        <v>n/a</v>
      </c>
      <c r="EV4" s="60" t="str">
        <f>_xlfn.IFNA(INDEX(q_projections!$A:$BD,MATCH($A4,q_projections!$A:$A,0),MATCH(EV$2,q_projections!$2:$2,0)),"n/a")</f>
        <v>n/a</v>
      </c>
      <c r="EW4" s="60" t="str">
        <f>_xlfn.IFNA(INDEX(q_projections!$A:$BD,MATCH($A4,q_projections!$A:$A,0),MATCH(EW$2,q_projections!$2:$2,0)),"n/a")</f>
        <v>n/a</v>
      </c>
      <c r="EX4" s="60" t="str">
        <f>_xlfn.IFNA(INDEX(q_projections!$A:$BD,MATCH($A4,q_projections!$A:$A,0),MATCH(EX$2,q_projections!$2:$2,0)),"n/a")</f>
        <v>n/a</v>
      </c>
      <c r="EY4" s="60" t="str">
        <f>_xlfn.IFNA(INDEX(q_projections!$A:$BD,MATCH($A4,q_projections!$A:$A,0),MATCH(EY$2,q_projections!$2:$2,0)),"n/a")</f>
        <v>n/a</v>
      </c>
      <c r="EZ4" s="60" t="str">
        <f>_xlfn.IFNA(INDEX(q_projections!$A:$BD,MATCH($A4,q_projections!$A:$A,0),MATCH(EZ$2,q_projections!$2:$2,0)),"n/a")</f>
        <v>n/a</v>
      </c>
      <c r="FA4" s="60" t="str">
        <f>_xlfn.IFNA(INDEX(q_projections!$A:$BD,MATCH($A4,q_projections!$A:$A,0),MATCH(FA$2,q_projections!$2:$2,0)),"n/a")</f>
        <v>n/a</v>
      </c>
      <c r="FB4" s="60" t="str">
        <f>_xlfn.IFNA(INDEX(q_projections!$A:$BD,MATCH($A4,q_projections!$A:$A,0),MATCH(FB$2,q_projections!$2:$2,0)),"n/a")</f>
        <v>n/a</v>
      </c>
      <c r="FC4" s="60" t="str">
        <f>_xlfn.IFNA(INDEX(q_projections!$A:$BD,MATCH($A4,q_projections!$A:$A,0),MATCH(FC$2,q_projections!$2:$2,0)),"n/a")</f>
        <v>n/a</v>
      </c>
      <c r="FD4" s="60" t="str">
        <f>_xlfn.IFNA(INDEX(q_projections!$A:$BD,MATCH($A4,q_projections!$A:$A,0),MATCH(FD$2,q_projections!$2:$2,0)),"n/a")</f>
        <v>n/a</v>
      </c>
      <c r="FE4" s="60" t="str">
        <f>_xlfn.IFNA(INDEX(q_projections!$A:$BD,MATCH($A4,q_projections!$A:$A,0),MATCH(FE$2,q_projections!$2:$2,0)),"n/a")</f>
        <v>n/a</v>
      </c>
      <c r="FF4" s="60" t="str">
        <f>_xlfn.IFNA(INDEX(q_projections!$A:$BD,MATCH($A4,q_projections!$A:$A,0),MATCH(FF$2,q_projections!$2:$2,0)),"n/a")</f>
        <v>n/a</v>
      </c>
      <c r="FG4" s="60" t="str">
        <f>_xlfn.IFNA(INDEX(q_projections!$A:$BD,MATCH($A4,q_projections!$A:$A,0),MATCH(FG$2,q_projections!$2:$2,0)),"n/a")</f>
        <v>n/a</v>
      </c>
      <c r="FH4" s="60" t="str">
        <f>_xlfn.IFNA(INDEX(q_projections!$A:$BD,MATCH($A4,q_projections!$A:$A,0),MATCH(FH$2,q_projections!$2:$2,0)),"n/a")</f>
        <v>n/a</v>
      </c>
      <c r="FI4" s="60" t="str">
        <f>_xlfn.IFNA(INDEX(q_projections!$A:$BD,MATCH($A4,q_projections!$A:$A,0),MATCH(FI$2,q_projections!$2:$2,0)),"n/a")</f>
        <v>n/a</v>
      </c>
      <c r="FJ4" s="60" t="str">
        <f>_xlfn.IFNA(INDEX(q_projections!$A:$BD,MATCH($A4,q_projections!$A:$A,0),MATCH(FJ$2,q_projections!$2:$2,0)),"n/a")</f>
        <v>n/a</v>
      </c>
      <c r="FK4" s="60" t="str">
        <f>_xlfn.IFNA(INDEX(q_projections!$A:$BD,MATCH($A4,q_projections!$A:$A,0),MATCH(FK$2,q_projections!$2:$2,0)),"n/a")</f>
        <v>n/a</v>
      </c>
      <c r="FL4" s="60" t="str">
        <f>_xlfn.IFNA(INDEX(q_projections!$A:$BD,MATCH($A4,q_projections!$A:$A,0),MATCH(FL$2,q_projections!$2:$2,0)),"n/a")</f>
        <v>n/a</v>
      </c>
      <c r="FM4" s="60" t="str">
        <f>_xlfn.IFNA(INDEX(q_projections!$A:$BD,MATCH($A4,q_projections!$A:$A,0),MATCH(FM$2,q_projections!$2:$2,0)),"n/a")</f>
        <v>n/a</v>
      </c>
      <c r="FN4" s="60" t="str">
        <f>_xlfn.IFNA(INDEX(q_projections!$A:$BD,MATCH($A4,q_projections!$A:$A,0),MATCH(FN$2,q_projections!$2:$2,0)),"n/a")</f>
        <v>n/a</v>
      </c>
      <c r="FO4" s="60" t="str">
        <f>_xlfn.IFNA(INDEX(q_projections!$A:$BD,MATCH($A4,q_projections!$A:$A,0),MATCH(FO$2,q_projections!$2:$2,0)),"n/a")</f>
        <v>n/a</v>
      </c>
      <c r="FP4" s="60" t="str">
        <f>_xlfn.IFNA(INDEX(q_projections!$A:$BD,MATCH($A4,q_projections!$A:$A,0),MATCH(FP$2,q_projections!$2:$2,0)),"n/a")</f>
        <v>n/a</v>
      </c>
      <c r="FQ4" s="60" t="str">
        <f>_xlfn.IFNA(INDEX(q_projections!$A:$BD,MATCH($A4,q_projections!$A:$A,0),MATCH(FQ$2,q_projections!$2:$2,0)),"n/a")</f>
        <v>n/a</v>
      </c>
      <c r="FR4" s="60" t="str">
        <f>_xlfn.IFNA(INDEX(q_projections!$A:$BD,MATCH($A4,q_projections!$A:$A,0),MATCH(FR$2,q_projections!$2:$2,0)),"n/a")</f>
        <v>n/a</v>
      </c>
      <c r="FS4" s="60" t="str">
        <f>_xlfn.IFNA(INDEX(q_projections!$A:$BD,MATCH($A4,q_projections!$A:$A,0),MATCH(FS$2,q_projections!$2:$2,0)),"n/a")</f>
        <v>n/a</v>
      </c>
      <c r="FT4" s="60" t="str">
        <f>_xlfn.IFNA(INDEX(q_projections!$A:$BD,MATCH($A4,q_projections!$A:$A,0),MATCH(FT$2,q_projections!$2:$2,0)),"n/a")</f>
        <v>n/a</v>
      </c>
      <c r="FU4" s="60" t="str">
        <f>_xlfn.IFNA(INDEX(q_projections!$A:$BD,MATCH($A4,q_projections!$A:$A,0),MATCH(FU$2,q_projections!$2:$2,0)),"n/a")</f>
        <v>n/a</v>
      </c>
      <c r="FV4" s="60" t="str">
        <f>_xlfn.IFNA(INDEX(q_projections!$A:$BD,MATCH($A4,q_projections!$A:$A,0),MATCH(FV$2,q_projections!$2:$2,0)),"n/a")</f>
        <v>n/a</v>
      </c>
      <c r="FW4" s="60" t="str">
        <f>_xlfn.IFNA(INDEX(q_projections!$A:$BD,MATCH($A4,q_projections!$A:$A,0),MATCH(FW$2,q_projections!$2:$2,0)),"n/a")</f>
        <v>n/a</v>
      </c>
      <c r="FX4" s="60" t="str">
        <f>_xlfn.IFNA(INDEX(q_projections!$A:$BD,MATCH($A4,q_projections!$A:$A,0),MATCH(FX$2,q_projections!$2:$2,0)),"n/a")</f>
        <v>n/a</v>
      </c>
      <c r="FY4" s="60" t="str">
        <f>_xlfn.IFNA(INDEX(q_projections!$A:$BD,MATCH($A4,q_projections!$A:$A,0),MATCH(FY$2,q_projections!$2:$2,0)),"n/a")</f>
        <v>n/a</v>
      </c>
      <c r="FZ4" s="60" t="str">
        <f>_xlfn.IFNA(INDEX(q_projections!$A:$BD,MATCH($A4,q_projections!$A:$A,0),MATCH(FZ$2,q_projections!$2:$2,0)),"n/a")</f>
        <v>n/a</v>
      </c>
      <c r="GA4" s="60" t="str">
        <f>_xlfn.IFNA(INDEX(q_projections!$A:$BD,MATCH($A4,q_projections!$A:$A,0),MATCH(GA$2,q_projections!$2:$2,0)),"n/a")</f>
        <v>n/a</v>
      </c>
      <c r="GB4" s="60" t="str">
        <f>_xlfn.IFNA(INDEX(q_projections!$A:$BD,MATCH($A4,q_projections!$A:$A,0),MATCH(GB$2,q_projections!$2:$2,0)),"n/a")</f>
        <v>n/a</v>
      </c>
      <c r="GC4" s="60" t="str">
        <f>_xlfn.IFNA(INDEX(q_projections!$A:$BD,MATCH($A4,q_projections!$A:$A,0),MATCH(GC$2,q_projections!$2:$2,0)),"n/a")</f>
        <v>n/a</v>
      </c>
      <c r="GD4" s="60" t="str">
        <f>_xlfn.IFNA(INDEX(q_projections!$A:$BD,MATCH($A4,q_projections!$A:$A,0),MATCH(GD$2,q_projections!$2:$2,0)),"n/a")</f>
        <v>n/a</v>
      </c>
      <c r="GE4" s="60" t="str">
        <f>_xlfn.IFNA(INDEX(q_projections!$A:$BD,MATCH($A4,q_projections!$A:$A,0),MATCH(GE$2,q_projections!$2:$2,0)),"n/a")</f>
        <v>n/a</v>
      </c>
      <c r="GF4" s="60" t="str">
        <f>_xlfn.IFNA(INDEX(q_projections!$A:$BD,MATCH($A4,q_projections!$A:$A,0),MATCH(GF$2,q_projections!$2:$2,0)),"n/a")</f>
        <v>n/a</v>
      </c>
      <c r="GG4" s="60" t="str">
        <f>_xlfn.IFNA(INDEX(q_projections!$A:$BD,MATCH($A4,q_projections!$A:$A,0),MATCH(GG$2,q_projections!$2:$2,0)),"n/a")</f>
        <v>n/a</v>
      </c>
      <c r="GH4" s="60">
        <f>_xlfn.IFNA(INDEX(q_projections!$A:$BD,MATCH($A4,q_projections!$A:$A,0),MATCH(GH$2,q_projections!$2:$2,0)),"n/a")</f>
        <v>0</v>
      </c>
      <c r="GI4" s="60">
        <f>_xlfn.IFNA(INDEX(q_projections!$A:$BD,MATCH($A4,q_projections!$A:$A,0),MATCH(GI$2,q_projections!$2:$2,0)),"n/a")</f>
        <v>0</v>
      </c>
      <c r="GJ4" s="60">
        <f>_xlfn.IFNA(INDEX(q_projections!$A:$BD,MATCH($A4,q_projections!$A:$A,0),MATCH(GJ$2,q_projections!$2:$2,0)),"n/a")</f>
        <v>0</v>
      </c>
      <c r="GK4" s="60">
        <f>_xlfn.IFNA(INDEX(q_projections!$A:$BD,MATCH($A4,q_projections!$A:$A,0),MATCH(GK$2,q_projections!$2:$2,0)),"n/a")</f>
        <v>5.0701339848640004</v>
      </c>
      <c r="GL4" s="60">
        <f>_xlfn.IFNA(INDEX(q_projections!$A:$BD,MATCH($A4,q_projections!$A:$A,0),MATCH(GL$2,q_projections!$2:$2,0)),"n/a")</f>
        <v>4.2867218683147801</v>
      </c>
      <c r="GM4" s="60">
        <f>_xlfn.IFNA(INDEX(q_projections!$A:$BD,MATCH($A4,q_projections!$A:$A,0),MATCH(GM$2,q_projections!$2:$2,0)),"n/a")</f>
        <v>7.6108782662179797</v>
      </c>
      <c r="GN4" s="60">
        <f>_xlfn.IFNA(INDEX(q_projections!$A:$BD,MATCH($A4,q_projections!$A:$A,0),MATCH(GN$2,q_projections!$2:$2,0)),"n/a")</f>
        <v>4.9573279566894835</v>
      </c>
      <c r="GO4" s="60">
        <f>_xlfn.IFNA(INDEX(q_projections!$A:$BD,MATCH($A4,q_projections!$A:$A,0),MATCH(GO$2,q_projections!$2:$2,0)),"n/a")</f>
        <v>4.720170051889605</v>
      </c>
      <c r="GP4" s="60">
        <f>_xlfn.IFNA(INDEX(q_projections!$A:$BD,MATCH($A4,q_projections!$A:$A,0),MATCH(GP$2,q_projections!$2:$2,0)),"n/a")</f>
        <v>4.6908770218281548</v>
      </c>
      <c r="GQ4" s="60">
        <f>_xlfn.IFNA(INDEX(q_projections!$A:$BD,MATCH($A4,q_projections!$A:$A,0),MATCH(GQ$2,q_projections!$2:$2,0)),"n/a")</f>
        <v>4.3334303623606019</v>
      </c>
      <c r="GR4" s="60">
        <f>_xlfn.IFNA(INDEX(q_projections!$A:$BD,MATCH($A4,q_projections!$A:$A,0),MATCH(GR$2,q_projections!$2:$2,0)),"n/a")</f>
        <v>4.4397045049735739</v>
      </c>
      <c r="GS4" s="60">
        <f>_xlfn.IFNA(INDEX(q_projections!$A:$BD,MATCH($A4,q_projections!$A:$A,0),MATCH(GS$2,q_projections!$2:$2,0)),"n/a")</f>
        <v>3.8793537888492047</v>
      </c>
      <c r="GT4" s="60">
        <f>_xlfn.IFNA(INDEX(q_projections!$A:$BD,MATCH($A4,q_projections!$A:$A,0),MATCH(GT$2,q_projections!$2:$2,0)),"n/a")</f>
        <v>3.9138191194163952</v>
      </c>
      <c r="GU4" s="60">
        <f>_xlfn.IFNA(INDEX(q_projections!$A:$BD,MATCH($A4,q_projections!$A:$A,0),MATCH(GU$2,q_projections!$2:$2,0)),"n/a")</f>
        <v>3.8534685620194686</v>
      </c>
      <c r="GV4" s="60">
        <f>_xlfn.IFNA(INDEX(q_projections!$A:$BD,MATCH($A4,q_projections!$A:$A,0),MATCH(GV$2,q_projections!$2:$2,0)),"n/a")</f>
        <v>3.7445328485271823</v>
      </c>
      <c r="GW4" s="60">
        <f>_xlfn.IFNA(INDEX(q_projections!$A:$BD,MATCH($A4,q_projections!$A:$A,0),MATCH(GW$2,q_projections!$2:$2,0)),"n/a")</f>
        <v>3.6456792086465795</v>
      </c>
      <c r="GX4" s="60">
        <f>_xlfn.IFNA(INDEX(q_projections!$A:$BD,MATCH($A4,q_projections!$A:$A,0),MATCH(GX$2,q_projections!$2:$2,0)),"n/a")</f>
        <v>3.6490611010255192</v>
      </c>
      <c r="GY4" s="60">
        <f>_xlfn.IFNA(INDEX(q_projections!$A:$BD,MATCH($A4,q_projections!$A:$A,0),MATCH(GY$2,q_projections!$2:$2,0)),"n/a")</f>
        <v>3.6376648248781063</v>
      </c>
      <c r="GZ4" s="60">
        <f>_xlfn.IFNA(INDEX(q_projections!$A:$BD,MATCH($A4,q_projections!$A:$A,0),MATCH(GZ$2,q_projections!$2:$2,0)),"n/a")</f>
        <v>3.6298457185776067</v>
      </c>
      <c r="HA4" s="60">
        <f>_xlfn.IFNA(INDEX(q_projections!$A:$BD,MATCH($A4,q_projections!$A:$A,0),MATCH(HA$2,q_projections!$2:$2,0)),"n/a")</f>
        <v>3.636081909117328</v>
      </c>
      <c r="HB4" s="60">
        <f>_xlfn.IFNA(INDEX(q_projections!$A:$BD,MATCH($A4,q_projections!$A:$A,0),MATCH(HB$2,q_projections!$2:$2,0)),"n/a")</f>
        <v>3.6891668027040581</v>
      </c>
      <c r="HC4" s="60">
        <f>_xlfn.IFNA(INDEX(q_projections!$A:$BD,MATCH($A4,q_projections!$A:$A,0),MATCH(HC$2,q_projections!$2:$2,0)),"n/a")</f>
        <v>3.6832364988774291</v>
      </c>
      <c r="HD4" s="60">
        <f>_xlfn.IFNA(INDEX(q_projections!$A:$BD,MATCH($A4,q_projections!$A:$A,0),MATCH(HD$2,q_projections!$2:$2,0)),"n/a")</f>
        <v>3.7253516410932219</v>
      </c>
      <c r="HE4" s="60">
        <f>_xlfn.IFNA(INDEX(q_projections!$A:$BD,MATCH($A4,q_projections!$A:$A,0),MATCH(HE$2,q_projections!$2:$2,0)),"n/a")</f>
        <v>3.7540880011570854</v>
      </c>
      <c r="HF4" s="60">
        <f>_xlfn.IFNA(INDEX(q_projections!$A:$BD,MATCH($A4,q_projections!$A:$A,0),MATCH(HF$2,q_projections!$2:$2,0)),"n/a")</f>
        <v>3.7884914466584929</v>
      </c>
      <c r="HG4" s="60">
        <f>_xlfn.IFNA(INDEX(q_projections!$A:$BD,MATCH($A4,q_projections!$A:$A,0),MATCH(HG$2,q_projections!$2:$2,0)),"n/a")</f>
        <v>3.824981809536987</v>
      </c>
      <c r="HH4" s="60">
        <f>_xlfn.IFNA(INDEX(q_projections!$A:$BD,MATCH($A4,q_projections!$A:$A,0),MATCH(HH$2,q_projections!$2:$2,0)),"n/a")</f>
        <v>3.8900227843791324</v>
      </c>
      <c r="HI4" s="60">
        <f>_xlfn.IFNA(INDEX(q_projections!$A:$BD,MATCH($A4,q_projections!$A:$A,0),MATCH(HI$2,q_projections!$2:$2,0)),"n/a")</f>
        <v>3.9331648406421671</v>
      </c>
      <c r="HJ4" s="60">
        <f>_xlfn.IFNA(INDEX(q_projections!$A:$BD,MATCH($A4,q_projections!$A:$A,0),MATCH(HJ$2,q_projections!$2:$2,0)),"n/a")</f>
        <v>4.022008685204681</v>
      </c>
      <c r="HK4" s="60">
        <f>_xlfn.IFNA(INDEX(q_projections!$A:$BD,MATCH($A4,q_projections!$A:$A,0),MATCH(HK$2,q_projections!$2:$2,0)),"n/a")</f>
        <v>4.0045760147383369</v>
      </c>
      <c r="HL4" s="60">
        <f>_xlfn.IFNA(INDEX(q_projections!$A:$BD,MATCH($A4,q_projections!$A:$A,0),MATCH(HL$2,q_projections!$2:$2,0)),"n/a")</f>
        <v>3.9824687825344984</v>
      </c>
      <c r="HM4" s="60">
        <f>_xlfn.IFNA(INDEX(q_projections!$A:$BD,MATCH($A4,q_projections!$A:$A,0),MATCH(HM$2,q_projections!$2:$2,0)),"n/a")</f>
        <v>3.962205518219819</v>
      </c>
      <c r="HN4" s="60">
        <f>_xlfn.IFNA(INDEX(q_projections!$A:$BD,MATCH($A4,q_projections!$A:$A,0),MATCH(HN$2,q_projections!$2:$2,0)),"n/a")</f>
        <v>3.9390180412886222</v>
      </c>
      <c r="HO4" s="60">
        <f>_xlfn.IFNA(INDEX(q_projections!$A:$BD,MATCH($A4,q_projections!$A:$A,0),MATCH(HO$2,q_projections!$2:$2,0)),"n/a")</f>
        <v>3.916128604968061</v>
      </c>
      <c r="HP4" s="60">
        <f>_xlfn.IFNA(INDEX(q_projections!$A:$BD,MATCH($A4,q_projections!$A:$A,0),MATCH(HP$2,q_projections!$2:$2,0)),"n/a")</f>
        <v>3.7936777361100793</v>
      </c>
      <c r="HQ4" s="60">
        <f>_xlfn.IFNA(INDEX(q_projections!$A:$BD,MATCH($A4,q_projections!$A:$A,0),MATCH(HQ$2,q_projections!$2:$2,0)),"n/a")</f>
        <v>3.7534765587628138</v>
      </c>
      <c r="HR4" s="60">
        <f>_xlfn.IFNA(INDEX(q_projections!$A:$BD,MATCH($A4,q_projections!$A:$A,0),MATCH(HR$2,q_projections!$2:$2,0)),"n/a")</f>
        <v>3.7457086311293519</v>
      </c>
      <c r="HS4" s="60">
        <f>_xlfn.IFNA(INDEX(q_projections!$A:$BD,MATCH($A4,q_projections!$A:$A,0),MATCH(HS$2,q_projections!$2:$2,0)),"n/a")</f>
        <v>3.7482865105484597</v>
      </c>
      <c r="HT4" s="60">
        <f>_xlfn.IFNA(INDEX(q_projections!$A:$BD,MATCH($A4,q_projections!$A:$A,0),MATCH(HT$2,q_projections!$2:$2,0)),"n/a")</f>
        <v>3.796348938578209</v>
      </c>
      <c r="HU4" s="60">
        <f>_xlfn.IFNA(INDEX(q_projections!$A:$BD,MATCH($A4,q_projections!$A:$A,0),MATCH(HU$2,q_projections!$2:$2,0)),"n/a")</f>
        <v>3.8750505521492506</v>
      </c>
      <c r="HV4" s="60">
        <f>_xlfn.IFNA(INDEX(q_projections!$A:$BD,MATCH($A4,q_projections!$A:$A,0),MATCH(HV$2,q_projections!$2:$2,0)),"n/a")</f>
        <v>3.9410671829671839</v>
      </c>
      <c r="HW4" s="60">
        <f>_xlfn.IFNA(INDEX(q_projections!$A:$BD,MATCH($A4,q_projections!$A:$A,0),MATCH(HW$2,q_projections!$2:$2,0)),"n/a")</f>
        <v>3.9890217145648332</v>
      </c>
      <c r="HX4" s="60">
        <f>_xlfn.IFNA(INDEX(q_projections!$A:$BD,MATCH($A4,q_projections!$A:$A,0),MATCH(HX$2,q_projections!$2:$2,0)),"n/a")</f>
        <v>3.9738833316756095</v>
      </c>
      <c r="HY4" s="60">
        <f>_xlfn.IFNA(INDEX(q_projections!$A:$BD,MATCH($A4,q_projections!$A:$A,0),MATCH(HY$2,q_projections!$2:$2,0)),"n/a")</f>
        <v>3.9277366889764131</v>
      </c>
      <c r="HZ4" s="60">
        <f>_xlfn.IFNA(INDEX(q_projections!$A:$BD,MATCH($A4,q_projections!$A:$A,0),MATCH(HZ$2,q_projections!$2:$2,0)),"n/a")</f>
        <v>3.8448169481391181</v>
      </c>
      <c r="IA4" s="60">
        <f>_xlfn.IFNA(INDEX(q_projections!$A:$BD,MATCH($A4,q_projections!$A:$A,0),MATCH(IA$2,q_projections!$2:$2,0)),"n/a")</f>
        <v>3.8331330400755981</v>
      </c>
      <c r="IB4" s="60">
        <f>_xlfn.IFNA(INDEX(q_projections!$A:$BD,MATCH($A4,q_projections!$A:$A,0),MATCH(IB$2,q_projections!$2:$2,0)),"n/a")</f>
        <v>3.8324058665080152</v>
      </c>
      <c r="IC4" s="60">
        <f>_xlfn.IFNA(INDEX(q_projections!$A:$BD,MATCH($A4,q_projections!$A:$A,0),MATCH(IC$2,q_projections!$2:$2,0)),"n/a")</f>
        <v>3.8313585697709485</v>
      </c>
    </row>
    <row r="5" spans="1:238" s="60" customFormat="1">
      <c r="A5" s="69" t="s">
        <v>437</v>
      </c>
      <c r="B5" s="60" t="str">
        <f>_xlfn.IFNA(INDEX(q_projections!$A:$BD,MATCH($A5,q_projections!$A:$A,0),MATCH(B$2,q_projections!$2:$2,0)),"n/a")</f>
        <v>n/a</v>
      </c>
      <c r="C5" s="60" t="str">
        <f>_xlfn.IFNA(INDEX(q_projections!$A:$BD,MATCH($A5,q_projections!$A:$A,0),MATCH(C$2,q_projections!$2:$2,0)),"n/a")</f>
        <v>n/a</v>
      </c>
      <c r="D5" s="60" t="str">
        <f>_xlfn.IFNA(INDEX(q_projections!$A:$BD,MATCH($A5,q_projections!$A:$A,0),MATCH(D$2,q_projections!$2:$2,0)),"n/a")</f>
        <v>n/a</v>
      </c>
      <c r="E5" s="60" t="str">
        <f>_xlfn.IFNA(INDEX(q_projections!$A:$BD,MATCH($A5,q_projections!$A:$A,0),MATCH(E$2,q_projections!$2:$2,0)),"n/a")</f>
        <v>n/a</v>
      </c>
      <c r="F5" s="60" t="str">
        <f>_xlfn.IFNA(INDEX(q_projections!$A:$BD,MATCH($A5,q_projections!$A:$A,0),MATCH(F$2,q_projections!$2:$2,0)),"n/a")</f>
        <v>n/a</v>
      </c>
      <c r="G5" s="60" t="str">
        <f>_xlfn.IFNA(INDEX(q_projections!$A:$BD,MATCH($A5,q_projections!$A:$A,0),MATCH(G$2,q_projections!$2:$2,0)),"n/a")</f>
        <v>n/a</v>
      </c>
      <c r="H5" s="60" t="str">
        <f>_xlfn.IFNA(INDEX(q_projections!$A:$BD,MATCH($A5,q_projections!$A:$A,0),MATCH(H$2,q_projections!$2:$2,0)),"n/a")</f>
        <v>n/a</v>
      </c>
      <c r="I5" s="60" t="str">
        <f>_xlfn.IFNA(INDEX(q_projections!$A:$BD,MATCH($A5,q_projections!$A:$A,0),MATCH(I$2,q_projections!$2:$2,0)),"n/a")</f>
        <v>n/a</v>
      </c>
      <c r="J5" s="60" t="str">
        <f>_xlfn.IFNA(INDEX(q_projections!$A:$BD,MATCH($A5,q_projections!$A:$A,0),MATCH(J$2,q_projections!$2:$2,0)),"n/a")</f>
        <v>n/a</v>
      </c>
      <c r="K5" s="60" t="str">
        <f>_xlfn.IFNA(INDEX(q_projections!$A:$BD,MATCH($A5,q_projections!$A:$A,0),MATCH(K$2,q_projections!$2:$2,0)),"n/a")</f>
        <v>n/a</v>
      </c>
      <c r="L5" s="60" t="str">
        <f>_xlfn.IFNA(INDEX(q_projections!$A:$BD,MATCH($A5,q_projections!$A:$A,0),MATCH(L$2,q_projections!$2:$2,0)),"n/a")</f>
        <v>n/a</v>
      </c>
      <c r="M5" s="60" t="str">
        <f>_xlfn.IFNA(INDEX(q_projections!$A:$BD,MATCH($A5,q_projections!$A:$A,0),MATCH(M$2,q_projections!$2:$2,0)),"n/a")</f>
        <v>n/a</v>
      </c>
      <c r="N5" s="60" t="str">
        <f>_xlfn.IFNA(INDEX(q_projections!$A:$BD,MATCH($A5,q_projections!$A:$A,0),MATCH(N$2,q_projections!$2:$2,0)),"n/a")</f>
        <v>n/a</v>
      </c>
      <c r="O5" s="60" t="str">
        <f>_xlfn.IFNA(INDEX(q_projections!$A:$BD,MATCH($A5,q_projections!$A:$A,0),MATCH(O$2,q_projections!$2:$2,0)),"n/a")</f>
        <v>n/a</v>
      </c>
      <c r="P5" s="60" t="str">
        <f>_xlfn.IFNA(INDEX(q_projections!$A:$BD,MATCH($A5,q_projections!$A:$A,0),MATCH(P$2,q_projections!$2:$2,0)),"n/a")</f>
        <v>n/a</v>
      </c>
      <c r="Q5" s="60" t="str">
        <f>_xlfn.IFNA(INDEX(q_projections!$A:$BD,MATCH($A5,q_projections!$A:$A,0),MATCH(Q$2,q_projections!$2:$2,0)),"n/a")</f>
        <v>n/a</v>
      </c>
      <c r="R5" s="60" t="str">
        <f>_xlfn.IFNA(INDEX(q_projections!$A:$BD,MATCH($A5,q_projections!$A:$A,0),MATCH(R$2,q_projections!$2:$2,0)),"n/a")</f>
        <v>n/a</v>
      </c>
      <c r="S5" s="60" t="str">
        <f>_xlfn.IFNA(INDEX(q_projections!$A:$BD,MATCH($A5,q_projections!$A:$A,0),MATCH(S$2,q_projections!$2:$2,0)),"n/a")</f>
        <v>n/a</v>
      </c>
      <c r="T5" s="60" t="str">
        <f>_xlfn.IFNA(INDEX(q_projections!$A:$BD,MATCH($A5,q_projections!$A:$A,0),MATCH(T$2,q_projections!$2:$2,0)),"n/a")</f>
        <v>n/a</v>
      </c>
      <c r="U5" s="60" t="str">
        <f>_xlfn.IFNA(INDEX(q_projections!$A:$BD,MATCH($A5,q_projections!$A:$A,0),MATCH(U$2,q_projections!$2:$2,0)),"n/a")</f>
        <v>n/a</v>
      </c>
      <c r="V5" s="60" t="str">
        <f>_xlfn.IFNA(INDEX(q_projections!$A:$BD,MATCH($A5,q_projections!$A:$A,0),MATCH(V$2,q_projections!$2:$2,0)),"n/a")</f>
        <v>n/a</v>
      </c>
      <c r="W5" s="60" t="str">
        <f>_xlfn.IFNA(INDEX(q_projections!$A:$BD,MATCH($A5,q_projections!$A:$A,0),MATCH(W$2,q_projections!$2:$2,0)),"n/a")</f>
        <v>n/a</v>
      </c>
      <c r="X5" s="60" t="str">
        <f>_xlfn.IFNA(INDEX(q_projections!$A:$BD,MATCH($A5,q_projections!$A:$A,0),MATCH(X$2,q_projections!$2:$2,0)),"n/a")</f>
        <v>n/a</v>
      </c>
      <c r="Y5" s="60" t="str">
        <f>_xlfn.IFNA(INDEX(q_projections!$A:$BD,MATCH($A5,q_projections!$A:$A,0),MATCH(Y$2,q_projections!$2:$2,0)),"n/a")</f>
        <v>n/a</v>
      </c>
      <c r="Z5" s="60" t="str">
        <f>_xlfn.IFNA(INDEX(q_projections!$A:$BD,MATCH($A5,q_projections!$A:$A,0),MATCH(Z$2,q_projections!$2:$2,0)),"n/a")</f>
        <v>n/a</v>
      </c>
      <c r="AA5" s="60" t="str">
        <f>_xlfn.IFNA(INDEX(q_projections!$A:$BD,MATCH($A5,q_projections!$A:$A,0),MATCH(AA$2,q_projections!$2:$2,0)),"n/a")</f>
        <v>n/a</v>
      </c>
      <c r="AB5" s="60" t="str">
        <f>_xlfn.IFNA(INDEX(q_projections!$A:$BD,MATCH($A5,q_projections!$A:$A,0),MATCH(AB$2,q_projections!$2:$2,0)),"n/a")</f>
        <v>n/a</v>
      </c>
      <c r="AC5" s="60" t="str">
        <f>_xlfn.IFNA(INDEX(q_projections!$A:$BD,MATCH($A5,q_projections!$A:$A,0),MATCH(AC$2,q_projections!$2:$2,0)),"n/a")</f>
        <v>n/a</v>
      </c>
      <c r="AD5" s="60" t="str">
        <f>_xlfn.IFNA(INDEX(q_projections!$A:$BD,MATCH($A5,q_projections!$A:$A,0),MATCH(AD$2,q_projections!$2:$2,0)),"n/a")</f>
        <v>n/a</v>
      </c>
      <c r="AE5" s="60" t="str">
        <f>_xlfn.IFNA(INDEX(q_projections!$A:$BD,MATCH($A5,q_projections!$A:$A,0),MATCH(AE$2,q_projections!$2:$2,0)),"n/a")</f>
        <v>n/a</v>
      </c>
      <c r="AF5" s="60" t="str">
        <f>_xlfn.IFNA(INDEX(q_projections!$A:$BD,MATCH($A5,q_projections!$A:$A,0),MATCH(AF$2,q_projections!$2:$2,0)),"n/a")</f>
        <v>n/a</v>
      </c>
      <c r="AG5" s="60" t="str">
        <f>_xlfn.IFNA(INDEX(q_projections!$A:$BD,MATCH($A5,q_projections!$A:$A,0),MATCH(AG$2,q_projections!$2:$2,0)),"n/a")</f>
        <v>n/a</v>
      </c>
      <c r="AH5" s="60" t="str">
        <f>_xlfn.IFNA(INDEX(q_projections!$A:$BD,MATCH($A5,q_projections!$A:$A,0),MATCH(AH$2,q_projections!$2:$2,0)),"n/a")</f>
        <v>n/a</v>
      </c>
      <c r="AI5" s="60" t="str">
        <f>_xlfn.IFNA(INDEX(q_projections!$A:$BD,MATCH($A5,q_projections!$A:$A,0),MATCH(AI$2,q_projections!$2:$2,0)),"n/a")</f>
        <v>n/a</v>
      </c>
      <c r="AJ5" s="60" t="str">
        <f>_xlfn.IFNA(INDEX(q_projections!$A:$BD,MATCH($A5,q_projections!$A:$A,0),MATCH(AJ$2,q_projections!$2:$2,0)),"n/a")</f>
        <v>n/a</v>
      </c>
      <c r="AK5" s="60" t="str">
        <f>_xlfn.IFNA(INDEX(q_projections!$A:$BD,MATCH($A5,q_projections!$A:$A,0),MATCH(AK$2,q_projections!$2:$2,0)),"n/a")</f>
        <v>n/a</v>
      </c>
      <c r="AL5" s="60" t="str">
        <f>_xlfn.IFNA(INDEX(q_projections!$A:$BD,MATCH($A5,q_projections!$A:$A,0),MATCH(AL$2,q_projections!$2:$2,0)),"n/a")</f>
        <v>n/a</v>
      </c>
      <c r="AM5" s="60" t="str">
        <f>_xlfn.IFNA(INDEX(q_projections!$A:$BD,MATCH($A5,q_projections!$A:$A,0),MATCH(AM$2,q_projections!$2:$2,0)),"n/a")</f>
        <v>n/a</v>
      </c>
      <c r="AN5" s="60" t="str">
        <f>_xlfn.IFNA(INDEX(q_projections!$A:$BD,MATCH($A5,q_projections!$A:$A,0),MATCH(AN$2,q_projections!$2:$2,0)),"n/a")</f>
        <v>n/a</v>
      </c>
      <c r="AO5" s="60" t="str">
        <f>_xlfn.IFNA(INDEX(q_projections!$A:$BD,MATCH($A5,q_projections!$A:$A,0),MATCH(AO$2,q_projections!$2:$2,0)),"n/a")</f>
        <v>n/a</v>
      </c>
      <c r="AP5" s="60" t="str">
        <f>_xlfn.IFNA(INDEX(q_projections!$A:$BD,MATCH($A5,q_projections!$A:$A,0),MATCH(AP$2,q_projections!$2:$2,0)),"n/a")</f>
        <v>n/a</v>
      </c>
      <c r="AQ5" s="60" t="str">
        <f>_xlfn.IFNA(INDEX(q_projections!$A:$BD,MATCH($A5,q_projections!$A:$A,0),MATCH(AQ$2,q_projections!$2:$2,0)),"n/a")</f>
        <v>n/a</v>
      </c>
      <c r="AR5" s="60" t="str">
        <f>_xlfn.IFNA(INDEX(q_projections!$A:$BD,MATCH($A5,q_projections!$A:$A,0),MATCH(AR$2,q_projections!$2:$2,0)),"n/a")</f>
        <v>n/a</v>
      </c>
      <c r="AS5" s="60" t="str">
        <f>_xlfn.IFNA(INDEX(q_projections!$A:$BD,MATCH($A5,q_projections!$A:$A,0),MATCH(AS$2,q_projections!$2:$2,0)),"n/a")</f>
        <v>n/a</v>
      </c>
      <c r="AT5" s="60" t="str">
        <f>_xlfn.IFNA(INDEX(q_projections!$A:$BD,MATCH($A5,q_projections!$A:$A,0),MATCH(AT$2,q_projections!$2:$2,0)),"n/a")</f>
        <v>n/a</v>
      </c>
      <c r="AU5" s="60" t="str">
        <f>_xlfn.IFNA(INDEX(q_projections!$A:$BD,MATCH($A5,q_projections!$A:$A,0),MATCH(AU$2,q_projections!$2:$2,0)),"n/a")</f>
        <v>n/a</v>
      </c>
      <c r="AV5" s="60" t="str">
        <f>_xlfn.IFNA(INDEX(q_projections!$A:$BD,MATCH($A5,q_projections!$A:$A,0),MATCH(AV$2,q_projections!$2:$2,0)),"n/a")</f>
        <v>n/a</v>
      </c>
      <c r="AW5" s="60" t="str">
        <f>_xlfn.IFNA(INDEX(q_projections!$A:$BD,MATCH($A5,q_projections!$A:$A,0),MATCH(AW$2,q_projections!$2:$2,0)),"n/a")</f>
        <v>n/a</v>
      </c>
      <c r="AX5" s="60" t="str">
        <f>_xlfn.IFNA(INDEX(q_projections!$A:$BD,MATCH($A5,q_projections!$A:$A,0),MATCH(AX$2,q_projections!$2:$2,0)),"n/a")</f>
        <v>n/a</v>
      </c>
      <c r="AY5" s="60" t="str">
        <f>_xlfn.IFNA(INDEX(q_projections!$A:$BD,MATCH($A5,q_projections!$A:$A,0),MATCH(AY$2,q_projections!$2:$2,0)),"n/a")</f>
        <v>n/a</v>
      </c>
      <c r="AZ5" s="60" t="str">
        <f>_xlfn.IFNA(INDEX(q_projections!$A:$BD,MATCH($A5,q_projections!$A:$A,0),MATCH(AZ$2,q_projections!$2:$2,0)),"n/a")</f>
        <v>n/a</v>
      </c>
      <c r="BA5" s="60" t="str">
        <f>_xlfn.IFNA(INDEX(q_projections!$A:$BD,MATCH($A5,q_projections!$A:$A,0),MATCH(BA$2,q_projections!$2:$2,0)),"n/a")</f>
        <v>n/a</v>
      </c>
      <c r="BB5" s="60" t="str">
        <f>_xlfn.IFNA(INDEX(q_projections!$A:$BD,MATCH($A5,q_projections!$A:$A,0),MATCH(BB$2,q_projections!$2:$2,0)),"n/a")</f>
        <v>n/a</v>
      </c>
      <c r="BC5" s="60" t="str">
        <f>_xlfn.IFNA(INDEX(q_projections!$A:$BD,MATCH($A5,q_projections!$A:$A,0),MATCH(BC$2,q_projections!$2:$2,0)),"n/a")</f>
        <v>n/a</v>
      </c>
      <c r="BD5" s="60" t="str">
        <f>_xlfn.IFNA(INDEX(q_projections!$A:$BD,MATCH($A5,q_projections!$A:$A,0),MATCH(BD$2,q_projections!$2:$2,0)),"n/a")</f>
        <v>n/a</v>
      </c>
      <c r="BE5" s="60" t="str">
        <f>_xlfn.IFNA(INDEX(q_projections!$A:$BD,MATCH($A5,q_projections!$A:$A,0),MATCH(BE$2,q_projections!$2:$2,0)),"n/a")</f>
        <v>n/a</v>
      </c>
      <c r="BF5" s="60" t="str">
        <f>_xlfn.IFNA(INDEX(q_projections!$A:$BD,MATCH($A5,q_projections!$A:$A,0),MATCH(BF$2,q_projections!$2:$2,0)),"n/a")</f>
        <v>n/a</v>
      </c>
      <c r="BG5" s="60" t="str">
        <f>_xlfn.IFNA(INDEX(q_projections!$A:$BD,MATCH($A5,q_projections!$A:$A,0),MATCH(BG$2,q_projections!$2:$2,0)),"n/a")</f>
        <v>n/a</v>
      </c>
      <c r="BH5" s="60" t="str">
        <f>_xlfn.IFNA(INDEX(q_projections!$A:$BD,MATCH($A5,q_projections!$A:$A,0),MATCH(BH$2,q_projections!$2:$2,0)),"n/a")</f>
        <v>n/a</v>
      </c>
      <c r="BI5" s="60" t="str">
        <f>_xlfn.IFNA(INDEX(q_projections!$A:$BD,MATCH($A5,q_projections!$A:$A,0),MATCH(BI$2,q_projections!$2:$2,0)),"n/a")</f>
        <v>n/a</v>
      </c>
      <c r="BJ5" s="60" t="str">
        <f>_xlfn.IFNA(INDEX(q_projections!$A:$BD,MATCH($A5,q_projections!$A:$A,0),MATCH(BJ$2,q_projections!$2:$2,0)),"n/a")</f>
        <v>n/a</v>
      </c>
      <c r="BK5" s="60" t="str">
        <f>_xlfn.IFNA(INDEX(q_projections!$A:$BD,MATCH($A5,q_projections!$A:$A,0),MATCH(BK$2,q_projections!$2:$2,0)),"n/a")</f>
        <v>n/a</v>
      </c>
      <c r="BL5" s="60" t="str">
        <f>_xlfn.IFNA(INDEX(q_projections!$A:$BD,MATCH($A5,q_projections!$A:$A,0),MATCH(BL$2,q_projections!$2:$2,0)),"n/a")</f>
        <v>n/a</v>
      </c>
      <c r="BM5" s="60" t="str">
        <f>_xlfn.IFNA(INDEX(q_projections!$A:$BD,MATCH($A5,q_projections!$A:$A,0),MATCH(BM$2,q_projections!$2:$2,0)),"n/a")</f>
        <v>n/a</v>
      </c>
      <c r="BN5" s="60" t="str">
        <f>_xlfn.IFNA(INDEX(q_projections!$A:$BD,MATCH($A5,q_projections!$A:$A,0),MATCH(BN$2,q_projections!$2:$2,0)),"n/a")</f>
        <v>n/a</v>
      </c>
      <c r="BO5" s="60" t="str">
        <f>_xlfn.IFNA(INDEX(q_projections!$A:$BD,MATCH($A5,q_projections!$A:$A,0),MATCH(BO$2,q_projections!$2:$2,0)),"n/a")</f>
        <v>n/a</v>
      </c>
      <c r="BP5" s="60" t="str">
        <f>_xlfn.IFNA(INDEX(q_projections!$A:$BD,MATCH($A5,q_projections!$A:$A,0),MATCH(BP$2,q_projections!$2:$2,0)),"n/a")</f>
        <v>n/a</v>
      </c>
      <c r="BQ5" s="60" t="str">
        <f>_xlfn.IFNA(INDEX(q_projections!$A:$BD,MATCH($A5,q_projections!$A:$A,0),MATCH(BQ$2,q_projections!$2:$2,0)),"n/a")</f>
        <v>n/a</v>
      </c>
      <c r="BR5" s="60" t="str">
        <f>_xlfn.IFNA(INDEX(q_projections!$A:$BD,MATCH($A5,q_projections!$A:$A,0),MATCH(BR$2,q_projections!$2:$2,0)),"n/a")</f>
        <v>n/a</v>
      </c>
      <c r="BS5" s="60" t="str">
        <f>_xlfn.IFNA(INDEX(q_projections!$A:$BD,MATCH($A5,q_projections!$A:$A,0),MATCH(BS$2,q_projections!$2:$2,0)),"n/a")</f>
        <v>n/a</v>
      </c>
      <c r="BT5" s="60" t="str">
        <f>_xlfn.IFNA(INDEX(q_projections!$A:$BD,MATCH($A5,q_projections!$A:$A,0),MATCH(BT$2,q_projections!$2:$2,0)),"n/a")</f>
        <v>n/a</v>
      </c>
      <c r="BU5" s="60" t="str">
        <f>_xlfn.IFNA(INDEX(q_projections!$A:$BD,MATCH($A5,q_projections!$A:$A,0),MATCH(BU$2,q_projections!$2:$2,0)),"n/a")</f>
        <v>n/a</v>
      </c>
      <c r="BV5" s="60" t="str">
        <f>_xlfn.IFNA(INDEX(q_projections!$A:$BD,MATCH($A5,q_projections!$A:$A,0),MATCH(BV$2,q_projections!$2:$2,0)),"n/a")</f>
        <v>n/a</v>
      </c>
      <c r="BW5" s="60" t="str">
        <f>_xlfn.IFNA(INDEX(q_projections!$A:$BD,MATCH($A5,q_projections!$A:$A,0),MATCH(BW$2,q_projections!$2:$2,0)),"n/a")</f>
        <v>n/a</v>
      </c>
      <c r="BX5" s="60" t="str">
        <f>_xlfn.IFNA(INDEX(q_projections!$A:$BD,MATCH($A5,q_projections!$A:$A,0),MATCH(BX$2,q_projections!$2:$2,0)),"n/a")</f>
        <v>n/a</v>
      </c>
      <c r="BY5" s="60" t="str">
        <f>_xlfn.IFNA(INDEX(q_projections!$A:$BD,MATCH($A5,q_projections!$A:$A,0),MATCH(BY$2,q_projections!$2:$2,0)),"n/a")</f>
        <v>n/a</v>
      </c>
      <c r="BZ5" s="60" t="str">
        <f>_xlfn.IFNA(INDEX(q_projections!$A:$BD,MATCH($A5,q_projections!$A:$A,0),MATCH(BZ$2,q_projections!$2:$2,0)),"n/a")</f>
        <v>n/a</v>
      </c>
      <c r="CA5" s="60" t="str">
        <f>_xlfn.IFNA(INDEX(q_projections!$A:$BD,MATCH($A5,q_projections!$A:$A,0),MATCH(CA$2,q_projections!$2:$2,0)),"n/a")</f>
        <v>n/a</v>
      </c>
      <c r="CB5" s="60" t="str">
        <f>_xlfn.IFNA(INDEX(q_projections!$A:$BD,MATCH($A5,q_projections!$A:$A,0),MATCH(CB$2,q_projections!$2:$2,0)),"n/a")</f>
        <v>n/a</v>
      </c>
      <c r="CC5" s="60" t="str">
        <f>_xlfn.IFNA(INDEX(q_projections!$A:$BD,MATCH($A5,q_projections!$A:$A,0),MATCH(CC$2,q_projections!$2:$2,0)),"n/a")</f>
        <v>n/a</v>
      </c>
      <c r="CD5" s="60" t="str">
        <f>_xlfn.IFNA(INDEX(q_projections!$A:$BD,MATCH($A5,q_projections!$A:$A,0),MATCH(CD$2,q_projections!$2:$2,0)),"n/a")</f>
        <v>n/a</v>
      </c>
      <c r="CE5" s="60" t="str">
        <f>_xlfn.IFNA(INDEX(q_projections!$A:$BD,MATCH($A5,q_projections!$A:$A,0),MATCH(CE$2,q_projections!$2:$2,0)),"n/a")</f>
        <v>n/a</v>
      </c>
      <c r="CF5" s="60" t="str">
        <f>_xlfn.IFNA(INDEX(q_projections!$A:$BD,MATCH($A5,q_projections!$A:$A,0),MATCH(CF$2,q_projections!$2:$2,0)),"n/a")</f>
        <v>n/a</v>
      </c>
      <c r="CG5" s="60" t="str">
        <f>_xlfn.IFNA(INDEX(q_projections!$A:$BD,MATCH($A5,q_projections!$A:$A,0),MATCH(CG$2,q_projections!$2:$2,0)),"n/a")</f>
        <v>n/a</v>
      </c>
      <c r="CH5" s="60" t="str">
        <f>_xlfn.IFNA(INDEX(q_projections!$A:$BD,MATCH($A5,q_projections!$A:$A,0),MATCH(CH$2,q_projections!$2:$2,0)),"n/a")</f>
        <v>n/a</v>
      </c>
      <c r="CI5" s="60" t="str">
        <f>_xlfn.IFNA(INDEX(q_projections!$A:$BD,MATCH($A5,q_projections!$A:$A,0),MATCH(CI$2,q_projections!$2:$2,0)),"n/a")</f>
        <v>n/a</v>
      </c>
      <c r="CJ5" s="60" t="str">
        <f>_xlfn.IFNA(INDEX(q_projections!$A:$BD,MATCH($A5,q_projections!$A:$A,0),MATCH(CJ$2,q_projections!$2:$2,0)),"n/a")</f>
        <v>n/a</v>
      </c>
      <c r="CK5" s="60" t="str">
        <f>_xlfn.IFNA(INDEX(q_projections!$A:$BD,MATCH($A5,q_projections!$A:$A,0),MATCH(CK$2,q_projections!$2:$2,0)),"n/a")</f>
        <v>n/a</v>
      </c>
      <c r="CL5" s="60" t="str">
        <f>_xlfn.IFNA(INDEX(q_projections!$A:$BD,MATCH($A5,q_projections!$A:$A,0),MATCH(CL$2,q_projections!$2:$2,0)),"n/a")</f>
        <v>n/a</v>
      </c>
      <c r="CM5" s="60" t="str">
        <f>_xlfn.IFNA(INDEX(q_projections!$A:$BD,MATCH($A5,q_projections!$A:$A,0),MATCH(CM$2,q_projections!$2:$2,0)),"n/a")</f>
        <v>n/a</v>
      </c>
      <c r="CN5" s="60" t="str">
        <f>_xlfn.IFNA(INDEX(q_projections!$A:$BD,MATCH($A5,q_projections!$A:$A,0),MATCH(CN$2,q_projections!$2:$2,0)),"n/a")</f>
        <v>n/a</v>
      </c>
      <c r="CO5" s="60" t="str">
        <f>_xlfn.IFNA(INDEX(q_projections!$A:$BD,MATCH($A5,q_projections!$A:$A,0),MATCH(CO$2,q_projections!$2:$2,0)),"n/a")</f>
        <v>n/a</v>
      </c>
      <c r="CP5" s="60" t="str">
        <f>_xlfn.IFNA(INDEX(q_projections!$A:$BD,MATCH($A5,q_projections!$A:$A,0),MATCH(CP$2,q_projections!$2:$2,0)),"n/a")</f>
        <v>n/a</v>
      </c>
      <c r="CQ5" s="60" t="str">
        <f>_xlfn.IFNA(INDEX(q_projections!$A:$BD,MATCH($A5,q_projections!$A:$A,0),MATCH(CQ$2,q_projections!$2:$2,0)),"n/a")</f>
        <v>n/a</v>
      </c>
      <c r="CR5" s="60" t="str">
        <f>_xlfn.IFNA(INDEX(q_projections!$A:$BD,MATCH($A5,q_projections!$A:$A,0),MATCH(CR$2,q_projections!$2:$2,0)),"n/a")</f>
        <v>n/a</v>
      </c>
      <c r="CS5" s="60" t="str">
        <f>_xlfn.IFNA(INDEX(q_projections!$A:$BD,MATCH($A5,q_projections!$A:$A,0),MATCH(CS$2,q_projections!$2:$2,0)),"n/a")</f>
        <v>n/a</v>
      </c>
      <c r="CT5" s="60" t="str">
        <f>_xlfn.IFNA(INDEX(q_projections!$A:$BD,MATCH($A5,q_projections!$A:$A,0),MATCH(CT$2,q_projections!$2:$2,0)),"n/a")</f>
        <v>n/a</v>
      </c>
      <c r="CU5" s="60" t="str">
        <f>_xlfn.IFNA(INDEX(q_projections!$A:$BD,MATCH($A5,q_projections!$A:$A,0),MATCH(CU$2,q_projections!$2:$2,0)),"n/a")</f>
        <v>n/a</v>
      </c>
      <c r="CV5" s="60" t="str">
        <f>_xlfn.IFNA(INDEX(q_projections!$A:$BD,MATCH($A5,q_projections!$A:$A,0),MATCH(CV$2,q_projections!$2:$2,0)),"n/a")</f>
        <v>n/a</v>
      </c>
      <c r="CW5" s="60" t="str">
        <f>_xlfn.IFNA(INDEX(q_projections!$A:$BD,MATCH($A5,q_projections!$A:$A,0),MATCH(CW$2,q_projections!$2:$2,0)),"n/a")</f>
        <v>n/a</v>
      </c>
      <c r="CX5" s="60" t="str">
        <f>_xlfn.IFNA(INDEX(q_projections!$A:$BD,MATCH($A5,q_projections!$A:$A,0),MATCH(CX$2,q_projections!$2:$2,0)),"n/a")</f>
        <v>n/a</v>
      </c>
      <c r="CY5" s="60" t="str">
        <f>_xlfn.IFNA(INDEX(q_projections!$A:$BD,MATCH($A5,q_projections!$A:$A,0),MATCH(CY$2,q_projections!$2:$2,0)),"n/a")</f>
        <v>n/a</v>
      </c>
      <c r="CZ5" s="60" t="str">
        <f>_xlfn.IFNA(INDEX(q_projections!$A:$BD,MATCH($A5,q_projections!$A:$A,0),MATCH(CZ$2,q_projections!$2:$2,0)),"n/a")</f>
        <v>n/a</v>
      </c>
      <c r="DA5" s="60" t="str">
        <f>_xlfn.IFNA(INDEX(q_projections!$A:$BD,MATCH($A5,q_projections!$A:$A,0),MATCH(DA$2,q_projections!$2:$2,0)),"n/a")</f>
        <v>n/a</v>
      </c>
      <c r="DB5" s="60" t="str">
        <f>_xlfn.IFNA(INDEX(q_projections!$A:$BD,MATCH($A5,q_projections!$A:$A,0),MATCH(DB$2,q_projections!$2:$2,0)),"n/a")</f>
        <v>n/a</v>
      </c>
      <c r="DC5" s="60" t="str">
        <f>_xlfn.IFNA(INDEX(q_projections!$A:$BD,MATCH($A5,q_projections!$A:$A,0),MATCH(DC$2,q_projections!$2:$2,0)),"n/a")</f>
        <v>n/a</v>
      </c>
      <c r="DD5" s="60" t="str">
        <f>_xlfn.IFNA(INDEX(q_projections!$A:$BD,MATCH($A5,q_projections!$A:$A,0),MATCH(DD$2,q_projections!$2:$2,0)),"n/a")</f>
        <v>n/a</v>
      </c>
      <c r="DE5" s="60" t="str">
        <f>_xlfn.IFNA(INDEX(q_projections!$A:$BD,MATCH($A5,q_projections!$A:$A,0),MATCH(DE$2,q_projections!$2:$2,0)),"n/a")</f>
        <v>n/a</v>
      </c>
      <c r="DF5" s="60" t="str">
        <f>_xlfn.IFNA(INDEX(q_projections!$A:$BD,MATCH($A5,q_projections!$A:$A,0),MATCH(DF$2,q_projections!$2:$2,0)),"n/a")</f>
        <v>n/a</v>
      </c>
      <c r="DG5" s="60" t="str">
        <f>_xlfn.IFNA(INDEX(q_projections!$A:$BD,MATCH($A5,q_projections!$A:$A,0),MATCH(DG$2,q_projections!$2:$2,0)),"n/a")</f>
        <v>n/a</v>
      </c>
      <c r="DH5" s="60" t="str">
        <f>_xlfn.IFNA(INDEX(q_projections!$A:$BD,MATCH($A5,q_projections!$A:$A,0),MATCH(DH$2,q_projections!$2:$2,0)),"n/a")</f>
        <v>n/a</v>
      </c>
      <c r="DI5" s="60" t="str">
        <f>_xlfn.IFNA(INDEX(q_projections!$A:$BD,MATCH($A5,q_projections!$A:$A,0),MATCH(DI$2,q_projections!$2:$2,0)),"n/a")</f>
        <v>n/a</v>
      </c>
      <c r="DJ5" s="60" t="str">
        <f>_xlfn.IFNA(INDEX(q_projections!$A:$BD,MATCH($A5,q_projections!$A:$A,0),MATCH(DJ$2,q_projections!$2:$2,0)),"n/a")</f>
        <v>n/a</v>
      </c>
      <c r="DK5" s="60" t="str">
        <f>_xlfn.IFNA(INDEX(q_projections!$A:$BD,MATCH($A5,q_projections!$A:$A,0),MATCH(DK$2,q_projections!$2:$2,0)),"n/a")</f>
        <v>n/a</v>
      </c>
      <c r="DL5" s="60" t="str">
        <f>_xlfn.IFNA(INDEX(q_projections!$A:$BD,MATCH($A5,q_projections!$A:$A,0),MATCH(DL$2,q_projections!$2:$2,0)),"n/a")</f>
        <v>n/a</v>
      </c>
      <c r="DM5" s="60" t="str">
        <f>_xlfn.IFNA(INDEX(q_projections!$A:$BD,MATCH($A5,q_projections!$A:$A,0),MATCH(DM$2,q_projections!$2:$2,0)),"n/a")</f>
        <v>n/a</v>
      </c>
      <c r="DN5" s="60" t="str">
        <f>_xlfn.IFNA(INDEX(q_projections!$A:$BD,MATCH($A5,q_projections!$A:$A,0),MATCH(DN$2,q_projections!$2:$2,0)),"n/a")</f>
        <v>n/a</v>
      </c>
      <c r="DO5" s="60" t="str">
        <f>_xlfn.IFNA(INDEX(q_projections!$A:$BD,MATCH($A5,q_projections!$A:$A,0),MATCH(DO$2,q_projections!$2:$2,0)),"n/a")</f>
        <v>n/a</v>
      </c>
      <c r="DP5" s="60" t="str">
        <f>_xlfn.IFNA(INDEX(q_projections!$A:$BD,MATCH($A5,q_projections!$A:$A,0),MATCH(DP$2,q_projections!$2:$2,0)),"n/a")</f>
        <v>n/a</v>
      </c>
      <c r="DQ5" s="60" t="str">
        <f>_xlfn.IFNA(INDEX(q_projections!$A:$BD,MATCH($A5,q_projections!$A:$A,0),MATCH(DQ$2,q_projections!$2:$2,0)),"n/a")</f>
        <v>n/a</v>
      </c>
      <c r="DR5" s="60" t="str">
        <f>_xlfn.IFNA(INDEX(q_projections!$A:$BD,MATCH($A5,q_projections!$A:$A,0),MATCH(DR$2,q_projections!$2:$2,0)),"n/a")</f>
        <v>n/a</v>
      </c>
      <c r="DS5" s="60" t="str">
        <f>_xlfn.IFNA(INDEX(q_projections!$A:$BD,MATCH($A5,q_projections!$A:$A,0),MATCH(DS$2,q_projections!$2:$2,0)),"n/a")</f>
        <v>n/a</v>
      </c>
      <c r="DT5" s="60" t="str">
        <f>_xlfn.IFNA(INDEX(q_projections!$A:$BD,MATCH($A5,q_projections!$A:$A,0),MATCH(DT$2,q_projections!$2:$2,0)),"n/a")</f>
        <v>n/a</v>
      </c>
      <c r="DU5" s="60" t="str">
        <f>_xlfn.IFNA(INDEX(q_projections!$A:$BD,MATCH($A5,q_projections!$A:$A,0),MATCH(DU$2,q_projections!$2:$2,0)),"n/a")</f>
        <v>n/a</v>
      </c>
      <c r="DV5" s="60" t="str">
        <f>_xlfn.IFNA(INDEX(q_projections!$A:$BD,MATCH($A5,q_projections!$A:$A,0),MATCH(DV$2,q_projections!$2:$2,0)),"n/a")</f>
        <v>n/a</v>
      </c>
      <c r="DW5" s="60" t="str">
        <f>_xlfn.IFNA(INDEX(q_projections!$A:$BD,MATCH($A5,q_projections!$A:$A,0),MATCH(DW$2,q_projections!$2:$2,0)),"n/a")</f>
        <v>n/a</v>
      </c>
      <c r="DX5" s="60" t="str">
        <f>_xlfn.IFNA(INDEX(q_projections!$A:$BD,MATCH($A5,q_projections!$A:$A,0),MATCH(DX$2,q_projections!$2:$2,0)),"n/a")</f>
        <v>n/a</v>
      </c>
      <c r="DY5" s="60" t="str">
        <f>_xlfn.IFNA(INDEX(q_projections!$A:$BD,MATCH($A5,q_projections!$A:$A,0),MATCH(DY$2,q_projections!$2:$2,0)),"n/a")</f>
        <v>n/a</v>
      </c>
      <c r="DZ5" s="60" t="str">
        <f>_xlfn.IFNA(INDEX(q_projections!$A:$BD,MATCH($A5,q_projections!$A:$A,0),MATCH(DZ$2,q_projections!$2:$2,0)),"n/a")</f>
        <v>n/a</v>
      </c>
      <c r="EA5" s="60" t="str">
        <f>_xlfn.IFNA(INDEX(q_projections!$A:$BD,MATCH($A5,q_projections!$A:$A,0),MATCH(EA$2,q_projections!$2:$2,0)),"n/a")</f>
        <v>n/a</v>
      </c>
      <c r="EB5" s="60" t="str">
        <f>_xlfn.IFNA(INDEX(q_projections!$A:$BD,MATCH($A5,q_projections!$A:$A,0),MATCH(EB$2,q_projections!$2:$2,0)),"n/a")</f>
        <v>n/a</v>
      </c>
      <c r="EC5" s="60" t="str">
        <f>_xlfn.IFNA(INDEX(q_projections!$A:$BD,MATCH($A5,q_projections!$A:$A,0),MATCH(EC$2,q_projections!$2:$2,0)),"n/a")</f>
        <v>n/a</v>
      </c>
      <c r="ED5" s="60" t="str">
        <f>_xlfn.IFNA(INDEX(q_projections!$A:$BD,MATCH($A5,q_projections!$A:$A,0),MATCH(ED$2,q_projections!$2:$2,0)),"n/a")</f>
        <v>n/a</v>
      </c>
      <c r="EE5" s="60" t="str">
        <f>_xlfn.IFNA(INDEX(q_projections!$A:$BD,MATCH($A5,q_projections!$A:$A,0),MATCH(EE$2,q_projections!$2:$2,0)),"n/a")</f>
        <v>n/a</v>
      </c>
      <c r="EF5" s="60" t="str">
        <f>_xlfn.IFNA(INDEX(q_projections!$A:$BD,MATCH($A5,q_projections!$A:$A,0),MATCH(EF$2,q_projections!$2:$2,0)),"n/a")</f>
        <v>n/a</v>
      </c>
      <c r="EG5" s="60" t="str">
        <f>_xlfn.IFNA(INDEX(q_projections!$A:$BD,MATCH($A5,q_projections!$A:$A,0),MATCH(EG$2,q_projections!$2:$2,0)),"n/a")</f>
        <v>n/a</v>
      </c>
      <c r="EH5" s="60" t="str">
        <f>_xlfn.IFNA(INDEX(q_projections!$A:$BD,MATCH($A5,q_projections!$A:$A,0),MATCH(EH$2,q_projections!$2:$2,0)),"n/a")</f>
        <v>n/a</v>
      </c>
      <c r="EI5" s="60" t="str">
        <f>_xlfn.IFNA(INDEX(q_projections!$A:$BD,MATCH($A5,q_projections!$A:$A,0),MATCH(EI$2,q_projections!$2:$2,0)),"n/a")</f>
        <v>n/a</v>
      </c>
      <c r="EJ5" s="60" t="str">
        <f>_xlfn.IFNA(INDEX(q_projections!$A:$BD,MATCH($A5,q_projections!$A:$A,0),MATCH(EJ$2,q_projections!$2:$2,0)),"n/a")</f>
        <v>n/a</v>
      </c>
      <c r="EK5" s="60" t="str">
        <f>_xlfn.IFNA(INDEX(q_projections!$A:$BD,MATCH($A5,q_projections!$A:$A,0),MATCH(EK$2,q_projections!$2:$2,0)),"n/a")</f>
        <v>n/a</v>
      </c>
      <c r="EL5" s="60" t="str">
        <f>_xlfn.IFNA(INDEX(q_projections!$A:$BD,MATCH($A5,q_projections!$A:$A,0),MATCH(EL$2,q_projections!$2:$2,0)),"n/a")</f>
        <v>n/a</v>
      </c>
      <c r="EM5" s="60" t="str">
        <f>_xlfn.IFNA(INDEX(q_projections!$A:$BD,MATCH($A5,q_projections!$A:$A,0),MATCH(EM$2,q_projections!$2:$2,0)),"n/a")</f>
        <v>n/a</v>
      </c>
      <c r="EN5" s="60" t="str">
        <f>_xlfn.IFNA(INDEX(q_projections!$A:$BD,MATCH($A5,q_projections!$A:$A,0),MATCH(EN$2,q_projections!$2:$2,0)),"n/a")</f>
        <v>n/a</v>
      </c>
      <c r="EO5" s="60" t="str">
        <f>_xlfn.IFNA(INDEX(q_projections!$A:$BD,MATCH($A5,q_projections!$A:$A,0),MATCH(EO$2,q_projections!$2:$2,0)),"n/a")</f>
        <v>n/a</v>
      </c>
      <c r="EP5" s="60" t="str">
        <f>_xlfn.IFNA(INDEX(q_projections!$A:$BD,MATCH($A5,q_projections!$A:$A,0),MATCH(EP$2,q_projections!$2:$2,0)),"n/a")</f>
        <v>n/a</v>
      </c>
      <c r="EQ5" s="60" t="str">
        <f>_xlfn.IFNA(INDEX(q_projections!$A:$BD,MATCH($A5,q_projections!$A:$A,0),MATCH(EQ$2,q_projections!$2:$2,0)),"n/a")</f>
        <v>n/a</v>
      </c>
      <c r="ER5" s="60" t="str">
        <f>_xlfn.IFNA(INDEX(q_projections!$A:$BD,MATCH($A5,q_projections!$A:$A,0),MATCH(ER$2,q_projections!$2:$2,0)),"n/a")</f>
        <v>n/a</v>
      </c>
      <c r="ES5" s="60" t="str">
        <f>_xlfn.IFNA(INDEX(q_projections!$A:$BD,MATCH($A5,q_projections!$A:$A,0),MATCH(ES$2,q_projections!$2:$2,0)),"n/a")</f>
        <v>n/a</v>
      </c>
      <c r="ET5" s="60" t="str">
        <f>_xlfn.IFNA(INDEX(q_projections!$A:$BD,MATCH($A5,q_projections!$A:$A,0),MATCH(ET$2,q_projections!$2:$2,0)),"n/a")</f>
        <v>n/a</v>
      </c>
      <c r="EU5" s="60" t="str">
        <f>_xlfn.IFNA(INDEX(q_projections!$A:$BD,MATCH($A5,q_projections!$A:$A,0),MATCH(EU$2,q_projections!$2:$2,0)),"n/a")</f>
        <v>n/a</v>
      </c>
      <c r="EV5" s="60" t="str">
        <f>_xlfn.IFNA(INDEX(q_projections!$A:$BD,MATCH($A5,q_projections!$A:$A,0),MATCH(EV$2,q_projections!$2:$2,0)),"n/a")</f>
        <v>n/a</v>
      </c>
      <c r="EW5" s="60" t="str">
        <f>_xlfn.IFNA(INDEX(q_projections!$A:$BD,MATCH($A5,q_projections!$A:$A,0),MATCH(EW$2,q_projections!$2:$2,0)),"n/a")</f>
        <v>n/a</v>
      </c>
      <c r="EX5" s="60" t="str">
        <f>_xlfn.IFNA(INDEX(q_projections!$A:$BD,MATCH($A5,q_projections!$A:$A,0),MATCH(EX$2,q_projections!$2:$2,0)),"n/a")</f>
        <v>n/a</v>
      </c>
      <c r="EY5" s="60" t="str">
        <f>_xlfn.IFNA(INDEX(q_projections!$A:$BD,MATCH($A5,q_projections!$A:$A,0),MATCH(EY$2,q_projections!$2:$2,0)),"n/a")</f>
        <v>n/a</v>
      </c>
      <c r="EZ5" s="60" t="str">
        <f>_xlfn.IFNA(INDEX(q_projections!$A:$BD,MATCH($A5,q_projections!$A:$A,0),MATCH(EZ$2,q_projections!$2:$2,0)),"n/a")</f>
        <v>n/a</v>
      </c>
      <c r="FA5" s="60" t="str">
        <f>_xlfn.IFNA(INDEX(q_projections!$A:$BD,MATCH($A5,q_projections!$A:$A,0),MATCH(FA$2,q_projections!$2:$2,0)),"n/a")</f>
        <v>n/a</v>
      </c>
      <c r="FB5" s="60" t="str">
        <f>_xlfn.IFNA(INDEX(q_projections!$A:$BD,MATCH($A5,q_projections!$A:$A,0),MATCH(FB$2,q_projections!$2:$2,0)),"n/a")</f>
        <v>n/a</v>
      </c>
      <c r="FC5" s="60" t="str">
        <f>_xlfn.IFNA(INDEX(q_projections!$A:$BD,MATCH($A5,q_projections!$A:$A,0),MATCH(FC$2,q_projections!$2:$2,0)),"n/a")</f>
        <v>n/a</v>
      </c>
      <c r="FD5" s="60" t="str">
        <f>_xlfn.IFNA(INDEX(q_projections!$A:$BD,MATCH($A5,q_projections!$A:$A,0),MATCH(FD$2,q_projections!$2:$2,0)),"n/a")</f>
        <v>n/a</v>
      </c>
      <c r="FE5" s="60" t="str">
        <f>_xlfn.IFNA(INDEX(q_projections!$A:$BD,MATCH($A5,q_projections!$A:$A,0),MATCH(FE$2,q_projections!$2:$2,0)),"n/a")</f>
        <v>n/a</v>
      </c>
      <c r="FF5" s="60" t="str">
        <f>_xlfn.IFNA(INDEX(q_projections!$A:$BD,MATCH($A5,q_projections!$A:$A,0),MATCH(FF$2,q_projections!$2:$2,0)),"n/a")</f>
        <v>n/a</v>
      </c>
      <c r="FG5" s="60" t="str">
        <f>_xlfn.IFNA(INDEX(q_projections!$A:$BD,MATCH($A5,q_projections!$A:$A,0),MATCH(FG$2,q_projections!$2:$2,0)),"n/a")</f>
        <v>n/a</v>
      </c>
      <c r="FH5" s="60" t="str">
        <f>_xlfn.IFNA(INDEX(q_projections!$A:$BD,MATCH($A5,q_projections!$A:$A,0),MATCH(FH$2,q_projections!$2:$2,0)),"n/a")</f>
        <v>n/a</v>
      </c>
      <c r="FI5" s="60" t="str">
        <f>_xlfn.IFNA(INDEX(q_projections!$A:$BD,MATCH($A5,q_projections!$A:$A,0),MATCH(FI$2,q_projections!$2:$2,0)),"n/a")</f>
        <v>n/a</v>
      </c>
      <c r="FJ5" s="60" t="str">
        <f>_xlfn.IFNA(INDEX(q_projections!$A:$BD,MATCH($A5,q_projections!$A:$A,0),MATCH(FJ$2,q_projections!$2:$2,0)),"n/a")</f>
        <v>n/a</v>
      </c>
      <c r="FK5" s="60" t="str">
        <f>_xlfn.IFNA(INDEX(q_projections!$A:$BD,MATCH($A5,q_projections!$A:$A,0),MATCH(FK$2,q_projections!$2:$2,0)),"n/a")</f>
        <v>n/a</v>
      </c>
      <c r="FL5" s="60" t="str">
        <f>_xlfn.IFNA(INDEX(q_projections!$A:$BD,MATCH($A5,q_projections!$A:$A,0),MATCH(FL$2,q_projections!$2:$2,0)),"n/a")</f>
        <v>n/a</v>
      </c>
      <c r="FM5" s="60" t="str">
        <f>_xlfn.IFNA(INDEX(q_projections!$A:$BD,MATCH($A5,q_projections!$A:$A,0),MATCH(FM$2,q_projections!$2:$2,0)),"n/a")</f>
        <v>n/a</v>
      </c>
      <c r="FN5" s="60" t="str">
        <f>_xlfn.IFNA(INDEX(q_projections!$A:$BD,MATCH($A5,q_projections!$A:$A,0),MATCH(FN$2,q_projections!$2:$2,0)),"n/a")</f>
        <v>n/a</v>
      </c>
      <c r="FO5" s="60" t="str">
        <f>_xlfn.IFNA(INDEX(q_projections!$A:$BD,MATCH($A5,q_projections!$A:$A,0),MATCH(FO$2,q_projections!$2:$2,0)),"n/a")</f>
        <v>n/a</v>
      </c>
      <c r="FP5" s="60" t="str">
        <f>_xlfn.IFNA(INDEX(q_projections!$A:$BD,MATCH($A5,q_projections!$A:$A,0),MATCH(FP$2,q_projections!$2:$2,0)),"n/a")</f>
        <v>n/a</v>
      </c>
      <c r="FQ5" s="60" t="str">
        <f>_xlfn.IFNA(INDEX(q_projections!$A:$BD,MATCH($A5,q_projections!$A:$A,0),MATCH(FQ$2,q_projections!$2:$2,0)),"n/a")</f>
        <v>n/a</v>
      </c>
      <c r="FR5" s="60" t="str">
        <f>_xlfn.IFNA(INDEX(q_projections!$A:$BD,MATCH($A5,q_projections!$A:$A,0),MATCH(FR$2,q_projections!$2:$2,0)),"n/a")</f>
        <v>n/a</v>
      </c>
      <c r="FS5" s="60" t="str">
        <f>_xlfn.IFNA(INDEX(q_projections!$A:$BD,MATCH($A5,q_projections!$A:$A,0),MATCH(FS$2,q_projections!$2:$2,0)),"n/a")</f>
        <v>n/a</v>
      </c>
      <c r="FT5" s="60" t="str">
        <f>_xlfn.IFNA(INDEX(q_projections!$A:$BD,MATCH($A5,q_projections!$A:$A,0),MATCH(FT$2,q_projections!$2:$2,0)),"n/a")</f>
        <v>n/a</v>
      </c>
      <c r="FU5" s="60" t="str">
        <f>_xlfn.IFNA(INDEX(q_projections!$A:$BD,MATCH($A5,q_projections!$A:$A,0),MATCH(FU$2,q_projections!$2:$2,0)),"n/a")</f>
        <v>n/a</v>
      </c>
      <c r="FV5" s="60" t="str">
        <f>_xlfn.IFNA(INDEX(q_projections!$A:$BD,MATCH($A5,q_projections!$A:$A,0),MATCH(FV$2,q_projections!$2:$2,0)),"n/a")</f>
        <v>n/a</v>
      </c>
      <c r="FW5" s="60" t="str">
        <f>_xlfn.IFNA(INDEX(q_projections!$A:$BD,MATCH($A5,q_projections!$A:$A,0),MATCH(FW$2,q_projections!$2:$2,0)),"n/a")</f>
        <v>n/a</v>
      </c>
      <c r="FX5" s="60" t="str">
        <f>_xlfn.IFNA(INDEX(q_projections!$A:$BD,MATCH($A5,q_projections!$A:$A,0),MATCH(FX$2,q_projections!$2:$2,0)),"n/a")</f>
        <v>n/a</v>
      </c>
      <c r="FY5" s="60" t="str">
        <f>_xlfn.IFNA(INDEX(q_projections!$A:$BD,MATCH($A5,q_projections!$A:$A,0),MATCH(FY$2,q_projections!$2:$2,0)),"n/a")</f>
        <v>n/a</v>
      </c>
      <c r="FZ5" s="60" t="str">
        <f>_xlfn.IFNA(INDEX(q_projections!$A:$BD,MATCH($A5,q_projections!$A:$A,0),MATCH(FZ$2,q_projections!$2:$2,0)),"n/a")</f>
        <v>n/a</v>
      </c>
      <c r="GA5" s="60" t="str">
        <f>_xlfn.IFNA(INDEX(q_projections!$A:$BD,MATCH($A5,q_projections!$A:$A,0),MATCH(GA$2,q_projections!$2:$2,0)),"n/a")</f>
        <v>n/a</v>
      </c>
      <c r="GB5" s="60" t="str">
        <f>_xlfn.IFNA(INDEX(q_projections!$A:$BD,MATCH($A5,q_projections!$A:$A,0),MATCH(GB$2,q_projections!$2:$2,0)),"n/a")</f>
        <v>n/a</v>
      </c>
      <c r="GC5" s="60" t="str">
        <f>_xlfn.IFNA(INDEX(q_projections!$A:$BD,MATCH($A5,q_projections!$A:$A,0),MATCH(GC$2,q_projections!$2:$2,0)),"n/a")</f>
        <v>n/a</v>
      </c>
      <c r="GD5" s="60" t="str">
        <f>_xlfn.IFNA(INDEX(q_projections!$A:$BD,MATCH($A5,q_projections!$A:$A,0),MATCH(GD$2,q_projections!$2:$2,0)),"n/a")</f>
        <v>n/a</v>
      </c>
      <c r="GE5" s="60" t="str">
        <f>_xlfn.IFNA(INDEX(q_projections!$A:$BD,MATCH($A5,q_projections!$A:$A,0),MATCH(GE$2,q_projections!$2:$2,0)),"n/a")</f>
        <v>n/a</v>
      </c>
      <c r="GF5" s="60" t="str">
        <f>_xlfn.IFNA(INDEX(q_projections!$A:$BD,MATCH($A5,q_projections!$A:$A,0),MATCH(GF$2,q_projections!$2:$2,0)),"n/a")</f>
        <v>n/a</v>
      </c>
      <c r="GG5" s="60" t="str">
        <f>_xlfn.IFNA(INDEX(q_projections!$A:$BD,MATCH($A5,q_projections!$A:$A,0),MATCH(GG$2,q_projections!$2:$2,0)),"n/a")</f>
        <v>n/a</v>
      </c>
      <c r="GH5" s="60">
        <f>_xlfn.IFNA(INDEX(q_projections!$A:$BD,MATCH($A5,q_projections!$A:$A,0),MATCH(GH$2,q_projections!$2:$2,0)),"n/a")</f>
        <v>0</v>
      </c>
      <c r="GI5" s="60">
        <f>_xlfn.IFNA(INDEX(q_projections!$A:$BD,MATCH($A5,q_projections!$A:$A,0),MATCH(GI$2,q_projections!$2:$2,0)),"n/a")</f>
        <v>0</v>
      </c>
      <c r="GJ5" s="60">
        <f>_xlfn.IFNA(INDEX(q_projections!$A:$BD,MATCH($A5,q_projections!$A:$A,0),MATCH(GJ$2,q_projections!$2:$2,0)),"n/a")</f>
        <v>0</v>
      </c>
      <c r="GK5" s="60">
        <f>_xlfn.IFNA(INDEX(q_projections!$A:$BD,MATCH($A5,q_projections!$A:$A,0),MATCH(GK$2,q_projections!$2:$2,0)),"n/a")</f>
        <v>2.2930890960969563</v>
      </c>
      <c r="GL5" s="60">
        <f>_xlfn.IFNA(INDEX(q_projections!$A:$BD,MATCH($A5,q_projections!$A:$A,0),MATCH(GL$2,q_projections!$2:$2,0)),"n/a")</f>
        <v>2.2175271567696164</v>
      </c>
      <c r="GM5" s="60">
        <f>_xlfn.IFNA(INDEX(q_projections!$A:$BD,MATCH($A5,q_projections!$A:$A,0),MATCH(GM$2,q_projections!$2:$2,0)),"n/a")</f>
        <v>4.1584953027835603</v>
      </c>
      <c r="GN5" s="60">
        <f>_xlfn.IFNA(INDEX(q_projections!$A:$BD,MATCH($A5,q_projections!$A:$A,0),MATCH(GN$2,q_projections!$2:$2,0)),"n/a")</f>
        <v>3.5045910661239299</v>
      </c>
      <c r="GO5" s="60">
        <f>_xlfn.IFNA(INDEX(q_projections!$A:$BD,MATCH($A5,q_projections!$A:$A,0),MATCH(GO$2,q_projections!$2:$2,0)),"n/a")</f>
        <v>2.5301244896549502</v>
      </c>
      <c r="GP5" s="60">
        <f>_xlfn.IFNA(INDEX(q_projections!$A:$BD,MATCH($A5,q_projections!$A:$A,0),MATCH(GP$2,q_projections!$2:$2,0)),"n/a")</f>
        <v>2.5467602814033929</v>
      </c>
      <c r="GQ5" s="60">
        <f>_xlfn.IFNA(INDEX(q_projections!$A:$BD,MATCH($A5,q_projections!$A:$A,0),MATCH(GQ$2,q_projections!$2:$2,0)),"n/a")</f>
        <v>2.4250638957314719</v>
      </c>
      <c r="GR5" s="60">
        <f>_xlfn.IFNA(INDEX(q_projections!$A:$BD,MATCH($A5,q_projections!$A:$A,0),MATCH(GR$2,q_projections!$2:$2,0)),"n/a")</f>
        <v>2.3933249528730105</v>
      </c>
      <c r="GS5" s="60">
        <f>_xlfn.IFNA(INDEX(q_projections!$A:$BD,MATCH($A5,q_projections!$A:$A,0),MATCH(GS$2,q_projections!$2:$2,0)),"n/a")</f>
        <v>1.7909735917368774</v>
      </c>
      <c r="GT5" s="60">
        <f>_xlfn.IFNA(INDEX(q_projections!$A:$BD,MATCH($A5,q_projections!$A:$A,0),MATCH(GT$2,q_projections!$2:$2,0)),"n/a")</f>
        <v>1.86315915044728</v>
      </c>
      <c r="GU5" s="60">
        <f>_xlfn.IFNA(INDEX(q_projections!$A:$BD,MATCH($A5,q_projections!$A:$A,0),MATCH(GU$2,q_projections!$2:$2,0)),"n/a")</f>
        <v>1.7957207219785998</v>
      </c>
      <c r="GV5" s="60">
        <f>_xlfn.IFNA(INDEX(q_projections!$A:$BD,MATCH($A5,q_projections!$A:$A,0),MATCH(GV$2,q_projections!$2:$2,0)),"n/a")</f>
        <v>1.6748759731371132</v>
      </c>
      <c r="GW5" s="60">
        <f>_xlfn.IFNA(INDEX(q_projections!$A:$BD,MATCH($A5,q_projections!$A:$A,0),MATCH(GW$2,q_projections!$2:$2,0)),"n/a")</f>
        <v>1.5494058776450714</v>
      </c>
      <c r="GX5" s="60">
        <f>_xlfn.IFNA(INDEX(q_projections!$A:$BD,MATCH($A5,q_projections!$A:$A,0),MATCH(GX$2,q_projections!$2:$2,0)),"n/a")</f>
        <v>1.5620564241170198</v>
      </c>
      <c r="GY5" s="60">
        <f>_xlfn.IFNA(INDEX(q_projections!$A:$BD,MATCH($A5,q_projections!$A:$A,0),MATCH(GY$2,q_projections!$2:$2,0)),"n/a")</f>
        <v>1.5621661310670776</v>
      </c>
      <c r="GZ5" s="60">
        <f>_xlfn.IFNA(INDEX(q_projections!$A:$BD,MATCH($A5,q_projections!$A:$A,0),MATCH(GZ$2,q_projections!$2:$2,0)),"n/a")</f>
        <v>1.5663592173068341</v>
      </c>
      <c r="HA5" s="60">
        <f>_xlfn.IFNA(INDEX(q_projections!$A:$BD,MATCH($A5,q_projections!$A:$A,0),MATCH(HA$2,q_projections!$2:$2,0)),"n/a")</f>
        <v>1.5745726549623473</v>
      </c>
      <c r="HB5" s="60">
        <f>_xlfn.IFNA(INDEX(q_projections!$A:$BD,MATCH($A5,q_projections!$A:$A,0),MATCH(HB$2,q_projections!$2:$2,0)),"n/a")</f>
        <v>1.6132466118833788</v>
      </c>
      <c r="HC5" s="60">
        <f>_xlfn.IFNA(INDEX(q_projections!$A:$BD,MATCH($A5,q_projections!$A:$A,0),MATCH(HC$2,q_projections!$2:$2,0)),"n/a")</f>
        <v>1.6128584995939166</v>
      </c>
      <c r="HD5" s="60">
        <f>_xlfn.IFNA(INDEX(q_projections!$A:$BD,MATCH($A5,q_projections!$A:$A,0),MATCH(HD$2,q_projections!$2:$2,0)),"n/a")</f>
        <v>1.6346997119986328</v>
      </c>
      <c r="HE5" s="60">
        <f>_xlfn.IFNA(INDEX(q_projections!$A:$BD,MATCH($A5,q_projections!$A:$A,0),MATCH(HE$2,q_projections!$2:$2,0)),"n/a")</f>
        <v>1.6320758117779777</v>
      </c>
      <c r="HF5" s="60">
        <f>_xlfn.IFNA(INDEX(q_projections!$A:$BD,MATCH($A5,q_projections!$A:$A,0),MATCH(HF$2,q_projections!$2:$2,0)),"n/a")</f>
        <v>1.6635724020830356</v>
      </c>
      <c r="HG5" s="60">
        <f>_xlfn.IFNA(INDEX(q_projections!$A:$BD,MATCH($A5,q_projections!$A:$A,0),MATCH(HG$2,q_projections!$2:$2,0)),"n/a")</f>
        <v>1.7046594794224657</v>
      </c>
      <c r="HH5" s="60">
        <f>_xlfn.IFNA(INDEX(q_projections!$A:$BD,MATCH($A5,q_projections!$A:$A,0),MATCH(HH$2,q_projections!$2:$2,0)),"n/a")</f>
        <v>1.7531812469975261</v>
      </c>
      <c r="HI5" s="60">
        <f>_xlfn.IFNA(INDEX(q_projections!$A:$BD,MATCH($A5,q_projections!$A:$A,0),MATCH(HI$2,q_projections!$2:$2,0)),"n/a")</f>
        <v>1.8030479523580389</v>
      </c>
      <c r="HJ5" s="60">
        <f>_xlfn.IFNA(INDEX(q_projections!$A:$BD,MATCH($A5,q_projections!$A:$A,0),MATCH(HJ$2,q_projections!$2:$2,0)),"n/a")</f>
        <v>1.8996623790147993</v>
      </c>
      <c r="HK5" s="60">
        <f>_xlfn.IFNA(INDEX(q_projections!$A:$BD,MATCH($A5,q_projections!$A:$A,0),MATCH(HK$2,q_projections!$2:$2,0)),"n/a")</f>
        <v>1.8847828267402278</v>
      </c>
      <c r="HL5" s="60">
        <f>_xlfn.IFNA(INDEX(q_projections!$A:$BD,MATCH($A5,q_projections!$A:$A,0),MATCH(HL$2,q_projections!$2:$2,0)),"n/a")</f>
        <v>1.8681137145397209</v>
      </c>
      <c r="HM5" s="60">
        <f>_xlfn.IFNA(INDEX(q_projections!$A:$BD,MATCH($A5,q_projections!$A:$A,0),MATCH(HM$2,q_projections!$2:$2,0)),"n/a")</f>
        <v>1.8535851688311844</v>
      </c>
      <c r="HN5" s="60">
        <f>_xlfn.IFNA(INDEX(q_projections!$A:$BD,MATCH($A5,q_projections!$A:$A,0),MATCH(HN$2,q_projections!$2:$2,0)),"n/a")</f>
        <v>1.8372791952384393</v>
      </c>
      <c r="HO5" s="60">
        <f>_xlfn.IFNA(INDEX(q_projections!$A:$BD,MATCH($A5,q_projections!$A:$A,0),MATCH(HO$2,q_projections!$2:$2,0)),"n/a")</f>
        <v>1.8211587776186366</v>
      </c>
      <c r="HP5" s="60">
        <f>_xlfn.IFNA(INDEX(q_projections!$A:$BD,MATCH($A5,q_projections!$A:$A,0),MATCH(HP$2,q_projections!$2:$2,0)),"n/a")</f>
        <v>1.7053605784157044</v>
      </c>
      <c r="HQ5" s="60">
        <f>_xlfn.IFNA(INDEX(q_projections!$A:$BD,MATCH($A5,q_projections!$A:$A,0),MATCH(HQ$2,q_projections!$2:$2,0)),"n/a")</f>
        <v>1.6694518728658236</v>
      </c>
      <c r="HR5" s="60">
        <f>_xlfn.IFNA(INDEX(q_projections!$A:$BD,MATCH($A5,q_projections!$A:$A,0),MATCH(HR$2,q_projections!$2:$2,0)),"n/a")</f>
        <v>1.6568041873422645</v>
      </c>
      <c r="HS5" s="60">
        <f>_xlfn.IFNA(INDEX(q_projections!$A:$BD,MATCH($A5,q_projections!$A:$A,0),MATCH(HS$2,q_projections!$2:$2,0)),"n/a")</f>
        <v>1.6670271311179041</v>
      </c>
      <c r="HT5" s="60">
        <f>_xlfn.IFNA(INDEX(q_projections!$A:$BD,MATCH($A5,q_projections!$A:$A,0),MATCH(HT$2,q_projections!$2:$2,0)),"n/a")</f>
        <v>1.7205197768217717</v>
      </c>
      <c r="HU5" s="60">
        <f>_xlfn.IFNA(INDEX(q_projections!$A:$BD,MATCH($A5,q_projections!$A:$A,0),MATCH(HU$2,q_projections!$2:$2,0)),"n/a")</f>
        <v>1.7977834106614354</v>
      </c>
      <c r="HV5" s="60">
        <f>_xlfn.IFNA(INDEX(q_projections!$A:$BD,MATCH($A5,q_projections!$A:$A,0),MATCH(HV$2,q_projections!$2:$2,0)),"n/a")</f>
        <v>1.8553045952164116</v>
      </c>
      <c r="HW5" s="60">
        <f>_xlfn.IFNA(INDEX(q_projections!$A:$BD,MATCH($A5,q_projections!$A:$A,0),MATCH(HW$2,q_projections!$2:$2,0)),"n/a")</f>
        <v>1.9064331093802123</v>
      </c>
      <c r="HX5" s="60">
        <f>_xlfn.IFNA(INDEX(q_projections!$A:$BD,MATCH($A5,q_projections!$A:$A,0),MATCH(HX$2,q_projections!$2:$2,0)),"n/a")</f>
        <v>1.891819553752816</v>
      </c>
      <c r="HY5" s="60">
        <f>_xlfn.IFNA(INDEX(q_projections!$A:$BD,MATCH($A5,q_projections!$A:$A,0),MATCH(HY$2,q_projections!$2:$2,0)),"n/a")</f>
        <v>1.847805917809775</v>
      </c>
      <c r="HZ5" s="60">
        <f>_xlfn.IFNA(INDEX(q_projections!$A:$BD,MATCH($A5,q_projections!$A:$A,0),MATCH(HZ$2,q_projections!$2:$2,0)),"n/a")</f>
        <v>1.769444396947728</v>
      </c>
      <c r="IA5" s="60">
        <f>_xlfn.IFNA(INDEX(q_projections!$A:$BD,MATCH($A5,q_projections!$A:$A,0),MATCH(IA$2,q_projections!$2:$2,0)),"n/a")</f>
        <v>1.7616517215049754</v>
      </c>
      <c r="IB5" s="60">
        <f>_xlfn.IFNA(INDEX(q_projections!$A:$BD,MATCH($A5,q_projections!$A:$A,0),MATCH(IB$2,q_projections!$2:$2,0)),"n/a")</f>
        <v>1.7593930642325617</v>
      </c>
      <c r="IC5" s="60">
        <f>_xlfn.IFNA(INDEX(q_projections!$A:$BD,MATCH($A5,q_projections!$A:$A,0),MATCH(IC$2,q_projections!$2:$2,0)),"n/a")</f>
        <v>1.757130287549491</v>
      </c>
    </row>
    <row r="6" spans="1:238" s="60" customFormat="1">
      <c r="A6" s="69" t="s">
        <v>438</v>
      </c>
      <c r="B6" s="60" t="str">
        <f>_xlfn.IFNA(INDEX(q_projections!$A:$BD,MATCH($A6,q_projections!$A:$A,0),MATCH(B$2,q_projections!$2:$2,0)),"n/a")</f>
        <v>n/a</v>
      </c>
      <c r="C6" s="60" t="str">
        <f>_xlfn.IFNA(INDEX(q_projections!$A:$BD,MATCH($A6,q_projections!$A:$A,0),MATCH(C$2,q_projections!$2:$2,0)),"n/a")</f>
        <v>n/a</v>
      </c>
      <c r="D6" s="60" t="str">
        <f>_xlfn.IFNA(INDEX(q_projections!$A:$BD,MATCH($A6,q_projections!$A:$A,0),MATCH(D$2,q_projections!$2:$2,0)),"n/a")</f>
        <v>n/a</v>
      </c>
      <c r="E6" s="60" t="str">
        <f>_xlfn.IFNA(INDEX(q_projections!$A:$BD,MATCH($A6,q_projections!$A:$A,0),MATCH(E$2,q_projections!$2:$2,0)),"n/a")</f>
        <v>n/a</v>
      </c>
      <c r="F6" s="60" t="str">
        <f>_xlfn.IFNA(INDEX(q_projections!$A:$BD,MATCH($A6,q_projections!$A:$A,0),MATCH(F$2,q_projections!$2:$2,0)),"n/a")</f>
        <v>n/a</v>
      </c>
      <c r="G6" s="60" t="str">
        <f>_xlfn.IFNA(INDEX(q_projections!$A:$BD,MATCH($A6,q_projections!$A:$A,0),MATCH(G$2,q_projections!$2:$2,0)),"n/a")</f>
        <v>n/a</v>
      </c>
      <c r="H6" s="60" t="str">
        <f>_xlfn.IFNA(INDEX(q_projections!$A:$BD,MATCH($A6,q_projections!$A:$A,0),MATCH(H$2,q_projections!$2:$2,0)),"n/a")</f>
        <v>n/a</v>
      </c>
      <c r="I6" s="60" t="str">
        <f>_xlfn.IFNA(INDEX(q_projections!$A:$BD,MATCH($A6,q_projections!$A:$A,0),MATCH(I$2,q_projections!$2:$2,0)),"n/a")</f>
        <v>n/a</v>
      </c>
      <c r="J6" s="60" t="str">
        <f>_xlfn.IFNA(INDEX(q_projections!$A:$BD,MATCH($A6,q_projections!$A:$A,0),MATCH(J$2,q_projections!$2:$2,0)),"n/a")</f>
        <v>n/a</v>
      </c>
      <c r="K6" s="60" t="str">
        <f>_xlfn.IFNA(INDEX(q_projections!$A:$BD,MATCH($A6,q_projections!$A:$A,0),MATCH(K$2,q_projections!$2:$2,0)),"n/a")</f>
        <v>n/a</v>
      </c>
      <c r="L6" s="60" t="str">
        <f>_xlfn.IFNA(INDEX(q_projections!$A:$BD,MATCH($A6,q_projections!$A:$A,0),MATCH(L$2,q_projections!$2:$2,0)),"n/a")</f>
        <v>n/a</v>
      </c>
      <c r="M6" s="60" t="str">
        <f>_xlfn.IFNA(INDEX(q_projections!$A:$BD,MATCH($A6,q_projections!$A:$A,0),MATCH(M$2,q_projections!$2:$2,0)),"n/a")</f>
        <v>n/a</v>
      </c>
      <c r="N6" s="60" t="str">
        <f>_xlfn.IFNA(INDEX(q_projections!$A:$BD,MATCH($A6,q_projections!$A:$A,0),MATCH(N$2,q_projections!$2:$2,0)),"n/a")</f>
        <v>n/a</v>
      </c>
      <c r="O6" s="60" t="str">
        <f>_xlfn.IFNA(INDEX(q_projections!$A:$BD,MATCH($A6,q_projections!$A:$A,0),MATCH(O$2,q_projections!$2:$2,0)),"n/a")</f>
        <v>n/a</v>
      </c>
      <c r="P6" s="60" t="str">
        <f>_xlfn.IFNA(INDEX(q_projections!$A:$BD,MATCH($A6,q_projections!$A:$A,0),MATCH(P$2,q_projections!$2:$2,0)),"n/a")</f>
        <v>n/a</v>
      </c>
      <c r="Q6" s="60" t="str">
        <f>_xlfn.IFNA(INDEX(q_projections!$A:$BD,MATCH($A6,q_projections!$A:$A,0),MATCH(Q$2,q_projections!$2:$2,0)),"n/a")</f>
        <v>n/a</v>
      </c>
      <c r="R6" s="60" t="str">
        <f>_xlfn.IFNA(INDEX(q_projections!$A:$BD,MATCH($A6,q_projections!$A:$A,0),MATCH(R$2,q_projections!$2:$2,0)),"n/a")</f>
        <v>n/a</v>
      </c>
      <c r="S6" s="60" t="str">
        <f>_xlfn.IFNA(INDEX(q_projections!$A:$BD,MATCH($A6,q_projections!$A:$A,0),MATCH(S$2,q_projections!$2:$2,0)),"n/a")</f>
        <v>n/a</v>
      </c>
      <c r="T6" s="60" t="str">
        <f>_xlfn.IFNA(INDEX(q_projections!$A:$BD,MATCH($A6,q_projections!$A:$A,0),MATCH(T$2,q_projections!$2:$2,0)),"n/a")</f>
        <v>n/a</v>
      </c>
      <c r="U6" s="60" t="str">
        <f>_xlfn.IFNA(INDEX(q_projections!$A:$BD,MATCH($A6,q_projections!$A:$A,0),MATCH(U$2,q_projections!$2:$2,0)),"n/a")</f>
        <v>n/a</v>
      </c>
      <c r="V6" s="60" t="str">
        <f>_xlfn.IFNA(INDEX(q_projections!$A:$BD,MATCH($A6,q_projections!$A:$A,0),MATCH(V$2,q_projections!$2:$2,0)),"n/a")</f>
        <v>n/a</v>
      </c>
      <c r="W6" s="60" t="str">
        <f>_xlfn.IFNA(INDEX(q_projections!$A:$BD,MATCH($A6,q_projections!$A:$A,0),MATCH(W$2,q_projections!$2:$2,0)),"n/a")</f>
        <v>n/a</v>
      </c>
      <c r="X6" s="60" t="str">
        <f>_xlfn.IFNA(INDEX(q_projections!$A:$BD,MATCH($A6,q_projections!$A:$A,0),MATCH(X$2,q_projections!$2:$2,0)),"n/a")</f>
        <v>n/a</v>
      </c>
      <c r="Y6" s="60" t="str">
        <f>_xlfn.IFNA(INDEX(q_projections!$A:$BD,MATCH($A6,q_projections!$A:$A,0),MATCH(Y$2,q_projections!$2:$2,0)),"n/a")</f>
        <v>n/a</v>
      </c>
      <c r="Z6" s="60" t="str">
        <f>_xlfn.IFNA(INDEX(q_projections!$A:$BD,MATCH($A6,q_projections!$A:$A,0),MATCH(Z$2,q_projections!$2:$2,0)),"n/a")</f>
        <v>n/a</v>
      </c>
      <c r="AA6" s="60" t="str">
        <f>_xlfn.IFNA(INDEX(q_projections!$A:$BD,MATCH($A6,q_projections!$A:$A,0),MATCH(AA$2,q_projections!$2:$2,0)),"n/a")</f>
        <v>n/a</v>
      </c>
      <c r="AB6" s="60" t="str">
        <f>_xlfn.IFNA(INDEX(q_projections!$A:$BD,MATCH($A6,q_projections!$A:$A,0),MATCH(AB$2,q_projections!$2:$2,0)),"n/a")</f>
        <v>n/a</v>
      </c>
      <c r="AC6" s="60" t="str">
        <f>_xlfn.IFNA(INDEX(q_projections!$A:$BD,MATCH($A6,q_projections!$A:$A,0),MATCH(AC$2,q_projections!$2:$2,0)),"n/a")</f>
        <v>n/a</v>
      </c>
      <c r="AD6" s="60" t="str">
        <f>_xlfn.IFNA(INDEX(q_projections!$A:$BD,MATCH($A6,q_projections!$A:$A,0),MATCH(AD$2,q_projections!$2:$2,0)),"n/a")</f>
        <v>n/a</v>
      </c>
      <c r="AE6" s="60" t="str">
        <f>_xlfn.IFNA(INDEX(q_projections!$A:$BD,MATCH($A6,q_projections!$A:$A,0),MATCH(AE$2,q_projections!$2:$2,0)),"n/a")</f>
        <v>n/a</v>
      </c>
      <c r="AF6" s="60" t="str">
        <f>_xlfn.IFNA(INDEX(q_projections!$A:$BD,MATCH($A6,q_projections!$A:$A,0),MATCH(AF$2,q_projections!$2:$2,0)),"n/a")</f>
        <v>n/a</v>
      </c>
      <c r="AG6" s="60" t="str">
        <f>_xlfn.IFNA(INDEX(q_projections!$A:$BD,MATCH($A6,q_projections!$A:$A,0),MATCH(AG$2,q_projections!$2:$2,0)),"n/a")</f>
        <v>n/a</v>
      </c>
      <c r="AH6" s="60" t="str">
        <f>_xlfn.IFNA(INDEX(q_projections!$A:$BD,MATCH($A6,q_projections!$A:$A,0),MATCH(AH$2,q_projections!$2:$2,0)),"n/a")</f>
        <v>n/a</v>
      </c>
      <c r="AI6" s="60" t="str">
        <f>_xlfn.IFNA(INDEX(q_projections!$A:$BD,MATCH($A6,q_projections!$A:$A,0),MATCH(AI$2,q_projections!$2:$2,0)),"n/a")</f>
        <v>n/a</v>
      </c>
      <c r="AJ6" s="60" t="str">
        <f>_xlfn.IFNA(INDEX(q_projections!$A:$BD,MATCH($A6,q_projections!$A:$A,0),MATCH(AJ$2,q_projections!$2:$2,0)),"n/a")</f>
        <v>n/a</v>
      </c>
      <c r="AK6" s="60" t="str">
        <f>_xlfn.IFNA(INDEX(q_projections!$A:$BD,MATCH($A6,q_projections!$A:$A,0),MATCH(AK$2,q_projections!$2:$2,0)),"n/a")</f>
        <v>n/a</v>
      </c>
      <c r="AL6" s="60" t="str">
        <f>_xlfn.IFNA(INDEX(q_projections!$A:$BD,MATCH($A6,q_projections!$A:$A,0),MATCH(AL$2,q_projections!$2:$2,0)),"n/a")</f>
        <v>n/a</v>
      </c>
      <c r="AM6" s="60" t="str">
        <f>_xlfn.IFNA(INDEX(q_projections!$A:$BD,MATCH($A6,q_projections!$A:$A,0),MATCH(AM$2,q_projections!$2:$2,0)),"n/a")</f>
        <v>n/a</v>
      </c>
      <c r="AN6" s="60" t="str">
        <f>_xlfn.IFNA(INDEX(q_projections!$A:$BD,MATCH($A6,q_projections!$A:$A,0),MATCH(AN$2,q_projections!$2:$2,0)),"n/a")</f>
        <v>n/a</v>
      </c>
      <c r="AO6" s="60" t="str">
        <f>_xlfn.IFNA(INDEX(q_projections!$A:$BD,MATCH($A6,q_projections!$A:$A,0),MATCH(AO$2,q_projections!$2:$2,0)),"n/a")</f>
        <v>n/a</v>
      </c>
      <c r="AP6" s="60" t="str">
        <f>_xlfn.IFNA(INDEX(q_projections!$A:$BD,MATCH($A6,q_projections!$A:$A,0),MATCH(AP$2,q_projections!$2:$2,0)),"n/a")</f>
        <v>n/a</v>
      </c>
      <c r="AQ6" s="60" t="str">
        <f>_xlfn.IFNA(INDEX(q_projections!$A:$BD,MATCH($A6,q_projections!$A:$A,0),MATCH(AQ$2,q_projections!$2:$2,0)),"n/a")</f>
        <v>n/a</v>
      </c>
      <c r="AR6" s="60" t="str">
        <f>_xlfn.IFNA(INDEX(q_projections!$A:$BD,MATCH($A6,q_projections!$A:$A,0),MATCH(AR$2,q_projections!$2:$2,0)),"n/a")</f>
        <v>n/a</v>
      </c>
      <c r="AS6" s="60" t="str">
        <f>_xlfn.IFNA(INDEX(q_projections!$A:$BD,MATCH($A6,q_projections!$A:$A,0),MATCH(AS$2,q_projections!$2:$2,0)),"n/a")</f>
        <v>n/a</v>
      </c>
      <c r="AT6" s="60" t="str">
        <f>_xlfn.IFNA(INDEX(q_projections!$A:$BD,MATCH($A6,q_projections!$A:$A,0),MATCH(AT$2,q_projections!$2:$2,0)),"n/a")</f>
        <v>n/a</v>
      </c>
      <c r="AU6" s="60" t="str">
        <f>_xlfn.IFNA(INDEX(q_projections!$A:$BD,MATCH($A6,q_projections!$A:$A,0),MATCH(AU$2,q_projections!$2:$2,0)),"n/a")</f>
        <v>n/a</v>
      </c>
      <c r="AV6" s="60" t="str">
        <f>_xlfn.IFNA(INDEX(q_projections!$A:$BD,MATCH($A6,q_projections!$A:$A,0),MATCH(AV$2,q_projections!$2:$2,0)),"n/a")</f>
        <v>n/a</v>
      </c>
      <c r="AW6" s="60" t="str">
        <f>_xlfn.IFNA(INDEX(q_projections!$A:$BD,MATCH($A6,q_projections!$A:$A,0),MATCH(AW$2,q_projections!$2:$2,0)),"n/a")</f>
        <v>n/a</v>
      </c>
      <c r="AX6" s="60" t="str">
        <f>_xlfn.IFNA(INDEX(q_projections!$A:$BD,MATCH($A6,q_projections!$A:$A,0),MATCH(AX$2,q_projections!$2:$2,0)),"n/a")</f>
        <v>n/a</v>
      </c>
      <c r="AY6" s="60" t="str">
        <f>_xlfn.IFNA(INDEX(q_projections!$A:$BD,MATCH($A6,q_projections!$A:$A,0),MATCH(AY$2,q_projections!$2:$2,0)),"n/a")</f>
        <v>n/a</v>
      </c>
      <c r="AZ6" s="60" t="str">
        <f>_xlfn.IFNA(INDEX(q_projections!$A:$BD,MATCH($A6,q_projections!$A:$A,0),MATCH(AZ$2,q_projections!$2:$2,0)),"n/a")</f>
        <v>n/a</v>
      </c>
      <c r="BA6" s="60" t="str">
        <f>_xlfn.IFNA(INDEX(q_projections!$A:$BD,MATCH($A6,q_projections!$A:$A,0),MATCH(BA$2,q_projections!$2:$2,0)),"n/a")</f>
        <v>n/a</v>
      </c>
      <c r="BB6" s="60" t="str">
        <f>_xlfn.IFNA(INDEX(q_projections!$A:$BD,MATCH($A6,q_projections!$A:$A,0),MATCH(BB$2,q_projections!$2:$2,0)),"n/a")</f>
        <v>n/a</v>
      </c>
      <c r="BC6" s="60" t="str">
        <f>_xlfn.IFNA(INDEX(q_projections!$A:$BD,MATCH($A6,q_projections!$A:$A,0),MATCH(BC$2,q_projections!$2:$2,0)),"n/a")</f>
        <v>n/a</v>
      </c>
      <c r="BD6" s="60" t="str">
        <f>_xlfn.IFNA(INDEX(q_projections!$A:$BD,MATCH($A6,q_projections!$A:$A,0),MATCH(BD$2,q_projections!$2:$2,0)),"n/a")</f>
        <v>n/a</v>
      </c>
      <c r="BE6" s="60" t="str">
        <f>_xlfn.IFNA(INDEX(q_projections!$A:$BD,MATCH($A6,q_projections!$A:$A,0),MATCH(BE$2,q_projections!$2:$2,0)),"n/a")</f>
        <v>n/a</v>
      </c>
      <c r="BF6" s="60" t="str">
        <f>_xlfn.IFNA(INDEX(q_projections!$A:$BD,MATCH($A6,q_projections!$A:$A,0),MATCH(BF$2,q_projections!$2:$2,0)),"n/a")</f>
        <v>n/a</v>
      </c>
      <c r="BG6" s="60" t="str">
        <f>_xlfn.IFNA(INDEX(q_projections!$A:$BD,MATCH($A6,q_projections!$A:$A,0),MATCH(BG$2,q_projections!$2:$2,0)),"n/a")</f>
        <v>n/a</v>
      </c>
      <c r="BH6" s="60" t="str">
        <f>_xlfn.IFNA(INDEX(q_projections!$A:$BD,MATCH($A6,q_projections!$A:$A,0),MATCH(BH$2,q_projections!$2:$2,0)),"n/a")</f>
        <v>n/a</v>
      </c>
      <c r="BI6" s="60" t="str">
        <f>_xlfn.IFNA(INDEX(q_projections!$A:$BD,MATCH($A6,q_projections!$A:$A,0),MATCH(BI$2,q_projections!$2:$2,0)),"n/a")</f>
        <v>n/a</v>
      </c>
      <c r="BJ6" s="60" t="str">
        <f>_xlfn.IFNA(INDEX(q_projections!$A:$BD,MATCH($A6,q_projections!$A:$A,0),MATCH(BJ$2,q_projections!$2:$2,0)),"n/a")</f>
        <v>n/a</v>
      </c>
      <c r="BK6" s="60" t="str">
        <f>_xlfn.IFNA(INDEX(q_projections!$A:$BD,MATCH($A6,q_projections!$A:$A,0),MATCH(BK$2,q_projections!$2:$2,0)),"n/a")</f>
        <v>n/a</v>
      </c>
      <c r="BL6" s="60" t="str">
        <f>_xlfn.IFNA(INDEX(q_projections!$A:$BD,MATCH($A6,q_projections!$A:$A,0),MATCH(BL$2,q_projections!$2:$2,0)),"n/a")</f>
        <v>n/a</v>
      </c>
      <c r="BM6" s="60" t="str">
        <f>_xlfn.IFNA(INDEX(q_projections!$A:$BD,MATCH($A6,q_projections!$A:$A,0),MATCH(BM$2,q_projections!$2:$2,0)),"n/a")</f>
        <v>n/a</v>
      </c>
      <c r="BN6" s="60" t="str">
        <f>_xlfn.IFNA(INDEX(q_projections!$A:$BD,MATCH($A6,q_projections!$A:$A,0),MATCH(BN$2,q_projections!$2:$2,0)),"n/a")</f>
        <v>n/a</v>
      </c>
      <c r="BO6" s="60" t="str">
        <f>_xlfn.IFNA(INDEX(q_projections!$A:$BD,MATCH($A6,q_projections!$A:$A,0),MATCH(BO$2,q_projections!$2:$2,0)),"n/a")</f>
        <v>n/a</v>
      </c>
      <c r="BP6" s="60" t="str">
        <f>_xlfn.IFNA(INDEX(q_projections!$A:$BD,MATCH($A6,q_projections!$A:$A,0),MATCH(BP$2,q_projections!$2:$2,0)),"n/a")</f>
        <v>n/a</v>
      </c>
      <c r="BQ6" s="60" t="str">
        <f>_xlfn.IFNA(INDEX(q_projections!$A:$BD,MATCH($A6,q_projections!$A:$A,0),MATCH(BQ$2,q_projections!$2:$2,0)),"n/a")</f>
        <v>n/a</v>
      </c>
      <c r="BR6" s="60" t="str">
        <f>_xlfn.IFNA(INDEX(q_projections!$A:$BD,MATCH($A6,q_projections!$A:$A,0),MATCH(BR$2,q_projections!$2:$2,0)),"n/a")</f>
        <v>n/a</v>
      </c>
      <c r="BS6" s="60" t="str">
        <f>_xlfn.IFNA(INDEX(q_projections!$A:$BD,MATCH($A6,q_projections!$A:$A,0),MATCH(BS$2,q_projections!$2:$2,0)),"n/a")</f>
        <v>n/a</v>
      </c>
      <c r="BT6" s="60" t="str">
        <f>_xlfn.IFNA(INDEX(q_projections!$A:$BD,MATCH($A6,q_projections!$A:$A,0),MATCH(BT$2,q_projections!$2:$2,0)),"n/a")</f>
        <v>n/a</v>
      </c>
      <c r="BU6" s="60" t="str">
        <f>_xlfn.IFNA(INDEX(q_projections!$A:$BD,MATCH($A6,q_projections!$A:$A,0),MATCH(BU$2,q_projections!$2:$2,0)),"n/a")</f>
        <v>n/a</v>
      </c>
      <c r="BV6" s="60" t="str">
        <f>_xlfn.IFNA(INDEX(q_projections!$A:$BD,MATCH($A6,q_projections!$A:$A,0),MATCH(BV$2,q_projections!$2:$2,0)),"n/a")</f>
        <v>n/a</v>
      </c>
      <c r="BW6" s="60" t="str">
        <f>_xlfn.IFNA(INDEX(q_projections!$A:$BD,MATCH($A6,q_projections!$A:$A,0),MATCH(BW$2,q_projections!$2:$2,0)),"n/a")</f>
        <v>n/a</v>
      </c>
      <c r="BX6" s="60" t="str">
        <f>_xlfn.IFNA(INDEX(q_projections!$A:$BD,MATCH($A6,q_projections!$A:$A,0),MATCH(BX$2,q_projections!$2:$2,0)),"n/a")</f>
        <v>n/a</v>
      </c>
      <c r="BY6" s="60" t="str">
        <f>_xlfn.IFNA(INDEX(q_projections!$A:$BD,MATCH($A6,q_projections!$A:$A,0),MATCH(BY$2,q_projections!$2:$2,0)),"n/a")</f>
        <v>n/a</v>
      </c>
      <c r="BZ6" s="60" t="str">
        <f>_xlfn.IFNA(INDEX(q_projections!$A:$BD,MATCH($A6,q_projections!$A:$A,0),MATCH(BZ$2,q_projections!$2:$2,0)),"n/a")</f>
        <v>n/a</v>
      </c>
      <c r="CA6" s="60" t="str">
        <f>_xlfn.IFNA(INDEX(q_projections!$A:$BD,MATCH($A6,q_projections!$A:$A,0),MATCH(CA$2,q_projections!$2:$2,0)),"n/a")</f>
        <v>n/a</v>
      </c>
      <c r="CB6" s="60" t="str">
        <f>_xlfn.IFNA(INDEX(q_projections!$A:$BD,MATCH($A6,q_projections!$A:$A,0),MATCH(CB$2,q_projections!$2:$2,0)),"n/a")</f>
        <v>n/a</v>
      </c>
      <c r="CC6" s="60" t="str">
        <f>_xlfn.IFNA(INDEX(q_projections!$A:$BD,MATCH($A6,q_projections!$A:$A,0),MATCH(CC$2,q_projections!$2:$2,0)),"n/a")</f>
        <v>n/a</v>
      </c>
      <c r="CD6" s="60" t="str">
        <f>_xlfn.IFNA(INDEX(q_projections!$A:$BD,MATCH($A6,q_projections!$A:$A,0),MATCH(CD$2,q_projections!$2:$2,0)),"n/a")</f>
        <v>n/a</v>
      </c>
      <c r="CE6" s="60" t="str">
        <f>_xlfn.IFNA(INDEX(q_projections!$A:$BD,MATCH($A6,q_projections!$A:$A,0),MATCH(CE$2,q_projections!$2:$2,0)),"n/a")</f>
        <v>n/a</v>
      </c>
      <c r="CF6" s="60" t="str">
        <f>_xlfn.IFNA(INDEX(q_projections!$A:$BD,MATCH($A6,q_projections!$A:$A,0),MATCH(CF$2,q_projections!$2:$2,0)),"n/a")</f>
        <v>n/a</v>
      </c>
      <c r="CG6" s="60" t="str">
        <f>_xlfn.IFNA(INDEX(q_projections!$A:$BD,MATCH($A6,q_projections!$A:$A,0),MATCH(CG$2,q_projections!$2:$2,0)),"n/a")</f>
        <v>n/a</v>
      </c>
      <c r="CH6" s="60" t="str">
        <f>_xlfn.IFNA(INDEX(q_projections!$A:$BD,MATCH($A6,q_projections!$A:$A,0),MATCH(CH$2,q_projections!$2:$2,0)),"n/a")</f>
        <v>n/a</v>
      </c>
      <c r="CI6" s="60" t="str">
        <f>_xlfn.IFNA(INDEX(q_projections!$A:$BD,MATCH($A6,q_projections!$A:$A,0),MATCH(CI$2,q_projections!$2:$2,0)),"n/a")</f>
        <v>n/a</v>
      </c>
      <c r="CJ6" s="60" t="str">
        <f>_xlfn.IFNA(INDEX(q_projections!$A:$BD,MATCH($A6,q_projections!$A:$A,0),MATCH(CJ$2,q_projections!$2:$2,0)),"n/a")</f>
        <v>n/a</v>
      </c>
      <c r="CK6" s="60" t="str">
        <f>_xlfn.IFNA(INDEX(q_projections!$A:$BD,MATCH($A6,q_projections!$A:$A,0),MATCH(CK$2,q_projections!$2:$2,0)),"n/a")</f>
        <v>n/a</v>
      </c>
      <c r="CL6" s="60" t="str">
        <f>_xlfn.IFNA(INDEX(q_projections!$A:$BD,MATCH($A6,q_projections!$A:$A,0),MATCH(CL$2,q_projections!$2:$2,0)),"n/a")</f>
        <v>n/a</v>
      </c>
      <c r="CM6" s="60" t="str">
        <f>_xlfn.IFNA(INDEX(q_projections!$A:$BD,MATCH($A6,q_projections!$A:$A,0),MATCH(CM$2,q_projections!$2:$2,0)),"n/a")</f>
        <v>n/a</v>
      </c>
      <c r="CN6" s="60" t="str">
        <f>_xlfn.IFNA(INDEX(q_projections!$A:$BD,MATCH($A6,q_projections!$A:$A,0),MATCH(CN$2,q_projections!$2:$2,0)),"n/a")</f>
        <v>n/a</v>
      </c>
      <c r="CO6" s="60" t="str">
        <f>_xlfn.IFNA(INDEX(q_projections!$A:$BD,MATCH($A6,q_projections!$A:$A,0),MATCH(CO$2,q_projections!$2:$2,0)),"n/a")</f>
        <v>n/a</v>
      </c>
      <c r="CP6" s="60" t="str">
        <f>_xlfn.IFNA(INDEX(q_projections!$A:$BD,MATCH($A6,q_projections!$A:$A,0),MATCH(CP$2,q_projections!$2:$2,0)),"n/a")</f>
        <v>n/a</v>
      </c>
      <c r="CQ6" s="60" t="str">
        <f>_xlfn.IFNA(INDEX(q_projections!$A:$BD,MATCH($A6,q_projections!$A:$A,0),MATCH(CQ$2,q_projections!$2:$2,0)),"n/a")</f>
        <v>n/a</v>
      </c>
      <c r="CR6" s="60" t="str">
        <f>_xlfn.IFNA(INDEX(q_projections!$A:$BD,MATCH($A6,q_projections!$A:$A,0),MATCH(CR$2,q_projections!$2:$2,0)),"n/a")</f>
        <v>n/a</v>
      </c>
      <c r="CS6" s="60" t="str">
        <f>_xlfn.IFNA(INDEX(q_projections!$A:$BD,MATCH($A6,q_projections!$A:$A,0),MATCH(CS$2,q_projections!$2:$2,0)),"n/a")</f>
        <v>n/a</v>
      </c>
      <c r="CT6" s="60" t="str">
        <f>_xlfn.IFNA(INDEX(q_projections!$A:$BD,MATCH($A6,q_projections!$A:$A,0),MATCH(CT$2,q_projections!$2:$2,0)),"n/a")</f>
        <v>n/a</v>
      </c>
      <c r="CU6" s="60" t="str">
        <f>_xlfn.IFNA(INDEX(q_projections!$A:$BD,MATCH($A6,q_projections!$A:$A,0),MATCH(CU$2,q_projections!$2:$2,0)),"n/a")</f>
        <v>n/a</v>
      </c>
      <c r="CV6" s="60" t="str">
        <f>_xlfn.IFNA(INDEX(q_projections!$A:$BD,MATCH($A6,q_projections!$A:$A,0),MATCH(CV$2,q_projections!$2:$2,0)),"n/a")</f>
        <v>n/a</v>
      </c>
      <c r="CW6" s="60" t="str">
        <f>_xlfn.IFNA(INDEX(q_projections!$A:$BD,MATCH($A6,q_projections!$A:$A,0),MATCH(CW$2,q_projections!$2:$2,0)),"n/a")</f>
        <v>n/a</v>
      </c>
      <c r="CX6" s="60" t="str">
        <f>_xlfn.IFNA(INDEX(q_projections!$A:$BD,MATCH($A6,q_projections!$A:$A,0),MATCH(CX$2,q_projections!$2:$2,0)),"n/a")</f>
        <v>n/a</v>
      </c>
      <c r="CY6" s="60" t="str">
        <f>_xlfn.IFNA(INDEX(q_projections!$A:$BD,MATCH($A6,q_projections!$A:$A,0),MATCH(CY$2,q_projections!$2:$2,0)),"n/a")</f>
        <v>n/a</v>
      </c>
      <c r="CZ6" s="60" t="str">
        <f>_xlfn.IFNA(INDEX(q_projections!$A:$BD,MATCH($A6,q_projections!$A:$A,0),MATCH(CZ$2,q_projections!$2:$2,0)),"n/a")</f>
        <v>n/a</v>
      </c>
      <c r="DA6" s="60" t="str">
        <f>_xlfn.IFNA(INDEX(q_projections!$A:$BD,MATCH($A6,q_projections!$A:$A,0),MATCH(DA$2,q_projections!$2:$2,0)),"n/a")</f>
        <v>n/a</v>
      </c>
      <c r="DB6" s="60" t="str">
        <f>_xlfn.IFNA(INDEX(q_projections!$A:$BD,MATCH($A6,q_projections!$A:$A,0),MATCH(DB$2,q_projections!$2:$2,0)),"n/a")</f>
        <v>n/a</v>
      </c>
      <c r="DC6" s="60" t="str">
        <f>_xlfn.IFNA(INDEX(q_projections!$A:$BD,MATCH($A6,q_projections!$A:$A,0),MATCH(DC$2,q_projections!$2:$2,0)),"n/a")</f>
        <v>n/a</v>
      </c>
      <c r="DD6" s="60" t="str">
        <f>_xlfn.IFNA(INDEX(q_projections!$A:$BD,MATCH($A6,q_projections!$A:$A,0),MATCH(DD$2,q_projections!$2:$2,0)),"n/a")</f>
        <v>n/a</v>
      </c>
      <c r="DE6" s="60" t="str">
        <f>_xlfn.IFNA(INDEX(q_projections!$A:$BD,MATCH($A6,q_projections!$A:$A,0),MATCH(DE$2,q_projections!$2:$2,0)),"n/a")</f>
        <v>n/a</v>
      </c>
      <c r="DF6" s="60" t="str">
        <f>_xlfn.IFNA(INDEX(q_projections!$A:$BD,MATCH($A6,q_projections!$A:$A,0),MATCH(DF$2,q_projections!$2:$2,0)),"n/a")</f>
        <v>n/a</v>
      </c>
      <c r="DG6" s="60" t="str">
        <f>_xlfn.IFNA(INDEX(q_projections!$A:$BD,MATCH($A6,q_projections!$A:$A,0),MATCH(DG$2,q_projections!$2:$2,0)),"n/a")</f>
        <v>n/a</v>
      </c>
      <c r="DH6" s="60" t="str">
        <f>_xlfn.IFNA(INDEX(q_projections!$A:$BD,MATCH($A6,q_projections!$A:$A,0),MATCH(DH$2,q_projections!$2:$2,0)),"n/a")</f>
        <v>n/a</v>
      </c>
      <c r="DI6" s="60" t="str">
        <f>_xlfn.IFNA(INDEX(q_projections!$A:$BD,MATCH($A6,q_projections!$A:$A,0),MATCH(DI$2,q_projections!$2:$2,0)),"n/a")</f>
        <v>n/a</v>
      </c>
      <c r="DJ6" s="60" t="str">
        <f>_xlfn.IFNA(INDEX(q_projections!$A:$BD,MATCH($A6,q_projections!$A:$A,0),MATCH(DJ$2,q_projections!$2:$2,0)),"n/a")</f>
        <v>n/a</v>
      </c>
      <c r="DK6" s="60" t="str">
        <f>_xlfn.IFNA(INDEX(q_projections!$A:$BD,MATCH($A6,q_projections!$A:$A,0),MATCH(DK$2,q_projections!$2:$2,0)),"n/a")</f>
        <v>n/a</v>
      </c>
      <c r="DL6" s="60" t="str">
        <f>_xlfn.IFNA(INDEX(q_projections!$A:$BD,MATCH($A6,q_projections!$A:$A,0),MATCH(DL$2,q_projections!$2:$2,0)),"n/a")</f>
        <v>n/a</v>
      </c>
      <c r="DM6" s="60" t="str">
        <f>_xlfn.IFNA(INDEX(q_projections!$A:$BD,MATCH($A6,q_projections!$A:$A,0),MATCH(DM$2,q_projections!$2:$2,0)),"n/a")</f>
        <v>n/a</v>
      </c>
      <c r="DN6" s="60" t="str">
        <f>_xlfn.IFNA(INDEX(q_projections!$A:$BD,MATCH($A6,q_projections!$A:$A,0),MATCH(DN$2,q_projections!$2:$2,0)),"n/a")</f>
        <v>n/a</v>
      </c>
      <c r="DO6" s="60" t="str">
        <f>_xlfn.IFNA(INDEX(q_projections!$A:$BD,MATCH($A6,q_projections!$A:$A,0),MATCH(DO$2,q_projections!$2:$2,0)),"n/a")</f>
        <v>n/a</v>
      </c>
      <c r="DP6" s="60" t="str">
        <f>_xlfn.IFNA(INDEX(q_projections!$A:$BD,MATCH($A6,q_projections!$A:$A,0),MATCH(DP$2,q_projections!$2:$2,0)),"n/a")</f>
        <v>n/a</v>
      </c>
      <c r="DQ6" s="60" t="str">
        <f>_xlfn.IFNA(INDEX(q_projections!$A:$BD,MATCH($A6,q_projections!$A:$A,0),MATCH(DQ$2,q_projections!$2:$2,0)),"n/a")</f>
        <v>n/a</v>
      </c>
      <c r="DR6" s="60" t="str">
        <f>_xlfn.IFNA(INDEX(q_projections!$A:$BD,MATCH($A6,q_projections!$A:$A,0),MATCH(DR$2,q_projections!$2:$2,0)),"n/a")</f>
        <v>n/a</v>
      </c>
      <c r="DS6" s="60" t="str">
        <f>_xlfn.IFNA(INDEX(q_projections!$A:$BD,MATCH($A6,q_projections!$A:$A,0),MATCH(DS$2,q_projections!$2:$2,0)),"n/a")</f>
        <v>n/a</v>
      </c>
      <c r="DT6" s="60" t="str">
        <f>_xlfn.IFNA(INDEX(q_projections!$A:$BD,MATCH($A6,q_projections!$A:$A,0),MATCH(DT$2,q_projections!$2:$2,0)),"n/a")</f>
        <v>n/a</v>
      </c>
      <c r="DU6" s="60" t="str">
        <f>_xlfn.IFNA(INDEX(q_projections!$A:$BD,MATCH($A6,q_projections!$A:$A,0),MATCH(DU$2,q_projections!$2:$2,0)),"n/a")</f>
        <v>n/a</v>
      </c>
      <c r="DV6" s="60" t="str">
        <f>_xlfn.IFNA(INDEX(q_projections!$A:$BD,MATCH($A6,q_projections!$A:$A,0),MATCH(DV$2,q_projections!$2:$2,0)),"n/a")</f>
        <v>n/a</v>
      </c>
      <c r="DW6" s="60" t="str">
        <f>_xlfn.IFNA(INDEX(q_projections!$A:$BD,MATCH($A6,q_projections!$A:$A,0),MATCH(DW$2,q_projections!$2:$2,0)),"n/a")</f>
        <v>n/a</v>
      </c>
      <c r="DX6" s="60" t="str">
        <f>_xlfn.IFNA(INDEX(q_projections!$A:$BD,MATCH($A6,q_projections!$A:$A,0),MATCH(DX$2,q_projections!$2:$2,0)),"n/a")</f>
        <v>n/a</v>
      </c>
      <c r="DY6" s="60" t="str">
        <f>_xlfn.IFNA(INDEX(q_projections!$A:$BD,MATCH($A6,q_projections!$A:$A,0),MATCH(DY$2,q_projections!$2:$2,0)),"n/a")</f>
        <v>n/a</v>
      </c>
      <c r="DZ6" s="60" t="str">
        <f>_xlfn.IFNA(INDEX(q_projections!$A:$BD,MATCH($A6,q_projections!$A:$A,0),MATCH(DZ$2,q_projections!$2:$2,0)),"n/a")</f>
        <v>n/a</v>
      </c>
      <c r="EA6" s="60" t="str">
        <f>_xlfn.IFNA(INDEX(q_projections!$A:$BD,MATCH($A6,q_projections!$A:$A,0),MATCH(EA$2,q_projections!$2:$2,0)),"n/a")</f>
        <v>n/a</v>
      </c>
      <c r="EB6" s="60" t="str">
        <f>_xlfn.IFNA(INDEX(q_projections!$A:$BD,MATCH($A6,q_projections!$A:$A,0),MATCH(EB$2,q_projections!$2:$2,0)),"n/a")</f>
        <v>n/a</v>
      </c>
      <c r="EC6" s="60" t="str">
        <f>_xlfn.IFNA(INDEX(q_projections!$A:$BD,MATCH($A6,q_projections!$A:$A,0),MATCH(EC$2,q_projections!$2:$2,0)),"n/a")</f>
        <v>n/a</v>
      </c>
      <c r="ED6" s="60" t="str">
        <f>_xlfn.IFNA(INDEX(q_projections!$A:$BD,MATCH($A6,q_projections!$A:$A,0),MATCH(ED$2,q_projections!$2:$2,0)),"n/a")</f>
        <v>n/a</v>
      </c>
      <c r="EE6" s="60" t="str">
        <f>_xlfn.IFNA(INDEX(q_projections!$A:$BD,MATCH($A6,q_projections!$A:$A,0),MATCH(EE$2,q_projections!$2:$2,0)),"n/a")</f>
        <v>n/a</v>
      </c>
      <c r="EF6" s="60" t="str">
        <f>_xlfn.IFNA(INDEX(q_projections!$A:$BD,MATCH($A6,q_projections!$A:$A,0),MATCH(EF$2,q_projections!$2:$2,0)),"n/a")</f>
        <v>n/a</v>
      </c>
      <c r="EG6" s="60" t="str">
        <f>_xlfn.IFNA(INDEX(q_projections!$A:$BD,MATCH($A6,q_projections!$A:$A,0),MATCH(EG$2,q_projections!$2:$2,0)),"n/a")</f>
        <v>n/a</v>
      </c>
      <c r="EH6" s="60" t="str">
        <f>_xlfn.IFNA(INDEX(q_projections!$A:$BD,MATCH($A6,q_projections!$A:$A,0),MATCH(EH$2,q_projections!$2:$2,0)),"n/a")</f>
        <v>n/a</v>
      </c>
      <c r="EI6" s="60" t="str">
        <f>_xlfn.IFNA(INDEX(q_projections!$A:$BD,MATCH($A6,q_projections!$A:$A,0),MATCH(EI$2,q_projections!$2:$2,0)),"n/a")</f>
        <v>n/a</v>
      </c>
      <c r="EJ6" s="60" t="str">
        <f>_xlfn.IFNA(INDEX(q_projections!$A:$BD,MATCH($A6,q_projections!$A:$A,0),MATCH(EJ$2,q_projections!$2:$2,0)),"n/a")</f>
        <v>n/a</v>
      </c>
      <c r="EK6" s="60" t="str">
        <f>_xlfn.IFNA(INDEX(q_projections!$A:$BD,MATCH($A6,q_projections!$A:$A,0),MATCH(EK$2,q_projections!$2:$2,0)),"n/a")</f>
        <v>n/a</v>
      </c>
      <c r="EL6" s="60" t="str">
        <f>_xlfn.IFNA(INDEX(q_projections!$A:$BD,MATCH($A6,q_projections!$A:$A,0),MATCH(EL$2,q_projections!$2:$2,0)),"n/a")</f>
        <v>n/a</v>
      </c>
      <c r="EM6" s="60" t="str">
        <f>_xlfn.IFNA(INDEX(q_projections!$A:$BD,MATCH($A6,q_projections!$A:$A,0),MATCH(EM$2,q_projections!$2:$2,0)),"n/a")</f>
        <v>n/a</v>
      </c>
      <c r="EN6" s="60" t="str">
        <f>_xlfn.IFNA(INDEX(q_projections!$A:$BD,MATCH($A6,q_projections!$A:$A,0),MATCH(EN$2,q_projections!$2:$2,0)),"n/a")</f>
        <v>n/a</v>
      </c>
      <c r="EO6" s="60" t="str">
        <f>_xlfn.IFNA(INDEX(q_projections!$A:$BD,MATCH($A6,q_projections!$A:$A,0),MATCH(EO$2,q_projections!$2:$2,0)),"n/a")</f>
        <v>n/a</v>
      </c>
      <c r="EP6" s="60" t="str">
        <f>_xlfn.IFNA(INDEX(q_projections!$A:$BD,MATCH($A6,q_projections!$A:$A,0),MATCH(EP$2,q_projections!$2:$2,0)),"n/a")</f>
        <v>n/a</v>
      </c>
      <c r="EQ6" s="60" t="str">
        <f>_xlfn.IFNA(INDEX(q_projections!$A:$BD,MATCH($A6,q_projections!$A:$A,0),MATCH(EQ$2,q_projections!$2:$2,0)),"n/a")</f>
        <v>n/a</v>
      </c>
      <c r="ER6" s="60" t="str">
        <f>_xlfn.IFNA(INDEX(q_projections!$A:$BD,MATCH($A6,q_projections!$A:$A,0),MATCH(ER$2,q_projections!$2:$2,0)),"n/a")</f>
        <v>n/a</v>
      </c>
      <c r="ES6" s="60" t="str">
        <f>_xlfn.IFNA(INDEX(q_projections!$A:$BD,MATCH($A6,q_projections!$A:$A,0),MATCH(ES$2,q_projections!$2:$2,0)),"n/a")</f>
        <v>n/a</v>
      </c>
      <c r="ET6" s="60" t="str">
        <f>_xlfn.IFNA(INDEX(q_projections!$A:$BD,MATCH($A6,q_projections!$A:$A,0),MATCH(ET$2,q_projections!$2:$2,0)),"n/a")</f>
        <v>n/a</v>
      </c>
      <c r="EU6" s="60" t="str">
        <f>_xlfn.IFNA(INDEX(q_projections!$A:$BD,MATCH($A6,q_projections!$A:$A,0),MATCH(EU$2,q_projections!$2:$2,0)),"n/a")</f>
        <v>n/a</v>
      </c>
      <c r="EV6" s="60" t="str">
        <f>_xlfn.IFNA(INDEX(q_projections!$A:$BD,MATCH($A6,q_projections!$A:$A,0),MATCH(EV$2,q_projections!$2:$2,0)),"n/a")</f>
        <v>n/a</v>
      </c>
      <c r="EW6" s="60" t="str">
        <f>_xlfn.IFNA(INDEX(q_projections!$A:$BD,MATCH($A6,q_projections!$A:$A,0),MATCH(EW$2,q_projections!$2:$2,0)),"n/a")</f>
        <v>n/a</v>
      </c>
      <c r="EX6" s="60" t="str">
        <f>_xlfn.IFNA(INDEX(q_projections!$A:$BD,MATCH($A6,q_projections!$A:$A,0),MATCH(EX$2,q_projections!$2:$2,0)),"n/a")</f>
        <v>n/a</v>
      </c>
      <c r="EY6" s="60" t="str">
        <f>_xlfn.IFNA(INDEX(q_projections!$A:$BD,MATCH($A6,q_projections!$A:$A,0),MATCH(EY$2,q_projections!$2:$2,0)),"n/a")</f>
        <v>n/a</v>
      </c>
      <c r="EZ6" s="60" t="str">
        <f>_xlfn.IFNA(INDEX(q_projections!$A:$BD,MATCH($A6,q_projections!$A:$A,0),MATCH(EZ$2,q_projections!$2:$2,0)),"n/a")</f>
        <v>n/a</v>
      </c>
      <c r="FA6" s="60" t="str">
        <f>_xlfn.IFNA(INDEX(q_projections!$A:$BD,MATCH($A6,q_projections!$A:$A,0),MATCH(FA$2,q_projections!$2:$2,0)),"n/a")</f>
        <v>n/a</v>
      </c>
      <c r="FB6" s="60" t="str">
        <f>_xlfn.IFNA(INDEX(q_projections!$A:$BD,MATCH($A6,q_projections!$A:$A,0),MATCH(FB$2,q_projections!$2:$2,0)),"n/a")</f>
        <v>n/a</v>
      </c>
      <c r="FC6" s="60" t="str">
        <f>_xlfn.IFNA(INDEX(q_projections!$A:$BD,MATCH($A6,q_projections!$A:$A,0),MATCH(FC$2,q_projections!$2:$2,0)),"n/a")</f>
        <v>n/a</v>
      </c>
      <c r="FD6" s="60" t="str">
        <f>_xlfn.IFNA(INDEX(q_projections!$A:$BD,MATCH($A6,q_projections!$A:$A,0),MATCH(FD$2,q_projections!$2:$2,0)),"n/a")</f>
        <v>n/a</v>
      </c>
      <c r="FE6" s="60" t="str">
        <f>_xlfn.IFNA(INDEX(q_projections!$A:$BD,MATCH($A6,q_projections!$A:$A,0),MATCH(FE$2,q_projections!$2:$2,0)),"n/a")</f>
        <v>n/a</v>
      </c>
      <c r="FF6" s="60" t="str">
        <f>_xlfn.IFNA(INDEX(q_projections!$A:$BD,MATCH($A6,q_projections!$A:$A,0),MATCH(FF$2,q_projections!$2:$2,0)),"n/a")</f>
        <v>n/a</v>
      </c>
      <c r="FG6" s="60" t="str">
        <f>_xlfn.IFNA(INDEX(q_projections!$A:$BD,MATCH($A6,q_projections!$A:$A,0),MATCH(FG$2,q_projections!$2:$2,0)),"n/a")</f>
        <v>n/a</v>
      </c>
      <c r="FH6" s="60" t="str">
        <f>_xlfn.IFNA(INDEX(q_projections!$A:$BD,MATCH($A6,q_projections!$A:$A,0),MATCH(FH$2,q_projections!$2:$2,0)),"n/a")</f>
        <v>n/a</v>
      </c>
      <c r="FI6" s="60" t="str">
        <f>_xlfn.IFNA(INDEX(q_projections!$A:$BD,MATCH($A6,q_projections!$A:$A,0),MATCH(FI$2,q_projections!$2:$2,0)),"n/a")</f>
        <v>n/a</v>
      </c>
      <c r="FJ6" s="60" t="str">
        <f>_xlfn.IFNA(INDEX(q_projections!$A:$BD,MATCH($A6,q_projections!$A:$A,0),MATCH(FJ$2,q_projections!$2:$2,0)),"n/a")</f>
        <v>n/a</v>
      </c>
      <c r="FK6" s="60" t="str">
        <f>_xlfn.IFNA(INDEX(q_projections!$A:$BD,MATCH($A6,q_projections!$A:$A,0),MATCH(FK$2,q_projections!$2:$2,0)),"n/a")</f>
        <v>n/a</v>
      </c>
      <c r="FL6" s="60" t="str">
        <f>_xlfn.IFNA(INDEX(q_projections!$A:$BD,MATCH($A6,q_projections!$A:$A,0),MATCH(FL$2,q_projections!$2:$2,0)),"n/a")</f>
        <v>n/a</v>
      </c>
      <c r="FM6" s="60" t="str">
        <f>_xlfn.IFNA(INDEX(q_projections!$A:$BD,MATCH($A6,q_projections!$A:$A,0),MATCH(FM$2,q_projections!$2:$2,0)),"n/a")</f>
        <v>n/a</v>
      </c>
      <c r="FN6" s="60" t="str">
        <f>_xlfn.IFNA(INDEX(q_projections!$A:$BD,MATCH($A6,q_projections!$A:$A,0),MATCH(FN$2,q_projections!$2:$2,0)),"n/a")</f>
        <v>n/a</v>
      </c>
      <c r="FO6" s="60" t="str">
        <f>_xlfn.IFNA(INDEX(q_projections!$A:$BD,MATCH($A6,q_projections!$A:$A,0),MATCH(FO$2,q_projections!$2:$2,0)),"n/a")</f>
        <v>n/a</v>
      </c>
      <c r="FP6" s="60" t="str">
        <f>_xlfn.IFNA(INDEX(q_projections!$A:$BD,MATCH($A6,q_projections!$A:$A,0),MATCH(FP$2,q_projections!$2:$2,0)),"n/a")</f>
        <v>n/a</v>
      </c>
      <c r="FQ6" s="60" t="str">
        <f>_xlfn.IFNA(INDEX(q_projections!$A:$BD,MATCH($A6,q_projections!$A:$A,0),MATCH(FQ$2,q_projections!$2:$2,0)),"n/a")</f>
        <v>n/a</v>
      </c>
      <c r="FR6" s="60" t="str">
        <f>_xlfn.IFNA(INDEX(q_projections!$A:$BD,MATCH($A6,q_projections!$A:$A,0),MATCH(FR$2,q_projections!$2:$2,0)),"n/a")</f>
        <v>n/a</v>
      </c>
      <c r="FS6" s="60" t="str">
        <f>_xlfn.IFNA(INDEX(q_projections!$A:$BD,MATCH($A6,q_projections!$A:$A,0),MATCH(FS$2,q_projections!$2:$2,0)),"n/a")</f>
        <v>n/a</v>
      </c>
      <c r="FT6" s="60" t="str">
        <f>_xlfn.IFNA(INDEX(q_projections!$A:$BD,MATCH($A6,q_projections!$A:$A,0),MATCH(FT$2,q_projections!$2:$2,0)),"n/a")</f>
        <v>n/a</v>
      </c>
      <c r="FU6" s="60" t="str">
        <f>_xlfn.IFNA(INDEX(q_projections!$A:$BD,MATCH($A6,q_projections!$A:$A,0),MATCH(FU$2,q_projections!$2:$2,0)),"n/a")</f>
        <v>n/a</v>
      </c>
      <c r="FV6" s="60" t="str">
        <f>_xlfn.IFNA(INDEX(q_projections!$A:$BD,MATCH($A6,q_projections!$A:$A,0),MATCH(FV$2,q_projections!$2:$2,0)),"n/a")</f>
        <v>n/a</v>
      </c>
      <c r="FW6" s="60" t="str">
        <f>_xlfn.IFNA(INDEX(q_projections!$A:$BD,MATCH($A6,q_projections!$A:$A,0),MATCH(FW$2,q_projections!$2:$2,0)),"n/a")</f>
        <v>n/a</v>
      </c>
      <c r="FX6" s="60" t="str">
        <f>_xlfn.IFNA(INDEX(q_projections!$A:$BD,MATCH($A6,q_projections!$A:$A,0),MATCH(FX$2,q_projections!$2:$2,0)),"n/a")</f>
        <v>n/a</v>
      </c>
      <c r="FY6" s="60" t="str">
        <f>_xlfn.IFNA(INDEX(q_projections!$A:$BD,MATCH($A6,q_projections!$A:$A,0),MATCH(FY$2,q_projections!$2:$2,0)),"n/a")</f>
        <v>n/a</v>
      </c>
      <c r="FZ6" s="60" t="str">
        <f>_xlfn.IFNA(INDEX(q_projections!$A:$BD,MATCH($A6,q_projections!$A:$A,0),MATCH(FZ$2,q_projections!$2:$2,0)),"n/a")</f>
        <v>n/a</v>
      </c>
      <c r="GA6" s="60" t="str">
        <f>_xlfn.IFNA(INDEX(q_projections!$A:$BD,MATCH($A6,q_projections!$A:$A,0),MATCH(GA$2,q_projections!$2:$2,0)),"n/a")</f>
        <v>n/a</v>
      </c>
      <c r="GB6" s="60" t="str">
        <f>_xlfn.IFNA(INDEX(q_projections!$A:$BD,MATCH($A6,q_projections!$A:$A,0),MATCH(GB$2,q_projections!$2:$2,0)),"n/a")</f>
        <v>n/a</v>
      </c>
      <c r="GC6" s="60" t="str">
        <f>_xlfn.IFNA(INDEX(q_projections!$A:$BD,MATCH($A6,q_projections!$A:$A,0),MATCH(GC$2,q_projections!$2:$2,0)),"n/a")</f>
        <v>n/a</v>
      </c>
      <c r="GD6" s="60" t="str">
        <f>_xlfn.IFNA(INDEX(q_projections!$A:$BD,MATCH($A6,q_projections!$A:$A,0),MATCH(GD$2,q_projections!$2:$2,0)),"n/a")</f>
        <v>n/a</v>
      </c>
      <c r="GE6" s="60" t="str">
        <f>_xlfn.IFNA(INDEX(q_projections!$A:$BD,MATCH($A6,q_projections!$A:$A,0),MATCH(GE$2,q_projections!$2:$2,0)),"n/a")</f>
        <v>n/a</v>
      </c>
      <c r="GF6" s="60" t="str">
        <f>_xlfn.IFNA(INDEX(q_projections!$A:$BD,MATCH($A6,q_projections!$A:$A,0),MATCH(GF$2,q_projections!$2:$2,0)),"n/a")</f>
        <v>n/a</v>
      </c>
      <c r="GG6" s="60" t="str">
        <f>_xlfn.IFNA(INDEX(q_projections!$A:$BD,MATCH($A6,q_projections!$A:$A,0),MATCH(GG$2,q_projections!$2:$2,0)),"n/a")</f>
        <v>n/a</v>
      </c>
      <c r="GH6" s="60">
        <f>_xlfn.IFNA(INDEX(q_projections!$A:$BD,MATCH($A6,q_projections!$A:$A,0),MATCH(GH$2,q_projections!$2:$2,0)),"n/a")</f>
        <v>0</v>
      </c>
      <c r="GI6" s="60">
        <f>_xlfn.IFNA(INDEX(q_projections!$A:$BD,MATCH($A6,q_projections!$A:$A,0),MATCH(GI$2,q_projections!$2:$2,0)),"n/a")</f>
        <v>0</v>
      </c>
      <c r="GJ6" s="60">
        <f>_xlfn.IFNA(INDEX(q_projections!$A:$BD,MATCH($A6,q_projections!$A:$A,0),MATCH(GJ$2,q_projections!$2:$2,0)),"n/a")</f>
        <v>0</v>
      </c>
      <c r="GK6" s="60">
        <f>_xlfn.IFNA(INDEX(q_projections!$A:$BD,MATCH($A6,q_projections!$A:$A,0),MATCH(GK$2,q_projections!$2:$2,0)),"n/a")</f>
        <v>1.7400076721809654</v>
      </c>
      <c r="GL6" s="60">
        <f>_xlfn.IFNA(INDEX(q_projections!$A:$BD,MATCH($A6,q_projections!$A:$A,0),MATCH(GL$2,q_projections!$2:$2,0)),"n/a")</f>
        <v>1.8543821668310256</v>
      </c>
      <c r="GM6" s="60">
        <f>_xlfn.IFNA(INDEX(q_projections!$A:$BD,MATCH($A6,q_projections!$A:$A,0),MATCH(GM$2,q_projections!$2:$2,0)),"n/a")</f>
        <v>1.9805342418015348</v>
      </c>
      <c r="GN6" s="60">
        <f>_xlfn.IFNA(INDEX(q_projections!$A:$BD,MATCH($A6,q_projections!$A:$A,0),MATCH(GN$2,q_projections!$2:$2,0)),"n/a")</f>
        <v>2.0521444769131092</v>
      </c>
      <c r="GO6" s="60">
        <f>_xlfn.IFNA(INDEX(q_projections!$A:$BD,MATCH($A6,q_projections!$A:$A,0),MATCH(GO$2,q_projections!$2:$2,0)),"n/a")</f>
        <v>2.1051510061966816</v>
      </c>
      <c r="GP6" s="60">
        <f>_xlfn.IFNA(INDEX(q_projections!$A:$BD,MATCH($A6,q_projections!$A:$A,0),MATCH(GP$2,q_projections!$2:$2,0)),"n/a")</f>
        <v>2.1616634235607668</v>
      </c>
      <c r="GQ6" s="60">
        <f>_xlfn.IFNA(INDEX(q_projections!$A:$BD,MATCH($A6,q_projections!$A:$A,0),MATCH(GQ$2,q_projections!$2:$2,0)),"n/a")</f>
        <v>2.1825569286543445</v>
      </c>
      <c r="GR6" s="60">
        <f>_xlfn.IFNA(INDEX(q_projections!$A:$BD,MATCH($A6,q_projections!$A:$A,0),MATCH(GR$2,q_projections!$2:$2,0)),"n/a")</f>
        <v>2.1879612822769845</v>
      </c>
      <c r="GS6" s="60">
        <f>_xlfn.IFNA(INDEX(q_projections!$A:$BD,MATCH($A6,q_projections!$A:$A,0),MATCH(GS$2,q_projections!$2:$2,0)),"n/a")</f>
        <v>2.1739145637573287</v>
      </c>
      <c r="GT6" s="60">
        <f>_xlfn.IFNA(INDEX(q_projections!$A:$BD,MATCH($A6,q_projections!$A:$A,0),MATCH(GT$2,q_projections!$2:$2,0)),"n/a")</f>
        <v>2.1067272128256542</v>
      </c>
      <c r="GU6" s="60">
        <f>_xlfn.IFNA(INDEX(q_projections!$A:$BD,MATCH($A6,q_projections!$A:$A,0),MATCH(GU$2,q_projections!$2:$2,0)),"n/a")</f>
        <v>2.0723664716868928</v>
      </c>
      <c r="GV6" s="60">
        <f>_xlfn.IFNA(INDEX(q_projections!$A:$BD,MATCH($A6,q_projections!$A:$A,0),MATCH(GV$2,q_projections!$2:$2,0)),"n/a")</f>
        <v>2.0511401778913863</v>
      </c>
      <c r="GW6" s="60">
        <f>_xlfn.IFNA(INDEX(q_projections!$A:$BD,MATCH($A6,q_projections!$A:$A,0),MATCH(GW$2,q_projections!$2:$2,0)),"n/a")</f>
        <v>2.034382004959312</v>
      </c>
      <c r="GX6" s="60">
        <f>_xlfn.IFNA(INDEX(q_projections!$A:$BD,MATCH($A6,q_projections!$A:$A,0),MATCH(GX$2,q_projections!$2:$2,0)),"n/a")</f>
        <v>2.0220005935700058</v>
      </c>
      <c r="GY6" s="60">
        <f>_xlfn.IFNA(INDEX(q_projections!$A:$BD,MATCH($A6,q_projections!$A:$A,0),MATCH(GY$2,q_projections!$2:$2,0)),"n/a")</f>
        <v>2.0180614178760603</v>
      </c>
      <c r="GZ6" s="60">
        <f>_xlfn.IFNA(INDEX(q_projections!$A:$BD,MATCH($A6,q_projections!$A:$A,0),MATCH(GZ$2,q_projections!$2:$2,0)),"n/a")</f>
        <v>2.0079314099591627</v>
      </c>
      <c r="HA6" s="60">
        <f>_xlfn.IFNA(INDEX(q_projections!$A:$BD,MATCH($A6,q_projections!$A:$A,0),MATCH(HA$2,q_projections!$2:$2,0)),"n/a")</f>
        <v>1.9979025896847524</v>
      </c>
      <c r="HB6" s="60">
        <f>_xlfn.IFNA(INDEX(q_projections!$A:$BD,MATCH($A6,q_projections!$A:$A,0),MATCH(HB$2,q_projections!$2:$2,0)),"n/a")</f>
        <v>2.0002477849930367</v>
      </c>
      <c r="HC6" s="60">
        <f>_xlfn.IFNA(INDEX(q_projections!$A:$BD,MATCH($A6,q_projections!$A:$A,0),MATCH(HC$2,q_projections!$2:$2,0)),"n/a")</f>
        <v>1.9943665631295016</v>
      </c>
      <c r="HD6" s="60">
        <f>_xlfn.IFNA(INDEX(q_projections!$A:$BD,MATCH($A6,q_projections!$A:$A,0),MATCH(HD$2,q_projections!$2:$2,0)),"n/a")</f>
        <v>1.9824470138892325</v>
      </c>
      <c r="HE6" s="60">
        <f>_xlfn.IFNA(INDEX(q_projections!$A:$BD,MATCH($A6,q_projections!$A:$A,0),MATCH(HE$2,q_projections!$2:$2,0)),"n/a")</f>
        <v>1.9706551749857137</v>
      </c>
      <c r="HF6" s="60">
        <f>_xlfn.IFNA(INDEX(q_projections!$A:$BD,MATCH($A6,q_projections!$A:$A,0),MATCH(HF$2,q_projections!$2:$2,0)),"n/a")</f>
        <v>1.9529730720483807</v>
      </c>
      <c r="HG6" s="60">
        <f>_xlfn.IFNA(INDEX(q_projections!$A:$BD,MATCH($A6,q_projections!$A:$A,0),MATCH(HG$2,q_projections!$2:$2,0)),"n/a")</f>
        <v>1.9394935773453303</v>
      </c>
      <c r="HH6" s="60">
        <f>_xlfn.IFNA(INDEX(q_projections!$A:$BD,MATCH($A6,q_projections!$A:$A,0),MATCH(HH$2,q_projections!$2:$2,0)),"n/a")</f>
        <v>1.928149454718997</v>
      </c>
      <c r="HI6" s="60">
        <f>_xlfn.IFNA(INDEX(q_projections!$A:$BD,MATCH($A6,q_projections!$A:$A,0),MATCH(HI$2,q_projections!$2:$2,0)),"n/a")</f>
        <v>1.9149478151322397</v>
      </c>
      <c r="HJ6" s="60">
        <f>_xlfn.IFNA(INDEX(q_projections!$A:$BD,MATCH($A6,q_projections!$A:$A,0),MATCH(HJ$2,q_projections!$2:$2,0)),"n/a")</f>
        <v>1.8979582749332202</v>
      </c>
      <c r="HK6" s="60">
        <f>_xlfn.IFNA(INDEX(q_projections!$A:$BD,MATCH($A6,q_projections!$A:$A,0),MATCH(HK$2,q_projections!$2:$2,0)),"n/a")</f>
        <v>1.8850813507461872</v>
      </c>
      <c r="HL6" s="60">
        <f>_xlfn.IFNA(INDEX(q_projections!$A:$BD,MATCH($A6,q_projections!$A:$A,0),MATCH(HL$2,q_projections!$2:$2,0)),"n/a")</f>
        <v>1.8684485681672136</v>
      </c>
      <c r="HM6" s="60">
        <f>_xlfn.IFNA(INDEX(q_projections!$A:$BD,MATCH($A6,q_projections!$A:$A,0),MATCH(HM$2,q_projections!$2:$2,0)),"n/a")</f>
        <v>1.853946123445116</v>
      </c>
      <c r="HN6" s="60">
        <f>_xlfn.IFNA(INDEX(q_projections!$A:$BD,MATCH($A6,q_projections!$A:$A,0),MATCH(HN$2,q_projections!$2:$2,0)),"n/a")</f>
        <v>1.8376755925559429</v>
      </c>
      <c r="HO6" s="60">
        <f>_xlfn.IFNA(INDEX(q_projections!$A:$BD,MATCH($A6,q_projections!$A:$A,0),MATCH(HO$2,q_projections!$2:$2,0)),"n/a")</f>
        <v>1.8196698058026373</v>
      </c>
      <c r="HP6" s="60">
        <f>_xlfn.IFNA(INDEX(q_projections!$A:$BD,MATCH($A6,q_projections!$A:$A,0),MATCH(HP$2,q_projections!$2:$2,0)),"n/a")</f>
        <v>1.8076064095169819</v>
      </c>
      <c r="HQ6" s="60">
        <f>_xlfn.IFNA(INDEX(q_projections!$A:$BD,MATCH($A6,q_projections!$A:$A,0),MATCH(HQ$2,q_projections!$2:$2,0)),"n/a")</f>
        <v>1.7937662821086331</v>
      </c>
      <c r="HR6" s="60">
        <f>_xlfn.IFNA(INDEX(q_projections!$A:$BD,MATCH($A6,q_projections!$A:$A,0),MATCH(HR$2,q_projections!$2:$2,0)),"n/a")</f>
        <v>1.7819699793161448</v>
      </c>
      <c r="HS6" s="60">
        <f>_xlfn.IFNA(INDEX(q_projections!$A:$BD,MATCH($A6,q_projections!$A:$A,0),MATCH(HS$2,q_projections!$2:$2,0)),"n/a")</f>
        <v>1.7684097752755479</v>
      </c>
      <c r="HT6" s="60">
        <f>_xlfn.IFNA(INDEX(q_projections!$A:$BD,MATCH($A6,q_projections!$A:$A,0),MATCH(HT$2,q_projections!$2:$2,0)),"n/a")</f>
        <v>1.7606261899077769</v>
      </c>
      <c r="HU6" s="60">
        <f>_xlfn.IFNA(INDEX(q_projections!$A:$BD,MATCH($A6,q_projections!$A:$A,0),MATCH(HU$2,q_projections!$2:$2,0)),"n/a")</f>
        <v>1.7566489023252752</v>
      </c>
      <c r="HV6" s="60">
        <f>_xlfn.IFNA(INDEX(q_projections!$A:$BD,MATCH($A6,q_projections!$A:$A,0),MATCH(HV$2,q_projections!$2:$2,0)),"n/a")</f>
        <v>1.7582728035073103</v>
      </c>
      <c r="HW6" s="60">
        <f>_xlfn.IFNA(INDEX(q_projections!$A:$BD,MATCH($A6,q_projections!$A:$A,0),MATCH(HW$2,q_projections!$2:$2,0)),"n/a")</f>
        <v>1.7635480308318296</v>
      </c>
      <c r="HX6" s="60">
        <f>_xlfn.IFNA(INDEX(q_projections!$A:$BD,MATCH($A6,q_projections!$A:$A,0),MATCH(HX$2,q_projections!$2:$2,0)),"n/a")</f>
        <v>1.7631863467928666</v>
      </c>
      <c r="HY6" s="60">
        <f>_xlfn.IFNA(INDEX(q_projections!$A:$BD,MATCH($A6,q_projections!$A:$A,0),MATCH(HY$2,q_projections!$2:$2,0)),"n/a")</f>
        <v>1.7646324645058664</v>
      </c>
      <c r="HZ6" s="60">
        <f>_xlfn.IFNA(INDEX(q_projections!$A:$BD,MATCH($A6,q_projections!$A:$A,0),MATCH(HZ$2,q_projections!$2:$2,0)),"n/a")</f>
        <v>1.7678547897237218</v>
      </c>
      <c r="IA6" s="60">
        <f>_xlfn.IFNA(INDEX(q_projections!$A:$BD,MATCH($A6,q_projections!$A:$A,0),MATCH(IA$2,q_projections!$2:$2,0)),"n/a")</f>
        <v>1.7618968599379947</v>
      </c>
      <c r="IB6" s="60">
        <f>_xlfn.IFNA(INDEX(q_projections!$A:$BD,MATCH($A6,q_projections!$A:$A,0),MATCH(IB$2,q_projections!$2:$2,0)),"n/a")</f>
        <v>1.7596087572849806</v>
      </c>
      <c r="IC6" s="60">
        <f>_xlfn.IFNA(INDEX(q_projections!$A:$BD,MATCH($A6,q_projections!$A:$A,0),MATCH(IC$2,q_projections!$2:$2,0)),"n/a")</f>
        <v>1.7573169105013831</v>
      </c>
    </row>
    <row r="7" spans="1:238" s="60" customFormat="1">
      <c r="A7" s="69" t="s">
        <v>439</v>
      </c>
      <c r="B7" s="60" t="str">
        <f>_xlfn.IFNA(INDEX(q_projections!$A:$BD,MATCH($A7,q_projections!$A:$A,0),MATCH(B$2,q_projections!$2:$2,0)),"n/a")</f>
        <v>n/a</v>
      </c>
      <c r="C7" s="60" t="str">
        <f>_xlfn.IFNA(INDEX(q_projections!$A:$BD,MATCH($A7,q_projections!$A:$A,0),MATCH(C$2,q_projections!$2:$2,0)),"n/a")</f>
        <v>n/a</v>
      </c>
      <c r="D7" s="60" t="str">
        <f>_xlfn.IFNA(INDEX(q_projections!$A:$BD,MATCH($A7,q_projections!$A:$A,0),MATCH(D$2,q_projections!$2:$2,0)),"n/a")</f>
        <v>n/a</v>
      </c>
      <c r="E7" s="60" t="str">
        <f>_xlfn.IFNA(INDEX(q_projections!$A:$BD,MATCH($A7,q_projections!$A:$A,0),MATCH(E$2,q_projections!$2:$2,0)),"n/a")</f>
        <v>n/a</v>
      </c>
      <c r="F7" s="60" t="str">
        <f>_xlfn.IFNA(INDEX(q_projections!$A:$BD,MATCH($A7,q_projections!$A:$A,0),MATCH(F$2,q_projections!$2:$2,0)),"n/a")</f>
        <v>n/a</v>
      </c>
      <c r="G7" s="60" t="str">
        <f>_xlfn.IFNA(INDEX(q_projections!$A:$BD,MATCH($A7,q_projections!$A:$A,0),MATCH(G$2,q_projections!$2:$2,0)),"n/a")</f>
        <v>n/a</v>
      </c>
      <c r="H7" s="60" t="str">
        <f>_xlfn.IFNA(INDEX(q_projections!$A:$BD,MATCH($A7,q_projections!$A:$A,0),MATCH(H$2,q_projections!$2:$2,0)),"n/a")</f>
        <v>n/a</v>
      </c>
      <c r="I7" s="60" t="str">
        <f>_xlfn.IFNA(INDEX(q_projections!$A:$BD,MATCH($A7,q_projections!$A:$A,0),MATCH(I$2,q_projections!$2:$2,0)),"n/a")</f>
        <v>n/a</v>
      </c>
      <c r="J7" s="60" t="str">
        <f>_xlfn.IFNA(INDEX(q_projections!$A:$BD,MATCH($A7,q_projections!$A:$A,0),MATCH(J$2,q_projections!$2:$2,0)),"n/a")</f>
        <v>n/a</v>
      </c>
      <c r="K7" s="60" t="str">
        <f>_xlfn.IFNA(INDEX(q_projections!$A:$BD,MATCH($A7,q_projections!$A:$A,0),MATCH(K$2,q_projections!$2:$2,0)),"n/a")</f>
        <v>n/a</v>
      </c>
      <c r="L7" s="60" t="str">
        <f>_xlfn.IFNA(INDEX(q_projections!$A:$BD,MATCH($A7,q_projections!$A:$A,0),MATCH(L$2,q_projections!$2:$2,0)),"n/a")</f>
        <v>n/a</v>
      </c>
      <c r="M7" s="60" t="str">
        <f>_xlfn.IFNA(INDEX(q_projections!$A:$BD,MATCH($A7,q_projections!$A:$A,0),MATCH(M$2,q_projections!$2:$2,0)),"n/a")</f>
        <v>n/a</v>
      </c>
      <c r="N7" s="60" t="str">
        <f>_xlfn.IFNA(INDEX(q_projections!$A:$BD,MATCH($A7,q_projections!$A:$A,0),MATCH(N$2,q_projections!$2:$2,0)),"n/a")</f>
        <v>n/a</v>
      </c>
      <c r="O7" s="60" t="str">
        <f>_xlfn.IFNA(INDEX(q_projections!$A:$BD,MATCH($A7,q_projections!$A:$A,0),MATCH(O$2,q_projections!$2:$2,0)),"n/a")</f>
        <v>n/a</v>
      </c>
      <c r="P7" s="60" t="str">
        <f>_xlfn.IFNA(INDEX(q_projections!$A:$BD,MATCH($A7,q_projections!$A:$A,0),MATCH(P$2,q_projections!$2:$2,0)),"n/a")</f>
        <v>n/a</v>
      </c>
      <c r="Q7" s="60" t="str">
        <f>_xlfn.IFNA(INDEX(q_projections!$A:$BD,MATCH($A7,q_projections!$A:$A,0),MATCH(Q$2,q_projections!$2:$2,0)),"n/a")</f>
        <v>n/a</v>
      </c>
      <c r="R7" s="60" t="str">
        <f>_xlfn.IFNA(INDEX(q_projections!$A:$BD,MATCH($A7,q_projections!$A:$A,0),MATCH(R$2,q_projections!$2:$2,0)),"n/a")</f>
        <v>n/a</v>
      </c>
      <c r="S7" s="60" t="str">
        <f>_xlfn.IFNA(INDEX(q_projections!$A:$BD,MATCH($A7,q_projections!$A:$A,0),MATCH(S$2,q_projections!$2:$2,0)),"n/a")</f>
        <v>n/a</v>
      </c>
      <c r="T7" s="60" t="str">
        <f>_xlfn.IFNA(INDEX(q_projections!$A:$BD,MATCH($A7,q_projections!$A:$A,0),MATCH(T$2,q_projections!$2:$2,0)),"n/a")</f>
        <v>n/a</v>
      </c>
      <c r="U7" s="60" t="str">
        <f>_xlfn.IFNA(INDEX(q_projections!$A:$BD,MATCH($A7,q_projections!$A:$A,0),MATCH(U$2,q_projections!$2:$2,0)),"n/a")</f>
        <v>n/a</v>
      </c>
      <c r="V7" s="60" t="str">
        <f>_xlfn.IFNA(INDEX(q_projections!$A:$BD,MATCH($A7,q_projections!$A:$A,0),MATCH(V$2,q_projections!$2:$2,0)),"n/a")</f>
        <v>n/a</v>
      </c>
      <c r="W7" s="60" t="str">
        <f>_xlfn.IFNA(INDEX(q_projections!$A:$BD,MATCH($A7,q_projections!$A:$A,0),MATCH(W$2,q_projections!$2:$2,0)),"n/a")</f>
        <v>n/a</v>
      </c>
      <c r="X7" s="60" t="str">
        <f>_xlfn.IFNA(INDEX(q_projections!$A:$BD,MATCH($A7,q_projections!$A:$A,0),MATCH(X$2,q_projections!$2:$2,0)),"n/a")</f>
        <v>n/a</v>
      </c>
      <c r="Y7" s="60" t="str">
        <f>_xlfn.IFNA(INDEX(q_projections!$A:$BD,MATCH($A7,q_projections!$A:$A,0),MATCH(Y$2,q_projections!$2:$2,0)),"n/a")</f>
        <v>n/a</v>
      </c>
      <c r="Z7" s="60" t="str">
        <f>_xlfn.IFNA(INDEX(q_projections!$A:$BD,MATCH($A7,q_projections!$A:$A,0),MATCH(Z$2,q_projections!$2:$2,0)),"n/a")</f>
        <v>n/a</v>
      </c>
      <c r="AA7" s="60" t="str">
        <f>_xlfn.IFNA(INDEX(q_projections!$A:$BD,MATCH($A7,q_projections!$A:$A,0),MATCH(AA$2,q_projections!$2:$2,0)),"n/a")</f>
        <v>n/a</v>
      </c>
      <c r="AB7" s="60" t="str">
        <f>_xlfn.IFNA(INDEX(q_projections!$A:$BD,MATCH($A7,q_projections!$A:$A,0),MATCH(AB$2,q_projections!$2:$2,0)),"n/a")</f>
        <v>n/a</v>
      </c>
      <c r="AC7" s="60" t="str">
        <f>_xlfn.IFNA(INDEX(q_projections!$A:$BD,MATCH($A7,q_projections!$A:$A,0),MATCH(AC$2,q_projections!$2:$2,0)),"n/a")</f>
        <v>n/a</v>
      </c>
      <c r="AD7" s="60" t="str">
        <f>_xlfn.IFNA(INDEX(q_projections!$A:$BD,MATCH($A7,q_projections!$A:$A,0),MATCH(AD$2,q_projections!$2:$2,0)),"n/a")</f>
        <v>n/a</v>
      </c>
      <c r="AE7" s="60" t="str">
        <f>_xlfn.IFNA(INDEX(q_projections!$A:$BD,MATCH($A7,q_projections!$A:$A,0),MATCH(AE$2,q_projections!$2:$2,0)),"n/a")</f>
        <v>n/a</v>
      </c>
      <c r="AF7" s="60" t="str">
        <f>_xlfn.IFNA(INDEX(q_projections!$A:$BD,MATCH($A7,q_projections!$A:$A,0),MATCH(AF$2,q_projections!$2:$2,0)),"n/a")</f>
        <v>n/a</v>
      </c>
      <c r="AG7" s="60" t="str">
        <f>_xlfn.IFNA(INDEX(q_projections!$A:$BD,MATCH($A7,q_projections!$A:$A,0),MATCH(AG$2,q_projections!$2:$2,0)),"n/a")</f>
        <v>n/a</v>
      </c>
      <c r="AH7" s="60" t="str">
        <f>_xlfn.IFNA(INDEX(q_projections!$A:$BD,MATCH($A7,q_projections!$A:$A,0),MATCH(AH$2,q_projections!$2:$2,0)),"n/a")</f>
        <v>n/a</v>
      </c>
      <c r="AI7" s="60" t="str">
        <f>_xlfn.IFNA(INDEX(q_projections!$A:$BD,MATCH($A7,q_projections!$A:$A,0),MATCH(AI$2,q_projections!$2:$2,0)),"n/a")</f>
        <v>n/a</v>
      </c>
      <c r="AJ7" s="60" t="str">
        <f>_xlfn.IFNA(INDEX(q_projections!$A:$BD,MATCH($A7,q_projections!$A:$A,0),MATCH(AJ$2,q_projections!$2:$2,0)),"n/a")</f>
        <v>n/a</v>
      </c>
      <c r="AK7" s="60" t="str">
        <f>_xlfn.IFNA(INDEX(q_projections!$A:$BD,MATCH($A7,q_projections!$A:$A,0),MATCH(AK$2,q_projections!$2:$2,0)),"n/a")</f>
        <v>n/a</v>
      </c>
      <c r="AL7" s="60" t="str">
        <f>_xlfn.IFNA(INDEX(q_projections!$A:$BD,MATCH($A7,q_projections!$A:$A,0),MATCH(AL$2,q_projections!$2:$2,0)),"n/a")</f>
        <v>n/a</v>
      </c>
      <c r="AM7" s="60" t="str">
        <f>_xlfn.IFNA(INDEX(q_projections!$A:$BD,MATCH($A7,q_projections!$A:$A,0),MATCH(AM$2,q_projections!$2:$2,0)),"n/a")</f>
        <v>n/a</v>
      </c>
      <c r="AN7" s="60" t="str">
        <f>_xlfn.IFNA(INDEX(q_projections!$A:$BD,MATCH($A7,q_projections!$A:$A,0),MATCH(AN$2,q_projections!$2:$2,0)),"n/a")</f>
        <v>n/a</v>
      </c>
      <c r="AO7" s="60" t="str">
        <f>_xlfn.IFNA(INDEX(q_projections!$A:$BD,MATCH($A7,q_projections!$A:$A,0),MATCH(AO$2,q_projections!$2:$2,0)),"n/a")</f>
        <v>n/a</v>
      </c>
      <c r="AP7" s="60" t="str">
        <f>_xlfn.IFNA(INDEX(q_projections!$A:$BD,MATCH($A7,q_projections!$A:$A,0),MATCH(AP$2,q_projections!$2:$2,0)),"n/a")</f>
        <v>n/a</v>
      </c>
      <c r="AQ7" s="60" t="str">
        <f>_xlfn.IFNA(INDEX(q_projections!$A:$BD,MATCH($A7,q_projections!$A:$A,0),MATCH(AQ$2,q_projections!$2:$2,0)),"n/a")</f>
        <v>n/a</v>
      </c>
      <c r="AR7" s="60" t="str">
        <f>_xlfn.IFNA(INDEX(q_projections!$A:$BD,MATCH($A7,q_projections!$A:$A,0),MATCH(AR$2,q_projections!$2:$2,0)),"n/a")</f>
        <v>n/a</v>
      </c>
      <c r="AS7" s="60" t="str">
        <f>_xlfn.IFNA(INDEX(q_projections!$A:$BD,MATCH($A7,q_projections!$A:$A,0),MATCH(AS$2,q_projections!$2:$2,0)),"n/a")</f>
        <v>n/a</v>
      </c>
      <c r="AT7" s="60" t="str">
        <f>_xlfn.IFNA(INDEX(q_projections!$A:$BD,MATCH($A7,q_projections!$A:$A,0),MATCH(AT$2,q_projections!$2:$2,0)),"n/a")</f>
        <v>n/a</v>
      </c>
      <c r="AU7" s="60" t="str">
        <f>_xlfn.IFNA(INDEX(q_projections!$A:$BD,MATCH($A7,q_projections!$A:$A,0),MATCH(AU$2,q_projections!$2:$2,0)),"n/a")</f>
        <v>n/a</v>
      </c>
      <c r="AV7" s="60" t="str">
        <f>_xlfn.IFNA(INDEX(q_projections!$A:$BD,MATCH($A7,q_projections!$A:$A,0),MATCH(AV$2,q_projections!$2:$2,0)),"n/a")</f>
        <v>n/a</v>
      </c>
      <c r="AW7" s="60" t="str">
        <f>_xlfn.IFNA(INDEX(q_projections!$A:$BD,MATCH($A7,q_projections!$A:$A,0),MATCH(AW$2,q_projections!$2:$2,0)),"n/a")</f>
        <v>n/a</v>
      </c>
      <c r="AX7" s="60" t="str">
        <f>_xlfn.IFNA(INDEX(q_projections!$A:$BD,MATCH($A7,q_projections!$A:$A,0),MATCH(AX$2,q_projections!$2:$2,0)),"n/a")</f>
        <v>n/a</v>
      </c>
      <c r="AY7" s="60" t="str">
        <f>_xlfn.IFNA(INDEX(q_projections!$A:$BD,MATCH($A7,q_projections!$A:$A,0),MATCH(AY$2,q_projections!$2:$2,0)),"n/a")</f>
        <v>n/a</v>
      </c>
      <c r="AZ7" s="60" t="str">
        <f>_xlfn.IFNA(INDEX(q_projections!$A:$BD,MATCH($A7,q_projections!$A:$A,0),MATCH(AZ$2,q_projections!$2:$2,0)),"n/a")</f>
        <v>n/a</v>
      </c>
      <c r="BA7" s="60" t="str">
        <f>_xlfn.IFNA(INDEX(q_projections!$A:$BD,MATCH($A7,q_projections!$A:$A,0),MATCH(BA$2,q_projections!$2:$2,0)),"n/a")</f>
        <v>n/a</v>
      </c>
      <c r="BB7" s="60" t="str">
        <f>_xlfn.IFNA(INDEX(q_projections!$A:$BD,MATCH($A7,q_projections!$A:$A,0),MATCH(BB$2,q_projections!$2:$2,0)),"n/a")</f>
        <v>n/a</v>
      </c>
      <c r="BC7" s="60" t="str">
        <f>_xlfn.IFNA(INDEX(q_projections!$A:$BD,MATCH($A7,q_projections!$A:$A,0),MATCH(BC$2,q_projections!$2:$2,0)),"n/a")</f>
        <v>n/a</v>
      </c>
      <c r="BD7" s="60" t="str">
        <f>_xlfn.IFNA(INDEX(q_projections!$A:$BD,MATCH($A7,q_projections!$A:$A,0),MATCH(BD$2,q_projections!$2:$2,0)),"n/a")</f>
        <v>n/a</v>
      </c>
      <c r="BE7" s="60" t="str">
        <f>_xlfn.IFNA(INDEX(q_projections!$A:$BD,MATCH($A7,q_projections!$A:$A,0),MATCH(BE$2,q_projections!$2:$2,0)),"n/a")</f>
        <v>n/a</v>
      </c>
      <c r="BF7" s="60" t="str">
        <f>_xlfn.IFNA(INDEX(q_projections!$A:$BD,MATCH($A7,q_projections!$A:$A,0),MATCH(BF$2,q_projections!$2:$2,0)),"n/a")</f>
        <v>n/a</v>
      </c>
      <c r="BG7" s="60" t="str">
        <f>_xlfn.IFNA(INDEX(q_projections!$A:$BD,MATCH($A7,q_projections!$A:$A,0),MATCH(BG$2,q_projections!$2:$2,0)),"n/a")</f>
        <v>n/a</v>
      </c>
      <c r="BH7" s="60" t="str">
        <f>_xlfn.IFNA(INDEX(q_projections!$A:$BD,MATCH($A7,q_projections!$A:$A,0),MATCH(BH$2,q_projections!$2:$2,0)),"n/a")</f>
        <v>n/a</v>
      </c>
      <c r="BI7" s="60" t="str">
        <f>_xlfn.IFNA(INDEX(q_projections!$A:$BD,MATCH($A7,q_projections!$A:$A,0),MATCH(BI$2,q_projections!$2:$2,0)),"n/a")</f>
        <v>n/a</v>
      </c>
      <c r="BJ7" s="60" t="str">
        <f>_xlfn.IFNA(INDEX(q_projections!$A:$BD,MATCH($A7,q_projections!$A:$A,0),MATCH(BJ$2,q_projections!$2:$2,0)),"n/a")</f>
        <v>n/a</v>
      </c>
      <c r="BK7" s="60" t="str">
        <f>_xlfn.IFNA(INDEX(q_projections!$A:$BD,MATCH($A7,q_projections!$A:$A,0),MATCH(BK$2,q_projections!$2:$2,0)),"n/a")</f>
        <v>n/a</v>
      </c>
      <c r="BL7" s="60" t="str">
        <f>_xlfn.IFNA(INDEX(q_projections!$A:$BD,MATCH($A7,q_projections!$A:$A,0),MATCH(BL$2,q_projections!$2:$2,0)),"n/a")</f>
        <v>n/a</v>
      </c>
      <c r="BM7" s="60" t="str">
        <f>_xlfn.IFNA(INDEX(q_projections!$A:$BD,MATCH($A7,q_projections!$A:$A,0),MATCH(BM$2,q_projections!$2:$2,0)),"n/a")</f>
        <v>n/a</v>
      </c>
      <c r="BN7" s="60" t="str">
        <f>_xlfn.IFNA(INDEX(q_projections!$A:$BD,MATCH($A7,q_projections!$A:$A,0),MATCH(BN$2,q_projections!$2:$2,0)),"n/a")</f>
        <v>n/a</v>
      </c>
      <c r="BO7" s="60" t="str">
        <f>_xlfn.IFNA(INDEX(q_projections!$A:$BD,MATCH($A7,q_projections!$A:$A,0),MATCH(BO$2,q_projections!$2:$2,0)),"n/a")</f>
        <v>n/a</v>
      </c>
      <c r="BP7" s="60" t="str">
        <f>_xlfn.IFNA(INDEX(q_projections!$A:$BD,MATCH($A7,q_projections!$A:$A,0),MATCH(BP$2,q_projections!$2:$2,0)),"n/a")</f>
        <v>n/a</v>
      </c>
      <c r="BQ7" s="60" t="str">
        <f>_xlfn.IFNA(INDEX(q_projections!$A:$BD,MATCH($A7,q_projections!$A:$A,0),MATCH(BQ$2,q_projections!$2:$2,0)),"n/a")</f>
        <v>n/a</v>
      </c>
      <c r="BR7" s="60" t="str">
        <f>_xlfn.IFNA(INDEX(q_projections!$A:$BD,MATCH($A7,q_projections!$A:$A,0),MATCH(BR$2,q_projections!$2:$2,0)),"n/a")</f>
        <v>n/a</v>
      </c>
      <c r="BS7" s="60" t="str">
        <f>_xlfn.IFNA(INDEX(q_projections!$A:$BD,MATCH($A7,q_projections!$A:$A,0),MATCH(BS$2,q_projections!$2:$2,0)),"n/a")</f>
        <v>n/a</v>
      </c>
      <c r="BT7" s="60" t="str">
        <f>_xlfn.IFNA(INDEX(q_projections!$A:$BD,MATCH($A7,q_projections!$A:$A,0),MATCH(BT$2,q_projections!$2:$2,0)),"n/a")</f>
        <v>n/a</v>
      </c>
      <c r="BU7" s="60" t="str">
        <f>_xlfn.IFNA(INDEX(q_projections!$A:$BD,MATCH($A7,q_projections!$A:$A,0),MATCH(BU$2,q_projections!$2:$2,0)),"n/a")</f>
        <v>n/a</v>
      </c>
      <c r="BV7" s="60" t="str">
        <f>_xlfn.IFNA(INDEX(q_projections!$A:$BD,MATCH($A7,q_projections!$A:$A,0),MATCH(BV$2,q_projections!$2:$2,0)),"n/a")</f>
        <v>n/a</v>
      </c>
      <c r="BW7" s="60" t="str">
        <f>_xlfn.IFNA(INDEX(q_projections!$A:$BD,MATCH($A7,q_projections!$A:$A,0),MATCH(BW$2,q_projections!$2:$2,0)),"n/a")</f>
        <v>n/a</v>
      </c>
      <c r="BX7" s="60" t="str">
        <f>_xlfn.IFNA(INDEX(q_projections!$A:$BD,MATCH($A7,q_projections!$A:$A,0),MATCH(BX$2,q_projections!$2:$2,0)),"n/a")</f>
        <v>n/a</v>
      </c>
      <c r="BY7" s="60" t="str">
        <f>_xlfn.IFNA(INDEX(q_projections!$A:$BD,MATCH($A7,q_projections!$A:$A,0),MATCH(BY$2,q_projections!$2:$2,0)),"n/a")</f>
        <v>n/a</v>
      </c>
      <c r="BZ7" s="60" t="str">
        <f>_xlfn.IFNA(INDEX(q_projections!$A:$BD,MATCH($A7,q_projections!$A:$A,0),MATCH(BZ$2,q_projections!$2:$2,0)),"n/a")</f>
        <v>n/a</v>
      </c>
      <c r="CA7" s="60" t="str">
        <f>_xlfn.IFNA(INDEX(q_projections!$A:$BD,MATCH($A7,q_projections!$A:$A,0),MATCH(CA$2,q_projections!$2:$2,0)),"n/a")</f>
        <v>n/a</v>
      </c>
      <c r="CB7" s="60" t="str">
        <f>_xlfn.IFNA(INDEX(q_projections!$A:$BD,MATCH($A7,q_projections!$A:$A,0),MATCH(CB$2,q_projections!$2:$2,0)),"n/a")</f>
        <v>n/a</v>
      </c>
      <c r="CC7" s="60" t="str">
        <f>_xlfn.IFNA(INDEX(q_projections!$A:$BD,MATCH($A7,q_projections!$A:$A,0),MATCH(CC$2,q_projections!$2:$2,0)),"n/a")</f>
        <v>n/a</v>
      </c>
      <c r="CD7" s="60" t="str">
        <f>_xlfn.IFNA(INDEX(q_projections!$A:$BD,MATCH($A7,q_projections!$A:$A,0),MATCH(CD$2,q_projections!$2:$2,0)),"n/a")</f>
        <v>n/a</v>
      </c>
      <c r="CE7" s="60" t="str">
        <f>_xlfn.IFNA(INDEX(q_projections!$A:$BD,MATCH($A7,q_projections!$A:$A,0),MATCH(CE$2,q_projections!$2:$2,0)),"n/a")</f>
        <v>n/a</v>
      </c>
      <c r="CF7" s="60" t="str">
        <f>_xlfn.IFNA(INDEX(q_projections!$A:$BD,MATCH($A7,q_projections!$A:$A,0),MATCH(CF$2,q_projections!$2:$2,0)),"n/a")</f>
        <v>n/a</v>
      </c>
      <c r="CG7" s="60" t="str">
        <f>_xlfn.IFNA(INDEX(q_projections!$A:$BD,MATCH($A7,q_projections!$A:$A,0),MATCH(CG$2,q_projections!$2:$2,0)),"n/a")</f>
        <v>n/a</v>
      </c>
      <c r="CH7" s="60" t="str">
        <f>_xlfn.IFNA(INDEX(q_projections!$A:$BD,MATCH($A7,q_projections!$A:$A,0),MATCH(CH$2,q_projections!$2:$2,0)),"n/a")</f>
        <v>n/a</v>
      </c>
      <c r="CI7" s="60" t="str">
        <f>_xlfn.IFNA(INDEX(q_projections!$A:$BD,MATCH($A7,q_projections!$A:$A,0),MATCH(CI$2,q_projections!$2:$2,0)),"n/a")</f>
        <v>n/a</v>
      </c>
      <c r="CJ7" s="60" t="str">
        <f>_xlfn.IFNA(INDEX(q_projections!$A:$BD,MATCH($A7,q_projections!$A:$A,0),MATCH(CJ$2,q_projections!$2:$2,0)),"n/a")</f>
        <v>n/a</v>
      </c>
      <c r="CK7" s="60" t="str">
        <f>_xlfn.IFNA(INDEX(q_projections!$A:$BD,MATCH($A7,q_projections!$A:$A,0),MATCH(CK$2,q_projections!$2:$2,0)),"n/a")</f>
        <v>n/a</v>
      </c>
      <c r="CL7" s="60" t="str">
        <f>_xlfn.IFNA(INDEX(q_projections!$A:$BD,MATCH($A7,q_projections!$A:$A,0),MATCH(CL$2,q_projections!$2:$2,0)),"n/a")</f>
        <v>n/a</v>
      </c>
      <c r="CM7" s="60" t="str">
        <f>_xlfn.IFNA(INDEX(q_projections!$A:$BD,MATCH($A7,q_projections!$A:$A,0),MATCH(CM$2,q_projections!$2:$2,0)),"n/a")</f>
        <v>n/a</v>
      </c>
      <c r="CN7" s="60" t="str">
        <f>_xlfn.IFNA(INDEX(q_projections!$A:$BD,MATCH($A7,q_projections!$A:$A,0),MATCH(CN$2,q_projections!$2:$2,0)),"n/a")</f>
        <v>n/a</v>
      </c>
      <c r="CO7" s="60" t="str">
        <f>_xlfn.IFNA(INDEX(q_projections!$A:$BD,MATCH($A7,q_projections!$A:$A,0),MATCH(CO$2,q_projections!$2:$2,0)),"n/a")</f>
        <v>n/a</v>
      </c>
      <c r="CP7" s="60" t="str">
        <f>_xlfn.IFNA(INDEX(q_projections!$A:$BD,MATCH($A7,q_projections!$A:$A,0),MATCH(CP$2,q_projections!$2:$2,0)),"n/a")</f>
        <v>n/a</v>
      </c>
      <c r="CQ7" s="60" t="str">
        <f>_xlfn.IFNA(INDEX(q_projections!$A:$BD,MATCH($A7,q_projections!$A:$A,0),MATCH(CQ$2,q_projections!$2:$2,0)),"n/a")</f>
        <v>n/a</v>
      </c>
      <c r="CR7" s="60" t="str">
        <f>_xlfn.IFNA(INDEX(q_projections!$A:$BD,MATCH($A7,q_projections!$A:$A,0),MATCH(CR$2,q_projections!$2:$2,0)),"n/a")</f>
        <v>n/a</v>
      </c>
      <c r="CS7" s="60" t="str">
        <f>_xlfn.IFNA(INDEX(q_projections!$A:$BD,MATCH($A7,q_projections!$A:$A,0),MATCH(CS$2,q_projections!$2:$2,0)),"n/a")</f>
        <v>n/a</v>
      </c>
      <c r="CT7" s="60" t="str">
        <f>_xlfn.IFNA(INDEX(q_projections!$A:$BD,MATCH($A7,q_projections!$A:$A,0),MATCH(CT$2,q_projections!$2:$2,0)),"n/a")</f>
        <v>n/a</v>
      </c>
      <c r="CU7" s="60" t="str">
        <f>_xlfn.IFNA(INDEX(q_projections!$A:$BD,MATCH($A7,q_projections!$A:$A,0),MATCH(CU$2,q_projections!$2:$2,0)),"n/a")</f>
        <v>n/a</v>
      </c>
      <c r="CV7" s="60" t="str">
        <f>_xlfn.IFNA(INDEX(q_projections!$A:$BD,MATCH($A7,q_projections!$A:$A,0),MATCH(CV$2,q_projections!$2:$2,0)),"n/a")</f>
        <v>n/a</v>
      </c>
      <c r="CW7" s="60" t="str">
        <f>_xlfn.IFNA(INDEX(q_projections!$A:$BD,MATCH($A7,q_projections!$A:$A,0),MATCH(CW$2,q_projections!$2:$2,0)),"n/a")</f>
        <v>n/a</v>
      </c>
      <c r="CX7" s="60" t="str">
        <f>_xlfn.IFNA(INDEX(q_projections!$A:$BD,MATCH($A7,q_projections!$A:$A,0),MATCH(CX$2,q_projections!$2:$2,0)),"n/a")</f>
        <v>n/a</v>
      </c>
      <c r="CY7" s="60" t="str">
        <f>_xlfn.IFNA(INDEX(q_projections!$A:$BD,MATCH($A7,q_projections!$A:$A,0),MATCH(CY$2,q_projections!$2:$2,0)),"n/a")</f>
        <v>n/a</v>
      </c>
      <c r="CZ7" s="60" t="str">
        <f>_xlfn.IFNA(INDEX(q_projections!$A:$BD,MATCH($A7,q_projections!$A:$A,0),MATCH(CZ$2,q_projections!$2:$2,0)),"n/a")</f>
        <v>n/a</v>
      </c>
      <c r="DA7" s="60" t="str">
        <f>_xlfn.IFNA(INDEX(q_projections!$A:$BD,MATCH($A7,q_projections!$A:$A,0),MATCH(DA$2,q_projections!$2:$2,0)),"n/a")</f>
        <v>n/a</v>
      </c>
      <c r="DB7" s="60" t="str">
        <f>_xlfn.IFNA(INDEX(q_projections!$A:$BD,MATCH($A7,q_projections!$A:$A,0),MATCH(DB$2,q_projections!$2:$2,0)),"n/a")</f>
        <v>n/a</v>
      </c>
      <c r="DC7" s="60" t="str">
        <f>_xlfn.IFNA(INDEX(q_projections!$A:$BD,MATCH($A7,q_projections!$A:$A,0),MATCH(DC$2,q_projections!$2:$2,0)),"n/a")</f>
        <v>n/a</v>
      </c>
      <c r="DD7" s="60" t="str">
        <f>_xlfn.IFNA(INDEX(q_projections!$A:$BD,MATCH($A7,q_projections!$A:$A,0),MATCH(DD$2,q_projections!$2:$2,0)),"n/a")</f>
        <v>n/a</v>
      </c>
      <c r="DE7" s="60" t="str">
        <f>_xlfn.IFNA(INDEX(q_projections!$A:$BD,MATCH($A7,q_projections!$A:$A,0),MATCH(DE$2,q_projections!$2:$2,0)),"n/a")</f>
        <v>n/a</v>
      </c>
      <c r="DF7" s="60" t="str">
        <f>_xlfn.IFNA(INDEX(q_projections!$A:$BD,MATCH($A7,q_projections!$A:$A,0),MATCH(DF$2,q_projections!$2:$2,0)),"n/a")</f>
        <v>n/a</v>
      </c>
      <c r="DG7" s="60" t="str">
        <f>_xlfn.IFNA(INDEX(q_projections!$A:$BD,MATCH($A7,q_projections!$A:$A,0),MATCH(DG$2,q_projections!$2:$2,0)),"n/a")</f>
        <v>n/a</v>
      </c>
      <c r="DH7" s="60" t="str">
        <f>_xlfn.IFNA(INDEX(q_projections!$A:$BD,MATCH($A7,q_projections!$A:$A,0),MATCH(DH$2,q_projections!$2:$2,0)),"n/a")</f>
        <v>n/a</v>
      </c>
      <c r="DI7" s="60" t="str">
        <f>_xlfn.IFNA(INDEX(q_projections!$A:$BD,MATCH($A7,q_projections!$A:$A,0),MATCH(DI$2,q_projections!$2:$2,0)),"n/a")</f>
        <v>n/a</v>
      </c>
      <c r="DJ7" s="60" t="str">
        <f>_xlfn.IFNA(INDEX(q_projections!$A:$BD,MATCH($A7,q_projections!$A:$A,0),MATCH(DJ$2,q_projections!$2:$2,0)),"n/a")</f>
        <v>n/a</v>
      </c>
      <c r="DK7" s="60" t="str">
        <f>_xlfn.IFNA(INDEX(q_projections!$A:$BD,MATCH($A7,q_projections!$A:$A,0),MATCH(DK$2,q_projections!$2:$2,0)),"n/a")</f>
        <v>n/a</v>
      </c>
      <c r="DL7" s="60" t="str">
        <f>_xlfn.IFNA(INDEX(q_projections!$A:$BD,MATCH($A7,q_projections!$A:$A,0),MATCH(DL$2,q_projections!$2:$2,0)),"n/a")</f>
        <v>n/a</v>
      </c>
      <c r="DM7" s="60" t="str">
        <f>_xlfn.IFNA(INDEX(q_projections!$A:$BD,MATCH($A7,q_projections!$A:$A,0),MATCH(DM$2,q_projections!$2:$2,0)),"n/a")</f>
        <v>n/a</v>
      </c>
      <c r="DN7" s="60" t="str">
        <f>_xlfn.IFNA(INDEX(q_projections!$A:$BD,MATCH($A7,q_projections!$A:$A,0),MATCH(DN$2,q_projections!$2:$2,0)),"n/a")</f>
        <v>n/a</v>
      </c>
      <c r="DO7" s="60" t="str">
        <f>_xlfn.IFNA(INDEX(q_projections!$A:$BD,MATCH($A7,q_projections!$A:$A,0),MATCH(DO$2,q_projections!$2:$2,0)),"n/a")</f>
        <v>n/a</v>
      </c>
      <c r="DP7" s="60" t="str">
        <f>_xlfn.IFNA(INDEX(q_projections!$A:$BD,MATCH($A7,q_projections!$A:$A,0),MATCH(DP$2,q_projections!$2:$2,0)),"n/a")</f>
        <v>n/a</v>
      </c>
      <c r="DQ7" s="60" t="str">
        <f>_xlfn.IFNA(INDEX(q_projections!$A:$BD,MATCH($A7,q_projections!$A:$A,0),MATCH(DQ$2,q_projections!$2:$2,0)),"n/a")</f>
        <v>n/a</v>
      </c>
      <c r="DR7" s="60" t="str">
        <f>_xlfn.IFNA(INDEX(q_projections!$A:$BD,MATCH($A7,q_projections!$A:$A,0),MATCH(DR$2,q_projections!$2:$2,0)),"n/a")</f>
        <v>n/a</v>
      </c>
      <c r="DS7" s="60" t="str">
        <f>_xlfn.IFNA(INDEX(q_projections!$A:$BD,MATCH($A7,q_projections!$A:$A,0),MATCH(DS$2,q_projections!$2:$2,0)),"n/a")</f>
        <v>n/a</v>
      </c>
      <c r="DT7" s="60" t="str">
        <f>_xlfn.IFNA(INDEX(q_projections!$A:$BD,MATCH($A7,q_projections!$A:$A,0),MATCH(DT$2,q_projections!$2:$2,0)),"n/a")</f>
        <v>n/a</v>
      </c>
      <c r="DU7" s="60" t="str">
        <f>_xlfn.IFNA(INDEX(q_projections!$A:$BD,MATCH($A7,q_projections!$A:$A,0),MATCH(DU$2,q_projections!$2:$2,0)),"n/a")</f>
        <v>n/a</v>
      </c>
      <c r="DV7" s="60" t="str">
        <f>_xlfn.IFNA(INDEX(q_projections!$A:$BD,MATCH($A7,q_projections!$A:$A,0),MATCH(DV$2,q_projections!$2:$2,0)),"n/a")</f>
        <v>n/a</v>
      </c>
      <c r="DW7" s="60" t="str">
        <f>_xlfn.IFNA(INDEX(q_projections!$A:$BD,MATCH($A7,q_projections!$A:$A,0),MATCH(DW$2,q_projections!$2:$2,0)),"n/a")</f>
        <v>n/a</v>
      </c>
      <c r="DX7" s="60" t="str">
        <f>_xlfn.IFNA(INDEX(q_projections!$A:$BD,MATCH($A7,q_projections!$A:$A,0),MATCH(DX$2,q_projections!$2:$2,0)),"n/a")</f>
        <v>n/a</v>
      </c>
      <c r="DY7" s="60" t="str">
        <f>_xlfn.IFNA(INDEX(q_projections!$A:$BD,MATCH($A7,q_projections!$A:$A,0),MATCH(DY$2,q_projections!$2:$2,0)),"n/a")</f>
        <v>n/a</v>
      </c>
      <c r="DZ7" s="60" t="str">
        <f>_xlfn.IFNA(INDEX(q_projections!$A:$BD,MATCH($A7,q_projections!$A:$A,0),MATCH(DZ$2,q_projections!$2:$2,0)),"n/a")</f>
        <v>n/a</v>
      </c>
      <c r="EA7" s="60" t="str">
        <f>_xlfn.IFNA(INDEX(q_projections!$A:$BD,MATCH($A7,q_projections!$A:$A,0),MATCH(EA$2,q_projections!$2:$2,0)),"n/a")</f>
        <v>n/a</v>
      </c>
      <c r="EB7" s="60" t="str">
        <f>_xlfn.IFNA(INDEX(q_projections!$A:$BD,MATCH($A7,q_projections!$A:$A,0),MATCH(EB$2,q_projections!$2:$2,0)),"n/a")</f>
        <v>n/a</v>
      </c>
      <c r="EC7" s="60" t="str">
        <f>_xlfn.IFNA(INDEX(q_projections!$A:$BD,MATCH($A7,q_projections!$A:$A,0),MATCH(EC$2,q_projections!$2:$2,0)),"n/a")</f>
        <v>n/a</v>
      </c>
      <c r="ED7" s="60" t="str">
        <f>_xlfn.IFNA(INDEX(q_projections!$A:$BD,MATCH($A7,q_projections!$A:$A,0),MATCH(ED$2,q_projections!$2:$2,0)),"n/a")</f>
        <v>n/a</v>
      </c>
      <c r="EE7" s="60" t="str">
        <f>_xlfn.IFNA(INDEX(q_projections!$A:$BD,MATCH($A7,q_projections!$A:$A,0),MATCH(EE$2,q_projections!$2:$2,0)),"n/a")</f>
        <v>n/a</v>
      </c>
      <c r="EF7" s="60" t="str">
        <f>_xlfn.IFNA(INDEX(q_projections!$A:$BD,MATCH($A7,q_projections!$A:$A,0),MATCH(EF$2,q_projections!$2:$2,0)),"n/a")</f>
        <v>n/a</v>
      </c>
      <c r="EG7" s="60" t="str">
        <f>_xlfn.IFNA(INDEX(q_projections!$A:$BD,MATCH($A7,q_projections!$A:$A,0),MATCH(EG$2,q_projections!$2:$2,0)),"n/a")</f>
        <v>n/a</v>
      </c>
      <c r="EH7" s="60" t="str">
        <f>_xlfn.IFNA(INDEX(q_projections!$A:$BD,MATCH($A7,q_projections!$A:$A,0),MATCH(EH$2,q_projections!$2:$2,0)),"n/a")</f>
        <v>n/a</v>
      </c>
      <c r="EI7" s="60" t="str">
        <f>_xlfn.IFNA(INDEX(q_projections!$A:$BD,MATCH($A7,q_projections!$A:$A,0),MATCH(EI$2,q_projections!$2:$2,0)),"n/a")</f>
        <v>n/a</v>
      </c>
      <c r="EJ7" s="60" t="str">
        <f>_xlfn.IFNA(INDEX(q_projections!$A:$BD,MATCH($A7,q_projections!$A:$A,0),MATCH(EJ$2,q_projections!$2:$2,0)),"n/a")</f>
        <v>n/a</v>
      </c>
      <c r="EK7" s="60" t="str">
        <f>_xlfn.IFNA(INDEX(q_projections!$A:$BD,MATCH($A7,q_projections!$A:$A,0),MATCH(EK$2,q_projections!$2:$2,0)),"n/a")</f>
        <v>n/a</v>
      </c>
      <c r="EL7" s="60" t="str">
        <f>_xlfn.IFNA(INDEX(q_projections!$A:$BD,MATCH($A7,q_projections!$A:$A,0),MATCH(EL$2,q_projections!$2:$2,0)),"n/a")</f>
        <v>n/a</v>
      </c>
      <c r="EM7" s="60" t="str">
        <f>_xlfn.IFNA(INDEX(q_projections!$A:$BD,MATCH($A7,q_projections!$A:$A,0),MATCH(EM$2,q_projections!$2:$2,0)),"n/a")</f>
        <v>n/a</v>
      </c>
      <c r="EN7" s="60" t="str">
        <f>_xlfn.IFNA(INDEX(q_projections!$A:$BD,MATCH($A7,q_projections!$A:$A,0),MATCH(EN$2,q_projections!$2:$2,0)),"n/a")</f>
        <v>n/a</v>
      </c>
      <c r="EO7" s="60" t="str">
        <f>_xlfn.IFNA(INDEX(q_projections!$A:$BD,MATCH($A7,q_projections!$A:$A,0),MATCH(EO$2,q_projections!$2:$2,0)),"n/a")</f>
        <v>n/a</v>
      </c>
      <c r="EP7" s="60" t="str">
        <f>_xlfn.IFNA(INDEX(q_projections!$A:$BD,MATCH($A7,q_projections!$A:$A,0),MATCH(EP$2,q_projections!$2:$2,0)),"n/a")</f>
        <v>n/a</v>
      </c>
      <c r="EQ7" s="60" t="str">
        <f>_xlfn.IFNA(INDEX(q_projections!$A:$BD,MATCH($A7,q_projections!$A:$A,0),MATCH(EQ$2,q_projections!$2:$2,0)),"n/a")</f>
        <v>n/a</v>
      </c>
      <c r="ER7" s="60" t="str">
        <f>_xlfn.IFNA(INDEX(q_projections!$A:$BD,MATCH($A7,q_projections!$A:$A,0),MATCH(ER$2,q_projections!$2:$2,0)),"n/a")</f>
        <v>n/a</v>
      </c>
      <c r="ES7" s="60" t="str">
        <f>_xlfn.IFNA(INDEX(q_projections!$A:$BD,MATCH($A7,q_projections!$A:$A,0),MATCH(ES$2,q_projections!$2:$2,0)),"n/a")</f>
        <v>n/a</v>
      </c>
      <c r="ET7" s="60" t="str">
        <f>_xlfn.IFNA(INDEX(q_projections!$A:$BD,MATCH($A7,q_projections!$A:$A,0),MATCH(ET$2,q_projections!$2:$2,0)),"n/a")</f>
        <v>n/a</v>
      </c>
      <c r="EU7" s="60" t="str">
        <f>_xlfn.IFNA(INDEX(q_projections!$A:$BD,MATCH($A7,q_projections!$A:$A,0),MATCH(EU$2,q_projections!$2:$2,0)),"n/a")</f>
        <v>n/a</v>
      </c>
      <c r="EV7" s="60" t="str">
        <f>_xlfn.IFNA(INDEX(q_projections!$A:$BD,MATCH($A7,q_projections!$A:$A,0),MATCH(EV$2,q_projections!$2:$2,0)),"n/a")</f>
        <v>n/a</v>
      </c>
      <c r="EW7" s="60" t="str">
        <f>_xlfn.IFNA(INDEX(q_projections!$A:$BD,MATCH($A7,q_projections!$A:$A,0),MATCH(EW$2,q_projections!$2:$2,0)),"n/a")</f>
        <v>n/a</v>
      </c>
      <c r="EX7" s="60" t="str">
        <f>_xlfn.IFNA(INDEX(q_projections!$A:$BD,MATCH($A7,q_projections!$A:$A,0),MATCH(EX$2,q_projections!$2:$2,0)),"n/a")</f>
        <v>n/a</v>
      </c>
      <c r="EY7" s="60" t="str">
        <f>_xlfn.IFNA(INDEX(q_projections!$A:$BD,MATCH($A7,q_projections!$A:$A,0),MATCH(EY$2,q_projections!$2:$2,0)),"n/a")</f>
        <v>n/a</v>
      </c>
      <c r="EZ7" s="60" t="str">
        <f>_xlfn.IFNA(INDEX(q_projections!$A:$BD,MATCH($A7,q_projections!$A:$A,0),MATCH(EZ$2,q_projections!$2:$2,0)),"n/a")</f>
        <v>n/a</v>
      </c>
      <c r="FA7" s="60" t="str">
        <f>_xlfn.IFNA(INDEX(q_projections!$A:$BD,MATCH($A7,q_projections!$A:$A,0),MATCH(FA$2,q_projections!$2:$2,0)),"n/a")</f>
        <v>n/a</v>
      </c>
      <c r="FB7" s="60" t="str">
        <f>_xlfn.IFNA(INDEX(q_projections!$A:$BD,MATCH($A7,q_projections!$A:$A,0),MATCH(FB$2,q_projections!$2:$2,0)),"n/a")</f>
        <v>n/a</v>
      </c>
      <c r="FC7" s="60" t="str">
        <f>_xlfn.IFNA(INDEX(q_projections!$A:$BD,MATCH($A7,q_projections!$A:$A,0),MATCH(FC$2,q_projections!$2:$2,0)),"n/a")</f>
        <v>n/a</v>
      </c>
      <c r="FD7" s="60" t="str">
        <f>_xlfn.IFNA(INDEX(q_projections!$A:$BD,MATCH($A7,q_projections!$A:$A,0),MATCH(FD$2,q_projections!$2:$2,0)),"n/a")</f>
        <v>n/a</v>
      </c>
      <c r="FE7" s="60" t="str">
        <f>_xlfn.IFNA(INDEX(q_projections!$A:$BD,MATCH($A7,q_projections!$A:$A,0),MATCH(FE$2,q_projections!$2:$2,0)),"n/a")</f>
        <v>n/a</v>
      </c>
      <c r="FF7" s="60" t="str">
        <f>_xlfn.IFNA(INDEX(q_projections!$A:$BD,MATCH($A7,q_projections!$A:$A,0),MATCH(FF$2,q_projections!$2:$2,0)),"n/a")</f>
        <v>n/a</v>
      </c>
      <c r="FG7" s="60" t="str">
        <f>_xlfn.IFNA(INDEX(q_projections!$A:$BD,MATCH($A7,q_projections!$A:$A,0),MATCH(FG$2,q_projections!$2:$2,0)),"n/a")</f>
        <v>n/a</v>
      </c>
      <c r="FH7" s="60" t="str">
        <f>_xlfn.IFNA(INDEX(q_projections!$A:$BD,MATCH($A7,q_projections!$A:$A,0),MATCH(FH$2,q_projections!$2:$2,0)),"n/a")</f>
        <v>n/a</v>
      </c>
      <c r="FI7" s="60" t="str">
        <f>_xlfn.IFNA(INDEX(q_projections!$A:$BD,MATCH($A7,q_projections!$A:$A,0),MATCH(FI$2,q_projections!$2:$2,0)),"n/a")</f>
        <v>n/a</v>
      </c>
      <c r="FJ7" s="60" t="str">
        <f>_xlfn.IFNA(INDEX(q_projections!$A:$BD,MATCH($A7,q_projections!$A:$A,0),MATCH(FJ$2,q_projections!$2:$2,0)),"n/a")</f>
        <v>n/a</v>
      </c>
      <c r="FK7" s="60" t="str">
        <f>_xlfn.IFNA(INDEX(q_projections!$A:$BD,MATCH($A7,q_projections!$A:$A,0),MATCH(FK$2,q_projections!$2:$2,0)),"n/a")</f>
        <v>n/a</v>
      </c>
      <c r="FL7" s="60" t="str">
        <f>_xlfn.IFNA(INDEX(q_projections!$A:$BD,MATCH($A7,q_projections!$A:$A,0),MATCH(FL$2,q_projections!$2:$2,0)),"n/a")</f>
        <v>n/a</v>
      </c>
      <c r="FM7" s="60" t="str">
        <f>_xlfn.IFNA(INDEX(q_projections!$A:$BD,MATCH($A7,q_projections!$A:$A,0),MATCH(FM$2,q_projections!$2:$2,0)),"n/a")</f>
        <v>n/a</v>
      </c>
      <c r="FN7" s="60" t="str">
        <f>_xlfn.IFNA(INDEX(q_projections!$A:$BD,MATCH($A7,q_projections!$A:$A,0),MATCH(FN$2,q_projections!$2:$2,0)),"n/a")</f>
        <v>n/a</v>
      </c>
      <c r="FO7" s="60" t="str">
        <f>_xlfn.IFNA(INDEX(q_projections!$A:$BD,MATCH($A7,q_projections!$A:$A,0),MATCH(FO$2,q_projections!$2:$2,0)),"n/a")</f>
        <v>n/a</v>
      </c>
      <c r="FP7" s="60" t="str">
        <f>_xlfn.IFNA(INDEX(q_projections!$A:$BD,MATCH($A7,q_projections!$A:$A,0),MATCH(FP$2,q_projections!$2:$2,0)),"n/a")</f>
        <v>n/a</v>
      </c>
      <c r="FQ7" s="60" t="str">
        <f>_xlfn.IFNA(INDEX(q_projections!$A:$BD,MATCH($A7,q_projections!$A:$A,0),MATCH(FQ$2,q_projections!$2:$2,0)),"n/a")</f>
        <v>n/a</v>
      </c>
      <c r="FR7" s="60" t="str">
        <f>_xlfn.IFNA(INDEX(q_projections!$A:$BD,MATCH($A7,q_projections!$A:$A,0),MATCH(FR$2,q_projections!$2:$2,0)),"n/a")</f>
        <v>n/a</v>
      </c>
      <c r="FS7" s="60" t="str">
        <f>_xlfn.IFNA(INDEX(q_projections!$A:$BD,MATCH($A7,q_projections!$A:$A,0),MATCH(FS$2,q_projections!$2:$2,0)),"n/a")</f>
        <v>n/a</v>
      </c>
      <c r="FT7" s="60" t="str">
        <f>_xlfn.IFNA(INDEX(q_projections!$A:$BD,MATCH($A7,q_projections!$A:$A,0),MATCH(FT$2,q_projections!$2:$2,0)),"n/a")</f>
        <v>n/a</v>
      </c>
      <c r="FU7" s="60" t="str">
        <f>_xlfn.IFNA(INDEX(q_projections!$A:$BD,MATCH($A7,q_projections!$A:$A,0),MATCH(FU$2,q_projections!$2:$2,0)),"n/a")</f>
        <v>n/a</v>
      </c>
      <c r="FV7" s="60" t="str">
        <f>_xlfn.IFNA(INDEX(q_projections!$A:$BD,MATCH($A7,q_projections!$A:$A,0),MATCH(FV$2,q_projections!$2:$2,0)),"n/a")</f>
        <v>n/a</v>
      </c>
      <c r="FW7" s="60" t="str">
        <f>_xlfn.IFNA(INDEX(q_projections!$A:$BD,MATCH($A7,q_projections!$A:$A,0),MATCH(FW$2,q_projections!$2:$2,0)),"n/a")</f>
        <v>n/a</v>
      </c>
      <c r="FX7" s="60" t="str">
        <f>_xlfn.IFNA(INDEX(q_projections!$A:$BD,MATCH($A7,q_projections!$A:$A,0),MATCH(FX$2,q_projections!$2:$2,0)),"n/a")</f>
        <v>n/a</v>
      </c>
      <c r="FY7" s="60" t="str">
        <f>_xlfn.IFNA(INDEX(q_projections!$A:$BD,MATCH($A7,q_projections!$A:$A,0),MATCH(FY$2,q_projections!$2:$2,0)),"n/a")</f>
        <v>n/a</v>
      </c>
      <c r="FZ7" s="60" t="str">
        <f>_xlfn.IFNA(INDEX(q_projections!$A:$BD,MATCH($A7,q_projections!$A:$A,0),MATCH(FZ$2,q_projections!$2:$2,0)),"n/a")</f>
        <v>n/a</v>
      </c>
      <c r="GA7" s="60" t="str">
        <f>_xlfn.IFNA(INDEX(q_projections!$A:$BD,MATCH($A7,q_projections!$A:$A,0),MATCH(GA$2,q_projections!$2:$2,0)),"n/a")</f>
        <v>n/a</v>
      </c>
      <c r="GB7" s="60" t="str">
        <f>_xlfn.IFNA(INDEX(q_projections!$A:$BD,MATCH($A7,q_projections!$A:$A,0),MATCH(GB$2,q_projections!$2:$2,0)),"n/a")</f>
        <v>n/a</v>
      </c>
      <c r="GC7" s="60" t="str">
        <f>_xlfn.IFNA(INDEX(q_projections!$A:$BD,MATCH($A7,q_projections!$A:$A,0),MATCH(GC$2,q_projections!$2:$2,0)),"n/a")</f>
        <v>n/a</v>
      </c>
      <c r="GD7" s="60" t="str">
        <f>_xlfn.IFNA(INDEX(q_projections!$A:$BD,MATCH($A7,q_projections!$A:$A,0),MATCH(GD$2,q_projections!$2:$2,0)),"n/a")</f>
        <v>n/a</v>
      </c>
      <c r="GE7" s="60" t="str">
        <f>_xlfn.IFNA(INDEX(q_projections!$A:$BD,MATCH($A7,q_projections!$A:$A,0),MATCH(GE$2,q_projections!$2:$2,0)),"n/a")</f>
        <v>n/a</v>
      </c>
      <c r="GF7" s="60" t="str">
        <f>_xlfn.IFNA(INDEX(q_projections!$A:$BD,MATCH($A7,q_projections!$A:$A,0),MATCH(GF$2,q_projections!$2:$2,0)),"n/a")</f>
        <v>n/a</v>
      </c>
      <c r="GG7" s="60" t="str">
        <f>_xlfn.IFNA(INDEX(q_projections!$A:$BD,MATCH($A7,q_projections!$A:$A,0),MATCH(GG$2,q_projections!$2:$2,0)),"n/a")</f>
        <v>n/a</v>
      </c>
      <c r="GH7" s="60">
        <f>_xlfn.IFNA(INDEX(q_projections!$A:$BD,MATCH($A7,q_projections!$A:$A,0),MATCH(GH$2,q_projections!$2:$2,0)),"n/a")</f>
        <v>0</v>
      </c>
      <c r="GI7" s="60">
        <f>_xlfn.IFNA(INDEX(q_projections!$A:$BD,MATCH($A7,q_projections!$A:$A,0),MATCH(GI$2,q_projections!$2:$2,0)),"n/a")</f>
        <v>0</v>
      </c>
      <c r="GJ7" s="60">
        <f>_xlfn.IFNA(INDEX(q_projections!$A:$BD,MATCH($A7,q_projections!$A:$A,0),MATCH(GJ$2,q_projections!$2:$2,0)),"n/a")</f>
        <v>0</v>
      </c>
      <c r="GK7" s="60">
        <f>_xlfn.IFNA(INDEX(q_projections!$A:$BD,MATCH($A7,q_projections!$A:$A,0),MATCH(GK$2,q_projections!$2:$2,0)),"n/a")</f>
        <v>2.7291793888723603</v>
      </c>
      <c r="GL7" s="60">
        <f>_xlfn.IFNA(INDEX(q_projections!$A:$BD,MATCH($A7,q_projections!$A:$A,0),MATCH(GL$2,q_projections!$2:$2,0)),"n/a")</f>
        <v>2.4588900369656663</v>
      </c>
      <c r="GM7" s="60">
        <f>_xlfn.IFNA(INDEX(q_projections!$A:$BD,MATCH($A7,q_projections!$A:$A,0),MATCH(GM$2,q_projections!$2:$2,0)),"n/a")</f>
        <v>1.9787280551032405</v>
      </c>
      <c r="GN7" s="60">
        <f>_xlfn.IFNA(INDEX(q_projections!$A:$BD,MATCH($A7,q_projections!$A:$A,0),MATCH(GN$2,q_projections!$2:$2,0)),"n/a")</f>
        <v>1.4964979429755054</v>
      </c>
      <c r="GO7" s="60">
        <f>_xlfn.IFNA(INDEX(q_projections!$A:$BD,MATCH($A7,q_projections!$A:$A,0),MATCH(GO$2,q_projections!$2:$2,0)),"n/a")</f>
        <v>1.9653789127188181</v>
      </c>
      <c r="GP7" s="60">
        <f>_xlfn.IFNA(INDEX(q_projections!$A:$BD,MATCH($A7,q_projections!$A:$A,0),MATCH(GP$2,q_projections!$2:$2,0)),"n/a")</f>
        <v>1.9148117571335055</v>
      </c>
      <c r="GQ7" s="60">
        <f>_xlfn.IFNA(INDEX(q_projections!$A:$BD,MATCH($A7,q_projections!$A:$A,0),MATCH(GQ$2,q_projections!$2:$2,0)),"n/a")</f>
        <v>1.705765512870494</v>
      </c>
      <c r="GR7" s="60">
        <f>_xlfn.IFNA(INDEX(q_projections!$A:$BD,MATCH($A7,q_projections!$A:$A,0),MATCH(GR$2,q_projections!$2:$2,0)),"n/a")</f>
        <v>2.0784810806397047</v>
      </c>
      <c r="GS7" s="60">
        <f>_xlfn.IFNA(INDEX(q_projections!$A:$BD,MATCH($A7,q_projections!$A:$A,0),MATCH(GS$2,q_projections!$2:$2,0)),"n/a")</f>
        <v>2.2148100210752419</v>
      </c>
      <c r="GT7" s="60">
        <f>_xlfn.IFNA(INDEX(q_projections!$A:$BD,MATCH($A7,q_projections!$A:$A,0),MATCH(GT$2,q_projections!$2:$2,0)),"n/a")</f>
        <v>2.2062729830966354</v>
      </c>
      <c r="GU7" s="60">
        <f>_xlfn.IFNA(INDEX(q_projections!$A:$BD,MATCH($A7,q_projections!$A:$A,0),MATCH(GU$2,q_projections!$2:$2,0)),"n/a")</f>
        <v>2.212363593543154</v>
      </c>
      <c r="GV7" s="60">
        <f>_xlfn.IFNA(INDEX(q_projections!$A:$BD,MATCH($A7,q_projections!$A:$A,0),MATCH(GV$2,q_projections!$2:$2,0)),"n/a")</f>
        <v>2.1857214543679948</v>
      </c>
      <c r="GW7" s="60">
        <f>_xlfn.IFNA(INDEX(q_projections!$A:$BD,MATCH($A7,q_projections!$A:$A,0),MATCH(GW$2,q_projections!$2:$2,0)),"n/a")</f>
        <v>2.1558526967738967</v>
      </c>
      <c r="GX7" s="60">
        <f>_xlfn.IFNA(INDEX(q_projections!$A:$BD,MATCH($A7,q_projections!$A:$A,0),MATCH(GX$2,q_projections!$2:$2,0)),"n/a")</f>
        <v>2.1550319250400074</v>
      </c>
      <c r="GY7" s="60">
        <f>_xlfn.IFNA(INDEX(q_projections!$A:$BD,MATCH($A7,q_projections!$A:$A,0),MATCH(GY$2,q_projections!$2:$2,0)),"n/a")</f>
        <v>2.1363655081926725</v>
      </c>
      <c r="GZ7" s="60">
        <f>_xlfn.IFNA(INDEX(q_projections!$A:$BD,MATCH($A7,q_projections!$A:$A,0),MATCH(GZ$2,q_projections!$2:$2,0)),"n/a")</f>
        <v>2.1250163730991645</v>
      </c>
      <c r="HA7" s="60">
        <f>_xlfn.IFNA(INDEX(q_projections!$A:$BD,MATCH($A7,q_projections!$A:$A,0),MATCH(HA$2,q_projections!$2:$2,0)),"n/a")</f>
        <v>2.1173085404574854</v>
      </c>
      <c r="HB7" s="60">
        <f>_xlfn.IFNA(INDEX(q_projections!$A:$BD,MATCH($A7,q_projections!$A:$A,0),MATCH(HB$2,q_projections!$2:$2,0)),"n/a")</f>
        <v>2.1271784092140145</v>
      </c>
      <c r="HC7" s="60">
        <f>_xlfn.IFNA(INDEX(q_projections!$A:$BD,MATCH($A7,q_projections!$A:$A,0),MATCH(HC$2,q_projections!$2:$2,0)),"n/a")</f>
        <v>2.1228957736746601</v>
      </c>
      <c r="HD7" s="60">
        <f>_xlfn.IFNA(INDEX(q_projections!$A:$BD,MATCH($A7,q_projections!$A:$A,0),MATCH(HD$2,q_projections!$2:$2,0)),"n/a")</f>
        <v>2.115155194096574</v>
      </c>
      <c r="HE7" s="60">
        <f>_xlfn.IFNA(INDEX(q_projections!$A:$BD,MATCH($A7,q_projections!$A:$A,0),MATCH(HE$2,q_projections!$2:$2,0)),"n/a")</f>
        <v>2.1212705219482597</v>
      </c>
      <c r="HF7" s="60">
        <f>_xlfn.IFNA(INDEX(q_projections!$A:$BD,MATCH($A7,q_projections!$A:$A,0),MATCH(HF$2,q_projections!$2:$2,0)),"n/a")</f>
        <v>2.09979100709623</v>
      </c>
      <c r="HG7" s="60">
        <f>_xlfn.IFNA(INDEX(q_projections!$A:$BD,MATCH($A7,q_projections!$A:$A,0),MATCH(HG$2,q_projections!$2:$2,0)),"n/a")</f>
        <v>2.0820028080942077</v>
      </c>
      <c r="HH7" s="60">
        <f>_xlfn.IFNA(INDEX(q_projections!$A:$BD,MATCH($A7,q_projections!$A:$A,0),MATCH(HH$2,q_projections!$2:$2,0)),"n/a")</f>
        <v>2.0847982196745773</v>
      </c>
      <c r="HI7" s="60">
        <f>_xlfn.IFNA(INDEX(q_projections!$A:$BD,MATCH($A7,q_projections!$A:$A,0),MATCH(HI$2,q_projections!$2:$2,0)),"n/a")</f>
        <v>2.0604840913062583</v>
      </c>
      <c r="HJ7" s="60">
        <f>_xlfn.IFNA(INDEX(q_projections!$A:$BD,MATCH($A7,q_projections!$A:$A,0),MATCH(HJ$2,q_projections!$2:$2,0)),"n/a")</f>
        <v>2.0398493583565935</v>
      </c>
      <c r="HK7" s="60">
        <f>_xlfn.IFNA(INDEX(q_projections!$A:$BD,MATCH($A7,q_projections!$A:$A,0),MATCH(HK$2,q_projections!$2:$2,0)),"n/a")</f>
        <v>2.0295000007160224</v>
      </c>
      <c r="HL7" s="60">
        <f>_xlfn.IFNA(INDEX(q_projections!$A:$BD,MATCH($A7,q_projections!$A:$A,0),MATCH(HL$2,q_projections!$2:$2,0)),"n/a")</f>
        <v>2.0159309544716342</v>
      </c>
      <c r="HM7" s="60">
        <f>_xlfn.IFNA(INDEX(q_projections!$A:$BD,MATCH($A7,q_projections!$A:$A,0),MATCH(HM$2,q_projections!$2:$2,0)),"n/a")</f>
        <v>2.0091296502084743</v>
      </c>
      <c r="HN7" s="60">
        <f>_xlfn.IFNA(INDEX(q_projections!$A:$BD,MATCH($A7,q_projections!$A:$A,0),MATCH(HN$2,q_projections!$2:$2,0)),"n/a")</f>
        <v>1.9990888871827428</v>
      </c>
      <c r="HO7" s="60">
        <f>_xlfn.IFNA(INDEX(q_projections!$A:$BD,MATCH($A7,q_projections!$A:$A,0),MATCH(HO$2,q_projections!$2:$2,0)),"n/a")</f>
        <v>1.9956967138293313</v>
      </c>
      <c r="HP7" s="60">
        <f>_xlfn.IFNA(INDEX(q_projections!$A:$BD,MATCH($A7,q_projections!$A:$A,0),MATCH(HP$2,q_projections!$2:$2,0)),"n/a")</f>
        <v>1.9955639973640249</v>
      </c>
      <c r="HQ7" s="60">
        <f>_xlfn.IFNA(INDEX(q_projections!$A:$BD,MATCH($A7,q_projections!$A:$A,0),MATCH(HQ$2,q_projections!$2:$2,0)),"n/a")</f>
        <v>1.9889000815801028</v>
      </c>
      <c r="HR7" s="60">
        <f>_xlfn.IFNA(INDEX(q_projections!$A:$BD,MATCH($A7,q_projections!$A:$A,0),MATCH(HR$2,q_projections!$2:$2,0)),"n/a")</f>
        <v>1.9951906279384035</v>
      </c>
      <c r="HS7" s="60">
        <f>_xlfn.IFNA(INDEX(q_projections!$A:$BD,MATCH($A7,q_projections!$A:$A,0),MATCH(HS$2,q_projections!$2:$2,0)),"n/a")</f>
        <v>1.9852883565766533</v>
      </c>
      <c r="HT7" s="60">
        <f>_xlfn.IFNA(INDEX(q_projections!$A:$BD,MATCH($A7,q_projections!$A:$A,0),MATCH(HT$2,q_projections!$2:$2,0)),"n/a")</f>
        <v>1.9850668869032306</v>
      </c>
      <c r="HU7" s="60">
        <f>_xlfn.IFNA(INDEX(q_projections!$A:$BD,MATCH($A7,q_projections!$A:$A,0),MATCH(HU$2,q_projections!$2:$2,0)),"n/a")</f>
        <v>1.9816218633443405</v>
      </c>
      <c r="HV7" s="60">
        <f>_xlfn.IFNA(INDEX(q_projections!$A:$BD,MATCH($A7,q_projections!$A:$A,0),MATCH(HV$2,q_projections!$2:$2,0)),"n/a")</f>
        <v>1.9908323495339664</v>
      </c>
      <c r="HW7" s="60">
        <f>_xlfn.IFNA(INDEX(q_projections!$A:$BD,MATCH($A7,q_projections!$A:$A,0),MATCH(HW$2,q_projections!$2:$2,0)),"n/a")</f>
        <v>1.9841208052562953</v>
      </c>
      <c r="HX7" s="60">
        <f>_xlfn.IFNA(INDEX(q_projections!$A:$BD,MATCH($A7,q_projections!$A:$A,0),MATCH(HX$2,q_projections!$2:$2,0)),"n/a")</f>
        <v>1.9899887882285583</v>
      </c>
      <c r="HY7" s="60">
        <f>_xlfn.IFNA(INDEX(q_projections!$A:$BD,MATCH($A7,q_projections!$A:$A,0),MATCH(HY$2,q_projections!$2:$2,0)),"n/a")</f>
        <v>1.9894885333916701</v>
      </c>
      <c r="HZ7" s="60">
        <f>_xlfn.IFNA(INDEX(q_projections!$A:$BD,MATCH($A7,q_projections!$A:$A,0),MATCH(HZ$2,q_projections!$2:$2,0)),"n/a")</f>
        <v>1.9920489221578075</v>
      </c>
      <c r="IA7" s="60">
        <f>_xlfn.IFNA(INDEX(q_projections!$A:$BD,MATCH($A7,q_projections!$A:$A,0),MATCH(IA$2,q_projections!$2:$2,0)),"n/a")</f>
        <v>1.9914367404084476</v>
      </c>
      <c r="IB7" s="60">
        <f>_xlfn.IFNA(INDEX(q_projections!$A:$BD,MATCH($A7,q_projections!$A:$A,0),MATCH(IB$2,q_projections!$2:$2,0)),"n/a")</f>
        <v>1.9907850354853096</v>
      </c>
      <c r="IC7" s="60">
        <f>_xlfn.IFNA(INDEX(q_projections!$A:$BD,MATCH($A7,q_projections!$A:$A,0),MATCH(IC$2,q_projections!$2:$2,0)),"n/a")</f>
        <v>1.9931506014904343</v>
      </c>
    </row>
    <row r="8" spans="1:238" s="60" customFormat="1">
      <c r="A8" s="69" t="s">
        <v>440</v>
      </c>
      <c r="B8" s="60" t="str">
        <f>_xlfn.IFNA(INDEX(q_projections!$A:$BD,MATCH($A8,q_projections!$A:$A,0),MATCH(B$2,q_projections!$2:$2,0)),"n/a")</f>
        <v>n/a</v>
      </c>
      <c r="C8" s="60" t="str">
        <f>_xlfn.IFNA(INDEX(q_projections!$A:$BD,MATCH($A8,q_projections!$A:$A,0),MATCH(C$2,q_projections!$2:$2,0)),"n/a")</f>
        <v>n/a</v>
      </c>
      <c r="D8" s="60" t="str">
        <f>_xlfn.IFNA(INDEX(q_projections!$A:$BD,MATCH($A8,q_projections!$A:$A,0),MATCH(D$2,q_projections!$2:$2,0)),"n/a")</f>
        <v>n/a</v>
      </c>
      <c r="E8" s="60" t="str">
        <f>_xlfn.IFNA(INDEX(q_projections!$A:$BD,MATCH($A8,q_projections!$A:$A,0),MATCH(E$2,q_projections!$2:$2,0)),"n/a")</f>
        <v>n/a</v>
      </c>
      <c r="F8" s="60" t="str">
        <f>_xlfn.IFNA(INDEX(q_projections!$A:$BD,MATCH($A8,q_projections!$A:$A,0),MATCH(F$2,q_projections!$2:$2,0)),"n/a")</f>
        <v>n/a</v>
      </c>
      <c r="G8" s="60" t="str">
        <f>_xlfn.IFNA(INDEX(q_projections!$A:$BD,MATCH($A8,q_projections!$A:$A,0),MATCH(G$2,q_projections!$2:$2,0)),"n/a")</f>
        <v>n/a</v>
      </c>
      <c r="H8" s="60" t="str">
        <f>_xlfn.IFNA(INDEX(q_projections!$A:$BD,MATCH($A8,q_projections!$A:$A,0),MATCH(H$2,q_projections!$2:$2,0)),"n/a")</f>
        <v>n/a</v>
      </c>
      <c r="I8" s="60" t="str">
        <f>_xlfn.IFNA(INDEX(q_projections!$A:$BD,MATCH($A8,q_projections!$A:$A,0),MATCH(I$2,q_projections!$2:$2,0)),"n/a")</f>
        <v>n/a</v>
      </c>
      <c r="J8" s="60" t="str">
        <f>_xlfn.IFNA(INDEX(q_projections!$A:$BD,MATCH($A8,q_projections!$A:$A,0),MATCH(J$2,q_projections!$2:$2,0)),"n/a")</f>
        <v>n/a</v>
      </c>
      <c r="K8" s="60" t="str">
        <f>_xlfn.IFNA(INDEX(q_projections!$A:$BD,MATCH($A8,q_projections!$A:$A,0),MATCH(K$2,q_projections!$2:$2,0)),"n/a")</f>
        <v>n/a</v>
      </c>
      <c r="L8" s="60" t="str">
        <f>_xlfn.IFNA(INDEX(q_projections!$A:$BD,MATCH($A8,q_projections!$A:$A,0),MATCH(L$2,q_projections!$2:$2,0)),"n/a")</f>
        <v>n/a</v>
      </c>
      <c r="M8" s="60" t="str">
        <f>_xlfn.IFNA(INDEX(q_projections!$A:$BD,MATCH($A8,q_projections!$A:$A,0),MATCH(M$2,q_projections!$2:$2,0)),"n/a")</f>
        <v>n/a</v>
      </c>
      <c r="N8" s="60" t="str">
        <f>_xlfn.IFNA(INDEX(q_projections!$A:$BD,MATCH($A8,q_projections!$A:$A,0),MATCH(N$2,q_projections!$2:$2,0)),"n/a")</f>
        <v>n/a</v>
      </c>
      <c r="O8" s="60" t="str">
        <f>_xlfn.IFNA(INDEX(q_projections!$A:$BD,MATCH($A8,q_projections!$A:$A,0),MATCH(O$2,q_projections!$2:$2,0)),"n/a")</f>
        <v>n/a</v>
      </c>
      <c r="P8" s="60" t="str">
        <f>_xlfn.IFNA(INDEX(q_projections!$A:$BD,MATCH($A8,q_projections!$A:$A,0),MATCH(P$2,q_projections!$2:$2,0)),"n/a")</f>
        <v>n/a</v>
      </c>
      <c r="Q8" s="60" t="str">
        <f>_xlfn.IFNA(INDEX(q_projections!$A:$BD,MATCH($A8,q_projections!$A:$A,0),MATCH(Q$2,q_projections!$2:$2,0)),"n/a")</f>
        <v>n/a</v>
      </c>
      <c r="R8" s="60" t="str">
        <f>_xlfn.IFNA(INDEX(q_projections!$A:$BD,MATCH($A8,q_projections!$A:$A,0),MATCH(R$2,q_projections!$2:$2,0)),"n/a")</f>
        <v>n/a</v>
      </c>
      <c r="S8" s="60" t="str">
        <f>_xlfn.IFNA(INDEX(q_projections!$A:$BD,MATCH($A8,q_projections!$A:$A,0),MATCH(S$2,q_projections!$2:$2,0)),"n/a")</f>
        <v>n/a</v>
      </c>
      <c r="T8" s="60" t="str">
        <f>_xlfn.IFNA(INDEX(q_projections!$A:$BD,MATCH($A8,q_projections!$A:$A,0),MATCH(T$2,q_projections!$2:$2,0)),"n/a")</f>
        <v>n/a</v>
      </c>
      <c r="U8" s="60" t="str">
        <f>_xlfn.IFNA(INDEX(q_projections!$A:$BD,MATCH($A8,q_projections!$A:$A,0),MATCH(U$2,q_projections!$2:$2,0)),"n/a")</f>
        <v>n/a</v>
      </c>
      <c r="V8" s="60" t="str">
        <f>_xlfn.IFNA(INDEX(q_projections!$A:$BD,MATCH($A8,q_projections!$A:$A,0),MATCH(V$2,q_projections!$2:$2,0)),"n/a")</f>
        <v>n/a</v>
      </c>
      <c r="W8" s="60" t="str">
        <f>_xlfn.IFNA(INDEX(q_projections!$A:$BD,MATCH($A8,q_projections!$A:$A,0),MATCH(W$2,q_projections!$2:$2,0)),"n/a")</f>
        <v>n/a</v>
      </c>
      <c r="X8" s="60" t="str">
        <f>_xlfn.IFNA(INDEX(q_projections!$A:$BD,MATCH($A8,q_projections!$A:$A,0),MATCH(X$2,q_projections!$2:$2,0)),"n/a")</f>
        <v>n/a</v>
      </c>
      <c r="Y8" s="60" t="str">
        <f>_xlfn.IFNA(INDEX(q_projections!$A:$BD,MATCH($A8,q_projections!$A:$A,0),MATCH(Y$2,q_projections!$2:$2,0)),"n/a")</f>
        <v>n/a</v>
      </c>
      <c r="Z8" s="60" t="str">
        <f>_xlfn.IFNA(INDEX(q_projections!$A:$BD,MATCH($A8,q_projections!$A:$A,0),MATCH(Z$2,q_projections!$2:$2,0)),"n/a")</f>
        <v>n/a</v>
      </c>
      <c r="AA8" s="60" t="str">
        <f>_xlfn.IFNA(INDEX(q_projections!$A:$BD,MATCH($A8,q_projections!$A:$A,0),MATCH(AA$2,q_projections!$2:$2,0)),"n/a")</f>
        <v>n/a</v>
      </c>
      <c r="AB8" s="60" t="str">
        <f>_xlfn.IFNA(INDEX(q_projections!$A:$BD,MATCH($A8,q_projections!$A:$A,0),MATCH(AB$2,q_projections!$2:$2,0)),"n/a")</f>
        <v>n/a</v>
      </c>
      <c r="AC8" s="60" t="str">
        <f>_xlfn.IFNA(INDEX(q_projections!$A:$BD,MATCH($A8,q_projections!$A:$A,0),MATCH(AC$2,q_projections!$2:$2,0)),"n/a")</f>
        <v>n/a</v>
      </c>
      <c r="AD8" s="60" t="str">
        <f>_xlfn.IFNA(INDEX(q_projections!$A:$BD,MATCH($A8,q_projections!$A:$A,0),MATCH(AD$2,q_projections!$2:$2,0)),"n/a")</f>
        <v>n/a</v>
      </c>
      <c r="AE8" s="60" t="str">
        <f>_xlfn.IFNA(INDEX(q_projections!$A:$BD,MATCH($A8,q_projections!$A:$A,0),MATCH(AE$2,q_projections!$2:$2,0)),"n/a")</f>
        <v>n/a</v>
      </c>
      <c r="AF8" s="60" t="str">
        <f>_xlfn.IFNA(INDEX(q_projections!$A:$BD,MATCH($A8,q_projections!$A:$A,0),MATCH(AF$2,q_projections!$2:$2,0)),"n/a")</f>
        <v>n/a</v>
      </c>
      <c r="AG8" s="60" t="str">
        <f>_xlfn.IFNA(INDEX(q_projections!$A:$BD,MATCH($A8,q_projections!$A:$A,0),MATCH(AG$2,q_projections!$2:$2,0)),"n/a")</f>
        <v>n/a</v>
      </c>
      <c r="AH8" s="60" t="str">
        <f>_xlfn.IFNA(INDEX(q_projections!$A:$BD,MATCH($A8,q_projections!$A:$A,0),MATCH(AH$2,q_projections!$2:$2,0)),"n/a")</f>
        <v>n/a</v>
      </c>
      <c r="AI8" s="60" t="str">
        <f>_xlfn.IFNA(INDEX(q_projections!$A:$BD,MATCH($A8,q_projections!$A:$A,0),MATCH(AI$2,q_projections!$2:$2,0)),"n/a")</f>
        <v>n/a</v>
      </c>
      <c r="AJ8" s="60" t="str">
        <f>_xlfn.IFNA(INDEX(q_projections!$A:$BD,MATCH($A8,q_projections!$A:$A,0),MATCH(AJ$2,q_projections!$2:$2,0)),"n/a")</f>
        <v>n/a</v>
      </c>
      <c r="AK8" s="60" t="str">
        <f>_xlfn.IFNA(INDEX(q_projections!$A:$BD,MATCH($A8,q_projections!$A:$A,0),MATCH(AK$2,q_projections!$2:$2,0)),"n/a")</f>
        <v>n/a</v>
      </c>
      <c r="AL8" s="60" t="str">
        <f>_xlfn.IFNA(INDEX(q_projections!$A:$BD,MATCH($A8,q_projections!$A:$A,0),MATCH(AL$2,q_projections!$2:$2,0)),"n/a")</f>
        <v>n/a</v>
      </c>
      <c r="AM8" s="60" t="str">
        <f>_xlfn.IFNA(INDEX(q_projections!$A:$BD,MATCH($A8,q_projections!$A:$A,0),MATCH(AM$2,q_projections!$2:$2,0)),"n/a")</f>
        <v>n/a</v>
      </c>
      <c r="AN8" s="60" t="str">
        <f>_xlfn.IFNA(INDEX(q_projections!$A:$BD,MATCH($A8,q_projections!$A:$A,0),MATCH(AN$2,q_projections!$2:$2,0)),"n/a")</f>
        <v>n/a</v>
      </c>
      <c r="AO8" s="60" t="str">
        <f>_xlfn.IFNA(INDEX(q_projections!$A:$BD,MATCH($A8,q_projections!$A:$A,0),MATCH(AO$2,q_projections!$2:$2,0)),"n/a")</f>
        <v>n/a</v>
      </c>
      <c r="AP8" s="60" t="str">
        <f>_xlfn.IFNA(INDEX(q_projections!$A:$BD,MATCH($A8,q_projections!$A:$A,0),MATCH(AP$2,q_projections!$2:$2,0)),"n/a")</f>
        <v>n/a</v>
      </c>
      <c r="AQ8" s="60" t="str">
        <f>_xlfn.IFNA(INDEX(q_projections!$A:$BD,MATCH($A8,q_projections!$A:$A,0),MATCH(AQ$2,q_projections!$2:$2,0)),"n/a")</f>
        <v>n/a</v>
      </c>
      <c r="AR8" s="60" t="str">
        <f>_xlfn.IFNA(INDEX(q_projections!$A:$BD,MATCH($A8,q_projections!$A:$A,0),MATCH(AR$2,q_projections!$2:$2,0)),"n/a")</f>
        <v>n/a</v>
      </c>
      <c r="AS8" s="60" t="str">
        <f>_xlfn.IFNA(INDEX(q_projections!$A:$BD,MATCH($A8,q_projections!$A:$A,0),MATCH(AS$2,q_projections!$2:$2,0)),"n/a")</f>
        <v>n/a</v>
      </c>
      <c r="AT8" s="60" t="str">
        <f>_xlfn.IFNA(INDEX(q_projections!$A:$BD,MATCH($A8,q_projections!$A:$A,0),MATCH(AT$2,q_projections!$2:$2,0)),"n/a")</f>
        <v>n/a</v>
      </c>
      <c r="AU8" s="60" t="str">
        <f>_xlfn.IFNA(INDEX(q_projections!$A:$BD,MATCH($A8,q_projections!$A:$A,0),MATCH(AU$2,q_projections!$2:$2,0)),"n/a")</f>
        <v>n/a</v>
      </c>
      <c r="AV8" s="60" t="str">
        <f>_xlfn.IFNA(INDEX(q_projections!$A:$BD,MATCH($A8,q_projections!$A:$A,0),MATCH(AV$2,q_projections!$2:$2,0)),"n/a")</f>
        <v>n/a</v>
      </c>
      <c r="AW8" s="60" t="str">
        <f>_xlfn.IFNA(INDEX(q_projections!$A:$BD,MATCH($A8,q_projections!$A:$A,0),MATCH(AW$2,q_projections!$2:$2,0)),"n/a")</f>
        <v>n/a</v>
      </c>
      <c r="AX8" s="60" t="str">
        <f>_xlfn.IFNA(INDEX(q_projections!$A:$BD,MATCH($A8,q_projections!$A:$A,0),MATCH(AX$2,q_projections!$2:$2,0)),"n/a")</f>
        <v>n/a</v>
      </c>
      <c r="AY8" s="60" t="str">
        <f>_xlfn.IFNA(INDEX(q_projections!$A:$BD,MATCH($A8,q_projections!$A:$A,0),MATCH(AY$2,q_projections!$2:$2,0)),"n/a")</f>
        <v>n/a</v>
      </c>
      <c r="AZ8" s="60" t="str">
        <f>_xlfn.IFNA(INDEX(q_projections!$A:$BD,MATCH($A8,q_projections!$A:$A,0),MATCH(AZ$2,q_projections!$2:$2,0)),"n/a")</f>
        <v>n/a</v>
      </c>
      <c r="BA8" s="60" t="str">
        <f>_xlfn.IFNA(INDEX(q_projections!$A:$BD,MATCH($A8,q_projections!$A:$A,0),MATCH(BA$2,q_projections!$2:$2,0)),"n/a")</f>
        <v>n/a</v>
      </c>
      <c r="BB8" s="60" t="str">
        <f>_xlfn.IFNA(INDEX(q_projections!$A:$BD,MATCH($A8,q_projections!$A:$A,0),MATCH(BB$2,q_projections!$2:$2,0)),"n/a")</f>
        <v>n/a</v>
      </c>
      <c r="BC8" s="60" t="str">
        <f>_xlfn.IFNA(INDEX(q_projections!$A:$BD,MATCH($A8,q_projections!$A:$A,0),MATCH(BC$2,q_projections!$2:$2,0)),"n/a")</f>
        <v>n/a</v>
      </c>
      <c r="BD8" s="60" t="str">
        <f>_xlfn.IFNA(INDEX(q_projections!$A:$BD,MATCH($A8,q_projections!$A:$A,0),MATCH(BD$2,q_projections!$2:$2,0)),"n/a")</f>
        <v>n/a</v>
      </c>
      <c r="BE8" s="60" t="str">
        <f>_xlfn.IFNA(INDEX(q_projections!$A:$BD,MATCH($A8,q_projections!$A:$A,0),MATCH(BE$2,q_projections!$2:$2,0)),"n/a")</f>
        <v>n/a</v>
      </c>
      <c r="BF8" s="60" t="str">
        <f>_xlfn.IFNA(INDEX(q_projections!$A:$BD,MATCH($A8,q_projections!$A:$A,0),MATCH(BF$2,q_projections!$2:$2,0)),"n/a")</f>
        <v>n/a</v>
      </c>
      <c r="BG8" s="60" t="str">
        <f>_xlfn.IFNA(INDEX(q_projections!$A:$BD,MATCH($A8,q_projections!$A:$A,0),MATCH(BG$2,q_projections!$2:$2,0)),"n/a")</f>
        <v>n/a</v>
      </c>
      <c r="BH8" s="60" t="str">
        <f>_xlfn.IFNA(INDEX(q_projections!$A:$BD,MATCH($A8,q_projections!$A:$A,0),MATCH(BH$2,q_projections!$2:$2,0)),"n/a")</f>
        <v>n/a</v>
      </c>
      <c r="BI8" s="60" t="str">
        <f>_xlfn.IFNA(INDEX(q_projections!$A:$BD,MATCH($A8,q_projections!$A:$A,0),MATCH(BI$2,q_projections!$2:$2,0)),"n/a")</f>
        <v>n/a</v>
      </c>
      <c r="BJ8" s="60" t="str">
        <f>_xlfn.IFNA(INDEX(q_projections!$A:$BD,MATCH($A8,q_projections!$A:$A,0),MATCH(BJ$2,q_projections!$2:$2,0)),"n/a")</f>
        <v>n/a</v>
      </c>
      <c r="BK8" s="60" t="str">
        <f>_xlfn.IFNA(INDEX(q_projections!$A:$BD,MATCH($A8,q_projections!$A:$A,0),MATCH(BK$2,q_projections!$2:$2,0)),"n/a")</f>
        <v>n/a</v>
      </c>
      <c r="BL8" s="60" t="str">
        <f>_xlfn.IFNA(INDEX(q_projections!$A:$BD,MATCH($A8,q_projections!$A:$A,0),MATCH(BL$2,q_projections!$2:$2,0)),"n/a")</f>
        <v>n/a</v>
      </c>
      <c r="BM8" s="60" t="str">
        <f>_xlfn.IFNA(INDEX(q_projections!$A:$BD,MATCH($A8,q_projections!$A:$A,0),MATCH(BM$2,q_projections!$2:$2,0)),"n/a")</f>
        <v>n/a</v>
      </c>
      <c r="BN8" s="60" t="str">
        <f>_xlfn.IFNA(INDEX(q_projections!$A:$BD,MATCH($A8,q_projections!$A:$A,0),MATCH(BN$2,q_projections!$2:$2,0)),"n/a")</f>
        <v>n/a</v>
      </c>
      <c r="BO8" s="60" t="str">
        <f>_xlfn.IFNA(INDEX(q_projections!$A:$BD,MATCH($A8,q_projections!$A:$A,0),MATCH(BO$2,q_projections!$2:$2,0)),"n/a")</f>
        <v>n/a</v>
      </c>
      <c r="BP8" s="60" t="str">
        <f>_xlfn.IFNA(INDEX(q_projections!$A:$BD,MATCH($A8,q_projections!$A:$A,0),MATCH(BP$2,q_projections!$2:$2,0)),"n/a")</f>
        <v>n/a</v>
      </c>
      <c r="BQ8" s="60" t="str">
        <f>_xlfn.IFNA(INDEX(q_projections!$A:$BD,MATCH($A8,q_projections!$A:$A,0),MATCH(BQ$2,q_projections!$2:$2,0)),"n/a")</f>
        <v>n/a</v>
      </c>
      <c r="BR8" s="60" t="str">
        <f>_xlfn.IFNA(INDEX(q_projections!$A:$BD,MATCH($A8,q_projections!$A:$A,0),MATCH(BR$2,q_projections!$2:$2,0)),"n/a")</f>
        <v>n/a</v>
      </c>
      <c r="BS8" s="60" t="str">
        <f>_xlfn.IFNA(INDEX(q_projections!$A:$BD,MATCH($A8,q_projections!$A:$A,0),MATCH(BS$2,q_projections!$2:$2,0)),"n/a")</f>
        <v>n/a</v>
      </c>
      <c r="BT8" s="60" t="str">
        <f>_xlfn.IFNA(INDEX(q_projections!$A:$BD,MATCH($A8,q_projections!$A:$A,0),MATCH(BT$2,q_projections!$2:$2,0)),"n/a")</f>
        <v>n/a</v>
      </c>
      <c r="BU8" s="60" t="str">
        <f>_xlfn.IFNA(INDEX(q_projections!$A:$BD,MATCH($A8,q_projections!$A:$A,0),MATCH(BU$2,q_projections!$2:$2,0)),"n/a")</f>
        <v>n/a</v>
      </c>
      <c r="BV8" s="60" t="str">
        <f>_xlfn.IFNA(INDEX(q_projections!$A:$BD,MATCH($A8,q_projections!$A:$A,0),MATCH(BV$2,q_projections!$2:$2,0)),"n/a")</f>
        <v>n/a</v>
      </c>
      <c r="BW8" s="60" t="str">
        <f>_xlfn.IFNA(INDEX(q_projections!$A:$BD,MATCH($A8,q_projections!$A:$A,0),MATCH(BW$2,q_projections!$2:$2,0)),"n/a")</f>
        <v>n/a</v>
      </c>
      <c r="BX8" s="60" t="str">
        <f>_xlfn.IFNA(INDEX(q_projections!$A:$BD,MATCH($A8,q_projections!$A:$A,0),MATCH(BX$2,q_projections!$2:$2,0)),"n/a")</f>
        <v>n/a</v>
      </c>
      <c r="BY8" s="60" t="str">
        <f>_xlfn.IFNA(INDEX(q_projections!$A:$BD,MATCH($A8,q_projections!$A:$A,0),MATCH(BY$2,q_projections!$2:$2,0)),"n/a")</f>
        <v>n/a</v>
      </c>
      <c r="BZ8" s="60" t="str">
        <f>_xlfn.IFNA(INDEX(q_projections!$A:$BD,MATCH($A8,q_projections!$A:$A,0),MATCH(BZ$2,q_projections!$2:$2,0)),"n/a")</f>
        <v>n/a</v>
      </c>
      <c r="CA8" s="60" t="str">
        <f>_xlfn.IFNA(INDEX(q_projections!$A:$BD,MATCH($A8,q_projections!$A:$A,0),MATCH(CA$2,q_projections!$2:$2,0)),"n/a")</f>
        <v>n/a</v>
      </c>
      <c r="CB8" s="60" t="str">
        <f>_xlfn.IFNA(INDEX(q_projections!$A:$BD,MATCH($A8,q_projections!$A:$A,0),MATCH(CB$2,q_projections!$2:$2,0)),"n/a")</f>
        <v>n/a</v>
      </c>
      <c r="CC8" s="60" t="str">
        <f>_xlfn.IFNA(INDEX(q_projections!$A:$BD,MATCH($A8,q_projections!$A:$A,0),MATCH(CC$2,q_projections!$2:$2,0)),"n/a")</f>
        <v>n/a</v>
      </c>
      <c r="CD8" s="60" t="str">
        <f>_xlfn.IFNA(INDEX(q_projections!$A:$BD,MATCH($A8,q_projections!$A:$A,0),MATCH(CD$2,q_projections!$2:$2,0)),"n/a")</f>
        <v>n/a</v>
      </c>
      <c r="CE8" s="60" t="str">
        <f>_xlfn.IFNA(INDEX(q_projections!$A:$BD,MATCH($A8,q_projections!$A:$A,0),MATCH(CE$2,q_projections!$2:$2,0)),"n/a")</f>
        <v>n/a</v>
      </c>
      <c r="CF8" s="60" t="str">
        <f>_xlfn.IFNA(INDEX(q_projections!$A:$BD,MATCH($A8,q_projections!$A:$A,0),MATCH(CF$2,q_projections!$2:$2,0)),"n/a")</f>
        <v>n/a</v>
      </c>
      <c r="CG8" s="60" t="str">
        <f>_xlfn.IFNA(INDEX(q_projections!$A:$BD,MATCH($A8,q_projections!$A:$A,0),MATCH(CG$2,q_projections!$2:$2,0)),"n/a")</f>
        <v>n/a</v>
      </c>
      <c r="CH8" s="60" t="str">
        <f>_xlfn.IFNA(INDEX(q_projections!$A:$BD,MATCH($A8,q_projections!$A:$A,0),MATCH(CH$2,q_projections!$2:$2,0)),"n/a")</f>
        <v>n/a</v>
      </c>
      <c r="CI8" s="60" t="str">
        <f>_xlfn.IFNA(INDEX(q_projections!$A:$BD,MATCH($A8,q_projections!$A:$A,0),MATCH(CI$2,q_projections!$2:$2,0)),"n/a")</f>
        <v>n/a</v>
      </c>
      <c r="CJ8" s="60" t="str">
        <f>_xlfn.IFNA(INDEX(q_projections!$A:$BD,MATCH($A8,q_projections!$A:$A,0),MATCH(CJ$2,q_projections!$2:$2,0)),"n/a")</f>
        <v>n/a</v>
      </c>
      <c r="CK8" s="60" t="str">
        <f>_xlfn.IFNA(INDEX(q_projections!$A:$BD,MATCH($A8,q_projections!$A:$A,0),MATCH(CK$2,q_projections!$2:$2,0)),"n/a")</f>
        <v>n/a</v>
      </c>
      <c r="CL8" s="60" t="str">
        <f>_xlfn.IFNA(INDEX(q_projections!$A:$BD,MATCH($A8,q_projections!$A:$A,0),MATCH(CL$2,q_projections!$2:$2,0)),"n/a")</f>
        <v>n/a</v>
      </c>
      <c r="CM8" s="60" t="str">
        <f>_xlfn.IFNA(INDEX(q_projections!$A:$BD,MATCH($A8,q_projections!$A:$A,0),MATCH(CM$2,q_projections!$2:$2,0)),"n/a")</f>
        <v>n/a</v>
      </c>
      <c r="CN8" s="60" t="str">
        <f>_xlfn.IFNA(INDEX(q_projections!$A:$BD,MATCH($A8,q_projections!$A:$A,0),MATCH(CN$2,q_projections!$2:$2,0)),"n/a")</f>
        <v>n/a</v>
      </c>
      <c r="CO8" s="60" t="str">
        <f>_xlfn.IFNA(INDEX(q_projections!$A:$BD,MATCH($A8,q_projections!$A:$A,0),MATCH(CO$2,q_projections!$2:$2,0)),"n/a")</f>
        <v>n/a</v>
      </c>
      <c r="CP8" s="60" t="str">
        <f>_xlfn.IFNA(INDEX(q_projections!$A:$BD,MATCH($A8,q_projections!$A:$A,0),MATCH(CP$2,q_projections!$2:$2,0)),"n/a")</f>
        <v>n/a</v>
      </c>
      <c r="CQ8" s="60" t="str">
        <f>_xlfn.IFNA(INDEX(q_projections!$A:$BD,MATCH($A8,q_projections!$A:$A,0),MATCH(CQ$2,q_projections!$2:$2,0)),"n/a")</f>
        <v>n/a</v>
      </c>
      <c r="CR8" s="60" t="str">
        <f>_xlfn.IFNA(INDEX(q_projections!$A:$BD,MATCH($A8,q_projections!$A:$A,0),MATCH(CR$2,q_projections!$2:$2,0)),"n/a")</f>
        <v>n/a</v>
      </c>
      <c r="CS8" s="60" t="str">
        <f>_xlfn.IFNA(INDEX(q_projections!$A:$BD,MATCH($A8,q_projections!$A:$A,0),MATCH(CS$2,q_projections!$2:$2,0)),"n/a")</f>
        <v>n/a</v>
      </c>
      <c r="CT8" s="60" t="str">
        <f>_xlfn.IFNA(INDEX(q_projections!$A:$BD,MATCH($A8,q_projections!$A:$A,0),MATCH(CT$2,q_projections!$2:$2,0)),"n/a")</f>
        <v>n/a</v>
      </c>
      <c r="CU8" s="60" t="str">
        <f>_xlfn.IFNA(INDEX(q_projections!$A:$BD,MATCH($A8,q_projections!$A:$A,0),MATCH(CU$2,q_projections!$2:$2,0)),"n/a")</f>
        <v>n/a</v>
      </c>
      <c r="CV8" s="60" t="str">
        <f>_xlfn.IFNA(INDEX(q_projections!$A:$BD,MATCH($A8,q_projections!$A:$A,0),MATCH(CV$2,q_projections!$2:$2,0)),"n/a")</f>
        <v>n/a</v>
      </c>
      <c r="CW8" s="60" t="str">
        <f>_xlfn.IFNA(INDEX(q_projections!$A:$BD,MATCH($A8,q_projections!$A:$A,0),MATCH(CW$2,q_projections!$2:$2,0)),"n/a")</f>
        <v>n/a</v>
      </c>
      <c r="CX8" s="60" t="str">
        <f>_xlfn.IFNA(INDEX(q_projections!$A:$BD,MATCH($A8,q_projections!$A:$A,0),MATCH(CX$2,q_projections!$2:$2,0)),"n/a")</f>
        <v>n/a</v>
      </c>
      <c r="CY8" s="60" t="str">
        <f>_xlfn.IFNA(INDEX(q_projections!$A:$BD,MATCH($A8,q_projections!$A:$A,0),MATCH(CY$2,q_projections!$2:$2,0)),"n/a")</f>
        <v>n/a</v>
      </c>
      <c r="CZ8" s="60" t="str">
        <f>_xlfn.IFNA(INDEX(q_projections!$A:$BD,MATCH($A8,q_projections!$A:$A,0),MATCH(CZ$2,q_projections!$2:$2,0)),"n/a")</f>
        <v>n/a</v>
      </c>
      <c r="DA8" s="60" t="str">
        <f>_xlfn.IFNA(INDEX(q_projections!$A:$BD,MATCH($A8,q_projections!$A:$A,0),MATCH(DA$2,q_projections!$2:$2,0)),"n/a")</f>
        <v>n/a</v>
      </c>
      <c r="DB8" s="60" t="str">
        <f>_xlfn.IFNA(INDEX(q_projections!$A:$BD,MATCH($A8,q_projections!$A:$A,0),MATCH(DB$2,q_projections!$2:$2,0)),"n/a")</f>
        <v>n/a</v>
      </c>
      <c r="DC8" s="60" t="str">
        <f>_xlfn.IFNA(INDEX(q_projections!$A:$BD,MATCH($A8,q_projections!$A:$A,0),MATCH(DC$2,q_projections!$2:$2,0)),"n/a")</f>
        <v>n/a</v>
      </c>
      <c r="DD8" s="60" t="str">
        <f>_xlfn.IFNA(INDEX(q_projections!$A:$BD,MATCH($A8,q_projections!$A:$A,0),MATCH(DD$2,q_projections!$2:$2,0)),"n/a")</f>
        <v>n/a</v>
      </c>
      <c r="DE8" s="60" t="str">
        <f>_xlfn.IFNA(INDEX(q_projections!$A:$BD,MATCH($A8,q_projections!$A:$A,0),MATCH(DE$2,q_projections!$2:$2,0)),"n/a")</f>
        <v>n/a</v>
      </c>
      <c r="DF8" s="60" t="str">
        <f>_xlfn.IFNA(INDEX(q_projections!$A:$BD,MATCH($A8,q_projections!$A:$A,0),MATCH(DF$2,q_projections!$2:$2,0)),"n/a")</f>
        <v>n/a</v>
      </c>
      <c r="DG8" s="60" t="str">
        <f>_xlfn.IFNA(INDEX(q_projections!$A:$BD,MATCH($A8,q_projections!$A:$A,0),MATCH(DG$2,q_projections!$2:$2,0)),"n/a")</f>
        <v>n/a</v>
      </c>
      <c r="DH8" s="60" t="str">
        <f>_xlfn.IFNA(INDEX(q_projections!$A:$BD,MATCH($A8,q_projections!$A:$A,0),MATCH(DH$2,q_projections!$2:$2,0)),"n/a")</f>
        <v>n/a</v>
      </c>
      <c r="DI8" s="60" t="str">
        <f>_xlfn.IFNA(INDEX(q_projections!$A:$BD,MATCH($A8,q_projections!$A:$A,0),MATCH(DI$2,q_projections!$2:$2,0)),"n/a")</f>
        <v>n/a</v>
      </c>
      <c r="DJ8" s="60" t="str">
        <f>_xlfn.IFNA(INDEX(q_projections!$A:$BD,MATCH($A8,q_projections!$A:$A,0),MATCH(DJ$2,q_projections!$2:$2,0)),"n/a")</f>
        <v>n/a</v>
      </c>
      <c r="DK8" s="60" t="str">
        <f>_xlfn.IFNA(INDEX(q_projections!$A:$BD,MATCH($A8,q_projections!$A:$A,0),MATCH(DK$2,q_projections!$2:$2,0)),"n/a")</f>
        <v>n/a</v>
      </c>
      <c r="DL8" s="60" t="str">
        <f>_xlfn.IFNA(INDEX(q_projections!$A:$BD,MATCH($A8,q_projections!$A:$A,0),MATCH(DL$2,q_projections!$2:$2,0)),"n/a")</f>
        <v>n/a</v>
      </c>
      <c r="DM8" s="60" t="str">
        <f>_xlfn.IFNA(INDEX(q_projections!$A:$BD,MATCH($A8,q_projections!$A:$A,0),MATCH(DM$2,q_projections!$2:$2,0)),"n/a")</f>
        <v>n/a</v>
      </c>
      <c r="DN8" s="60" t="str">
        <f>_xlfn.IFNA(INDEX(q_projections!$A:$BD,MATCH($A8,q_projections!$A:$A,0),MATCH(DN$2,q_projections!$2:$2,0)),"n/a")</f>
        <v>n/a</v>
      </c>
      <c r="DO8" s="60" t="str">
        <f>_xlfn.IFNA(INDEX(q_projections!$A:$BD,MATCH($A8,q_projections!$A:$A,0),MATCH(DO$2,q_projections!$2:$2,0)),"n/a")</f>
        <v>n/a</v>
      </c>
      <c r="DP8" s="60" t="str">
        <f>_xlfn.IFNA(INDEX(q_projections!$A:$BD,MATCH($A8,q_projections!$A:$A,0),MATCH(DP$2,q_projections!$2:$2,0)),"n/a")</f>
        <v>n/a</v>
      </c>
      <c r="DQ8" s="60" t="str">
        <f>_xlfn.IFNA(INDEX(q_projections!$A:$BD,MATCH($A8,q_projections!$A:$A,0),MATCH(DQ$2,q_projections!$2:$2,0)),"n/a")</f>
        <v>n/a</v>
      </c>
      <c r="DR8" s="60" t="str">
        <f>_xlfn.IFNA(INDEX(q_projections!$A:$BD,MATCH($A8,q_projections!$A:$A,0),MATCH(DR$2,q_projections!$2:$2,0)),"n/a")</f>
        <v>n/a</v>
      </c>
      <c r="DS8" s="60" t="str">
        <f>_xlfn.IFNA(INDEX(q_projections!$A:$BD,MATCH($A8,q_projections!$A:$A,0),MATCH(DS$2,q_projections!$2:$2,0)),"n/a")</f>
        <v>n/a</v>
      </c>
      <c r="DT8" s="60" t="str">
        <f>_xlfn.IFNA(INDEX(q_projections!$A:$BD,MATCH($A8,q_projections!$A:$A,0),MATCH(DT$2,q_projections!$2:$2,0)),"n/a")</f>
        <v>n/a</v>
      </c>
      <c r="DU8" s="60" t="str">
        <f>_xlfn.IFNA(INDEX(q_projections!$A:$BD,MATCH($A8,q_projections!$A:$A,0),MATCH(DU$2,q_projections!$2:$2,0)),"n/a")</f>
        <v>n/a</v>
      </c>
      <c r="DV8" s="60" t="str">
        <f>_xlfn.IFNA(INDEX(q_projections!$A:$BD,MATCH($A8,q_projections!$A:$A,0),MATCH(DV$2,q_projections!$2:$2,0)),"n/a")</f>
        <v>n/a</v>
      </c>
      <c r="DW8" s="60" t="str">
        <f>_xlfn.IFNA(INDEX(q_projections!$A:$BD,MATCH($A8,q_projections!$A:$A,0),MATCH(DW$2,q_projections!$2:$2,0)),"n/a")</f>
        <v>n/a</v>
      </c>
      <c r="DX8" s="60" t="str">
        <f>_xlfn.IFNA(INDEX(q_projections!$A:$BD,MATCH($A8,q_projections!$A:$A,0),MATCH(DX$2,q_projections!$2:$2,0)),"n/a")</f>
        <v>n/a</v>
      </c>
      <c r="DY8" s="60" t="str">
        <f>_xlfn.IFNA(INDEX(q_projections!$A:$BD,MATCH($A8,q_projections!$A:$A,0),MATCH(DY$2,q_projections!$2:$2,0)),"n/a")</f>
        <v>n/a</v>
      </c>
      <c r="DZ8" s="60" t="str">
        <f>_xlfn.IFNA(INDEX(q_projections!$A:$BD,MATCH($A8,q_projections!$A:$A,0),MATCH(DZ$2,q_projections!$2:$2,0)),"n/a")</f>
        <v>n/a</v>
      </c>
      <c r="EA8" s="60" t="str">
        <f>_xlfn.IFNA(INDEX(q_projections!$A:$BD,MATCH($A8,q_projections!$A:$A,0),MATCH(EA$2,q_projections!$2:$2,0)),"n/a")</f>
        <v>n/a</v>
      </c>
      <c r="EB8" s="60" t="str">
        <f>_xlfn.IFNA(INDEX(q_projections!$A:$BD,MATCH($A8,q_projections!$A:$A,0),MATCH(EB$2,q_projections!$2:$2,0)),"n/a")</f>
        <v>n/a</v>
      </c>
      <c r="EC8" s="60" t="str">
        <f>_xlfn.IFNA(INDEX(q_projections!$A:$BD,MATCH($A8,q_projections!$A:$A,0),MATCH(EC$2,q_projections!$2:$2,0)),"n/a")</f>
        <v>n/a</v>
      </c>
      <c r="ED8" s="60" t="str">
        <f>_xlfn.IFNA(INDEX(q_projections!$A:$BD,MATCH($A8,q_projections!$A:$A,0),MATCH(ED$2,q_projections!$2:$2,0)),"n/a")</f>
        <v>n/a</v>
      </c>
      <c r="EE8" s="60" t="str">
        <f>_xlfn.IFNA(INDEX(q_projections!$A:$BD,MATCH($A8,q_projections!$A:$A,0),MATCH(EE$2,q_projections!$2:$2,0)),"n/a")</f>
        <v>n/a</v>
      </c>
      <c r="EF8" s="60" t="str">
        <f>_xlfn.IFNA(INDEX(q_projections!$A:$BD,MATCH($A8,q_projections!$A:$A,0),MATCH(EF$2,q_projections!$2:$2,0)),"n/a")</f>
        <v>n/a</v>
      </c>
      <c r="EG8" s="60" t="str">
        <f>_xlfn.IFNA(INDEX(q_projections!$A:$BD,MATCH($A8,q_projections!$A:$A,0),MATCH(EG$2,q_projections!$2:$2,0)),"n/a")</f>
        <v>n/a</v>
      </c>
      <c r="EH8" s="60" t="str">
        <f>_xlfn.IFNA(INDEX(q_projections!$A:$BD,MATCH($A8,q_projections!$A:$A,0),MATCH(EH$2,q_projections!$2:$2,0)),"n/a")</f>
        <v>n/a</v>
      </c>
      <c r="EI8" s="60" t="str">
        <f>_xlfn.IFNA(INDEX(q_projections!$A:$BD,MATCH($A8,q_projections!$A:$A,0),MATCH(EI$2,q_projections!$2:$2,0)),"n/a")</f>
        <v>n/a</v>
      </c>
      <c r="EJ8" s="60" t="str">
        <f>_xlfn.IFNA(INDEX(q_projections!$A:$BD,MATCH($A8,q_projections!$A:$A,0),MATCH(EJ$2,q_projections!$2:$2,0)),"n/a")</f>
        <v>n/a</v>
      </c>
      <c r="EK8" s="60" t="str">
        <f>_xlfn.IFNA(INDEX(q_projections!$A:$BD,MATCH($A8,q_projections!$A:$A,0),MATCH(EK$2,q_projections!$2:$2,0)),"n/a")</f>
        <v>n/a</v>
      </c>
      <c r="EL8" s="60" t="str">
        <f>_xlfn.IFNA(INDEX(q_projections!$A:$BD,MATCH($A8,q_projections!$A:$A,0),MATCH(EL$2,q_projections!$2:$2,0)),"n/a")</f>
        <v>n/a</v>
      </c>
      <c r="EM8" s="60" t="str">
        <f>_xlfn.IFNA(INDEX(q_projections!$A:$BD,MATCH($A8,q_projections!$A:$A,0),MATCH(EM$2,q_projections!$2:$2,0)),"n/a")</f>
        <v>n/a</v>
      </c>
      <c r="EN8" s="60" t="str">
        <f>_xlfn.IFNA(INDEX(q_projections!$A:$BD,MATCH($A8,q_projections!$A:$A,0),MATCH(EN$2,q_projections!$2:$2,0)),"n/a")</f>
        <v>n/a</v>
      </c>
      <c r="EO8" s="60" t="str">
        <f>_xlfn.IFNA(INDEX(q_projections!$A:$BD,MATCH($A8,q_projections!$A:$A,0),MATCH(EO$2,q_projections!$2:$2,0)),"n/a")</f>
        <v>n/a</v>
      </c>
      <c r="EP8" s="60" t="str">
        <f>_xlfn.IFNA(INDEX(q_projections!$A:$BD,MATCH($A8,q_projections!$A:$A,0),MATCH(EP$2,q_projections!$2:$2,0)),"n/a")</f>
        <v>n/a</v>
      </c>
      <c r="EQ8" s="60" t="str">
        <f>_xlfn.IFNA(INDEX(q_projections!$A:$BD,MATCH($A8,q_projections!$A:$A,0),MATCH(EQ$2,q_projections!$2:$2,0)),"n/a")</f>
        <v>n/a</v>
      </c>
      <c r="ER8" s="60" t="str">
        <f>_xlfn.IFNA(INDEX(q_projections!$A:$BD,MATCH($A8,q_projections!$A:$A,0),MATCH(ER$2,q_projections!$2:$2,0)),"n/a")</f>
        <v>n/a</v>
      </c>
      <c r="ES8" s="60" t="str">
        <f>_xlfn.IFNA(INDEX(q_projections!$A:$BD,MATCH($A8,q_projections!$A:$A,0),MATCH(ES$2,q_projections!$2:$2,0)),"n/a")</f>
        <v>n/a</v>
      </c>
      <c r="ET8" s="60" t="str">
        <f>_xlfn.IFNA(INDEX(q_projections!$A:$BD,MATCH($A8,q_projections!$A:$A,0),MATCH(ET$2,q_projections!$2:$2,0)),"n/a")</f>
        <v>n/a</v>
      </c>
      <c r="EU8" s="60" t="str">
        <f>_xlfn.IFNA(INDEX(q_projections!$A:$BD,MATCH($A8,q_projections!$A:$A,0),MATCH(EU$2,q_projections!$2:$2,0)),"n/a")</f>
        <v>n/a</v>
      </c>
      <c r="EV8" s="60" t="str">
        <f>_xlfn.IFNA(INDEX(q_projections!$A:$BD,MATCH($A8,q_projections!$A:$A,0),MATCH(EV$2,q_projections!$2:$2,0)),"n/a")</f>
        <v>n/a</v>
      </c>
      <c r="EW8" s="60" t="str">
        <f>_xlfn.IFNA(INDEX(q_projections!$A:$BD,MATCH($A8,q_projections!$A:$A,0),MATCH(EW$2,q_projections!$2:$2,0)),"n/a")</f>
        <v>n/a</v>
      </c>
      <c r="EX8" s="60" t="str">
        <f>_xlfn.IFNA(INDEX(q_projections!$A:$BD,MATCH($A8,q_projections!$A:$A,0),MATCH(EX$2,q_projections!$2:$2,0)),"n/a")</f>
        <v>n/a</v>
      </c>
      <c r="EY8" s="60" t="str">
        <f>_xlfn.IFNA(INDEX(q_projections!$A:$BD,MATCH($A8,q_projections!$A:$A,0),MATCH(EY$2,q_projections!$2:$2,0)),"n/a")</f>
        <v>n/a</v>
      </c>
      <c r="EZ8" s="60" t="str">
        <f>_xlfn.IFNA(INDEX(q_projections!$A:$BD,MATCH($A8,q_projections!$A:$A,0),MATCH(EZ$2,q_projections!$2:$2,0)),"n/a")</f>
        <v>n/a</v>
      </c>
      <c r="FA8" s="60" t="str">
        <f>_xlfn.IFNA(INDEX(q_projections!$A:$BD,MATCH($A8,q_projections!$A:$A,0),MATCH(FA$2,q_projections!$2:$2,0)),"n/a")</f>
        <v>n/a</v>
      </c>
      <c r="FB8" s="60" t="str">
        <f>_xlfn.IFNA(INDEX(q_projections!$A:$BD,MATCH($A8,q_projections!$A:$A,0),MATCH(FB$2,q_projections!$2:$2,0)),"n/a")</f>
        <v>n/a</v>
      </c>
      <c r="FC8" s="60" t="str">
        <f>_xlfn.IFNA(INDEX(q_projections!$A:$BD,MATCH($A8,q_projections!$A:$A,0),MATCH(FC$2,q_projections!$2:$2,0)),"n/a")</f>
        <v>n/a</v>
      </c>
      <c r="FD8" s="60" t="str">
        <f>_xlfn.IFNA(INDEX(q_projections!$A:$BD,MATCH($A8,q_projections!$A:$A,0),MATCH(FD$2,q_projections!$2:$2,0)),"n/a")</f>
        <v>n/a</v>
      </c>
      <c r="FE8" s="60" t="str">
        <f>_xlfn.IFNA(INDEX(q_projections!$A:$BD,MATCH($A8,q_projections!$A:$A,0),MATCH(FE$2,q_projections!$2:$2,0)),"n/a")</f>
        <v>n/a</v>
      </c>
      <c r="FF8" s="60" t="str">
        <f>_xlfn.IFNA(INDEX(q_projections!$A:$BD,MATCH($A8,q_projections!$A:$A,0),MATCH(FF$2,q_projections!$2:$2,0)),"n/a")</f>
        <v>n/a</v>
      </c>
      <c r="FG8" s="60" t="str">
        <f>_xlfn.IFNA(INDEX(q_projections!$A:$BD,MATCH($A8,q_projections!$A:$A,0),MATCH(FG$2,q_projections!$2:$2,0)),"n/a")</f>
        <v>n/a</v>
      </c>
      <c r="FH8" s="60" t="str">
        <f>_xlfn.IFNA(INDEX(q_projections!$A:$BD,MATCH($A8,q_projections!$A:$A,0),MATCH(FH$2,q_projections!$2:$2,0)),"n/a")</f>
        <v>n/a</v>
      </c>
      <c r="FI8" s="60" t="str">
        <f>_xlfn.IFNA(INDEX(q_projections!$A:$BD,MATCH($A8,q_projections!$A:$A,0),MATCH(FI$2,q_projections!$2:$2,0)),"n/a")</f>
        <v>n/a</v>
      </c>
      <c r="FJ8" s="60" t="str">
        <f>_xlfn.IFNA(INDEX(q_projections!$A:$BD,MATCH($A8,q_projections!$A:$A,0),MATCH(FJ$2,q_projections!$2:$2,0)),"n/a")</f>
        <v>n/a</v>
      </c>
      <c r="FK8" s="60" t="str">
        <f>_xlfn.IFNA(INDEX(q_projections!$A:$BD,MATCH($A8,q_projections!$A:$A,0),MATCH(FK$2,q_projections!$2:$2,0)),"n/a")</f>
        <v>n/a</v>
      </c>
      <c r="FL8" s="60" t="str">
        <f>_xlfn.IFNA(INDEX(q_projections!$A:$BD,MATCH($A8,q_projections!$A:$A,0),MATCH(FL$2,q_projections!$2:$2,0)),"n/a")</f>
        <v>n/a</v>
      </c>
      <c r="FM8" s="60" t="str">
        <f>_xlfn.IFNA(INDEX(q_projections!$A:$BD,MATCH($A8,q_projections!$A:$A,0),MATCH(FM$2,q_projections!$2:$2,0)),"n/a")</f>
        <v>n/a</v>
      </c>
      <c r="FN8" s="60" t="str">
        <f>_xlfn.IFNA(INDEX(q_projections!$A:$BD,MATCH($A8,q_projections!$A:$A,0),MATCH(FN$2,q_projections!$2:$2,0)),"n/a")</f>
        <v>n/a</v>
      </c>
      <c r="FO8" s="60" t="str">
        <f>_xlfn.IFNA(INDEX(q_projections!$A:$BD,MATCH($A8,q_projections!$A:$A,0),MATCH(FO$2,q_projections!$2:$2,0)),"n/a")</f>
        <v>n/a</v>
      </c>
      <c r="FP8" s="60" t="str">
        <f>_xlfn.IFNA(INDEX(q_projections!$A:$BD,MATCH($A8,q_projections!$A:$A,0),MATCH(FP$2,q_projections!$2:$2,0)),"n/a")</f>
        <v>n/a</v>
      </c>
      <c r="FQ8" s="60" t="str">
        <f>_xlfn.IFNA(INDEX(q_projections!$A:$BD,MATCH($A8,q_projections!$A:$A,0),MATCH(FQ$2,q_projections!$2:$2,0)),"n/a")</f>
        <v>n/a</v>
      </c>
      <c r="FR8" s="60" t="str">
        <f>_xlfn.IFNA(INDEX(q_projections!$A:$BD,MATCH($A8,q_projections!$A:$A,0),MATCH(FR$2,q_projections!$2:$2,0)),"n/a")</f>
        <v>n/a</v>
      </c>
      <c r="FS8" s="60" t="str">
        <f>_xlfn.IFNA(INDEX(q_projections!$A:$BD,MATCH($A8,q_projections!$A:$A,0),MATCH(FS$2,q_projections!$2:$2,0)),"n/a")</f>
        <v>n/a</v>
      </c>
      <c r="FT8" s="60" t="str">
        <f>_xlfn.IFNA(INDEX(q_projections!$A:$BD,MATCH($A8,q_projections!$A:$A,0),MATCH(FT$2,q_projections!$2:$2,0)),"n/a")</f>
        <v>n/a</v>
      </c>
      <c r="FU8" s="60" t="str">
        <f>_xlfn.IFNA(INDEX(q_projections!$A:$BD,MATCH($A8,q_projections!$A:$A,0),MATCH(FU$2,q_projections!$2:$2,0)),"n/a")</f>
        <v>n/a</v>
      </c>
      <c r="FV8" s="60" t="str">
        <f>_xlfn.IFNA(INDEX(q_projections!$A:$BD,MATCH($A8,q_projections!$A:$A,0),MATCH(FV$2,q_projections!$2:$2,0)),"n/a")</f>
        <v>n/a</v>
      </c>
      <c r="FW8" s="60" t="str">
        <f>_xlfn.IFNA(INDEX(q_projections!$A:$BD,MATCH($A8,q_projections!$A:$A,0),MATCH(FW$2,q_projections!$2:$2,0)),"n/a")</f>
        <v>n/a</v>
      </c>
      <c r="FX8" s="60" t="str">
        <f>_xlfn.IFNA(INDEX(q_projections!$A:$BD,MATCH($A8,q_projections!$A:$A,0),MATCH(FX$2,q_projections!$2:$2,0)),"n/a")</f>
        <v>n/a</v>
      </c>
      <c r="FY8" s="60" t="str">
        <f>_xlfn.IFNA(INDEX(q_projections!$A:$BD,MATCH($A8,q_projections!$A:$A,0),MATCH(FY$2,q_projections!$2:$2,0)),"n/a")</f>
        <v>n/a</v>
      </c>
      <c r="FZ8" s="60" t="str">
        <f>_xlfn.IFNA(INDEX(q_projections!$A:$BD,MATCH($A8,q_projections!$A:$A,0),MATCH(FZ$2,q_projections!$2:$2,0)),"n/a")</f>
        <v>n/a</v>
      </c>
      <c r="GA8" s="60" t="str">
        <f>_xlfn.IFNA(INDEX(q_projections!$A:$BD,MATCH($A8,q_projections!$A:$A,0),MATCH(GA$2,q_projections!$2:$2,0)),"n/a")</f>
        <v>n/a</v>
      </c>
      <c r="GB8" s="60" t="str">
        <f>_xlfn.IFNA(INDEX(q_projections!$A:$BD,MATCH($A8,q_projections!$A:$A,0),MATCH(GB$2,q_projections!$2:$2,0)),"n/a")</f>
        <v>n/a</v>
      </c>
      <c r="GC8" s="60" t="str">
        <f>_xlfn.IFNA(INDEX(q_projections!$A:$BD,MATCH($A8,q_projections!$A:$A,0),MATCH(GC$2,q_projections!$2:$2,0)),"n/a")</f>
        <v>n/a</v>
      </c>
      <c r="GD8" s="60" t="str">
        <f>_xlfn.IFNA(INDEX(q_projections!$A:$BD,MATCH($A8,q_projections!$A:$A,0),MATCH(GD$2,q_projections!$2:$2,0)),"n/a")</f>
        <v>n/a</v>
      </c>
      <c r="GE8" s="60" t="str">
        <f>_xlfn.IFNA(INDEX(q_projections!$A:$BD,MATCH($A8,q_projections!$A:$A,0),MATCH(GE$2,q_projections!$2:$2,0)),"n/a")</f>
        <v>n/a</v>
      </c>
      <c r="GF8" s="60" t="str">
        <f>_xlfn.IFNA(INDEX(q_projections!$A:$BD,MATCH($A8,q_projections!$A:$A,0),MATCH(GF$2,q_projections!$2:$2,0)),"n/a")</f>
        <v>n/a</v>
      </c>
      <c r="GG8" s="60" t="str">
        <f>_xlfn.IFNA(INDEX(q_projections!$A:$BD,MATCH($A8,q_projections!$A:$A,0),MATCH(GG$2,q_projections!$2:$2,0)),"n/a")</f>
        <v>n/a</v>
      </c>
      <c r="GH8" s="60">
        <f>_xlfn.IFNA(INDEX(q_projections!$A:$BD,MATCH($A8,q_projections!$A:$A,0),MATCH(GH$2,q_projections!$2:$2,0)),"n/a")</f>
        <v>0</v>
      </c>
      <c r="GI8" s="60">
        <f>_xlfn.IFNA(INDEX(q_projections!$A:$BD,MATCH($A8,q_projections!$A:$A,0),MATCH(GI$2,q_projections!$2:$2,0)),"n/a")</f>
        <v>0</v>
      </c>
      <c r="GJ8" s="60">
        <f>_xlfn.IFNA(INDEX(q_projections!$A:$BD,MATCH($A8,q_projections!$A:$A,0),MATCH(GJ$2,q_projections!$2:$2,0)),"n/a")</f>
        <v>0</v>
      </c>
      <c r="GK8" s="60">
        <f>_xlfn.IFNA(INDEX(q_projections!$A:$BD,MATCH($A8,q_projections!$A:$A,0),MATCH(GK$2,q_projections!$2:$2,0)),"n/a")</f>
        <v>6.7549290316761157</v>
      </c>
      <c r="GL8" s="60">
        <f>_xlfn.IFNA(INDEX(q_projections!$A:$BD,MATCH($A8,q_projections!$A:$A,0),MATCH(GL$2,q_projections!$2:$2,0)),"n/a")</f>
        <v>2.9904260623347723</v>
      </c>
      <c r="GM8" s="60">
        <f>_xlfn.IFNA(INDEX(q_projections!$A:$BD,MATCH($A8,q_projections!$A:$A,0),MATCH(GM$2,q_projections!$2:$2,0)),"n/a")</f>
        <v>5.8555157931851953</v>
      </c>
      <c r="GN8" s="60">
        <f>_xlfn.IFNA(INDEX(q_projections!$A:$BD,MATCH($A8,q_projections!$A:$A,0),MATCH(GN$2,q_projections!$2:$2,0)),"n/a")</f>
        <v>5.185975790082753</v>
      </c>
      <c r="GO8" s="60">
        <f>_xlfn.IFNA(INDEX(q_projections!$A:$BD,MATCH($A8,q_projections!$A:$A,0),MATCH(GO$2,q_projections!$2:$2,0)),"n/a")</f>
        <v>4.8922504232372876</v>
      </c>
      <c r="GP8" s="60">
        <f>_xlfn.IFNA(INDEX(q_projections!$A:$BD,MATCH($A8,q_projections!$A:$A,0),MATCH(GP$2,q_projections!$2:$2,0)),"n/a")</f>
        <v>5.2387978628175569</v>
      </c>
      <c r="GQ8" s="60">
        <f>_xlfn.IFNA(INDEX(q_projections!$A:$BD,MATCH($A8,q_projections!$A:$A,0),MATCH(GQ$2,q_projections!$2:$2,0)),"n/a")</f>
        <v>4.6327942521906973</v>
      </c>
      <c r="GR8" s="60">
        <f>_xlfn.IFNA(INDEX(q_projections!$A:$BD,MATCH($A8,q_projections!$A:$A,0),MATCH(GR$2,q_projections!$2:$2,0)),"n/a")</f>
        <v>5.020593626488723</v>
      </c>
      <c r="GS8" s="60">
        <f>_xlfn.IFNA(INDEX(q_projections!$A:$BD,MATCH($A8,q_projections!$A:$A,0),MATCH(GS$2,q_projections!$2:$2,0)),"n/a")</f>
        <v>4.9780602031269439</v>
      </c>
      <c r="GT8" s="60">
        <f>_xlfn.IFNA(INDEX(q_projections!$A:$BD,MATCH($A8,q_projections!$A:$A,0),MATCH(GT$2,q_projections!$2:$2,0)),"n/a")</f>
        <v>4.6227350051080363</v>
      </c>
      <c r="GU8" s="60">
        <f>_xlfn.IFNA(INDEX(q_projections!$A:$BD,MATCH($A8,q_projections!$A:$A,0),MATCH(GU$2,q_projections!$2:$2,0)),"n/a")</f>
        <v>4.356384567572813</v>
      </c>
      <c r="GV8" s="60">
        <f>_xlfn.IFNA(INDEX(q_projections!$A:$BD,MATCH($A8,q_projections!$A:$A,0),MATCH(GV$2,q_projections!$2:$2,0)),"n/a")</f>
        <v>3.9419636264890201</v>
      </c>
      <c r="GW8" s="60">
        <f>_xlfn.IFNA(INDEX(q_projections!$A:$BD,MATCH($A8,q_projections!$A:$A,0),MATCH(GW$2,q_projections!$2:$2,0)),"n/a")</f>
        <v>3.7806473563078091</v>
      </c>
      <c r="GX8" s="60">
        <f>_xlfn.IFNA(INDEX(q_projections!$A:$BD,MATCH($A8,q_projections!$A:$A,0),MATCH(GX$2,q_projections!$2:$2,0)),"n/a")</f>
        <v>3.7346760977648996</v>
      </c>
      <c r="GY8" s="60">
        <f>_xlfn.IFNA(INDEX(q_projections!$A:$BD,MATCH($A8,q_projections!$A:$A,0),MATCH(GY$2,q_projections!$2:$2,0)),"n/a")</f>
        <v>3.7210879105337158</v>
      </c>
      <c r="GZ8" s="60">
        <f>_xlfn.IFNA(INDEX(q_projections!$A:$BD,MATCH($A8,q_projections!$A:$A,0),MATCH(GZ$2,q_projections!$2:$2,0)),"n/a")</f>
        <v>3.8010274791977716</v>
      </c>
      <c r="HA8" s="60">
        <f>_xlfn.IFNA(INDEX(q_projections!$A:$BD,MATCH($A8,q_projections!$A:$A,0),MATCH(HA$2,q_projections!$2:$2,0)),"n/a")</f>
        <v>3.8012715437647948</v>
      </c>
      <c r="HB8" s="60">
        <f>_xlfn.IFNA(INDEX(q_projections!$A:$BD,MATCH($A8,q_projections!$A:$A,0),MATCH(HB$2,q_projections!$2:$2,0)),"n/a")</f>
        <v>4.0869913013696024</v>
      </c>
      <c r="HC8" s="60">
        <f>_xlfn.IFNA(INDEX(q_projections!$A:$BD,MATCH($A8,q_projections!$A:$A,0),MATCH(HC$2,q_projections!$2:$2,0)),"n/a")</f>
        <v>4.0709457032555907</v>
      </c>
      <c r="HD8" s="60">
        <f>_xlfn.IFNA(INDEX(q_projections!$A:$BD,MATCH($A8,q_projections!$A:$A,0),MATCH(HD$2,q_projections!$2:$2,0)),"n/a")</f>
        <v>4.1551411333015986</v>
      </c>
      <c r="HE8" s="60">
        <f>_xlfn.IFNA(INDEX(q_projections!$A:$BD,MATCH($A8,q_projections!$A:$A,0),MATCH(HE$2,q_projections!$2:$2,0)),"n/a")</f>
        <v>4.1595379954606271</v>
      </c>
      <c r="HF8" s="60">
        <f>_xlfn.IFNA(INDEX(q_projections!$A:$BD,MATCH($A8,q_projections!$A:$A,0),MATCH(HF$2,q_projections!$2:$2,0)),"n/a")</f>
        <v>4.2051075918382308</v>
      </c>
      <c r="HG8" s="60">
        <f>_xlfn.IFNA(INDEX(q_projections!$A:$BD,MATCH($A8,q_projections!$A:$A,0),MATCH(HG$2,q_projections!$2:$2,0)),"n/a")</f>
        <v>4.0666408640545493</v>
      </c>
      <c r="HH8" s="60">
        <f>_xlfn.IFNA(INDEX(q_projections!$A:$BD,MATCH($A8,q_projections!$A:$A,0),MATCH(HH$2,q_projections!$2:$2,0)),"n/a")</f>
        <v>4.0521560966136239</v>
      </c>
      <c r="HI8" s="60">
        <f>_xlfn.IFNA(INDEX(q_projections!$A:$BD,MATCH($A8,q_projections!$A:$A,0),MATCH(HI$2,q_projections!$2:$2,0)),"n/a")</f>
        <v>4.0805379392649721</v>
      </c>
      <c r="HJ8" s="60">
        <f>_xlfn.IFNA(INDEX(q_projections!$A:$BD,MATCH($A8,q_projections!$A:$A,0),MATCH(HJ$2,q_projections!$2:$2,0)),"n/a")</f>
        <v>4.2940225129497689</v>
      </c>
      <c r="HK8" s="60">
        <f>_xlfn.IFNA(INDEX(q_projections!$A:$BD,MATCH($A8,q_projections!$A:$A,0),MATCH(HK$2,q_projections!$2:$2,0)),"n/a")</f>
        <v>4.2460867970144145</v>
      </c>
      <c r="HL8" s="60">
        <f>_xlfn.IFNA(INDEX(q_projections!$A:$BD,MATCH($A8,q_projections!$A:$A,0),MATCH(HL$2,q_projections!$2:$2,0)),"n/a")</f>
        <v>4.1437551655696403</v>
      </c>
      <c r="HM8" s="60">
        <f>_xlfn.IFNA(INDEX(q_projections!$A:$BD,MATCH($A8,q_projections!$A:$A,0),MATCH(HM$2,q_projections!$2:$2,0)),"n/a")</f>
        <v>4.1378389463234022</v>
      </c>
      <c r="HN8" s="60">
        <f>_xlfn.IFNA(INDEX(q_projections!$A:$BD,MATCH($A8,q_projections!$A:$A,0),MATCH(HN$2,q_projections!$2:$2,0)),"n/a")</f>
        <v>4.2493710503648252</v>
      </c>
      <c r="HO8" s="60">
        <f>_xlfn.IFNA(INDEX(q_projections!$A:$BD,MATCH($A8,q_projections!$A:$A,0),MATCH(HO$2,q_projections!$2:$2,0)),"n/a")</f>
        <v>4.1576718154274328</v>
      </c>
      <c r="HP8" s="60">
        <f>_xlfn.IFNA(INDEX(q_projections!$A:$BD,MATCH($A8,q_projections!$A:$A,0),MATCH(HP$2,q_projections!$2:$2,0)),"n/a")</f>
        <v>4.0417943604121875</v>
      </c>
      <c r="HQ8" s="60">
        <f>_xlfn.IFNA(INDEX(q_projections!$A:$BD,MATCH($A8,q_projections!$A:$A,0),MATCH(HQ$2,q_projections!$2:$2,0)),"n/a")</f>
        <v>3.9027420576265959</v>
      </c>
      <c r="HR8" s="60">
        <f>_xlfn.IFNA(INDEX(q_projections!$A:$BD,MATCH($A8,q_projections!$A:$A,0),MATCH(HR$2,q_projections!$2:$2,0)),"n/a")</f>
        <v>4.1256129372031269</v>
      </c>
      <c r="HS8" s="60">
        <f>_xlfn.IFNA(INDEX(q_projections!$A:$BD,MATCH($A8,q_projections!$A:$A,0),MATCH(HS$2,q_projections!$2:$2,0)),"n/a")</f>
        <v>3.875009943282115</v>
      </c>
      <c r="HT8" s="60">
        <f>_xlfn.IFNA(INDEX(q_projections!$A:$BD,MATCH($A8,q_projections!$A:$A,0),MATCH(HT$2,q_projections!$2:$2,0)),"n/a")</f>
        <v>3.8952728513250934</v>
      </c>
      <c r="HU8" s="60">
        <f>_xlfn.IFNA(INDEX(q_projections!$A:$BD,MATCH($A8,q_projections!$A:$A,0),MATCH(HU$2,q_projections!$2:$2,0)),"n/a")</f>
        <v>3.933581630301286</v>
      </c>
      <c r="HV8" s="60">
        <f>_xlfn.IFNA(INDEX(q_projections!$A:$BD,MATCH($A8,q_projections!$A:$A,0),MATCH(HV$2,q_projections!$2:$2,0)),"n/a")</f>
        <v>4.1668960771313435</v>
      </c>
      <c r="HW8" s="60">
        <f>_xlfn.IFNA(INDEX(q_projections!$A:$BD,MATCH($A8,q_projections!$A:$A,0),MATCH(HW$2,q_projections!$2:$2,0)),"n/a")</f>
        <v>4.0929021406019617</v>
      </c>
      <c r="HX8" s="60">
        <f>_xlfn.IFNA(INDEX(q_projections!$A:$BD,MATCH($A8,q_projections!$A:$A,0),MATCH(HX$2,q_projections!$2:$2,0)),"n/a")</f>
        <v>4.0719313560454884</v>
      </c>
      <c r="HY8" s="60">
        <f>_xlfn.IFNA(INDEX(q_projections!$A:$BD,MATCH($A8,q_projections!$A:$A,0),MATCH(HY$2,q_projections!$2:$2,0)),"n/a")</f>
        <v>4.0126591708786519</v>
      </c>
      <c r="HZ8" s="60">
        <f>_xlfn.IFNA(INDEX(q_projections!$A:$BD,MATCH($A8,q_projections!$A:$A,0),MATCH(HZ$2,q_projections!$2:$2,0)),"n/a")</f>
        <v>3.9768231490173056</v>
      </c>
      <c r="IA8" s="60">
        <f>_xlfn.IFNA(INDEX(q_projections!$A:$BD,MATCH($A8,q_projections!$A:$A,0),MATCH(IA$2,q_projections!$2:$2,0)),"n/a")</f>
        <v>3.9456254272454361</v>
      </c>
      <c r="IB8" s="60">
        <f>_xlfn.IFNA(INDEX(q_projections!$A:$BD,MATCH($A8,q_projections!$A:$A,0),MATCH(IB$2,q_projections!$2:$2,0)),"n/a")</f>
        <v>3.9503699732303943</v>
      </c>
      <c r="IC8" s="60">
        <f>_xlfn.IFNA(INDEX(q_projections!$A:$BD,MATCH($A8,q_projections!$A:$A,0),MATCH(IC$2,q_projections!$2:$2,0)),"n/a")</f>
        <v>3.9292760812320804</v>
      </c>
    </row>
    <row r="9" spans="1:238" s="60" customFormat="1">
      <c r="A9" s="69" t="s">
        <v>441</v>
      </c>
      <c r="B9" s="60" t="str">
        <f>_xlfn.IFNA(INDEX(q_projections!$A:$BD,MATCH($A9,q_projections!$A:$A,0),MATCH(B$2,q_projections!$2:$2,0)),"n/a")</f>
        <v>n/a</v>
      </c>
      <c r="C9" s="60" t="str">
        <f>_xlfn.IFNA(INDEX(q_projections!$A:$BD,MATCH($A9,q_projections!$A:$A,0),MATCH(C$2,q_projections!$2:$2,0)),"n/a")</f>
        <v>n/a</v>
      </c>
      <c r="D9" s="60" t="str">
        <f>_xlfn.IFNA(INDEX(q_projections!$A:$BD,MATCH($A9,q_projections!$A:$A,0),MATCH(D$2,q_projections!$2:$2,0)),"n/a")</f>
        <v>n/a</v>
      </c>
      <c r="E9" s="60" t="str">
        <f>_xlfn.IFNA(INDEX(q_projections!$A:$BD,MATCH($A9,q_projections!$A:$A,0),MATCH(E$2,q_projections!$2:$2,0)),"n/a")</f>
        <v>n/a</v>
      </c>
      <c r="F9" s="60" t="str">
        <f>_xlfn.IFNA(INDEX(q_projections!$A:$BD,MATCH($A9,q_projections!$A:$A,0),MATCH(F$2,q_projections!$2:$2,0)),"n/a")</f>
        <v>n/a</v>
      </c>
      <c r="G9" s="60" t="str">
        <f>_xlfn.IFNA(INDEX(q_projections!$A:$BD,MATCH($A9,q_projections!$A:$A,0),MATCH(G$2,q_projections!$2:$2,0)),"n/a")</f>
        <v>n/a</v>
      </c>
      <c r="H9" s="60" t="str">
        <f>_xlfn.IFNA(INDEX(q_projections!$A:$BD,MATCH($A9,q_projections!$A:$A,0),MATCH(H$2,q_projections!$2:$2,0)),"n/a")</f>
        <v>n/a</v>
      </c>
      <c r="I9" s="60" t="str">
        <f>_xlfn.IFNA(INDEX(q_projections!$A:$BD,MATCH($A9,q_projections!$A:$A,0),MATCH(I$2,q_projections!$2:$2,0)),"n/a")</f>
        <v>n/a</v>
      </c>
      <c r="J9" s="60" t="str">
        <f>_xlfn.IFNA(INDEX(q_projections!$A:$BD,MATCH($A9,q_projections!$A:$A,0),MATCH(J$2,q_projections!$2:$2,0)),"n/a")</f>
        <v>n/a</v>
      </c>
      <c r="K9" s="60" t="str">
        <f>_xlfn.IFNA(INDEX(q_projections!$A:$BD,MATCH($A9,q_projections!$A:$A,0),MATCH(K$2,q_projections!$2:$2,0)),"n/a")</f>
        <v>n/a</v>
      </c>
      <c r="L9" s="60" t="str">
        <f>_xlfn.IFNA(INDEX(q_projections!$A:$BD,MATCH($A9,q_projections!$A:$A,0),MATCH(L$2,q_projections!$2:$2,0)),"n/a")</f>
        <v>n/a</v>
      </c>
      <c r="M9" s="60" t="str">
        <f>_xlfn.IFNA(INDEX(q_projections!$A:$BD,MATCH($A9,q_projections!$A:$A,0),MATCH(M$2,q_projections!$2:$2,0)),"n/a")</f>
        <v>n/a</v>
      </c>
      <c r="N9" s="60" t="str">
        <f>_xlfn.IFNA(INDEX(q_projections!$A:$BD,MATCH($A9,q_projections!$A:$A,0),MATCH(N$2,q_projections!$2:$2,0)),"n/a")</f>
        <v>n/a</v>
      </c>
      <c r="O9" s="60" t="str">
        <f>_xlfn.IFNA(INDEX(q_projections!$A:$BD,MATCH($A9,q_projections!$A:$A,0),MATCH(O$2,q_projections!$2:$2,0)),"n/a")</f>
        <v>n/a</v>
      </c>
      <c r="P9" s="60" t="str">
        <f>_xlfn.IFNA(INDEX(q_projections!$A:$BD,MATCH($A9,q_projections!$A:$A,0),MATCH(P$2,q_projections!$2:$2,0)),"n/a")</f>
        <v>n/a</v>
      </c>
      <c r="Q9" s="60" t="str">
        <f>_xlfn.IFNA(INDEX(q_projections!$A:$BD,MATCH($A9,q_projections!$A:$A,0),MATCH(Q$2,q_projections!$2:$2,0)),"n/a")</f>
        <v>n/a</v>
      </c>
      <c r="R9" s="60" t="str">
        <f>_xlfn.IFNA(INDEX(q_projections!$A:$BD,MATCH($A9,q_projections!$A:$A,0),MATCH(R$2,q_projections!$2:$2,0)),"n/a")</f>
        <v>n/a</v>
      </c>
      <c r="S9" s="60" t="str">
        <f>_xlfn.IFNA(INDEX(q_projections!$A:$BD,MATCH($A9,q_projections!$A:$A,0),MATCH(S$2,q_projections!$2:$2,0)),"n/a")</f>
        <v>n/a</v>
      </c>
      <c r="T9" s="60" t="str">
        <f>_xlfn.IFNA(INDEX(q_projections!$A:$BD,MATCH($A9,q_projections!$A:$A,0),MATCH(T$2,q_projections!$2:$2,0)),"n/a")</f>
        <v>n/a</v>
      </c>
      <c r="U9" s="60" t="str">
        <f>_xlfn.IFNA(INDEX(q_projections!$A:$BD,MATCH($A9,q_projections!$A:$A,0),MATCH(U$2,q_projections!$2:$2,0)),"n/a")</f>
        <v>n/a</v>
      </c>
      <c r="V9" s="60" t="str">
        <f>_xlfn.IFNA(INDEX(q_projections!$A:$BD,MATCH($A9,q_projections!$A:$A,0),MATCH(V$2,q_projections!$2:$2,0)),"n/a")</f>
        <v>n/a</v>
      </c>
      <c r="W9" s="60" t="str">
        <f>_xlfn.IFNA(INDEX(q_projections!$A:$BD,MATCH($A9,q_projections!$A:$A,0),MATCH(W$2,q_projections!$2:$2,0)),"n/a")</f>
        <v>n/a</v>
      </c>
      <c r="X9" s="60" t="str">
        <f>_xlfn.IFNA(INDEX(q_projections!$A:$BD,MATCH($A9,q_projections!$A:$A,0),MATCH(X$2,q_projections!$2:$2,0)),"n/a")</f>
        <v>n/a</v>
      </c>
      <c r="Y9" s="60" t="str">
        <f>_xlfn.IFNA(INDEX(q_projections!$A:$BD,MATCH($A9,q_projections!$A:$A,0),MATCH(Y$2,q_projections!$2:$2,0)),"n/a")</f>
        <v>n/a</v>
      </c>
      <c r="Z9" s="60" t="str">
        <f>_xlfn.IFNA(INDEX(q_projections!$A:$BD,MATCH($A9,q_projections!$A:$A,0),MATCH(Z$2,q_projections!$2:$2,0)),"n/a")</f>
        <v>n/a</v>
      </c>
      <c r="AA9" s="60" t="str">
        <f>_xlfn.IFNA(INDEX(q_projections!$A:$BD,MATCH($A9,q_projections!$A:$A,0),MATCH(AA$2,q_projections!$2:$2,0)),"n/a")</f>
        <v>n/a</v>
      </c>
      <c r="AB9" s="60" t="str">
        <f>_xlfn.IFNA(INDEX(q_projections!$A:$BD,MATCH($A9,q_projections!$A:$A,0),MATCH(AB$2,q_projections!$2:$2,0)),"n/a")</f>
        <v>n/a</v>
      </c>
      <c r="AC9" s="60" t="str">
        <f>_xlfn.IFNA(INDEX(q_projections!$A:$BD,MATCH($A9,q_projections!$A:$A,0),MATCH(AC$2,q_projections!$2:$2,0)),"n/a")</f>
        <v>n/a</v>
      </c>
      <c r="AD9" s="60" t="str">
        <f>_xlfn.IFNA(INDEX(q_projections!$A:$BD,MATCH($A9,q_projections!$A:$A,0),MATCH(AD$2,q_projections!$2:$2,0)),"n/a")</f>
        <v>n/a</v>
      </c>
      <c r="AE9" s="60" t="str">
        <f>_xlfn.IFNA(INDEX(q_projections!$A:$BD,MATCH($A9,q_projections!$A:$A,0),MATCH(AE$2,q_projections!$2:$2,0)),"n/a")</f>
        <v>n/a</v>
      </c>
      <c r="AF9" s="60" t="str">
        <f>_xlfn.IFNA(INDEX(q_projections!$A:$BD,MATCH($A9,q_projections!$A:$A,0),MATCH(AF$2,q_projections!$2:$2,0)),"n/a")</f>
        <v>n/a</v>
      </c>
      <c r="AG9" s="60" t="str">
        <f>_xlfn.IFNA(INDEX(q_projections!$A:$BD,MATCH($A9,q_projections!$A:$A,0),MATCH(AG$2,q_projections!$2:$2,0)),"n/a")</f>
        <v>n/a</v>
      </c>
      <c r="AH9" s="60" t="str">
        <f>_xlfn.IFNA(INDEX(q_projections!$A:$BD,MATCH($A9,q_projections!$A:$A,0),MATCH(AH$2,q_projections!$2:$2,0)),"n/a")</f>
        <v>n/a</v>
      </c>
      <c r="AI9" s="60" t="str">
        <f>_xlfn.IFNA(INDEX(q_projections!$A:$BD,MATCH($A9,q_projections!$A:$A,0),MATCH(AI$2,q_projections!$2:$2,0)),"n/a")</f>
        <v>n/a</v>
      </c>
      <c r="AJ9" s="60" t="str">
        <f>_xlfn.IFNA(INDEX(q_projections!$A:$BD,MATCH($A9,q_projections!$A:$A,0),MATCH(AJ$2,q_projections!$2:$2,0)),"n/a")</f>
        <v>n/a</v>
      </c>
      <c r="AK9" s="60" t="str">
        <f>_xlfn.IFNA(INDEX(q_projections!$A:$BD,MATCH($A9,q_projections!$A:$A,0),MATCH(AK$2,q_projections!$2:$2,0)),"n/a")</f>
        <v>n/a</v>
      </c>
      <c r="AL9" s="60" t="str">
        <f>_xlfn.IFNA(INDEX(q_projections!$A:$BD,MATCH($A9,q_projections!$A:$A,0),MATCH(AL$2,q_projections!$2:$2,0)),"n/a")</f>
        <v>n/a</v>
      </c>
      <c r="AM9" s="60" t="str">
        <f>_xlfn.IFNA(INDEX(q_projections!$A:$BD,MATCH($A9,q_projections!$A:$A,0),MATCH(AM$2,q_projections!$2:$2,0)),"n/a")</f>
        <v>n/a</v>
      </c>
      <c r="AN9" s="60" t="str">
        <f>_xlfn.IFNA(INDEX(q_projections!$A:$BD,MATCH($A9,q_projections!$A:$A,0),MATCH(AN$2,q_projections!$2:$2,0)),"n/a")</f>
        <v>n/a</v>
      </c>
      <c r="AO9" s="60" t="str">
        <f>_xlfn.IFNA(INDEX(q_projections!$A:$BD,MATCH($A9,q_projections!$A:$A,0),MATCH(AO$2,q_projections!$2:$2,0)),"n/a")</f>
        <v>n/a</v>
      </c>
      <c r="AP9" s="60" t="str">
        <f>_xlfn.IFNA(INDEX(q_projections!$A:$BD,MATCH($A9,q_projections!$A:$A,0),MATCH(AP$2,q_projections!$2:$2,0)),"n/a")</f>
        <v>n/a</v>
      </c>
      <c r="AQ9" s="60" t="str">
        <f>_xlfn.IFNA(INDEX(q_projections!$A:$BD,MATCH($A9,q_projections!$A:$A,0),MATCH(AQ$2,q_projections!$2:$2,0)),"n/a")</f>
        <v>n/a</v>
      </c>
      <c r="AR9" s="60" t="str">
        <f>_xlfn.IFNA(INDEX(q_projections!$A:$BD,MATCH($A9,q_projections!$A:$A,0),MATCH(AR$2,q_projections!$2:$2,0)),"n/a")</f>
        <v>n/a</v>
      </c>
      <c r="AS9" s="60" t="str">
        <f>_xlfn.IFNA(INDEX(q_projections!$A:$BD,MATCH($A9,q_projections!$A:$A,0),MATCH(AS$2,q_projections!$2:$2,0)),"n/a")</f>
        <v>n/a</v>
      </c>
      <c r="AT9" s="60" t="str">
        <f>_xlfn.IFNA(INDEX(q_projections!$A:$BD,MATCH($A9,q_projections!$A:$A,0),MATCH(AT$2,q_projections!$2:$2,0)),"n/a")</f>
        <v>n/a</v>
      </c>
      <c r="AU9" s="60" t="str">
        <f>_xlfn.IFNA(INDEX(q_projections!$A:$BD,MATCH($A9,q_projections!$A:$A,0),MATCH(AU$2,q_projections!$2:$2,0)),"n/a")</f>
        <v>n/a</v>
      </c>
      <c r="AV9" s="60" t="str">
        <f>_xlfn.IFNA(INDEX(q_projections!$A:$BD,MATCH($A9,q_projections!$A:$A,0),MATCH(AV$2,q_projections!$2:$2,0)),"n/a")</f>
        <v>n/a</v>
      </c>
      <c r="AW9" s="60" t="str">
        <f>_xlfn.IFNA(INDEX(q_projections!$A:$BD,MATCH($A9,q_projections!$A:$A,0),MATCH(AW$2,q_projections!$2:$2,0)),"n/a")</f>
        <v>n/a</v>
      </c>
      <c r="AX9" s="60" t="str">
        <f>_xlfn.IFNA(INDEX(q_projections!$A:$BD,MATCH($A9,q_projections!$A:$A,0),MATCH(AX$2,q_projections!$2:$2,0)),"n/a")</f>
        <v>n/a</v>
      </c>
      <c r="AY9" s="60" t="str">
        <f>_xlfn.IFNA(INDEX(q_projections!$A:$BD,MATCH($A9,q_projections!$A:$A,0),MATCH(AY$2,q_projections!$2:$2,0)),"n/a")</f>
        <v>n/a</v>
      </c>
      <c r="AZ9" s="60" t="str">
        <f>_xlfn.IFNA(INDEX(q_projections!$A:$BD,MATCH($A9,q_projections!$A:$A,0),MATCH(AZ$2,q_projections!$2:$2,0)),"n/a")</f>
        <v>n/a</v>
      </c>
      <c r="BA9" s="60" t="str">
        <f>_xlfn.IFNA(INDEX(q_projections!$A:$BD,MATCH($A9,q_projections!$A:$A,0),MATCH(BA$2,q_projections!$2:$2,0)),"n/a")</f>
        <v>n/a</v>
      </c>
      <c r="BB9" s="60" t="str">
        <f>_xlfn.IFNA(INDEX(q_projections!$A:$BD,MATCH($A9,q_projections!$A:$A,0),MATCH(BB$2,q_projections!$2:$2,0)),"n/a")</f>
        <v>n/a</v>
      </c>
      <c r="BC9" s="60" t="str">
        <f>_xlfn.IFNA(INDEX(q_projections!$A:$BD,MATCH($A9,q_projections!$A:$A,0),MATCH(BC$2,q_projections!$2:$2,0)),"n/a")</f>
        <v>n/a</v>
      </c>
      <c r="BD9" s="60" t="str">
        <f>_xlfn.IFNA(INDEX(q_projections!$A:$BD,MATCH($A9,q_projections!$A:$A,0),MATCH(BD$2,q_projections!$2:$2,0)),"n/a")</f>
        <v>n/a</v>
      </c>
      <c r="BE9" s="60" t="str">
        <f>_xlfn.IFNA(INDEX(q_projections!$A:$BD,MATCH($A9,q_projections!$A:$A,0),MATCH(BE$2,q_projections!$2:$2,0)),"n/a")</f>
        <v>n/a</v>
      </c>
      <c r="BF9" s="60" t="str">
        <f>_xlfn.IFNA(INDEX(q_projections!$A:$BD,MATCH($A9,q_projections!$A:$A,0),MATCH(BF$2,q_projections!$2:$2,0)),"n/a")</f>
        <v>n/a</v>
      </c>
      <c r="BG9" s="60" t="str">
        <f>_xlfn.IFNA(INDEX(q_projections!$A:$BD,MATCH($A9,q_projections!$A:$A,0),MATCH(BG$2,q_projections!$2:$2,0)),"n/a")</f>
        <v>n/a</v>
      </c>
      <c r="BH9" s="60" t="str">
        <f>_xlfn.IFNA(INDEX(q_projections!$A:$BD,MATCH($A9,q_projections!$A:$A,0),MATCH(BH$2,q_projections!$2:$2,0)),"n/a")</f>
        <v>n/a</v>
      </c>
      <c r="BI9" s="60" t="str">
        <f>_xlfn.IFNA(INDEX(q_projections!$A:$BD,MATCH($A9,q_projections!$A:$A,0),MATCH(BI$2,q_projections!$2:$2,0)),"n/a")</f>
        <v>n/a</v>
      </c>
      <c r="BJ9" s="60" t="str">
        <f>_xlfn.IFNA(INDEX(q_projections!$A:$BD,MATCH($A9,q_projections!$A:$A,0),MATCH(BJ$2,q_projections!$2:$2,0)),"n/a")</f>
        <v>n/a</v>
      </c>
      <c r="BK9" s="60" t="str">
        <f>_xlfn.IFNA(INDEX(q_projections!$A:$BD,MATCH($A9,q_projections!$A:$A,0),MATCH(BK$2,q_projections!$2:$2,0)),"n/a")</f>
        <v>n/a</v>
      </c>
      <c r="BL9" s="60" t="str">
        <f>_xlfn.IFNA(INDEX(q_projections!$A:$BD,MATCH($A9,q_projections!$A:$A,0),MATCH(BL$2,q_projections!$2:$2,0)),"n/a")</f>
        <v>n/a</v>
      </c>
      <c r="BM9" s="60" t="str">
        <f>_xlfn.IFNA(INDEX(q_projections!$A:$BD,MATCH($A9,q_projections!$A:$A,0),MATCH(BM$2,q_projections!$2:$2,0)),"n/a")</f>
        <v>n/a</v>
      </c>
      <c r="BN9" s="60" t="str">
        <f>_xlfn.IFNA(INDEX(q_projections!$A:$BD,MATCH($A9,q_projections!$A:$A,0),MATCH(BN$2,q_projections!$2:$2,0)),"n/a")</f>
        <v>n/a</v>
      </c>
      <c r="BO9" s="60" t="str">
        <f>_xlfn.IFNA(INDEX(q_projections!$A:$BD,MATCH($A9,q_projections!$A:$A,0),MATCH(BO$2,q_projections!$2:$2,0)),"n/a")</f>
        <v>n/a</v>
      </c>
      <c r="BP9" s="60" t="str">
        <f>_xlfn.IFNA(INDEX(q_projections!$A:$BD,MATCH($A9,q_projections!$A:$A,0),MATCH(BP$2,q_projections!$2:$2,0)),"n/a")</f>
        <v>n/a</v>
      </c>
      <c r="BQ9" s="60" t="str">
        <f>_xlfn.IFNA(INDEX(q_projections!$A:$BD,MATCH($A9,q_projections!$A:$A,0),MATCH(BQ$2,q_projections!$2:$2,0)),"n/a")</f>
        <v>n/a</v>
      </c>
      <c r="BR9" s="60" t="str">
        <f>_xlfn.IFNA(INDEX(q_projections!$A:$BD,MATCH($A9,q_projections!$A:$A,0),MATCH(BR$2,q_projections!$2:$2,0)),"n/a")</f>
        <v>n/a</v>
      </c>
      <c r="BS9" s="60" t="str">
        <f>_xlfn.IFNA(INDEX(q_projections!$A:$BD,MATCH($A9,q_projections!$A:$A,0),MATCH(BS$2,q_projections!$2:$2,0)),"n/a")</f>
        <v>n/a</v>
      </c>
      <c r="BT9" s="60" t="str">
        <f>_xlfn.IFNA(INDEX(q_projections!$A:$BD,MATCH($A9,q_projections!$A:$A,0),MATCH(BT$2,q_projections!$2:$2,0)),"n/a")</f>
        <v>n/a</v>
      </c>
      <c r="BU9" s="60" t="str">
        <f>_xlfn.IFNA(INDEX(q_projections!$A:$BD,MATCH($A9,q_projections!$A:$A,0),MATCH(BU$2,q_projections!$2:$2,0)),"n/a")</f>
        <v>n/a</v>
      </c>
      <c r="BV9" s="60" t="str">
        <f>_xlfn.IFNA(INDEX(q_projections!$A:$BD,MATCH($A9,q_projections!$A:$A,0),MATCH(BV$2,q_projections!$2:$2,0)),"n/a")</f>
        <v>n/a</v>
      </c>
      <c r="BW9" s="60" t="str">
        <f>_xlfn.IFNA(INDEX(q_projections!$A:$BD,MATCH($A9,q_projections!$A:$A,0),MATCH(BW$2,q_projections!$2:$2,0)),"n/a")</f>
        <v>n/a</v>
      </c>
      <c r="BX9" s="60" t="str">
        <f>_xlfn.IFNA(INDEX(q_projections!$A:$BD,MATCH($A9,q_projections!$A:$A,0),MATCH(BX$2,q_projections!$2:$2,0)),"n/a")</f>
        <v>n/a</v>
      </c>
      <c r="BY9" s="60" t="str">
        <f>_xlfn.IFNA(INDEX(q_projections!$A:$BD,MATCH($A9,q_projections!$A:$A,0),MATCH(BY$2,q_projections!$2:$2,0)),"n/a")</f>
        <v>n/a</v>
      </c>
      <c r="BZ9" s="60" t="str">
        <f>_xlfn.IFNA(INDEX(q_projections!$A:$BD,MATCH($A9,q_projections!$A:$A,0),MATCH(BZ$2,q_projections!$2:$2,0)),"n/a")</f>
        <v>n/a</v>
      </c>
      <c r="CA9" s="60" t="str">
        <f>_xlfn.IFNA(INDEX(q_projections!$A:$BD,MATCH($A9,q_projections!$A:$A,0),MATCH(CA$2,q_projections!$2:$2,0)),"n/a")</f>
        <v>n/a</v>
      </c>
      <c r="CB9" s="60" t="str">
        <f>_xlfn.IFNA(INDEX(q_projections!$A:$BD,MATCH($A9,q_projections!$A:$A,0),MATCH(CB$2,q_projections!$2:$2,0)),"n/a")</f>
        <v>n/a</v>
      </c>
      <c r="CC9" s="60" t="str">
        <f>_xlfn.IFNA(INDEX(q_projections!$A:$BD,MATCH($A9,q_projections!$A:$A,0),MATCH(CC$2,q_projections!$2:$2,0)),"n/a")</f>
        <v>n/a</v>
      </c>
      <c r="CD9" s="60" t="str">
        <f>_xlfn.IFNA(INDEX(q_projections!$A:$BD,MATCH($A9,q_projections!$A:$A,0),MATCH(CD$2,q_projections!$2:$2,0)),"n/a")</f>
        <v>n/a</v>
      </c>
      <c r="CE9" s="60" t="str">
        <f>_xlfn.IFNA(INDEX(q_projections!$A:$BD,MATCH($A9,q_projections!$A:$A,0),MATCH(CE$2,q_projections!$2:$2,0)),"n/a")</f>
        <v>n/a</v>
      </c>
      <c r="CF9" s="60" t="str">
        <f>_xlfn.IFNA(INDEX(q_projections!$A:$BD,MATCH($A9,q_projections!$A:$A,0),MATCH(CF$2,q_projections!$2:$2,0)),"n/a")</f>
        <v>n/a</v>
      </c>
      <c r="CG9" s="60" t="str">
        <f>_xlfn.IFNA(INDEX(q_projections!$A:$BD,MATCH($A9,q_projections!$A:$A,0),MATCH(CG$2,q_projections!$2:$2,0)),"n/a")</f>
        <v>n/a</v>
      </c>
      <c r="CH9" s="60" t="str">
        <f>_xlfn.IFNA(INDEX(q_projections!$A:$BD,MATCH($A9,q_projections!$A:$A,0),MATCH(CH$2,q_projections!$2:$2,0)),"n/a")</f>
        <v>n/a</v>
      </c>
      <c r="CI9" s="60" t="str">
        <f>_xlfn.IFNA(INDEX(q_projections!$A:$BD,MATCH($A9,q_projections!$A:$A,0),MATCH(CI$2,q_projections!$2:$2,0)),"n/a")</f>
        <v>n/a</v>
      </c>
      <c r="CJ9" s="60" t="str">
        <f>_xlfn.IFNA(INDEX(q_projections!$A:$BD,MATCH($A9,q_projections!$A:$A,0),MATCH(CJ$2,q_projections!$2:$2,0)),"n/a")</f>
        <v>n/a</v>
      </c>
      <c r="CK9" s="60" t="str">
        <f>_xlfn.IFNA(INDEX(q_projections!$A:$BD,MATCH($A9,q_projections!$A:$A,0),MATCH(CK$2,q_projections!$2:$2,0)),"n/a")</f>
        <v>n/a</v>
      </c>
      <c r="CL9" s="60" t="str">
        <f>_xlfn.IFNA(INDEX(q_projections!$A:$BD,MATCH($A9,q_projections!$A:$A,0),MATCH(CL$2,q_projections!$2:$2,0)),"n/a")</f>
        <v>n/a</v>
      </c>
      <c r="CM9" s="60" t="str">
        <f>_xlfn.IFNA(INDEX(q_projections!$A:$BD,MATCH($A9,q_projections!$A:$A,0),MATCH(CM$2,q_projections!$2:$2,0)),"n/a")</f>
        <v>n/a</v>
      </c>
      <c r="CN9" s="60" t="str">
        <f>_xlfn.IFNA(INDEX(q_projections!$A:$BD,MATCH($A9,q_projections!$A:$A,0),MATCH(CN$2,q_projections!$2:$2,0)),"n/a")</f>
        <v>n/a</v>
      </c>
      <c r="CO9" s="60" t="str">
        <f>_xlfn.IFNA(INDEX(q_projections!$A:$BD,MATCH($A9,q_projections!$A:$A,0),MATCH(CO$2,q_projections!$2:$2,0)),"n/a")</f>
        <v>n/a</v>
      </c>
      <c r="CP9" s="60" t="str">
        <f>_xlfn.IFNA(INDEX(q_projections!$A:$BD,MATCH($A9,q_projections!$A:$A,0),MATCH(CP$2,q_projections!$2:$2,0)),"n/a")</f>
        <v>n/a</v>
      </c>
      <c r="CQ9" s="60" t="str">
        <f>_xlfn.IFNA(INDEX(q_projections!$A:$BD,MATCH($A9,q_projections!$A:$A,0),MATCH(CQ$2,q_projections!$2:$2,0)),"n/a")</f>
        <v>n/a</v>
      </c>
      <c r="CR9" s="60" t="str">
        <f>_xlfn.IFNA(INDEX(q_projections!$A:$BD,MATCH($A9,q_projections!$A:$A,0),MATCH(CR$2,q_projections!$2:$2,0)),"n/a")</f>
        <v>n/a</v>
      </c>
      <c r="CS9" s="60" t="str">
        <f>_xlfn.IFNA(INDEX(q_projections!$A:$BD,MATCH($A9,q_projections!$A:$A,0),MATCH(CS$2,q_projections!$2:$2,0)),"n/a")</f>
        <v>n/a</v>
      </c>
      <c r="CT9" s="60" t="str">
        <f>_xlfn.IFNA(INDEX(q_projections!$A:$BD,MATCH($A9,q_projections!$A:$A,0),MATCH(CT$2,q_projections!$2:$2,0)),"n/a")</f>
        <v>n/a</v>
      </c>
      <c r="CU9" s="60" t="str">
        <f>_xlfn.IFNA(INDEX(q_projections!$A:$BD,MATCH($A9,q_projections!$A:$A,0),MATCH(CU$2,q_projections!$2:$2,0)),"n/a")</f>
        <v>n/a</v>
      </c>
      <c r="CV9" s="60" t="str">
        <f>_xlfn.IFNA(INDEX(q_projections!$A:$BD,MATCH($A9,q_projections!$A:$A,0),MATCH(CV$2,q_projections!$2:$2,0)),"n/a")</f>
        <v>n/a</v>
      </c>
      <c r="CW9" s="60" t="str">
        <f>_xlfn.IFNA(INDEX(q_projections!$A:$BD,MATCH($A9,q_projections!$A:$A,0),MATCH(CW$2,q_projections!$2:$2,0)),"n/a")</f>
        <v>n/a</v>
      </c>
      <c r="CX9" s="60" t="str">
        <f>_xlfn.IFNA(INDEX(q_projections!$A:$BD,MATCH($A9,q_projections!$A:$A,0),MATCH(CX$2,q_projections!$2:$2,0)),"n/a")</f>
        <v>n/a</v>
      </c>
      <c r="CY9" s="60" t="str">
        <f>_xlfn.IFNA(INDEX(q_projections!$A:$BD,MATCH($A9,q_projections!$A:$A,0),MATCH(CY$2,q_projections!$2:$2,0)),"n/a")</f>
        <v>n/a</v>
      </c>
      <c r="CZ9" s="60" t="str">
        <f>_xlfn.IFNA(INDEX(q_projections!$A:$BD,MATCH($A9,q_projections!$A:$A,0),MATCH(CZ$2,q_projections!$2:$2,0)),"n/a")</f>
        <v>n/a</v>
      </c>
      <c r="DA9" s="60" t="str">
        <f>_xlfn.IFNA(INDEX(q_projections!$A:$BD,MATCH($A9,q_projections!$A:$A,0),MATCH(DA$2,q_projections!$2:$2,0)),"n/a")</f>
        <v>n/a</v>
      </c>
      <c r="DB9" s="60" t="str">
        <f>_xlfn.IFNA(INDEX(q_projections!$A:$BD,MATCH($A9,q_projections!$A:$A,0),MATCH(DB$2,q_projections!$2:$2,0)),"n/a")</f>
        <v>n/a</v>
      </c>
      <c r="DC9" s="60" t="str">
        <f>_xlfn.IFNA(INDEX(q_projections!$A:$BD,MATCH($A9,q_projections!$A:$A,0),MATCH(DC$2,q_projections!$2:$2,0)),"n/a")</f>
        <v>n/a</v>
      </c>
      <c r="DD9" s="60" t="str">
        <f>_xlfn.IFNA(INDEX(q_projections!$A:$BD,MATCH($A9,q_projections!$A:$A,0),MATCH(DD$2,q_projections!$2:$2,0)),"n/a")</f>
        <v>n/a</v>
      </c>
      <c r="DE9" s="60" t="str">
        <f>_xlfn.IFNA(INDEX(q_projections!$A:$BD,MATCH($A9,q_projections!$A:$A,0),MATCH(DE$2,q_projections!$2:$2,0)),"n/a")</f>
        <v>n/a</v>
      </c>
      <c r="DF9" s="60" t="str">
        <f>_xlfn.IFNA(INDEX(q_projections!$A:$BD,MATCH($A9,q_projections!$A:$A,0),MATCH(DF$2,q_projections!$2:$2,0)),"n/a")</f>
        <v>n/a</v>
      </c>
      <c r="DG9" s="60" t="str">
        <f>_xlfn.IFNA(INDEX(q_projections!$A:$BD,MATCH($A9,q_projections!$A:$A,0),MATCH(DG$2,q_projections!$2:$2,0)),"n/a")</f>
        <v>n/a</v>
      </c>
      <c r="DH9" s="60" t="str">
        <f>_xlfn.IFNA(INDEX(q_projections!$A:$BD,MATCH($A9,q_projections!$A:$A,0),MATCH(DH$2,q_projections!$2:$2,0)),"n/a")</f>
        <v>n/a</v>
      </c>
      <c r="DI9" s="60" t="str">
        <f>_xlfn.IFNA(INDEX(q_projections!$A:$BD,MATCH($A9,q_projections!$A:$A,0),MATCH(DI$2,q_projections!$2:$2,0)),"n/a")</f>
        <v>n/a</v>
      </c>
      <c r="DJ9" s="60" t="str">
        <f>_xlfn.IFNA(INDEX(q_projections!$A:$BD,MATCH($A9,q_projections!$A:$A,0),MATCH(DJ$2,q_projections!$2:$2,0)),"n/a")</f>
        <v>n/a</v>
      </c>
      <c r="DK9" s="60" t="str">
        <f>_xlfn.IFNA(INDEX(q_projections!$A:$BD,MATCH($A9,q_projections!$A:$A,0),MATCH(DK$2,q_projections!$2:$2,0)),"n/a")</f>
        <v>n/a</v>
      </c>
      <c r="DL9" s="60" t="str">
        <f>_xlfn.IFNA(INDEX(q_projections!$A:$BD,MATCH($A9,q_projections!$A:$A,0),MATCH(DL$2,q_projections!$2:$2,0)),"n/a")</f>
        <v>n/a</v>
      </c>
      <c r="DM9" s="60" t="str">
        <f>_xlfn.IFNA(INDEX(q_projections!$A:$BD,MATCH($A9,q_projections!$A:$A,0),MATCH(DM$2,q_projections!$2:$2,0)),"n/a")</f>
        <v>n/a</v>
      </c>
      <c r="DN9" s="60" t="str">
        <f>_xlfn.IFNA(INDEX(q_projections!$A:$BD,MATCH($A9,q_projections!$A:$A,0),MATCH(DN$2,q_projections!$2:$2,0)),"n/a")</f>
        <v>n/a</v>
      </c>
      <c r="DO9" s="60" t="str">
        <f>_xlfn.IFNA(INDEX(q_projections!$A:$BD,MATCH($A9,q_projections!$A:$A,0),MATCH(DO$2,q_projections!$2:$2,0)),"n/a")</f>
        <v>n/a</v>
      </c>
      <c r="DP9" s="60" t="str">
        <f>_xlfn.IFNA(INDEX(q_projections!$A:$BD,MATCH($A9,q_projections!$A:$A,0),MATCH(DP$2,q_projections!$2:$2,0)),"n/a")</f>
        <v>n/a</v>
      </c>
      <c r="DQ9" s="60" t="str">
        <f>_xlfn.IFNA(INDEX(q_projections!$A:$BD,MATCH($A9,q_projections!$A:$A,0),MATCH(DQ$2,q_projections!$2:$2,0)),"n/a")</f>
        <v>n/a</v>
      </c>
      <c r="DR9" s="60" t="str">
        <f>_xlfn.IFNA(INDEX(q_projections!$A:$BD,MATCH($A9,q_projections!$A:$A,0),MATCH(DR$2,q_projections!$2:$2,0)),"n/a")</f>
        <v>n/a</v>
      </c>
      <c r="DS9" s="60" t="str">
        <f>_xlfn.IFNA(INDEX(q_projections!$A:$BD,MATCH($A9,q_projections!$A:$A,0),MATCH(DS$2,q_projections!$2:$2,0)),"n/a")</f>
        <v>n/a</v>
      </c>
      <c r="DT9" s="60" t="str">
        <f>_xlfn.IFNA(INDEX(q_projections!$A:$BD,MATCH($A9,q_projections!$A:$A,0),MATCH(DT$2,q_projections!$2:$2,0)),"n/a")</f>
        <v>n/a</v>
      </c>
      <c r="DU9" s="60" t="str">
        <f>_xlfn.IFNA(INDEX(q_projections!$A:$BD,MATCH($A9,q_projections!$A:$A,0),MATCH(DU$2,q_projections!$2:$2,0)),"n/a")</f>
        <v>n/a</v>
      </c>
      <c r="DV9" s="60" t="str">
        <f>_xlfn.IFNA(INDEX(q_projections!$A:$BD,MATCH($A9,q_projections!$A:$A,0),MATCH(DV$2,q_projections!$2:$2,0)),"n/a")</f>
        <v>n/a</v>
      </c>
      <c r="DW9" s="60" t="str">
        <f>_xlfn.IFNA(INDEX(q_projections!$A:$BD,MATCH($A9,q_projections!$A:$A,0),MATCH(DW$2,q_projections!$2:$2,0)),"n/a")</f>
        <v>n/a</v>
      </c>
      <c r="DX9" s="60" t="str">
        <f>_xlfn.IFNA(INDEX(q_projections!$A:$BD,MATCH($A9,q_projections!$A:$A,0),MATCH(DX$2,q_projections!$2:$2,0)),"n/a")</f>
        <v>n/a</v>
      </c>
      <c r="DY9" s="60" t="str">
        <f>_xlfn.IFNA(INDEX(q_projections!$A:$BD,MATCH($A9,q_projections!$A:$A,0),MATCH(DY$2,q_projections!$2:$2,0)),"n/a")</f>
        <v>n/a</v>
      </c>
      <c r="DZ9" s="60" t="str">
        <f>_xlfn.IFNA(INDEX(q_projections!$A:$BD,MATCH($A9,q_projections!$A:$A,0),MATCH(DZ$2,q_projections!$2:$2,0)),"n/a")</f>
        <v>n/a</v>
      </c>
      <c r="EA9" s="60" t="str">
        <f>_xlfn.IFNA(INDEX(q_projections!$A:$BD,MATCH($A9,q_projections!$A:$A,0),MATCH(EA$2,q_projections!$2:$2,0)),"n/a")</f>
        <v>n/a</v>
      </c>
      <c r="EB9" s="60" t="str">
        <f>_xlfn.IFNA(INDEX(q_projections!$A:$BD,MATCH($A9,q_projections!$A:$A,0),MATCH(EB$2,q_projections!$2:$2,0)),"n/a")</f>
        <v>n/a</v>
      </c>
      <c r="EC9" s="60" t="str">
        <f>_xlfn.IFNA(INDEX(q_projections!$A:$BD,MATCH($A9,q_projections!$A:$A,0),MATCH(EC$2,q_projections!$2:$2,0)),"n/a")</f>
        <v>n/a</v>
      </c>
      <c r="ED9" s="60" t="str">
        <f>_xlfn.IFNA(INDEX(q_projections!$A:$BD,MATCH($A9,q_projections!$A:$A,0),MATCH(ED$2,q_projections!$2:$2,0)),"n/a")</f>
        <v>n/a</v>
      </c>
      <c r="EE9" s="60" t="str">
        <f>_xlfn.IFNA(INDEX(q_projections!$A:$BD,MATCH($A9,q_projections!$A:$A,0),MATCH(EE$2,q_projections!$2:$2,0)),"n/a")</f>
        <v>n/a</v>
      </c>
      <c r="EF9" s="60" t="str">
        <f>_xlfn.IFNA(INDEX(q_projections!$A:$BD,MATCH($A9,q_projections!$A:$A,0),MATCH(EF$2,q_projections!$2:$2,0)),"n/a")</f>
        <v>n/a</v>
      </c>
      <c r="EG9" s="60" t="str">
        <f>_xlfn.IFNA(INDEX(q_projections!$A:$BD,MATCH($A9,q_projections!$A:$A,0),MATCH(EG$2,q_projections!$2:$2,0)),"n/a")</f>
        <v>n/a</v>
      </c>
      <c r="EH9" s="60" t="str">
        <f>_xlfn.IFNA(INDEX(q_projections!$A:$BD,MATCH($A9,q_projections!$A:$A,0),MATCH(EH$2,q_projections!$2:$2,0)),"n/a")</f>
        <v>n/a</v>
      </c>
      <c r="EI9" s="60" t="str">
        <f>_xlfn.IFNA(INDEX(q_projections!$A:$BD,MATCH($A9,q_projections!$A:$A,0),MATCH(EI$2,q_projections!$2:$2,0)),"n/a")</f>
        <v>n/a</v>
      </c>
      <c r="EJ9" s="60" t="str">
        <f>_xlfn.IFNA(INDEX(q_projections!$A:$BD,MATCH($A9,q_projections!$A:$A,0),MATCH(EJ$2,q_projections!$2:$2,0)),"n/a")</f>
        <v>n/a</v>
      </c>
      <c r="EK9" s="60" t="str">
        <f>_xlfn.IFNA(INDEX(q_projections!$A:$BD,MATCH($A9,q_projections!$A:$A,0),MATCH(EK$2,q_projections!$2:$2,0)),"n/a")</f>
        <v>n/a</v>
      </c>
      <c r="EL9" s="60" t="str">
        <f>_xlfn.IFNA(INDEX(q_projections!$A:$BD,MATCH($A9,q_projections!$A:$A,0),MATCH(EL$2,q_projections!$2:$2,0)),"n/a")</f>
        <v>n/a</v>
      </c>
      <c r="EM9" s="60" t="str">
        <f>_xlfn.IFNA(INDEX(q_projections!$A:$BD,MATCH($A9,q_projections!$A:$A,0),MATCH(EM$2,q_projections!$2:$2,0)),"n/a")</f>
        <v>n/a</v>
      </c>
      <c r="EN9" s="60" t="str">
        <f>_xlfn.IFNA(INDEX(q_projections!$A:$BD,MATCH($A9,q_projections!$A:$A,0),MATCH(EN$2,q_projections!$2:$2,0)),"n/a")</f>
        <v>n/a</v>
      </c>
      <c r="EO9" s="60" t="str">
        <f>_xlfn.IFNA(INDEX(q_projections!$A:$BD,MATCH($A9,q_projections!$A:$A,0),MATCH(EO$2,q_projections!$2:$2,0)),"n/a")</f>
        <v>n/a</v>
      </c>
      <c r="EP9" s="60" t="str">
        <f>_xlfn.IFNA(INDEX(q_projections!$A:$BD,MATCH($A9,q_projections!$A:$A,0),MATCH(EP$2,q_projections!$2:$2,0)),"n/a")</f>
        <v>n/a</v>
      </c>
      <c r="EQ9" s="60" t="str">
        <f>_xlfn.IFNA(INDEX(q_projections!$A:$BD,MATCH($A9,q_projections!$A:$A,0),MATCH(EQ$2,q_projections!$2:$2,0)),"n/a")</f>
        <v>n/a</v>
      </c>
      <c r="ER9" s="60" t="str">
        <f>_xlfn.IFNA(INDEX(q_projections!$A:$BD,MATCH($A9,q_projections!$A:$A,0),MATCH(ER$2,q_projections!$2:$2,0)),"n/a")</f>
        <v>n/a</v>
      </c>
      <c r="ES9" s="60" t="str">
        <f>_xlfn.IFNA(INDEX(q_projections!$A:$BD,MATCH($A9,q_projections!$A:$A,0),MATCH(ES$2,q_projections!$2:$2,0)),"n/a")</f>
        <v>n/a</v>
      </c>
      <c r="ET9" s="60" t="str">
        <f>_xlfn.IFNA(INDEX(q_projections!$A:$BD,MATCH($A9,q_projections!$A:$A,0),MATCH(ET$2,q_projections!$2:$2,0)),"n/a")</f>
        <v>n/a</v>
      </c>
      <c r="EU9" s="60" t="str">
        <f>_xlfn.IFNA(INDEX(q_projections!$A:$BD,MATCH($A9,q_projections!$A:$A,0),MATCH(EU$2,q_projections!$2:$2,0)),"n/a")</f>
        <v>n/a</v>
      </c>
      <c r="EV9" s="60" t="str">
        <f>_xlfn.IFNA(INDEX(q_projections!$A:$BD,MATCH($A9,q_projections!$A:$A,0),MATCH(EV$2,q_projections!$2:$2,0)),"n/a")</f>
        <v>n/a</v>
      </c>
      <c r="EW9" s="60" t="str">
        <f>_xlfn.IFNA(INDEX(q_projections!$A:$BD,MATCH($A9,q_projections!$A:$A,0),MATCH(EW$2,q_projections!$2:$2,0)),"n/a")</f>
        <v>n/a</v>
      </c>
      <c r="EX9" s="60" t="str">
        <f>_xlfn.IFNA(INDEX(q_projections!$A:$BD,MATCH($A9,q_projections!$A:$A,0),MATCH(EX$2,q_projections!$2:$2,0)),"n/a")</f>
        <v>n/a</v>
      </c>
      <c r="EY9" s="60" t="str">
        <f>_xlfn.IFNA(INDEX(q_projections!$A:$BD,MATCH($A9,q_projections!$A:$A,0),MATCH(EY$2,q_projections!$2:$2,0)),"n/a")</f>
        <v>n/a</v>
      </c>
      <c r="EZ9" s="60" t="str">
        <f>_xlfn.IFNA(INDEX(q_projections!$A:$BD,MATCH($A9,q_projections!$A:$A,0),MATCH(EZ$2,q_projections!$2:$2,0)),"n/a")</f>
        <v>n/a</v>
      </c>
      <c r="FA9" s="60" t="str">
        <f>_xlfn.IFNA(INDEX(q_projections!$A:$BD,MATCH($A9,q_projections!$A:$A,0),MATCH(FA$2,q_projections!$2:$2,0)),"n/a")</f>
        <v>n/a</v>
      </c>
      <c r="FB9" s="60" t="str">
        <f>_xlfn.IFNA(INDEX(q_projections!$A:$BD,MATCH($A9,q_projections!$A:$A,0),MATCH(FB$2,q_projections!$2:$2,0)),"n/a")</f>
        <v>n/a</v>
      </c>
      <c r="FC9" s="60" t="str">
        <f>_xlfn.IFNA(INDEX(q_projections!$A:$BD,MATCH($A9,q_projections!$A:$A,0),MATCH(FC$2,q_projections!$2:$2,0)),"n/a")</f>
        <v>n/a</v>
      </c>
      <c r="FD9" s="60" t="str">
        <f>_xlfn.IFNA(INDEX(q_projections!$A:$BD,MATCH($A9,q_projections!$A:$A,0),MATCH(FD$2,q_projections!$2:$2,0)),"n/a")</f>
        <v>n/a</v>
      </c>
      <c r="FE9" s="60" t="str">
        <f>_xlfn.IFNA(INDEX(q_projections!$A:$BD,MATCH($A9,q_projections!$A:$A,0),MATCH(FE$2,q_projections!$2:$2,0)),"n/a")</f>
        <v>n/a</v>
      </c>
      <c r="FF9" s="60" t="str">
        <f>_xlfn.IFNA(INDEX(q_projections!$A:$BD,MATCH($A9,q_projections!$A:$A,0),MATCH(FF$2,q_projections!$2:$2,0)),"n/a")</f>
        <v>n/a</v>
      </c>
      <c r="FG9" s="60" t="str">
        <f>_xlfn.IFNA(INDEX(q_projections!$A:$BD,MATCH($A9,q_projections!$A:$A,0),MATCH(FG$2,q_projections!$2:$2,0)),"n/a")</f>
        <v>n/a</v>
      </c>
      <c r="FH9" s="60" t="str">
        <f>_xlfn.IFNA(INDEX(q_projections!$A:$BD,MATCH($A9,q_projections!$A:$A,0),MATCH(FH$2,q_projections!$2:$2,0)),"n/a")</f>
        <v>n/a</v>
      </c>
      <c r="FI9" s="60" t="str">
        <f>_xlfn.IFNA(INDEX(q_projections!$A:$BD,MATCH($A9,q_projections!$A:$A,0),MATCH(FI$2,q_projections!$2:$2,0)),"n/a")</f>
        <v>n/a</v>
      </c>
      <c r="FJ9" s="60" t="str">
        <f>_xlfn.IFNA(INDEX(q_projections!$A:$BD,MATCH($A9,q_projections!$A:$A,0),MATCH(FJ$2,q_projections!$2:$2,0)),"n/a")</f>
        <v>n/a</v>
      </c>
      <c r="FK9" s="60" t="str">
        <f>_xlfn.IFNA(INDEX(q_projections!$A:$BD,MATCH($A9,q_projections!$A:$A,0),MATCH(FK$2,q_projections!$2:$2,0)),"n/a")</f>
        <v>n/a</v>
      </c>
      <c r="FL9" s="60" t="str">
        <f>_xlfn.IFNA(INDEX(q_projections!$A:$BD,MATCH($A9,q_projections!$A:$A,0),MATCH(FL$2,q_projections!$2:$2,0)),"n/a")</f>
        <v>n/a</v>
      </c>
      <c r="FM9" s="60" t="str">
        <f>_xlfn.IFNA(INDEX(q_projections!$A:$BD,MATCH($A9,q_projections!$A:$A,0),MATCH(FM$2,q_projections!$2:$2,0)),"n/a")</f>
        <v>n/a</v>
      </c>
      <c r="FN9" s="60" t="str">
        <f>_xlfn.IFNA(INDEX(q_projections!$A:$BD,MATCH($A9,q_projections!$A:$A,0),MATCH(FN$2,q_projections!$2:$2,0)),"n/a")</f>
        <v>n/a</v>
      </c>
      <c r="FO9" s="60" t="str">
        <f>_xlfn.IFNA(INDEX(q_projections!$A:$BD,MATCH($A9,q_projections!$A:$A,0),MATCH(FO$2,q_projections!$2:$2,0)),"n/a")</f>
        <v>n/a</v>
      </c>
      <c r="FP9" s="60" t="str">
        <f>_xlfn.IFNA(INDEX(q_projections!$A:$BD,MATCH($A9,q_projections!$A:$A,0),MATCH(FP$2,q_projections!$2:$2,0)),"n/a")</f>
        <v>n/a</v>
      </c>
      <c r="FQ9" s="60" t="str">
        <f>_xlfn.IFNA(INDEX(q_projections!$A:$BD,MATCH($A9,q_projections!$A:$A,0),MATCH(FQ$2,q_projections!$2:$2,0)),"n/a")</f>
        <v>n/a</v>
      </c>
      <c r="FR9" s="60" t="str">
        <f>_xlfn.IFNA(INDEX(q_projections!$A:$BD,MATCH($A9,q_projections!$A:$A,0),MATCH(FR$2,q_projections!$2:$2,0)),"n/a")</f>
        <v>n/a</v>
      </c>
      <c r="FS9" s="60" t="str">
        <f>_xlfn.IFNA(INDEX(q_projections!$A:$BD,MATCH($A9,q_projections!$A:$A,0),MATCH(FS$2,q_projections!$2:$2,0)),"n/a")</f>
        <v>n/a</v>
      </c>
      <c r="FT9" s="60" t="str">
        <f>_xlfn.IFNA(INDEX(q_projections!$A:$BD,MATCH($A9,q_projections!$A:$A,0),MATCH(FT$2,q_projections!$2:$2,0)),"n/a")</f>
        <v>n/a</v>
      </c>
      <c r="FU9" s="60" t="str">
        <f>_xlfn.IFNA(INDEX(q_projections!$A:$BD,MATCH($A9,q_projections!$A:$A,0),MATCH(FU$2,q_projections!$2:$2,0)),"n/a")</f>
        <v>n/a</v>
      </c>
      <c r="FV9" s="60" t="str">
        <f>_xlfn.IFNA(INDEX(q_projections!$A:$BD,MATCH($A9,q_projections!$A:$A,0),MATCH(FV$2,q_projections!$2:$2,0)),"n/a")</f>
        <v>n/a</v>
      </c>
      <c r="FW9" s="60" t="str">
        <f>_xlfn.IFNA(INDEX(q_projections!$A:$BD,MATCH($A9,q_projections!$A:$A,0),MATCH(FW$2,q_projections!$2:$2,0)),"n/a")</f>
        <v>n/a</v>
      </c>
      <c r="FX9" s="60" t="str">
        <f>_xlfn.IFNA(INDEX(q_projections!$A:$BD,MATCH($A9,q_projections!$A:$A,0),MATCH(FX$2,q_projections!$2:$2,0)),"n/a")</f>
        <v>n/a</v>
      </c>
      <c r="FY9" s="60" t="str">
        <f>_xlfn.IFNA(INDEX(q_projections!$A:$BD,MATCH($A9,q_projections!$A:$A,0),MATCH(FY$2,q_projections!$2:$2,0)),"n/a")</f>
        <v>n/a</v>
      </c>
      <c r="FZ9" s="60" t="str">
        <f>_xlfn.IFNA(INDEX(q_projections!$A:$BD,MATCH($A9,q_projections!$A:$A,0),MATCH(FZ$2,q_projections!$2:$2,0)),"n/a")</f>
        <v>n/a</v>
      </c>
      <c r="GA9" s="60" t="str">
        <f>_xlfn.IFNA(INDEX(q_projections!$A:$BD,MATCH($A9,q_projections!$A:$A,0),MATCH(GA$2,q_projections!$2:$2,0)),"n/a")</f>
        <v>n/a</v>
      </c>
      <c r="GB9" s="60" t="str">
        <f>_xlfn.IFNA(INDEX(q_projections!$A:$BD,MATCH($A9,q_projections!$A:$A,0),MATCH(GB$2,q_projections!$2:$2,0)),"n/a")</f>
        <v>n/a</v>
      </c>
      <c r="GC9" s="60" t="str">
        <f>_xlfn.IFNA(INDEX(q_projections!$A:$BD,MATCH($A9,q_projections!$A:$A,0),MATCH(GC$2,q_projections!$2:$2,0)),"n/a")</f>
        <v>n/a</v>
      </c>
      <c r="GD9" s="60" t="str">
        <f>_xlfn.IFNA(INDEX(q_projections!$A:$BD,MATCH($A9,q_projections!$A:$A,0),MATCH(GD$2,q_projections!$2:$2,0)),"n/a")</f>
        <v>n/a</v>
      </c>
      <c r="GE9" s="60" t="str">
        <f>_xlfn.IFNA(INDEX(q_projections!$A:$BD,MATCH($A9,q_projections!$A:$A,0),MATCH(GE$2,q_projections!$2:$2,0)),"n/a")</f>
        <v>n/a</v>
      </c>
      <c r="GF9" s="60" t="str">
        <f>_xlfn.IFNA(INDEX(q_projections!$A:$BD,MATCH($A9,q_projections!$A:$A,0),MATCH(GF$2,q_projections!$2:$2,0)),"n/a")</f>
        <v>n/a</v>
      </c>
      <c r="GG9" s="60" t="str">
        <f>_xlfn.IFNA(INDEX(q_projections!$A:$BD,MATCH($A9,q_projections!$A:$A,0),MATCH(GG$2,q_projections!$2:$2,0)),"n/a")</f>
        <v>n/a</v>
      </c>
      <c r="GH9" s="60">
        <f>_xlfn.IFNA(INDEX(q_projections!$A:$BD,MATCH($A9,q_projections!$A:$A,0),MATCH(GH$2,q_projections!$2:$2,0)),"n/a")</f>
        <v>0</v>
      </c>
      <c r="GI9" s="60">
        <f>_xlfn.IFNA(INDEX(q_projections!$A:$BD,MATCH($A9,q_projections!$A:$A,0),MATCH(GI$2,q_projections!$2:$2,0)),"n/a")</f>
        <v>0</v>
      </c>
      <c r="GJ9" s="60">
        <f>_xlfn.IFNA(INDEX(q_projections!$A:$BD,MATCH($A9,q_projections!$A:$A,0),MATCH(GJ$2,q_projections!$2:$2,0)),"n/a")</f>
        <v>0</v>
      </c>
      <c r="GK9" s="60">
        <f>_xlfn.IFNA(INDEX(q_projections!$A:$BD,MATCH($A9,q_projections!$A:$A,0),MATCH(GK$2,q_projections!$2:$2,0)),"n/a")</f>
        <v>3.9180564468745294</v>
      </c>
      <c r="GL9" s="60">
        <f>_xlfn.IFNA(INDEX(q_projections!$A:$BD,MATCH($A9,q_projections!$A:$A,0),MATCH(GL$2,q_projections!$2:$2,0)),"n/a")</f>
        <v>0.51727564873906839</v>
      </c>
      <c r="GM9" s="60">
        <f>_xlfn.IFNA(INDEX(q_projections!$A:$BD,MATCH($A9,q_projections!$A:$A,0),MATCH(GM$2,q_projections!$2:$2,0)),"n/a")</f>
        <v>3.8005994309195712</v>
      </c>
      <c r="GN9" s="60">
        <f>_xlfn.IFNA(INDEX(q_projections!$A:$BD,MATCH($A9,q_projections!$A:$A,0),MATCH(GN$2,q_projections!$2:$2,0)),"n/a")</f>
        <v>3.6367981542880123</v>
      </c>
      <c r="GO9" s="60">
        <f>_xlfn.IFNA(INDEX(q_projections!$A:$BD,MATCH($A9,q_projections!$A:$A,0),MATCH(GO$2,q_projections!$2:$2,0)),"n/a")</f>
        <v>2.8547461109359462</v>
      </c>
      <c r="GP9" s="60">
        <f>_xlfn.IFNA(INDEX(q_projections!$A:$BD,MATCH($A9,q_projections!$A:$A,0),MATCH(GP$2,q_projections!$2:$2,0)),"n/a")</f>
        <v>3.2609107360720424</v>
      </c>
      <c r="GQ9" s="60">
        <f>_xlfn.IFNA(INDEX(q_projections!$A:$BD,MATCH($A9,q_projections!$A:$A,0),MATCH(GQ$2,q_projections!$2:$2,0)),"n/a")</f>
        <v>2.8799574062230215</v>
      </c>
      <c r="GR9" s="60">
        <f>_xlfn.IFNA(INDEX(q_projections!$A:$BD,MATCH($A9,q_projections!$A:$A,0),MATCH(GR$2,q_projections!$2:$2,0)),"n/a")</f>
        <v>2.8778765410812923</v>
      </c>
      <c r="GS9" s="60">
        <f>_xlfn.IFNA(INDEX(q_projections!$A:$BD,MATCH($A9,q_projections!$A:$A,0),MATCH(GS$2,q_projections!$2:$2,0)),"n/a")</f>
        <v>2.7042998128220752</v>
      </c>
      <c r="GT9" s="60">
        <f>_xlfn.IFNA(INDEX(q_projections!$A:$BD,MATCH($A9,q_projections!$A:$A,0),MATCH(GT$2,q_projections!$2:$2,0)),"n/a")</f>
        <v>2.3644950646745766</v>
      </c>
      <c r="GU9" s="60">
        <f>_xlfn.IFNA(INDEX(q_projections!$A:$BD,MATCH($A9,q_projections!$A:$A,0),MATCH(GU$2,q_projections!$2:$2,0)),"n/a")</f>
        <v>2.1007623849516488</v>
      </c>
      <c r="GV9" s="60">
        <f>_xlfn.IFNA(INDEX(q_projections!$A:$BD,MATCH($A9,q_projections!$A:$A,0),MATCH(GV$2,q_projections!$2:$2,0)),"n/a")</f>
        <v>1.7133786074313262</v>
      </c>
      <c r="GW9" s="60">
        <f>_xlfn.IFNA(INDEX(q_projections!$A:$BD,MATCH($A9,q_projections!$A:$A,0),MATCH(GW$2,q_projections!$2:$2,0)),"n/a")</f>
        <v>1.5932415003566458</v>
      </c>
      <c r="GX9" s="60">
        <f>_xlfn.IFNA(INDEX(q_projections!$A:$BD,MATCH($A9,q_projections!$A:$A,0),MATCH(GX$2,q_projections!$2:$2,0)),"n/a")</f>
        <v>1.5484966986063942</v>
      </c>
      <c r="GY9" s="60">
        <f>_xlfn.IFNA(INDEX(q_projections!$A:$BD,MATCH($A9,q_projections!$A:$A,0),MATCH(GY$2,q_projections!$2:$2,0)),"n/a")</f>
        <v>1.5513570566737744</v>
      </c>
      <c r="GZ9" s="60">
        <f>_xlfn.IFNA(INDEX(q_projections!$A:$BD,MATCH($A9,q_projections!$A:$A,0),MATCH(GZ$2,q_projections!$2:$2,0)),"n/a")</f>
        <v>1.6392384022938744</v>
      </c>
      <c r="HA9" s="60">
        <f>_xlfn.IFNA(INDEX(q_projections!$A:$BD,MATCH($A9,q_projections!$A:$A,0),MATCH(HA$2,q_projections!$2:$2,0)),"n/a")</f>
        <v>1.6500846596251728</v>
      </c>
      <c r="HB9" s="60">
        <f>_xlfn.IFNA(INDEX(q_projections!$A:$BD,MATCH($A9,q_projections!$A:$A,0),MATCH(HB$2,q_projections!$2:$2,0)),"n/a")</f>
        <v>1.9172022241864983</v>
      </c>
      <c r="HC9" s="60">
        <f>_xlfn.IFNA(INDEX(q_projections!$A:$BD,MATCH($A9,q_projections!$A:$A,0),MATCH(HC$2,q_projections!$2:$2,0)),"n/a")</f>
        <v>1.908057152095366</v>
      </c>
      <c r="HD9" s="60">
        <f>_xlfn.IFNA(INDEX(q_projections!$A:$BD,MATCH($A9,q_projections!$A:$A,0),MATCH(HD$2,q_projections!$2:$2,0)),"n/a")</f>
        <v>1.9972551918657544</v>
      </c>
      <c r="HE9" s="60">
        <f>_xlfn.IFNA(INDEX(q_projections!$A:$BD,MATCH($A9,q_projections!$A:$A,0),MATCH(HE$2,q_projections!$2:$2,0)),"n/a")</f>
        <v>1.9988388273465718</v>
      </c>
      <c r="HF9" s="60">
        <f>_xlfn.IFNA(INDEX(q_projections!$A:$BD,MATCH($A9,q_projections!$A:$A,0),MATCH(HF$2,q_projections!$2:$2,0)),"n/a")</f>
        <v>2.0633406716739744</v>
      </c>
      <c r="HG9" s="60">
        <f>_xlfn.IFNA(INDEX(q_projections!$A:$BD,MATCH($A9,q_projections!$A:$A,0),MATCH(HG$2,q_projections!$2:$2,0)),"n/a")</f>
        <v>1.9416840687314973</v>
      </c>
      <c r="HH9" s="60">
        <f>_xlfn.IFNA(INDEX(q_projections!$A:$BD,MATCH($A9,q_projections!$A:$A,0),MATCH(HH$2,q_projections!$2:$2,0)),"n/a")</f>
        <v>1.9266388662026124</v>
      </c>
      <c r="HI9" s="60">
        <f>_xlfn.IFNA(INDEX(q_projections!$A:$BD,MATCH($A9,q_projections!$A:$A,0),MATCH(HI$2,q_projections!$2:$2,0)),"n/a")</f>
        <v>1.9794380542647261</v>
      </c>
      <c r="HJ9" s="60">
        <f>_xlfn.IFNA(INDEX(q_projections!$A:$BD,MATCH($A9,q_projections!$A:$A,0),MATCH(HJ$2,q_projections!$2:$2,0)),"n/a")</f>
        <v>2.2112554853934707</v>
      </c>
      <c r="HK9" s="60">
        <f>_xlfn.IFNA(INDEX(q_projections!$A:$BD,MATCH($A9,q_projections!$A:$A,0),MATCH(HK$2,q_projections!$2:$2,0)),"n/a")</f>
        <v>2.1711438732077371</v>
      </c>
      <c r="HL9" s="60">
        <f>_xlfn.IFNA(INDEX(q_projections!$A:$BD,MATCH($A9,q_projections!$A:$A,0),MATCH(HL$2,q_projections!$2:$2,0)),"n/a")</f>
        <v>2.0843834273566397</v>
      </c>
      <c r="HM9" s="60">
        <f>_xlfn.IFNA(INDEX(q_projections!$A:$BD,MATCH($A9,q_projections!$A:$A,0),MATCH(HM$2,q_projections!$2:$2,0)),"n/a")</f>
        <v>2.0873990275545484</v>
      </c>
      <c r="HN9" s="60">
        <f>_xlfn.IFNA(INDEX(q_projections!$A:$BD,MATCH($A9,q_projections!$A:$A,0),MATCH(HN$2,q_projections!$2:$2,0)),"n/a")</f>
        <v>2.2086170856803644</v>
      </c>
      <c r="HO9" s="60">
        <f>_xlfn.IFNA(INDEX(q_projections!$A:$BD,MATCH($A9,q_projections!$A:$A,0),MATCH(HO$2,q_projections!$2:$2,0)),"n/a")</f>
        <v>2.1143974013067446</v>
      </c>
      <c r="HP9" s="60">
        <f>_xlfn.IFNA(INDEX(q_projections!$A:$BD,MATCH($A9,q_projections!$A:$A,0),MATCH(HP$2,q_projections!$2:$2,0)),"n/a")</f>
        <v>2.0107943909397852</v>
      </c>
      <c r="HQ9" s="60">
        <f>_xlfn.IFNA(INDEX(q_projections!$A:$BD,MATCH($A9,q_projections!$A:$A,0),MATCH(HQ$2,q_projections!$2:$2,0)),"n/a")</f>
        <v>1.873636265722145</v>
      </c>
      <c r="HR9" s="60">
        <f>_xlfn.IFNA(INDEX(q_projections!$A:$BD,MATCH($A9,q_projections!$A:$A,0),MATCH(HR$2,q_projections!$2:$2,0)),"n/a")</f>
        <v>2.0883812515164912</v>
      </c>
      <c r="HS9" s="60">
        <f>_xlfn.IFNA(INDEX(q_projections!$A:$BD,MATCH($A9,q_projections!$A:$A,0),MATCH(HS$2,q_projections!$2:$2,0)),"n/a")</f>
        <v>1.8552233456876621</v>
      </c>
      <c r="HT9" s="60">
        <f>_xlfn.IFNA(INDEX(q_projections!$A:$BD,MATCH($A9,q_projections!$A:$A,0),MATCH(HT$2,q_projections!$2:$2,0)),"n/a")</f>
        <v>1.8732995155007925</v>
      </c>
      <c r="HU9" s="60">
        <f>_xlfn.IFNA(INDEX(q_projections!$A:$BD,MATCH($A9,q_projections!$A:$A,0),MATCH(HU$2,q_projections!$2:$2,0)),"n/a")</f>
        <v>1.9123090714313618</v>
      </c>
      <c r="HV9" s="60">
        <f>_xlfn.IFNA(INDEX(q_projections!$A:$BD,MATCH($A9,q_projections!$A:$A,0),MATCH(HV$2,q_projections!$2:$2,0)),"n/a")</f>
        <v>2.1330903782847299</v>
      </c>
      <c r="HW9" s="60">
        <f>_xlfn.IFNA(INDEX(q_projections!$A:$BD,MATCH($A9,q_projections!$A:$A,0),MATCH(HW$2,q_projections!$2:$2,0)),"n/a")</f>
        <v>2.0691781937764775</v>
      </c>
      <c r="HX9" s="60">
        <f>_xlfn.IFNA(INDEX(q_projections!$A:$BD,MATCH($A9,q_projections!$A:$A,0),MATCH(HX$2,q_projections!$2:$2,0)),"n/a")</f>
        <v>2.0402208936612487</v>
      </c>
      <c r="HY9" s="60">
        <f>_xlfn.IFNA(INDEX(q_projections!$A:$BD,MATCH($A9,q_projections!$A:$A,0),MATCH(HY$2,q_projections!$2:$2,0)),"n/a")</f>
        <v>1.9830394267230878</v>
      </c>
      <c r="HZ9" s="60">
        <f>_xlfn.IFNA(INDEX(q_projections!$A:$BD,MATCH($A9,q_projections!$A:$A,0),MATCH(HZ$2,q_projections!$2:$2,0)),"n/a")</f>
        <v>1.9473775367004897</v>
      </c>
      <c r="IA9" s="60">
        <f>_xlfn.IFNA(INDEX(q_projections!$A:$BD,MATCH($A9,q_projections!$A:$A,0),MATCH(IA$2,q_projections!$2:$2,0)),"n/a")</f>
        <v>1.917343926972781</v>
      </c>
      <c r="IB9" s="60">
        <f>_xlfn.IFNA(INDEX(q_projections!$A:$BD,MATCH($A9,q_projections!$A:$A,0),MATCH(IB$2,q_projections!$2:$2,0)),"n/a")</f>
        <v>1.9210097413088656</v>
      </c>
      <c r="IC9" s="60">
        <f>_xlfn.IFNA(INDEX(q_projections!$A:$BD,MATCH($A9,q_projections!$A:$A,0),MATCH(IC$2,q_projections!$2:$2,0)),"n/a")</f>
        <v>1.8965278526255291</v>
      </c>
    </row>
    <row r="10" spans="1:238" s="108" customFormat="1">
      <c r="A10" s="113" t="s">
        <v>442</v>
      </c>
      <c r="B10" s="60" t="str">
        <f>_xlfn.IFNA(INDEX(q_projections!$A:$BD,MATCH($A10,q_projections!$A:$A,0),MATCH(B$2,q_projections!$2:$2,0)),"n/a")</f>
        <v>n/a</v>
      </c>
      <c r="C10" s="60" t="str">
        <f>_xlfn.IFNA(INDEX(q_projections!$A:$BD,MATCH($A10,q_projections!$A:$A,0),MATCH(C$2,q_projections!$2:$2,0)),"n/a")</f>
        <v>n/a</v>
      </c>
      <c r="D10" s="60" t="str">
        <f>_xlfn.IFNA(INDEX(q_projections!$A:$BD,MATCH($A10,q_projections!$A:$A,0),MATCH(D$2,q_projections!$2:$2,0)),"n/a")</f>
        <v>n/a</v>
      </c>
      <c r="E10" s="60" t="str">
        <f>_xlfn.IFNA(INDEX(q_projections!$A:$BD,MATCH($A10,q_projections!$A:$A,0),MATCH(E$2,q_projections!$2:$2,0)),"n/a")</f>
        <v>n/a</v>
      </c>
      <c r="F10" s="60" t="str">
        <f>_xlfn.IFNA(INDEX(q_projections!$A:$BD,MATCH($A10,q_projections!$A:$A,0),MATCH(F$2,q_projections!$2:$2,0)),"n/a")</f>
        <v>n/a</v>
      </c>
      <c r="G10" s="60" t="str">
        <f>_xlfn.IFNA(INDEX(q_projections!$A:$BD,MATCH($A10,q_projections!$A:$A,0),MATCH(G$2,q_projections!$2:$2,0)),"n/a")</f>
        <v>n/a</v>
      </c>
      <c r="H10" s="60" t="str">
        <f>_xlfn.IFNA(INDEX(q_projections!$A:$BD,MATCH($A10,q_projections!$A:$A,0),MATCH(H$2,q_projections!$2:$2,0)),"n/a")</f>
        <v>n/a</v>
      </c>
      <c r="I10" s="60" t="str">
        <f>_xlfn.IFNA(INDEX(q_projections!$A:$BD,MATCH($A10,q_projections!$A:$A,0),MATCH(I$2,q_projections!$2:$2,0)),"n/a")</f>
        <v>n/a</v>
      </c>
      <c r="J10" s="60" t="str">
        <f>_xlfn.IFNA(INDEX(q_projections!$A:$BD,MATCH($A10,q_projections!$A:$A,0),MATCH(J$2,q_projections!$2:$2,0)),"n/a")</f>
        <v>n/a</v>
      </c>
      <c r="K10" s="60" t="str">
        <f>_xlfn.IFNA(INDEX(q_projections!$A:$BD,MATCH($A10,q_projections!$A:$A,0),MATCH(K$2,q_projections!$2:$2,0)),"n/a")</f>
        <v>n/a</v>
      </c>
      <c r="L10" s="60" t="str">
        <f>_xlfn.IFNA(INDEX(q_projections!$A:$BD,MATCH($A10,q_projections!$A:$A,0),MATCH(L$2,q_projections!$2:$2,0)),"n/a")</f>
        <v>n/a</v>
      </c>
      <c r="M10" s="60" t="str">
        <f>_xlfn.IFNA(INDEX(q_projections!$A:$BD,MATCH($A10,q_projections!$A:$A,0),MATCH(M$2,q_projections!$2:$2,0)),"n/a")</f>
        <v>n/a</v>
      </c>
      <c r="N10" s="60" t="str">
        <f>_xlfn.IFNA(INDEX(q_projections!$A:$BD,MATCH($A10,q_projections!$A:$A,0),MATCH(N$2,q_projections!$2:$2,0)),"n/a")</f>
        <v>n/a</v>
      </c>
      <c r="O10" s="60" t="str">
        <f>_xlfn.IFNA(INDEX(q_projections!$A:$BD,MATCH($A10,q_projections!$A:$A,0),MATCH(O$2,q_projections!$2:$2,0)),"n/a")</f>
        <v>n/a</v>
      </c>
      <c r="P10" s="60" t="str">
        <f>_xlfn.IFNA(INDEX(q_projections!$A:$BD,MATCH($A10,q_projections!$A:$A,0),MATCH(P$2,q_projections!$2:$2,0)),"n/a")</f>
        <v>n/a</v>
      </c>
      <c r="Q10" s="60" t="str">
        <f>_xlfn.IFNA(INDEX(q_projections!$A:$BD,MATCH($A10,q_projections!$A:$A,0),MATCH(Q$2,q_projections!$2:$2,0)),"n/a")</f>
        <v>n/a</v>
      </c>
      <c r="R10" s="60" t="str">
        <f>_xlfn.IFNA(INDEX(q_projections!$A:$BD,MATCH($A10,q_projections!$A:$A,0),MATCH(R$2,q_projections!$2:$2,0)),"n/a")</f>
        <v>n/a</v>
      </c>
      <c r="S10" s="60" t="str">
        <f>_xlfn.IFNA(INDEX(q_projections!$A:$BD,MATCH($A10,q_projections!$A:$A,0),MATCH(S$2,q_projections!$2:$2,0)),"n/a")</f>
        <v>n/a</v>
      </c>
      <c r="T10" s="60" t="str">
        <f>_xlfn.IFNA(INDEX(q_projections!$A:$BD,MATCH($A10,q_projections!$A:$A,0),MATCH(T$2,q_projections!$2:$2,0)),"n/a")</f>
        <v>n/a</v>
      </c>
      <c r="U10" s="60" t="str">
        <f>_xlfn.IFNA(INDEX(q_projections!$A:$BD,MATCH($A10,q_projections!$A:$A,0),MATCH(U$2,q_projections!$2:$2,0)),"n/a")</f>
        <v>n/a</v>
      </c>
      <c r="V10" s="60" t="str">
        <f>_xlfn.IFNA(INDEX(q_projections!$A:$BD,MATCH($A10,q_projections!$A:$A,0),MATCH(V$2,q_projections!$2:$2,0)),"n/a")</f>
        <v>n/a</v>
      </c>
      <c r="W10" s="60" t="str">
        <f>_xlfn.IFNA(INDEX(q_projections!$A:$BD,MATCH($A10,q_projections!$A:$A,0),MATCH(W$2,q_projections!$2:$2,0)),"n/a")</f>
        <v>n/a</v>
      </c>
      <c r="X10" s="60" t="str">
        <f>_xlfn.IFNA(INDEX(q_projections!$A:$BD,MATCH($A10,q_projections!$A:$A,0),MATCH(X$2,q_projections!$2:$2,0)),"n/a")</f>
        <v>n/a</v>
      </c>
      <c r="Y10" s="60" t="str">
        <f>_xlfn.IFNA(INDEX(q_projections!$A:$BD,MATCH($A10,q_projections!$A:$A,0),MATCH(Y$2,q_projections!$2:$2,0)),"n/a")</f>
        <v>n/a</v>
      </c>
      <c r="Z10" s="60" t="str">
        <f>_xlfn.IFNA(INDEX(q_projections!$A:$BD,MATCH($A10,q_projections!$A:$A,0),MATCH(Z$2,q_projections!$2:$2,0)),"n/a")</f>
        <v>n/a</v>
      </c>
      <c r="AA10" s="60" t="str">
        <f>_xlfn.IFNA(INDEX(q_projections!$A:$BD,MATCH($A10,q_projections!$A:$A,0),MATCH(AA$2,q_projections!$2:$2,0)),"n/a")</f>
        <v>n/a</v>
      </c>
      <c r="AB10" s="60" t="str">
        <f>_xlfn.IFNA(INDEX(q_projections!$A:$BD,MATCH($A10,q_projections!$A:$A,0),MATCH(AB$2,q_projections!$2:$2,0)),"n/a")</f>
        <v>n/a</v>
      </c>
      <c r="AC10" s="60" t="str">
        <f>_xlfn.IFNA(INDEX(q_projections!$A:$BD,MATCH($A10,q_projections!$A:$A,0),MATCH(AC$2,q_projections!$2:$2,0)),"n/a")</f>
        <v>n/a</v>
      </c>
      <c r="AD10" s="60" t="str">
        <f>_xlfn.IFNA(INDEX(q_projections!$A:$BD,MATCH($A10,q_projections!$A:$A,0),MATCH(AD$2,q_projections!$2:$2,0)),"n/a")</f>
        <v>n/a</v>
      </c>
      <c r="AE10" s="60" t="str">
        <f>_xlfn.IFNA(INDEX(q_projections!$A:$BD,MATCH($A10,q_projections!$A:$A,0),MATCH(AE$2,q_projections!$2:$2,0)),"n/a")</f>
        <v>n/a</v>
      </c>
      <c r="AF10" s="60" t="str">
        <f>_xlfn.IFNA(INDEX(q_projections!$A:$BD,MATCH($A10,q_projections!$A:$A,0),MATCH(AF$2,q_projections!$2:$2,0)),"n/a")</f>
        <v>n/a</v>
      </c>
      <c r="AG10" s="60" t="str">
        <f>_xlfn.IFNA(INDEX(q_projections!$A:$BD,MATCH($A10,q_projections!$A:$A,0),MATCH(AG$2,q_projections!$2:$2,0)),"n/a")</f>
        <v>n/a</v>
      </c>
      <c r="AH10" s="60" t="str">
        <f>_xlfn.IFNA(INDEX(q_projections!$A:$BD,MATCH($A10,q_projections!$A:$A,0),MATCH(AH$2,q_projections!$2:$2,0)),"n/a")</f>
        <v>n/a</v>
      </c>
      <c r="AI10" s="60" t="str">
        <f>_xlfn.IFNA(INDEX(q_projections!$A:$BD,MATCH($A10,q_projections!$A:$A,0),MATCH(AI$2,q_projections!$2:$2,0)),"n/a")</f>
        <v>n/a</v>
      </c>
      <c r="AJ10" s="60" t="str">
        <f>_xlfn.IFNA(INDEX(q_projections!$A:$BD,MATCH($A10,q_projections!$A:$A,0),MATCH(AJ$2,q_projections!$2:$2,0)),"n/a")</f>
        <v>n/a</v>
      </c>
      <c r="AK10" s="60" t="str">
        <f>_xlfn.IFNA(INDEX(q_projections!$A:$BD,MATCH($A10,q_projections!$A:$A,0),MATCH(AK$2,q_projections!$2:$2,0)),"n/a")</f>
        <v>n/a</v>
      </c>
      <c r="AL10" s="60" t="str">
        <f>_xlfn.IFNA(INDEX(q_projections!$A:$BD,MATCH($A10,q_projections!$A:$A,0),MATCH(AL$2,q_projections!$2:$2,0)),"n/a")</f>
        <v>n/a</v>
      </c>
      <c r="AM10" s="60" t="str">
        <f>_xlfn.IFNA(INDEX(q_projections!$A:$BD,MATCH($A10,q_projections!$A:$A,0),MATCH(AM$2,q_projections!$2:$2,0)),"n/a")</f>
        <v>n/a</v>
      </c>
      <c r="AN10" s="60" t="str">
        <f>_xlfn.IFNA(INDEX(q_projections!$A:$BD,MATCH($A10,q_projections!$A:$A,0),MATCH(AN$2,q_projections!$2:$2,0)),"n/a")</f>
        <v>n/a</v>
      </c>
      <c r="AO10" s="60" t="str">
        <f>_xlfn.IFNA(INDEX(q_projections!$A:$BD,MATCH($A10,q_projections!$A:$A,0),MATCH(AO$2,q_projections!$2:$2,0)),"n/a")</f>
        <v>n/a</v>
      </c>
      <c r="AP10" s="60" t="str">
        <f>_xlfn.IFNA(INDEX(q_projections!$A:$BD,MATCH($A10,q_projections!$A:$A,0),MATCH(AP$2,q_projections!$2:$2,0)),"n/a")</f>
        <v>n/a</v>
      </c>
      <c r="AQ10" s="60" t="str">
        <f>_xlfn.IFNA(INDEX(q_projections!$A:$BD,MATCH($A10,q_projections!$A:$A,0),MATCH(AQ$2,q_projections!$2:$2,0)),"n/a")</f>
        <v>n/a</v>
      </c>
      <c r="AR10" s="60" t="str">
        <f>_xlfn.IFNA(INDEX(q_projections!$A:$BD,MATCH($A10,q_projections!$A:$A,0),MATCH(AR$2,q_projections!$2:$2,0)),"n/a")</f>
        <v>n/a</v>
      </c>
      <c r="AS10" s="60" t="str">
        <f>_xlfn.IFNA(INDEX(q_projections!$A:$BD,MATCH($A10,q_projections!$A:$A,0),MATCH(AS$2,q_projections!$2:$2,0)),"n/a")</f>
        <v>n/a</v>
      </c>
      <c r="AT10" s="60" t="str">
        <f>_xlfn.IFNA(INDEX(q_projections!$A:$BD,MATCH($A10,q_projections!$A:$A,0),MATCH(AT$2,q_projections!$2:$2,0)),"n/a")</f>
        <v>n/a</v>
      </c>
      <c r="AU10" s="60" t="str">
        <f>_xlfn.IFNA(INDEX(q_projections!$A:$BD,MATCH($A10,q_projections!$A:$A,0),MATCH(AU$2,q_projections!$2:$2,0)),"n/a")</f>
        <v>n/a</v>
      </c>
      <c r="AV10" s="60" t="str">
        <f>_xlfn.IFNA(INDEX(q_projections!$A:$BD,MATCH($A10,q_projections!$A:$A,0),MATCH(AV$2,q_projections!$2:$2,0)),"n/a")</f>
        <v>n/a</v>
      </c>
      <c r="AW10" s="60" t="str">
        <f>_xlfn.IFNA(INDEX(q_projections!$A:$BD,MATCH($A10,q_projections!$A:$A,0),MATCH(AW$2,q_projections!$2:$2,0)),"n/a")</f>
        <v>n/a</v>
      </c>
      <c r="AX10" s="60" t="str">
        <f>_xlfn.IFNA(INDEX(q_projections!$A:$BD,MATCH($A10,q_projections!$A:$A,0),MATCH(AX$2,q_projections!$2:$2,0)),"n/a")</f>
        <v>n/a</v>
      </c>
      <c r="AY10" s="60" t="str">
        <f>_xlfn.IFNA(INDEX(q_projections!$A:$BD,MATCH($A10,q_projections!$A:$A,0),MATCH(AY$2,q_projections!$2:$2,0)),"n/a")</f>
        <v>n/a</v>
      </c>
      <c r="AZ10" s="60" t="str">
        <f>_xlfn.IFNA(INDEX(q_projections!$A:$BD,MATCH($A10,q_projections!$A:$A,0),MATCH(AZ$2,q_projections!$2:$2,0)),"n/a")</f>
        <v>n/a</v>
      </c>
      <c r="BA10" s="60" t="str">
        <f>_xlfn.IFNA(INDEX(q_projections!$A:$BD,MATCH($A10,q_projections!$A:$A,0),MATCH(BA$2,q_projections!$2:$2,0)),"n/a")</f>
        <v>n/a</v>
      </c>
      <c r="BB10" s="60" t="str">
        <f>_xlfn.IFNA(INDEX(q_projections!$A:$BD,MATCH($A10,q_projections!$A:$A,0),MATCH(BB$2,q_projections!$2:$2,0)),"n/a")</f>
        <v>n/a</v>
      </c>
      <c r="BC10" s="60" t="str">
        <f>_xlfn.IFNA(INDEX(q_projections!$A:$BD,MATCH($A10,q_projections!$A:$A,0),MATCH(BC$2,q_projections!$2:$2,0)),"n/a")</f>
        <v>n/a</v>
      </c>
      <c r="BD10" s="60" t="str">
        <f>_xlfn.IFNA(INDEX(q_projections!$A:$BD,MATCH($A10,q_projections!$A:$A,0),MATCH(BD$2,q_projections!$2:$2,0)),"n/a")</f>
        <v>n/a</v>
      </c>
      <c r="BE10" s="60" t="str">
        <f>_xlfn.IFNA(INDEX(q_projections!$A:$BD,MATCH($A10,q_projections!$A:$A,0),MATCH(BE$2,q_projections!$2:$2,0)),"n/a")</f>
        <v>n/a</v>
      </c>
      <c r="BF10" s="60" t="str">
        <f>_xlfn.IFNA(INDEX(q_projections!$A:$BD,MATCH($A10,q_projections!$A:$A,0),MATCH(BF$2,q_projections!$2:$2,0)),"n/a")</f>
        <v>n/a</v>
      </c>
      <c r="BG10" s="60" t="str">
        <f>_xlfn.IFNA(INDEX(q_projections!$A:$BD,MATCH($A10,q_projections!$A:$A,0),MATCH(BG$2,q_projections!$2:$2,0)),"n/a")</f>
        <v>n/a</v>
      </c>
      <c r="BH10" s="60" t="str">
        <f>_xlfn.IFNA(INDEX(q_projections!$A:$BD,MATCH($A10,q_projections!$A:$A,0),MATCH(BH$2,q_projections!$2:$2,0)),"n/a")</f>
        <v>n/a</v>
      </c>
      <c r="BI10" s="60" t="str">
        <f>_xlfn.IFNA(INDEX(q_projections!$A:$BD,MATCH($A10,q_projections!$A:$A,0),MATCH(BI$2,q_projections!$2:$2,0)),"n/a")</f>
        <v>n/a</v>
      </c>
      <c r="BJ10" s="60" t="str">
        <f>_xlfn.IFNA(INDEX(q_projections!$A:$BD,MATCH($A10,q_projections!$A:$A,0),MATCH(BJ$2,q_projections!$2:$2,0)),"n/a")</f>
        <v>n/a</v>
      </c>
      <c r="BK10" s="60" t="str">
        <f>_xlfn.IFNA(INDEX(q_projections!$A:$BD,MATCH($A10,q_projections!$A:$A,0),MATCH(BK$2,q_projections!$2:$2,0)),"n/a")</f>
        <v>n/a</v>
      </c>
      <c r="BL10" s="60" t="str">
        <f>_xlfn.IFNA(INDEX(q_projections!$A:$BD,MATCH($A10,q_projections!$A:$A,0),MATCH(BL$2,q_projections!$2:$2,0)),"n/a")</f>
        <v>n/a</v>
      </c>
      <c r="BM10" s="60" t="str">
        <f>_xlfn.IFNA(INDEX(q_projections!$A:$BD,MATCH($A10,q_projections!$A:$A,0),MATCH(BM$2,q_projections!$2:$2,0)),"n/a")</f>
        <v>n/a</v>
      </c>
      <c r="BN10" s="60" t="str">
        <f>_xlfn.IFNA(INDEX(q_projections!$A:$BD,MATCH($A10,q_projections!$A:$A,0),MATCH(BN$2,q_projections!$2:$2,0)),"n/a")</f>
        <v>n/a</v>
      </c>
      <c r="BO10" s="60" t="str">
        <f>_xlfn.IFNA(INDEX(q_projections!$A:$BD,MATCH($A10,q_projections!$A:$A,0),MATCH(BO$2,q_projections!$2:$2,0)),"n/a")</f>
        <v>n/a</v>
      </c>
      <c r="BP10" s="60" t="str">
        <f>_xlfn.IFNA(INDEX(q_projections!$A:$BD,MATCH($A10,q_projections!$A:$A,0),MATCH(BP$2,q_projections!$2:$2,0)),"n/a")</f>
        <v>n/a</v>
      </c>
      <c r="BQ10" s="60" t="str">
        <f>_xlfn.IFNA(INDEX(q_projections!$A:$BD,MATCH($A10,q_projections!$A:$A,0),MATCH(BQ$2,q_projections!$2:$2,0)),"n/a")</f>
        <v>n/a</v>
      </c>
      <c r="BR10" s="60" t="str">
        <f>_xlfn.IFNA(INDEX(q_projections!$A:$BD,MATCH($A10,q_projections!$A:$A,0),MATCH(BR$2,q_projections!$2:$2,0)),"n/a")</f>
        <v>n/a</v>
      </c>
      <c r="BS10" s="60" t="str">
        <f>_xlfn.IFNA(INDEX(q_projections!$A:$BD,MATCH($A10,q_projections!$A:$A,0),MATCH(BS$2,q_projections!$2:$2,0)),"n/a")</f>
        <v>n/a</v>
      </c>
      <c r="BT10" s="60" t="str">
        <f>_xlfn.IFNA(INDEX(q_projections!$A:$BD,MATCH($A10,q_projections!$A:$A,0),MATCH(BT$2,q_projections!$2:$2,0)),"n/a")</f>
        <v>n/a</v>
      </c>
      <c r="BU10" s="60" t="str">
        <f>_xlfn.IFNA(INDEX(q_projections!$A:$BD,MATCH($A10,q_projections!$A:$A,0),MATCH(BU$2,q_projections!$2:$2,0)),"n/a")</f>
        <v>n/a</v>
      </c>
      <c r="BV10" s="60" t="str">
        <f>_xlfn.IFNA(INDEX(q_projections!$A:$BD,MATCH($A10,q_projections!$A:$A,0),MATCH(BV$2,q_projections!$2:$2,0)),"n/a")</f>
        <v>n/a</v>
      </c>
      <c r="BW10" s="60" t="str">
        <f>_xlfn.IFNA(INDEX(q_projections!$A:$BD,MATCH($A10,q_projections!$A:$A,0),MATCH(BW$2,q_projections!$2:$2,0)),"n/a")</f>
        <v>n/a</v>
      </c>
      <c r="BX10" s="60" t="str">
        <f>_xlfn.IFNA(INDEX(q_projections!$A:$BD,MATCH($A10,q_projections!$A:$A,0),MATCH(BX$2,q_projections!$2:$2,0)),"n/a")</f>
        <v>n/a</v>
      </c>
      <c r="BY10" s="60" t="str">
        <f>_xlfn.IFNA(INDEX(q_projections!$A:$BD,MATCH($A10,q_projections!$A:$A,0),MATCH(BY$2,q_projections!$2:$2,0)),"n/a")</f>
        <v>n/a</v>
      </c>
      <c r="BZ10" s="60" t="str">
        <f>_xlfn.IFNA(INDEX(q_projections!$A:$BD,MATCH($A10,q_projections!$A:$A,0),MATCH(BZ$2,q_projections!$2:$2,0)),"n/a")</f>
        <v>n/a</v>
      </c>
      <c r="CA10" s="60" t="str">
        <f>_xlfn.IFNA(INDEX(q_projections!$A:$BD,MATCH($A10,q_projections!$A:$A,0),MATCH(CA$2,q_projections!$2:$2,0)),"n/a")</f>
        <v>n/a</v>
      </c>
      <c r="CB10" s="60" t="str">
        <f>_xlfn.IFNA(INDEX(q_projections!$A:$BD,MATCH($A10,q_projections!$A:$A,0),MATCH(CB$2,q_projections!$2:$2,0)),"n/a")</f>
        <v>n/a</v>
      </c>
      <c r="CC10" s="60" t="str">
        <f>_xlfn.IFNA(INDEX(q_projections!$A:$BD,MATCH($A10,q_projections!$A:$A,0),MATCH(CC$2,q_projections!$2:$2,0)),"n/a")</f>
        <v>n/a</v>
      </c>
      <c r="CD10" s="60" t="str">
        <f>_xlfn.IFNA(INDEX(q_projections!$A:$BD,MATCH($A10,q_projections!$A:$A,0),MATCH(CD$2,q_projections!$2:$2,0)),"n/a")</f>
        <v>n/a</v>
      </c>
      <c r="CE10" s="60" t="str">
        <f>_xlfn.IFNA(INDEX(q_projections!$A:$BD,MATCH($A10,q_projections!$A:$A,0),MATCH(CE$2,q_projections!$2:$2,0)),"n/a")</f>
        <v>n/a</v>
      </c>
      <c r="CF10" s="60" t="str">
        <f>_xlfn.IFNA(INDEX(q_projections!$A:$BD,MATCH($A10,q_projections!$A:$A,0),MATCH(CF$2,q_projections!$2:$2,0)),"n/a")</f>
        <v>n/a</v>
      </c>
      <c r="CG10" s="60" t="str">
        <f>_xlfn.IFNA(INDEX(q_projections!$A:$BD,MATCH($A10,q_projections!$A:$A,0),MATCH(CG$2,q_projections!$2:$2,0)),"n/a")</f>
        <v>n/a</v>
      </c>
      <c r="CH10" s="60" t="str">
        <f>_xlfn.IFNA(INDEX(q_projections!$A:$BD,MATCH($A10,q_projections!$A:$A,0),MATCH(CH$2,q_projections!$2:$2,0)),"n/a")</f>
        <v>n/a</v>
      </c>
      <c r="CI10" s="60" t="str">
        <f>_xlfn.IFNA(INDEX(q_projections!$A:$BD,MATCH($A10,q_projections!$A:$A,0),MATCH(CI$2,q_projections!$2:$2,0)),"n/a")</f>
        <v>n/a</v>
      </c>
      <c r="CJ10" s="60" t="str">
        <f>_xlfn.IFNA(INDEX(q_projections!$A:$BD,MATCH($A10,q_projections!$A:$A,0),MATCH(CJ$2,q_projections!$2:$2,0)),"n/a")</f>
        <v>n/a</v>
      </c>
      <c r="CK10" s="60" t="str">
        <f>_xlfn.IFNA(INDEX(q_projections!$A:$BD,MATCH($A10,q_projections!$A:$A,0),MATCH(CK$2,q_projections!$2:$2,0)),"n/a")</f>
        <v>n/a</v>
      </c>
      <c r="CL10" s="60" t="str">
        <f>_xlfn.IFNA(INDEX(q_projections!$A:$BD,MATCH($A10,q_projections!$A:$A,0),MATCH(CL$2,q_projections!$2:$2,0)),"n/a")</f>
        <v>n/a</v>
      </c>
      <c r="CM10" s="60" t="str">
        <f>_xlfn.IFNA(INDEX(q_projections!$A:$BD,MATCH($A10,q_projections!$A:$A,0),MATCH(CM$2,q_projections!$2:$2,0)),"n/a")</f>
        <v>n/a</v>
      </c>
      <c r="CN10" s="60" t="str">
        <f>_xlfn.IFNA(INDEX(q_projections!$A:$BD,MATCH($A10,q_projections!$A:$A,0),MATCH(CN$2,q_projections!$2:$2,0)),"n/a")</f>
        <v>n/a</v>
      </c>
      <c r="CO10" s="60" t="str">
        <f>_xlfn.IFNA(INDEX(q_projections!$A:$BD,MATCH($A10,q_projections!$A:$A,0),MATCH(CO$2,q_projections!$2:$2,0)),"n/a")</f>
        <v>n/a</v>
      </c>
      <c r="CP10" s="60" t="str">
        <f>_xlfn.IFNA(INDEX(q_projections!$A:$BD,MATCH($A10,q_projections!$A:$A,0),MATCH(CP$2,q_projections!$2:$2,0)),"n/a")</f>
        <v>n/a</v>
      </c>
      <c r="CQ10" s="60" t="str">
        <f>_xlfn.IFNA(INDEX(q_projections!$A:$BD,MATCH($A10,q_projections!$A:$A,0),MATCH(CQ$2,q_projections!$2:$2,0)),"n/a")</f>
        <v>n/a</v>
      </c>
      <c r="CR10" s="60" t="str">
        <f>_xlfn.IFNA(INDEX(q_projections!$A:$BD,MATCH($A10,q_projections!$A:$A,0),MATCH(CR$2,q_projections!$2:$2,0)),"n/a")</f>
        <v>n/a</v>
      </c>
      <c r="CS10" s="60" t="str">
        <f>_xlfn.IFNA(INDEX(q_projections!$A:$BD,MATCH($A10,q_projections!$A:$A,0),MATCH(CS$2,q_projections!$2:$2,0)),"n/a")</f>
        <v>n/a</v>
      </c>
      <c r="CT10" s="60" t="str">
        <f>_xlfn.IFNA(INDEX(q_projections!$A:$BD,MATCH($A10,q_projections!$A:$A,0),MATCH(CT$2,q_projections!$2:$2,0)),"n/a")</f>
        <v>n/a</v>
      </c>
      <c r="CU10" s="60" t="str">
        <f>_xlfn.IFNA(INDEX(q_projections!$A:$BD,MATCH($A10,q_projections!$A:$A,0),MATCH(CU$2,q_projections!$2:$2,0)),"n/a")</f>
        <v>n/a</v>
      </c>
      <c r="CV10" s="60" t="str">
        <f>_xlfn.IFNA(INDEX(q_projections!$A:$BD,MATCH($A10,q_projections!$A:$A,0),MATCH(CV$2,q_projections!$2:$2,0)),"n/a")</f>
        <v>n/a</v>
      </c>
      <c r="CW10" s="60" t="str">
        <f>_xlfn.IFNA(INDEX(q_projections!$A:$BD,MATCH($A10,q_projections!$A:$A,0),MATCH(CW$2,q_projections!$2:$2,0)),"n/a")</f>
        <v>n/a</v>
      </c>
      <c r="CX10" s="60" t="str">
        <f>_xlfn.IFNA(INDEX(q_projections!$A:$BD,MATCH($A10,q_projections!$A:$A,0),MATCH(CX$2,q_projections!$2:$2,0)),"n/a")</f>
        <v>n/a</v>
      </c>
      <c r="CY10" s="60" t="str">
        <f>_xlfn.IFNA(INDEX(q_projections!$A:$BD,MATCH($A10,q_projections!$A:$A,0),MATCH(CY$2,q_projections!$2:$2,0)),"n/a")</f>
        <v>n/a</v>
      </c>
      <c r="CZ10" s="60" t="str">
        <f>_xlfn.IFNA(INDEX(q_projections!$A:$BD,MATCH($A10,q_projections!$A:$A,0),MATCH(CZ$2,q_projections!$2:$2,0)),"n/a")</f>
        <v>n/a</v>
      </c>
      <c r="DA10" s="60" t="str">
        <f>_xlfn.IFNA(INDEX(q_projections!$A:$BD,MATCH($A10,q_projections!$A:$A,0),MATCH(DA$2,q_projections!$2:$2,0)),"n/a")</f>
        <v>n/a</v>
      </c>
      <c r="DB10" s="60" t="str">
        <f>_xlfn.IFNA(INDEX(q_projections!$A:$BD,MATCH($A10,q_projections!$A:$A,0),MATCH(DB$2,q_projections!$2:$2,0)),"n/a")</f>
        <v>n/a</v>
      </c>
      <c r="DC10" s="60" t="str">
        <f>_xlfn.IFNA(INDEX(q_projections!$A:$BD,MATCH($A10,q_projections!$A:$A,0),MATCH(DC$2,q_projections!$2:$2,0)),"n/a")</f>
        <v>n/a</v>
      </c>
      <c r="DD10" s="60" t="str">
        <f>_xlfn.IFNA(INDEX(q_projections!$A:$BD,MATCH($A10,q_projections!$A:$A,0),MATCH(DD$2,q_projections!$2:$2,0)),"n/a")</f>
        <v>n/a</v>
      </c>
      <c r="DE10" s="60" t="str">
        <f>_xlfn.IFNA(INDEX(q_projections!$A:$BD,MATCH($A10,q_projections!$A:$A,0),MATCH(DE$2,q_projections!$2:$2,0)),"n/a")</f>
        <v>n/a</v>
      </c>
      <c r="DF10" s="60" t="str">
        <f>_xlfn.IFNA(INDEX(q_projections!$A:$BD,MATCH($A10,q_projections!$A:$A,0),MATCH(DF$2,q_projections!$2:$2,0)),"n/a")</f>
        <v>n/a</v>
      </c>
      <c r="DG10" s="60" t="str">
        <f>_xlfn.IFNA(INDEX(q_projections!$A:$BD,MATCH($A10,q_projections!$A:$A,0),MATCH(DG$2,q_projections!$2:$2,0)),"n/a")</f>
        <v>n/a</v>
      </c>
      <c r="DH10" s="60" t="str">
        <f>_xlfn.IFNA(INDEX(q_projections!$A:$BD,MATCH($A10,q_projections!$A:$A,0),MATCH(DH$2,q_projections!$2:$2,0)),"n/a")</f>
        <v>n/a</v>
      </c>
      <c r="DI10" s="60" t="str">
        <f>_xlfn.IFNA(INDEX(q_projections!$A:$BD,MATCH($A10,q_projections!$A:$A,0),MATCH(DI$2,q_projections!$2:$2,0)),"n/a")</f>
        <v>n/a</v>
      </c>
      <c r="DJ10" s="60" t="str">
        <f>_xlfn.IFNA(INDEX(q_projections!$A:$BD,MATCH($A10,q_projections!$A:$A,0),MATCH(DJ$2,q_projections!$2:$2,0)),"n/a")</f>
        <v>n/a</v>
      </c>
      <c r="DK10" s="60" t="str">
        <f>_xlfn.IFNA(INDEX(q_projections!$A:$BD,MATCH($A10,q_projections!$A:$A,0),MATCH(DK$2,q_projections!$2:$2,0)),"n/a")</f>
        <v>n/a</v>
      </c>
      <c r="DL10" s="60" t="str">
        <f>_xlfn.IFNA(INDEX(q_projections!$A:$BD,MATCH($A10,q_projections!$A:$A,0),MATCH(DL$2,q_projections!$2:$2,0)),"n/a")</f>
        <v>n/a</v>
      </c>
      <c r="DM10" s="60" t="str">
        <f>_xlfn.IFNA(INDEX(q_projections!$A:$BD,MATCH($A10,q_projections!$A:$A,0),MATCH(DM$2,q_projections!$2:$2,0)),"n/a")</f>
        <v>n/a</v>
      </c>
      <c r="DN10" s="60" t="str">
        <f>_xlfn.IFNA(INDEX(q_projections!$A:$BD,MATCH($A10,q_projections!$A:$A,0),MATCH(DN$2,q_projections!$2:$2,0)),"n/a")</f>
        <v>n/a</v>
      </c>
      <c r="DO10" s="60" t="str">
        <f>_xlfn.IFNA(INDEX(q_projections!$A:$BD,MATCH($A10,q_projections!$A:$A,0),MATCH(DO$2,q_projections!$2:$2,0)),"n/a")</f>
        <v>n/a</v>
      </c>
      <c r="DP10" s="60" t="str">
        <f>_xlfn.IFNA(INDEX(q_projections!$A:$BD,MATCH($A10,q_projections!$A:$A,0),MATCH(DP$2,q_projections!$2:$2,0)),"n/a")</f>
        <v>n/a</v>
      </c>
      <c r="DQ10" s="60" t="str">
        <f>_xlfn.IFNA(INDEX(q_projections!$A:$BD,MATCH($A10,q_projections!$A:$A,0),MATCH(DQ$2,q_projections!$2:$2,0)),"n/a")</f>
        <v>n/a</v>
      </c>
      <c r="DR10" s="60" t="str">
        <f>_xlfn.IFNA(INDEX(q_projections!$A:$BD,MATCH($A10,q_projections!$A:$A,0),MATCH(DR$2,q_projections!$2:$2,0)),"n/a")</f>
        <v>n/a</v>
      </c>
      <c r="DS10" s="60" t="str">
        <f>_xlfn.IFNA(INDEX(q_projections!$A:$BD,MATCH($A10,q_projections!$A:$A,0),MATCH(DS$2,q_projections!$2:$2,0)),"n/a")</f>
        <v>n/a</v>
      </c>
      <c r="DT10" s="60" t="str">
        <f>_xlfn.IFNA(INDEX(q_projections!$A:$BD,MATCH($A10,q_projections!$A:$A,0),MATCH(DT$2,q_projections!$2:$2,0)),"n/a")</f>
        <v>n/a</v>
      </c>
      <c r="DU10" s="60" t="str">
        <f>_xlfn.IFNA(INDEX(q_projections!$A:$BD,MATCH($A10,q_projections!$A:$A,0),MATCH(DU$2,q_projections!$2:$2,0)),"n/a")</f>
        <v>n/a</v>
      </c>
      <c r="DV10" s="60" t="str">
        <f>_xlfn.IFNA(INDEX(q_projections!$A:$BD,MATCH($A10,q_projections!$A:$A,0),MATCH(DV$2,q_projections!$2:$2,0)),"n/a")</f>
        <v>n/a</v>
      </c>
      <c r="DW10" s="60" t="str">
        <f>_xlfn.IFNA(INDEX(q_projections!$A:$BD,MATCH($A10,q_projections!$A:$A,0),MATCH(DW$2,q_projections!$2:$2,0)),"n/a")</f>
        <v>n/a</v>
      </c>
      <c r="DX10" s="60" t="str">
        <f>_xlfn.IFNA(INDEX(q_projections!$A:$BD,MATCH($A10,q_projections!$A:$A,0),MATCH(DX$2,q_projections!$2:$2,0)),"n/a")</f>
        <v>n/a</v>
      </c>
      <c r="DY10" s="60" t="str">
        <f>_xlfn.IFNA(INDEX(q_projections!$A:$BD,MATCH($A10,q_projections!$A:$A,0),MATCH(DY$2,q_projections!$2:$2,0)),"n/a")</f>
        <v>n/a</v>
      </c>
      <c r="DZ10" s="60" t="str">
        <f>_xlfn.IFNA(INDEX(q_projections!$A:$BD,MATCH($A10,q_projections!$A:$A,0),MATCH(DZ$2,q_projections!$2:$2,0)),"n/a")</f>
        <v>n/a</v>
      </c>
      <c r="EA10" s="60" t="str">
        <f>_xlfn.IFNA(INDEX(q_projections!$A:$BD,MATCH($A10,q_projections!$A:$A,0),MATCH(EA$2,q_projections!$2:$2,0)),"n/a")</f>
        <v>n/a</v>
      </c>
      <c r="EB10" s="60" t="str">
        <f>_xlfn.IFNA(INDEX(q_projections!$A:$BD,MATCH($A10,q_projections!$A:$A,0),MATCH(EB$2,q_projections!$2:$2,0)),"n/a")</f>
        <v>n/a</v>
      </c>
      <c r="EC10" s="60" t="str">
        <f>_xlfn.IFNA(INDEX(q_projections!$A:$BD,MATCH($A10,q_projections!$A:$A,0),MATCH(EC$2,q_projections!$2:$2,0)),"n/a")</f>
        <v>n/a</v>
      </c>
      <c r="ED10" s="60" t="str">
        <f>_xlfn.IFNA(INDEX(q_projections!$A:$BD,MATCH($A10,q_projections!$A:$A,0),MATCH(ED$2,q_projections!$2:$2,0)),"n/a")</f>
        <v>n/a</v>
      </c>
      <c r="EE10" s="60" t="str">
        <f>_xlfn.IFNA(INDEX(q_projections!$A:$BD,MATCH($A10,q_projections!$A:$A,0),MATCH(EE$2,q_projections!$2:$2,0)),"n/a")</f>
        <v>n/a</v>
      </c>
      <c r="EF10" s="60" t="str">
        <f>_xlfn.IFNA(INDEX(q_projections!$A:$BD,MATCH($A10,q_projections!$A:$A,0),MATCH(EF$2,q_projections!$2:$2,0)),"n/a")</f>
        <v>n/a</v>
      </c>
      <c r="EG10" s="60" t="str">
        <f>_xlfn.IFNA(INDEX(q_projections!$A:$BD,MATCH($A10,q_projections!$A:$A,0),MATCH(EG$2,q_projections!$2:$2,0)),"n/a")</f>
        <v>n/a</v>
      </c>
      <c r="EH10" s="60" t="str">
        <f>_xlfn.IFNA(INDEX(q_projections!$A:$BD,MATCH($A10,q_projections!$A:$A,0),MATCH(EH$2,q_projections!$2:$2,0)),"n/a")</f>
        <v>n/a</v>
      </c>
      <c r="EI10" s="60" t="str">
        <f>_xlfn.IFNA(INDEX(q_projections!$A:$BD,MATCH($A10,q_projections!$A:$A,0),MATCH(EI$2,q_projections!$2:$2,0)),"n/a")</f>
        <v>n/a</v>
      </c>
      <c r="EJ10" s="60" t="str">
        <f>_xlfn.IFNA(INDEX(q_projections!$A:$BD,MATCH($A10,q_projections!$A:$A,0),MATCH(EJ$2,q_projections!$2:$2,0)),"n/a")</f>
        <v>n/a</v>
      </c>
      <c r="EK10" s="60" t="str">
        <f>_xlfn.IFNA(INDEX(q_projections!$A:$BD,MATCH($A10,q_projections!$A:$A,0),MATCH(EK$2,q_projections!$2:$2,0)),"n/a")</f>
        <v>n/a</v>
      </c>
      <c r="EL10" s="60" t="str">
        <f>_xlfn.IFNA(INDEX(q_projections!$A:$BD,MATCH($A10,q_projections!$A:$A,0),MATCH(EL$2,q_projections!$2:$2,0)),"n/a")</f>
        <v>n/a</v>
      </c>
      <c r="EM10" s="60" t="str">
        <f>_xlfn.IFNA(INDEX(q_projections!$A:$BD,MATCH($A10,q_projections!$A:$A,0),MATCH(EM$2,q_projections!$2:$2,0)),"n/a")</f>
        <v>n/a</v>
      </c>
      <c r="EN10" s="60" t="str">
        <f>_xlfn.IFNA(INDEX(q_projections!$A:$BD,MATCH($A10,q_projections!$A:$A,0),MATCH(EN$2,q_projections!$2:$2,0)),"n/a")</f>
        <v>n/a</v>
      </c>
      <c r="EO10" s="60" t="str">
        <f>_xlfn.IFNA(INDEX(q_projections!$A:$BD,MATCH($A10,q_projections!$A:$A,0),MATCH(EO$2,q_projections!$2:$2,0)),"n/a")</f>
        <v>n/a</v>
      </c>
      <c r="EP10" s="60" t="str">
        <f>_xlfn.IFNA(INDEX(q_projections!$A:$BD,MATCH($A10,q_projections!$A:$A,0),MATCH(EP$2,q_projections!$2:$2,0)),"n/a")</f>
        <v>n/a</v>
      </c>
      <c r="EQ10" s="60" t="str">
        <f>_xlfn.IFNA(INDEX(q_projections!$A:$BD,MATCH($A10,q_projections!$A:$A,0),MATCH(EQ$2,q_projections!$2:$2,0)),"n/a")</f>
        <v>n/a</v>
      </c>
      <c r="ER10" s="60" t="str">
        <f>_xlfn.IFNA(INDEX(q_projections!$A:$BD,MATCH($A10,q_projections!$A:$A,0),MATCH(ER$2,q_projections!$2:$2,0)),"n/a")</f>
        <v>n/a</v>
      </c>
      <c r="ES10" s="60" t="str">
        <f>_xlfn.IFNA(INDEX(q_projections!$A:$BD,MATCH($A10,q_projections!$A:$A,0),MATCH(ES$2,q_projections!$2:$2,0)),"n/a")</f>
        <v>n/a</v>
      </c>
      <c r="ET10" s="60" t="str">
        <f>_xlfn.IFNA(INDEX(q_projections!$A:$BD,MATCH($A10,q_projections!$A:$A,0),MATCH(ET$2,q_projections!$2:$2,0)),"n/a")</f>
        <v>n/a</v>
      </c>
      <c r="EU10" s="60" t="str">
        <f>_xlfn.IFNA(INDEX(q_projections!$A:$BD,MATCH($A10,q_projections!$A:$A,0),MATCH(EU$2,q_projections!$2:$2,0)),"n/a")</f>
        <v>n/a</v>
      </c>
      <c r="EV10" s="60" t="str">
        <f>_xlfn.IFNA(INDEX(q_projections!$A:$BD,MATCH($A10,q_projections!$A:$A,0),MATCH(EV$2,q_projections!$2:$2,0)),"n/a")</f>
        <v>n/a</v>
      </c>
      <c r="EW10" s="60" t="str">
        <f>_xlfn.IFNA(INDEX(q_projections!$A:$BD,MATCH($A10,q_projections!$A:$A,0),MATCH(EW$2,q_projections!$2:$2,0)),"n/a")</f>
        <v>n/a</v>
      </c>
      <c r="EX10" s="60" t="str">
        <f>_xlfn.IFNA(INDEX(q_projections!$A:$BD,MATCH($A10,q_projections!$A:$A,0),MATCH(EX$2,q_projections!$2:$2,0)),"n/a")</f>
        <v>n/a</v>
      </c>
      <c r="EY10" s="60" t="str">
        <f>_xlfn.IFNA(INDEX(q_projections!$A:$BD,MATCH($A10,q_projections!$A:$A,0),MATCH(EY$2,q_projections!$2:$2,0)),"n/a")</f>
        <v>n/a</v>
      </c>
      <c r="EZ10" s="60" t="str">
        <f>_xlfn.IFNA(INDEX(q_projections!$A:$BD,MATCH($A10,q_projections!$A:$A,0),MATCH(EZ$2,q_projections!$2:$2,0)),"n/a")</f>
        <v>n/a</v>
      </c>
      <c r="FA10" s="60" t="str">
        <f>_xlfn.IFNA(INDEX(q_projections!$A:$BD,MATCH($A10,q_projections!$A:$A,0),MATCH(FA$2,q_projections!$2:$2,0)),"n/a")</f>
        <v>n/a</v>
      </c>
      <c r="FB10" s="60" t="str">
        <f>_xlfn.IFNA(INDEX(q_projections!$A:$BD,MATCH($A10,q_projections!$A:$A,0),MATCH(FB$2,q_projections!$2:$2,0)),"n/a")</f>
        <v>n/a</v>
      </c>
      <c r="FC10" s="60" t="str">
        <f>_xlfn.IFNA(INDEX(q_projections!$A:$BD,MATCH($A10,q_projections!$A:$A,0),MATCH(FC$2,q_projections!$2:$2,0)),"n/a")</f>
        <v>n/a</v>
      </c>
      <c r="FD10" s="60" t="str">
        <f>_xlfn.IFNA(INDEX(q_projections!$A:$BD,MATCH($A10,q_projections!$A:$A,0),MATCH(FD$2,q_projections!$2:$2,0)),"n/a")</f>
        <v>n/a</v>
      </c>
      <c r="FE10" s="60" t="str">
        <f>_xlfn.IFNA(INDEX(q_projections!$A:$BD,MATCH($A10,q_projections!$A:$A,0),MATCH(FE$2,q_projections!$2:$2,0)),"n/a")</f>
        <v>n/a</v>
      </c>
      <c r="FF10" s="60" t="str">
        <f>_xlfn.IFNA(INDEX(q_projections!$A:$BD,MATCH($A10,q_projections!$A:$A,0),MATCH(FF$2,q_projections!$2:$2,0)),"n/a")</f>
        <v>n/a</v>
      </c>
      <c r="FG10" s="60" t="str">
        <f>_xlfn.IFNA(INDEX(q_projections!$A:$BD,MATCH($A10,q_projections!$A:$A,0),MATCH(FG$2,q_projections!$2:$2,0)),"n/a")</f>
        <v>n/a</v>
      </c>
      <c r="FH10" s="60" t="str">
        <f>_xlfn.IFNA(INDEX(q_projections!$A:$BD,MATCH($A10,q_projections!$A:$A,0),MATCH(FH$2,q_projections!$2:$2,0)),"n/a")</f>
        <v>n/a</v>
      </c>
      <c r="FI10" s="60" t="str">
        <f>_xlfn.IFNA(INDEX(q_projections!$A:$BD,MATCH($A10,q_projections!$A:$A,0),MATCH(FI$2,q_projections!$2:$2,0)),"n/a")</f>
        <v>n/a</v>
      </c>
      <c r="FJ10" s="60" t="str">
        <f>_xlfn.IFNA(INDEX(q_projections!$A:$BD,MATCH($A10,q_projections!$A:$A,0),MATCH(FJ$2,q_projections!$2:$2,0)),"n/a")</f>
        <v>n/a</v>
      </c>
      <c r="FK10" s="60" t="str">
        <f>_xlfn.IFNA(INDEX(q_projections!$A:$BD,MATCH($A10,q_projections!$A:$A,0),MATCH(FK$2,q_projections!$2:$2,0)),"n/a")</f>
        <v>n/a</v>
      </c>
      <c r="FL10" s="60" t="str">
        <f>_xlfn.IFNA(INDEX(q_projections!$A:$BD,MATCH($A10,q_projections!$A:$A,0),MATCH(FL$2,q_projections!$2:$2,0)),"n/a")</f>
        <v>n/a</v>
      </c>
      <c r="FM10" s="60" t="str">
        <f>_xlfn.IFNA(INDEX(q_projections!$A:$BD,MATCH($A10,q_projections!$A:$A,0),MATCH(FM$2,q_projections!$2:$2,0)),"n/a")</f>
        <v>n/a</v>
      </c>
      <c r="FN10" s="60" t="str">
        <f>_xlfn.IFNA(INDEX(q_projections!$A:$BD,MATCH($A10,q_projections!$A:$A,0),MATCH(FN$2,q_projections!$2:$2,0)),"n/a")</f>
        <v>n/a</v>
      </c>
      <c r="FO10" s="60" t="str">
        <f>_xlfn.IFNA(INDEX(q_projections!$A:$BD,MATCH($A10,q_projections!$A:$A,0),MATCH(FO$2,q_projections!$2:$2,0)),"n/a")</f>
        <v>n/a</v>
      </c>
      <c r="FP10" s="60" t="str">
        <f>_xlfn.IFNA(INDEX(q_projections!$A:$BD,MATCH($A10,q_projections!$A:$A,0),MATCH(FP$2,q_projections!$2:$2,0)),"n/a")</f>
        <v>n/a</v>
      </c>
      <c r="FQ10" s="60" t="str">
        <f>_xlfn.IFNA(INDEX(q_projections!$A:$BD,MATCH($A10,q_projections!$A:$A,0),MATCH(FQ$2,q_projections!$2:$2,0)),"n/a")</f>
        <v>n/a</v>
      </c>
      <c r="FR10" s="60" t="str">
        <f>_xlfn.IFNA(INDEX(q_projections!$A:$BD,MATCH($A10,q_projections!$A:$A,0),MATCH(FR$2,q_projections!$2:$2,0)),"n/a")</f>
        <v>n/a</v>
      </c>
      <c r="FS10" s="60" t="str">
        <f>_xlfn.IFNA(INDEX(q_projections!$A:$BD,MATCH($A10,q_projections!$A:$A,0),MATCH(FS$2,q_projections!$2:$2,0)),"n/a")</f>
        <v>n/a</v>
      </c>
      <c r="FT10" s="60" t="str">
        <f>_xlfn.IFNA(INDEX(q_projections!$A:$BD,MATCH($A10,q_projections!$A:$A,0),MATCH(FT$2,q_projections!$2:$2,0)),"n/a")</f>
        <v>n/a</v>
      </c>
      <c r="FU10" s="60" t="str">
        <f>_xlfn.IFNA(INDEX(q_projections!$A:$BD,MATCH($A10,q_projections!$A:$A,0),MATCH(FU$2,q_projections!$2:$2,0)),"n/a")</f>
        <v>n/a</v>
      </c>
      <c r="FV10" s="60" t="str">
        <f>_xlfn.IFNA(INDEX(q_projections!$A:$BD,MATCH($A10,q_projections!$A:$A,0),MATCH(FV$2,q_projections!$2:$2,0)),"n/a")</f>
        <v>n/a</v>
      </c>
      <c r="FW10" s="60" t="str">
        <f>_xlfn.IFNA(INDEX(q_projections!$A:$BD,MATCH($A10,q_projections!$A:$A,0),MATCH(FW$2,q_projections!$2:$2,0)),"n/a")</f>
        <v>n/a</v>
      </c>
      <c r="FX10" s="60" t="str">
        <f>_xlfn.IFNA(INDEX(q_projections!$A:$BD,MATCH($A10,q_projections!$A:$A,0),MATCH(FX$2,q_projections!$2:$2,0)),"n/a")</f>
        <v>n/a</v>
      </c>
      <c r="FY10" s="60" t="str">
        <f>_xlfn.IFNA(INDEX(q_projections!$A:$BD,MATCH($A10,q_projections!$A:$A,0),MATCH(FY$2,q_projections!$2:$2,0)),"n/a")</f>
        <v>n/a</v>
      </c>
      <c r="FZ10" s="60" t="str">
        <f>_xlfn.IFNA(INDEX(q_projections!$A:$BD,MATCH($A10,q_projections!$A:$A,0),MATCH(FZ$2,q_projections!$2:$2,0)),"n/a")</f>
        <v>n/a</v>
      </c>
      <c r="GA10" s="60" t="str">
        <f>_xlfn.IFNA(INDEX(q_projections!$A:$BD,MATCH($A10,q_projections!$A:$A,0),MATCH(GA$2,q_projections!$2:$2,0)),"n/a")</f>
        <v>n/a</v>
      </c>
      <c r="GB10" s="60" t="str">
        <f>_xlfn.IFNA(INDEX(q_projections!$A:$BD,MATCH($A10,q_projections!$A:$A,0),MATCH(GB$2,q_projections!$2:$2,0)),"n/a")</f>
        <v>n/a</v>
      </c>
      <c r="GC10" s="60" t="str">
        <f>_xlfn.IFNA(INDEX(q_projections!$A:$BD,MATCH($A10,q_projections!$A:$A,0),MATCH(GC$2,q_projections!$2:$2,0)),"n/a")</f>
        <v>n/a</v>
      </c>
      <c r="GD10" s="60" t="str">
        <f>_xlfn.IFNA(INDEX(q_projections!$A:$BD,MATCH($A10,q_projections!$A:$A,0),MATCH(GD$2,q_projections!$2:$2,0)),"n/a")</f>
        <v>n/a</v>
      </c>
      <c r="GE10" s="60" t="str">
        <f>_xlfn.IFNA(INDEX(q_projections!$A:$BD,MATCH($A10,q_projections!$A:$A,0),MATCH(GE$2,q_projections!$2:$2,0)),"n/a")</f>
        <v>n/a</v>
      </c>
      <c r="GF10" s="60" t="str">
        <f>_xlfn.IFNA(INDEX(q_projections!$A:$BD,MATCH($A10,q_projections!$A:$A,0),MATCH(GF$2,q_projections!$2:$2,0)),"n/a")</f>
        <v>n/a</v>
      </c>
      <c r="GG10" s="60" t="str">
        <f>_xlfn.IFNA(INDEX(q_projections!$A:$BD,MATCH($A10,q_projections!$A:$A,0),MATCH(GG$2,q_projections!$2:$2,0)),"n/a")</f>
        <v>n/a</v>
      </c>
      <c r="GH10" s="60">
        <f>_xlfn.IFNA(INDEX(q_projections!$A:$BD,MATCH($A10,q_projections!$A:$A,0),MATCH(GH$2,q_projections!$2:$2,0)),"n/a")</f>
        <v>0</v>
      </c>
      <c r="GI10" s="60">
        <f>_xlfn.IFNA(INDEX(q_projections!$A:$BD,MATCH($A10,q_projections!$A:$A,0),MATCH(GI$2,q_projections!$2:$2,0)),"n/a")</f>
        <v>0</v>
      </c>
      <c r="GJ10" s="60">
        <f>_xlfn.IFNA(INDEX(q_projections!$A:$BD,MATCH($A10,q_projections!$A:$A,0),MATCH(GJ$2,q_projections!$2:$2,0)),"n/a")</f>
        <v>0</v>
      </c>
      <c r="GK10" s="60">
        <f>_xlfn.IFNA(INDEX(q_projections!$A:$BD,MATCH($A10,q_projections!$A:$A,0),MATCH(GK$2,q_projections!$2:$2,0)),"n/a")</f>
        <v>2.3785400129553436</v>
      </c>
      <c r="GL10" s="60">
        <f>_xlfn.IFNA(INDEX(q_projections!$A:$BD,MATCH($A10,q_projections!$A:$A,0),MATCH(GL$2,q_projections!$2:$2,0)),"n/a")</f>
        <v>1.5373493195885324</v>
      </c>
      <c r="GM10" s="60">
        <f>_xlfn.IFNA(INDEX(q_projections!$A:$BD,MATCH($A10,q_projections!$A:$A,0),MATCH(GM$2,q_projections!$2:$2,0)),"n/a")</f>
        <v>2.5104453541269001</v>
      </c>
      <c r="GN10" s="60">
        <f>_xlfn.IFNA(INDEX(q_projections!$A:$BD,MATCH($A10,q_projections!$A:$A,0),MATCH(GN$2,q_projections!$2:$2,0)),"n/a")</f>
        <v>2.5975981608057364</v>
      </c>
      <c r="GO10" s="60">
        <f>_xlfn.IFNA(INDEX(q_projections!$A:$BD,MATCH($A10,q_projections!$A:$A,0),MATCH(GO$2,q_projections!$2:$2,0)),"n/a")</f>
        <v>3.542122317153118</v>
      </c>
      <c r="GP10" s="60">
        <f>_xlfn.IFNA(INDEX(q_projections!$A:$BD,MATCH($A10,q_projections!$A:$A,0),MATCH(GP$2,q_projections!$2:$2,0)),"n/a")</f>
        <v>2.4443769786178793</v>
      </c>
      <c r="GQ10" s="60">
        <f>_xlfn.IFNA(INDEX(q_projections!$A:$BD,MATCH($A10,q_projections!$A:$A,0),MATCH(GQ$2,q_projections!$2:$2,0)),"n/a")</f>
        <v>0.96656567336772525</v>
      </c>
      <c r="GR10" s="60">
        <f>_xlfn.IFNA(INDEX(q_projections!$A:$BD,MATCH($A10,q_projections!$A:$A,0),MATCH(GR$2,q_projections!$2:$2,0)),"n/a")</f>
        <v>0.50597662263445198</v>
      </c>
      <c r="GS10" s="60">
        <f>_xlfn.IFNA(INDEX(q_projections!$A:$BD,MATCH($A10,q_projections!$A:$A,0),MATCH(GS$2,q_projections!$2:$2,0)),"n/a")</f>
        <v>-2.9319857352295586</v>
      </c>
      <c r="GT10" s="60">
        <f>_xlfn.IFNA(INDEX(q_projections!$A:$BD,MATCH($A10,q_projections!$A:$A,0),MATCH(GT$2,q_projections!$2:$2,0)),"n/a")</f>
        <v>-1.6014952609131883</v>
      </c>
      <c r="GU10" s="60">
        <f>_xlfn.IFNA(INDEX(q_projections!$A:$BD,MATCH($A10,q_projections!$A:$A,0),MATCH(GU$2,q_projections!$2:$2,0)),"n/a")</f>
        <v>-0.60836325458183405</v>
      </c>
      <c r="GV10" s="60">
        <f>_xlfn.IFNA(INDEX(q_projections!$A:$BD,MATCH($A10,q_projections!$A:$A,0),MATCH(GV$2,q_projections!$2:$2,0)),"n/a")</f>
        <v>0.39941286481461891</v>
      </c>
      <c r="GW10" s="60">
        <f>_xlfn.IFNA(INDEX(q_projections!$A:$BD,MATCH($A10,q_projections!$A:$A,0),MATCH(GW$2,q_projections!$2:$2,0)),"n/a")</f>
        <v>0.49895434427802421</v>
      </c>
      <c r="GX10" s="60">
        <f>_xlfn.IFNA(INDEX(q_projections!$A:$BD,MATCH($A10,q_projections!$A:$A,0),MATCH(GX$2,q_projections!$2:$2,0)),"n/a")</f>
        <v>0.58573208159309331</v>
      </c>
      <c r="GY10" s="60">
        <f>_xlfn.IFNA(INDEX(q_projections!$A:$BD,MATCH($A10,q_projections!$A:$A,0),MATCH(GY$2,q_projections!$2:$2,0)),"n/a")</f>
        <v>0.57240482299008022</v>
      </c>
      <c r="GZ10" s="60">
        <f>_xlfn.IFNA(INDEX(q_projections!$A:$BD,MATCH($A10,q_projections!$A:$A,0),MATCH(GZ$2,q_projections!$2:$2,0)),"n/a")</f>
        <v>0.47200489414354063</v>
      </c>
      <c r="HA10" s="60">
        <f>_xlfn.IFNA(INDEX(q_projections!$A:$BD,MATCH($A10,q_projections!$A:$A,0),MATCH(HA$2,q_projections!$2:$2,0)),"n/a")</f>
        <v>0.44659402097328993</v>
      </c>
      <c r="HB10" s="60">
        <f>_xlfn.IFNA(INDEX(q_projections!$A:$BD,MATCH($A10,q_projections!$A:$A,0),MATCH(HB$2,q_projections!$2:$2,0)),"n/a")</f>
        <v>-3.7107472118058649E-2</v>
      </c>
      <c r="HC10" s="60">
        <f>_xlfn.IFNA(INDEX(q_projections!$A:$BD,MATCH($A10,q_projections!$A:$A,0),MATCH(HC$2,q_projections!$2:$2,0)),"n/a")</f>
        <v>0.1361617652484215</v>
      </c>
      <c r="HD10" s="60">
        <f>_xlfn.IFNA(INDEX(q_projections!$A:$BD,MATCH($A10,q_projections!$A:$A,0),MATCH(HD$2,q_projections!$2:$2,0)),"n/a")</f>
        <v>0.42116940300924721</v>
      </c>
      <c r="HE10" s="60">
        <f>_xlfn.IFNA(INDEX(q_projections!$A:$BD,MATCH($A10,q_projections!$A:$A,0),MATCH(HE$2,q_projections!$2:$2,0)),"n/a")</f>
        <v>0.43312077981223496</v>
      </c>
      <c r="HF10" s="60">
        <f>_xlfn.IFNA(INDEX(q_projections!$A:$BD,MATCH($A10,q_projections!$A:$A,0),MATCH(HF$2,q_projections!$2:$2,0)),"n/a")</f>
        <v>0.55652469789706505</v>
      </c>
      <c r="HG10" s="60">
        <f>_xlfn.IFNA(INDEX(q_projections!$A:$BD,MATCH($A10,q_projections!$A:$A,0),MATCH(HG$2,q_projections!$2:$2,0)),"n/a")</f>
        <v>0.53100233738532232</v>
      </c>
      <c r="HH10" s="60">
        <f>_xlfn.IFNA(INDEX(q_projections!$A:$BD,MATCH($A10,q_projections!$A:$A,0),MATCH(HH$2,q_projections!$2:$2,0)),"n/a")</f>
        <v>0.53029836474780545</v>
      </c>
      <c r="HI10" s="60">
        <f>_xlfn.IFNA(INDEX(q_projections!$A:$BD,MATCH($A10,q_projections!$A:$A,0),MATCH(HI$2,q_projections!$2:$2,0)),"n/a")</f>
        <v>0.51725622630205415</v>
      </c>
      <c r="HJ10" s="60">
        <f>_xlfn.IFNA(INDEX(q_projections!$A:$BD,MATCH($A10,q_projections!$A:$A,0),MATCH(HJ$2,q_projections!$2:$2,0)),"n/a")</f>
        <v>0.47962281997642187</v>
      </c>
      <c r="HK10" s="60">
        <f>_xlfn.IFNA(INDEX(q_projections!$A:$BD,MATCH($A10,q_projections!$A:$A,0),MATCH(HK$2,q_projections!$2:$2,0)),"n/a")</f>
        <v>0.31917480162158007</v>
      </c>
      <c r="HL10" s="60">
        <f>_xlfn.IFNA(INDEX(q_projections!$A:$BD,MATCH($A10,q_projections!$A:$A,0),MATCH(HL$2,q_projections!$2:$2,0)),"n/a")</f>
        <v>0.57706620103568085</v>
      </c>
      <c r="HM10" s="60">
        <f>_xlfn.IFNA(INDEX(q_projections!$A:$BD,MATCH($A10,q_projections!$A:$A,0),MATCH(HM$2,q_projections!$2:$2,0)),"n/a")</f>
        <v>0.4779769351985319</v>
      </c>
      <c r="HN10" s="60">
        <f>_xlfn.IFNA(INDEX(q_projections!$A:$BD,MATCH($A10,q_projections!$A:$A,0),MATCH(HN$2,q_projections!$2:$2,0)),"n/a")</f>
        <v>0.46514396128771729</v>
      </c>
      <c r="HO10" s="60">
        <f>_xlfn.IFNA(INDEX(q_projections!$A:$BD,MATCH($A10,q_projections!$A:$A,0),MATCH(HO$2,q_projections!$2:$2,0)),"n/a")</f>
        <v>0.44011058580242235</v>
      </c>
      <c r="HP10" s="60">
        <f>_xlfn.IFNA(INDEX(q_projections!$A:$BD,MATCH($A10,q_projections!$A:$A,0),MATCH(HP$2,q_projections!$2:$2,0)),"n/a")</f>
        <v>0.45185938740073261</v>
      </c>
      <c r="HQ10" s="60">
        <f>_xlfn.IFNA(INDEX(q_projections!$A:$BD,MATCH($A10,q_projections!$A:$A,0),MATCH(HQ$2,q_projections!$2:$2,0)),"n/a")</f>
        <v>0.43913083537023834</v>
      </c>
      <c r="HR10" s="60">
        <f>_xlfn.IFNA(INDEX(q_projections!$A:$BD,MATCH($A10,q_projections!$A:$A,0),MATCH(HR$2,q_projections!$2:$2,0)),"n/a")</f>
        <v>0.42644512258356304</v>
      </c>
      <c r="HS10" s="60">
        <f>_xlfn.IFNA(INDEX(q_projections!$A:$BD,MATCH($A10,q_projections!$A:$A,0),MATCH(HS$2,q_projections!$2:$2,0)),"n/a")</f>
        <v>0.42599096879816223</v>
      </c>
      <c r="HT10" s="60">
        <f>_xlfn.IFNA(INDEX(q_projections!$A:$BD,MATCH($A10,q_projections!$A:$A,0),MATCH(HT$2,q_projections!$2:$2,0)),"n/a")</f>
        <v>0.47425700070586885</v>
      </c>
      <c r="HU10" s="60">
        <f>_xlfn.IFNA(INDEX(q_projections!$A:$BD,MATCH($A10,q_projections!$A:$A,0),MATCH(HU$2,q_projections!$2:$2,0)),"n/a")</f>
        <v>0.44936244188025221</v>
      </c>
      <c r="HV10" s="60">
        <f>_xlfn.IFNA(INDEX(q_projections!$A:$BD,MATCH($A10,q_projections!$A:$A,0),MATCH(HV$2,q_projections!$2:$2,0)),"n/a")</f>
        <v>0.4731637658594412</v>
      </c>
      <c r="HW10" s="60">
        <f>_xlfn.IFNA(INDEX(q_projections!$A:$BD,MATCH($A10,q_projections!$A:$A,0),MATCH(HW$2,q_projections!$2:$2,0)),"n/a")</f>
        <v>0.47260471826093831</v>
      </c>
      <c r="HX10" s="60">
        <f>_xlfn.IFNA(INDEX(q_projections!$A:$BD,MATCH($A10,q_projections!$A:$A,0),MATCH(HX$2,q_projections!$2:$2,0)),"n/a")</f>
        <v>0.50842738728495984</v>
      </c>
      <c r="HY10" s="60">
        <f>_xlfn.IFNA(INDEX(q_projections!$A:$BD,MATCH($A10,q_projections!$A:$A,0),MATCH(HY$2,q_projections!$2:$2,0)),"n/a")</f>
        <v>0.48355811296836304</v>
      </c>
      <c r="HZ10" s="60">
        <f>_xlfn.IFNA(INDEX(q_projections!$A:$BD,MATCH($A10,q_projections!$A:$A,0),MATCH(HZ$2,q_projections!$2:$2,0)),"n/a")</f>
        <v>0.49507097564367442</v>
      </c>
      <c r="IA10" s="60">
        <f>_xlfn.IFNA(INDEX(q_projections!$A:$BD,MATCH($A10,q_projections!$A:$A,0),MATCH(IA$2,q_projections!$2:$2,0)),"n/a")</f>
        <v>0.49445899606428423</v>
      </c>
      <c r="IB10" s="60">
        <f>_xlfn.IFNA(INDEX(q_projections!$A:$BD,MATCH($A10,q_projections!$A:$A,0),MATCH(IB$2,q_projections!$2:$2,0)),"n/a")</f>
        <v>0.48178172404320652</v>
      </c>
      <c r="IC10" s="60">
        <f>_xlfn.IFNA(INDEX(q_projections!$A:$BD,MATCH($A10,q_projections!$A:$A,0),MATCH(IC$2,q_projections!$2:$2,0)),"n/a")</f>
        <v>0.44505186211916126</v>
      </c>
    </row>
    <row r="11" spans="1:238" s="122" customFormat="1">
      <c r="A11" s="124" t="s">
        <v>647</v>
      </c>
      <c r="B11" s="122" t="str">
        <f>_xlfn.IFNA(INDEX(q_projections!$A:$BD,MATCH($A11,q_projections!$A:$A,0),MATCH(B$2,q_projections!$2:$2,0)),"n/a")</f>
        <v>n/a</v>
      </c>
      <c r="C11" s="122" t="str">
        <f>_xlfn.IFNA(INDEX(q_projections!$A:$BD,MATCH($A11,q_projections!$A:$A,0),MATCH(C$2,q_projections!$2:$2,0)),"n/a")</f>
        <v>n/a</v>
      </c>
      <c r="D11" s="122" t="str">
        <f>_xlfn.IFNA(INDEX(q_projections!$A:$BD,MATCH($A11,q_projections!$A:$A,0),MATCH(D$2,q_projections!$2:$2,0)),"n/a")</f>
        <v>n/a</v>
      </c>
      <c r="E11" s="122" t="str">
        <f>_xlfn.IFNA(INDEX(q_projections!$A:$BD,MATCH($A11,q_projections!$A:$A,0),MATCH(E$2,q_projections!$2:$2,0)),"n/a")</f>
        <v>n/a</v>
      </c>
      <c r="F11" s="122" t="str">
        <f>_xlfn.IFNA(INDEX(q_projections!$A:$BD,MATCH($A11,q_projections!$A:$A,0),MATCH(F$2,q_projections!$2:$2,0)),"n/a")</f>
        <v>n/a</v>
      </c>
      <c r="G11" s="122" t="str">
        <f>_xlfn.IFNA(INDEX(q_projections!$A:$BD,MATCH($A11,q_projections!$A:$A,0),MATCH(G$2,q_projections!$2:$2,0)),"n/a")</f>
        <v>n/a</v>
      </c>
      <c r="H11" s="122" t="str">
        <f>_xlfn.IFNA(INDEX(q_projections!$A:$BD,MATCH($A11,q_projections!$A:$A,0),MATCH(H$2,q_projections!$2:$2,0)),"n/a")</f>
        <v>n/a</v>
      </c>
      <c r="I11" s="122" t="str">
        <f>_xlfn.IFNA(INDEX(q_projections!$A:$BD,MATCH($A11,q_projections!$A:$A,0),MATCH(I$2,q_projections!$2:$2,0)),"n/a")</f>
        <v>n/a</v>
      </c>
      <c r="J11" s="122" t="str">
        <f>_xlfn.IFNA(INDEX(q_projections!$A:$BD,MATCH($A11,q_projections!$A:$A,0),MATCH(J$2,q_projections!$2:$2,0)),"n/a")</f>
        <v>n/a</v>
      </c>
      <c r="K11" s="122" t="str">
        <f>_xlfn.IFNA(INDEX(q_projections!$A:$BD,MATCH($A11,q_projections!$A:$A,0),MATCH(K$2,q_projections!$2:$2,0)),"n/a")</f>
        <v>n/a</v>
      </c>
      <c r="L11" s="122" t="str">
        <f>_xlfn.IFNA(INDEX(q_projections!$A:$BD,MATCH($A11,q_projections!$A:$A,0),MATCH(L$2,q_projections!$2:$2,0)),"n/a")</f>
        <v>n/a</v>
      </c>
      <c r="M11" s="122" t="str">
        <f>_xlfn.IFNA(INDEX(q_projections!$A:$BD,MATCH($A11,q_projections!$A:$A,0),MATCH(M$2,q_projections!$2:$2,0)),"n/a")</f>
        <v>n/a</v>
      </c>
      <c r="N11" s="122" t="str">
        <f>_xlfn.IFNA(INDEX(q_projections!$A:$BD,MATCH($A11,q_projections!$A:$A,0),MATCH(N$2,q_projections!$2:$2,0)),"n/a")</f>
        <v>n/a</v>
      </c>
      <c r="O11" s="122" t="str">
        <f>_xlfn.IFNA(INDEX(q_projections!$A:$BD,MATCH($A11,q_projections!$A:$A,0),MATCH(O$2,q_projections!$2:$2,0)),"n/a")</f>
        <v>n/a</v>
      </c>
      <c r="P11" s="122" t="str">
        <f>_xlfn.IFNA(INDEX(q_projections!$A:$BD,MATCH($A11,q_projections!$A:$A,0),MATCH(P$2,q_projections!$2:$2,0)),"n/a")</f>
        <v>n/a</v>
      </c>
      <c r="Q11" s="122" t="str">
        <f>_xlfn.IFNA(INDEX(q_projections!$A:$BD,MATCH($A11,q_projections!$A:$A,0),MATCH(Q$2,q_projections!$2:$2,0)),"n/a")</f>
        <v>n/a</v>
      </c>
      <c r="R11" s="122" t="str">
        <f>_xlfn.IFNA(INDEX(q_projections!$A:$BD,MATCH($A11,q_projections!$A:$A,0),MATCH(R$2,q_projections!$2:$2,0)),"n/a")</f>
        <v>n/a</v>
      </c>
      <c r="S11" s="122" t="str">
        <f>_xlfn.IFNA(INDEX(q_projections!$A:$BD,MATCH($A11,q_projections!$A:$A,0),MATCH(S$2,q_projections!$2:$2,0)),"n/a")</f>
        <v>n/a</v>
      </c>
      <c r="T11" s="122" t="str">
        <f>_xlfn.IFNA(INDEX(q_projections!$A:$BD,MATCH($A11,q_projections!$A:$A,0),MATCH(T$2,q_projections!$2:$2,0)),"n/a")</f>
        <v>n/a</v>
      </c>
      <c r="U11" s="122" t="str">
        <f>_xlfn.IFNA(INDEX(q_projections!$A:$BD,MATCH($A11,q_projections!$A:$A,0),MATCH(U$2,q_projections!$2:$2,0)),"n/a")</f>
        <v>n/a</v>
      </c>
      <c r="V11" s="122" t="str">
        <f>_xlfn.IFNA(INDEX(q_projections!$A:$BD,MATCH($A11,q_projections!$A:$A,0),MATCH(V$2,q_projections!$2:$2,0)),"n/a")</f>
        <v>n/a</v>
      </c>
      <c r="W11" s="122" t="str">
        <f>_xlfn.IFNA(INDEX(q_projections!$A:$BD,MATCH($A11,q_projections!$A:$A,0),MATCH(W$2,q_projections!$2:$2,0)),"n/a")</f>
        <v>n/a</v>
      </c>
      <c r="X11" s="122" t="str">
        <f>_xlfn.IFNA(INDEX(q_projections!$A:$BD,MATCH($A11,q_projections!$A:$A,0),MATCH(X$2,q_projections!$2:$2,0)),"n/a")</f>
        <v>n/a</v>
      </c>
      <c r="Y11" s="122" t="str">
        <f>_xlfn.IFNA(INDEX(q_projections!$A:$BD,MATCH($A11,q_projections!$A:$A,0),MATCH(Y$2,q_projections!$2:$2,0)),"n/a")</f>
        <v>n/a</v>
      </c>
      <c r="Z11" s="122" t="str">
        <f>_xlfn.IFNA(INDEX(q_projections!$A:$BD,MATCH($A11,q_projections!$A:$A,0),MATCH(Z$2,q_projections!$2:$2,0)),"n/a")</f>
        <v>n/a</v>
      </c>
      <c r="AA11" s="122" t="str">
        <f>_xlfn.IFNA(INDEX(q_projections!$A:$BD,MATCH($A11,q_projections!$A:$A,0),MATCH(AA$2,q_projections!$2:$2,0)),"n/a")</f>
        <v>n/a</v>
      </c>
      <c r="AB11" s="122" t="str">
        <f>_xlfn.IFNA(INDEX(q_projections!$A:$BD,MATCH($A11,q_projections!$A:$A,0),MATCH(AB$2,q_projections!$2:$2,0)),"n/a")</f>
        <v>n/a</v>
      </c>
      <c r="AC11" s="122" t="str">
        <f>_xlfn.IFNA(INDEX(q_projections!$A:$BD,MATCH($A11,q_projections!$A:$A,0),MATCH(AC$2,q_projections!$2:$2,0)),"n/a")</f>
        <v>n/a</v>
      </c>
      <c r="AD11" s="122" t="str">
        <f>_xlfn.IFNA(INDEX(q_projections!$A:$BD,MATCH($A11,q_projections!$A:$A,0),MATCH(AD$2,q_projections!$2:$2,0)),"n/a")</f>
        <v>n/a</v>
      </c>
      <c r="AE11" s="122" t="str">
        <f>_xlfn.IFNA(INDEX(q_projections!$A:$BD,MATCH($A11,q_projections!$A:$A,0),MATCH(AE$2,q_projections!$2:$2,0)),"n/a")</f>
        <v>n/a</v>
      </c>
      <c r="AF11" s="122" t="str">
        <f>_xlfn.IFNA(INDEX(q_projections!$A:$BD,MATCH($A11,q_projections!$A:$A,0),MATCH(AF$2,q_projections!$2:$2,0)),"n/a")</f>
        <v>n/a</v>
      </c>
      <c r="AG11" s="122" t="str">
        <f>_xlfn.IFNA(INDEX(q_projections!$A:$BD,MATCH($A11,q_projections!$A:$A,0),MATCH(AG$2,q_projections!$2:$2,0)),"n/a")</f>
        <v>n/a</v>
      </c>
      <c r="AH11" s="122" t="str">
        <f>_xlfn.IFNA(INDEX(q_projections!$A:$BD,MATCH($A11,q_projections!$A:$A,0),MATCH(AH$2,q_projections!$2:$2,0)),"n/a")</f>
        <v>n/a</v>
      </c>
      <c r="AI11" s="122" t="str">
        <f>_xlfn.IFNA(INDEX(q_projections!$A:$BD,MATCH($A11,q_projections!$A:$A,0),MATCH(AI$2,q_projections!$2:$2,0)),"n/a")</f>
        <v>n/a</v>
      </c>
      <c r="AJ11" s="122" t="str">
        <f>_xlfn.IFNA(INDEX(q_projections!$A:$BD,MATCH($A11,q_projections!$A:$A,0),MATCH(AJ$2,q_projections!$2:$2,0)),"n/a")</f>
        <v>n/a</v>
      </c>
      <c r="AK11" s="122" t="str">
        <f>_xlfn.IFNA(INDEX(q_projections!$A:$BD,MATCH($A11,q_projections!$A:$A,0),MATCH(AK$2,q_projections!$2:$2,0)),"n/a")</f>
        <v>n/a</v>
      </c>
      <c r="AL11" s="122" t="str">
        <f>_xlfn.IFNA(INDEX(q_projections!$A:$BD,MATCH($A11,q_projections!$A:$A,0),MATCH(AL$2,q_projections!$2:$2,0)),"n/a")</f>
        <v>n/a</v>
      </c>
      <c r="AM11" s="122" t="str">
        <f>_xlfn.IFNA(INDEX(q_projections!$A:$BD,MATCH($A11,q_projections!$A:$A,0),MATCH(AM$2,q_projections!$2:$2,0)),"n/a")</f>
        <v>n/a</v>
      </c>
      <c r="AN11" s="122" t="str">
        <f>_xlfn.IFNA(INDEX(q_projections!$A:$BD,MATCH($A11,q_projections!$A:$A,0),MATCH(AN$2,q_projections!$2:$2,0)),"n/a")</f>
        <v>n/a</v>
      </c>
      <c r="AO11" s="122" t="str">
        <f>_xlfn.IFNA(INDEX(q_projections!$A:$BD,MATCH($A11,q_projections!$A:$A,0),MATCH(AO$2,q_projections!$2:$2,0)),"n/a")</f>
        <v>n/a</v>
      </c>
      <c r="AP11" s="122" t="str">
        <f>_xlfn.IFNA(INDEX(q_projections!$A:$BD,MATCH($A11,q_projections!$A:$A,0),MATCH(AP$2,q_projections!$2:$2,0)),"n/a")</f>
        <v>n/a</v>
      </c>
      <c r="AQ11" s="122" t="str">
        <f>_xlfn.IFNA(INDEX(q_projections!$A:$BD,MATCH($A11,q_projections!$A:$A,0),MATCH(AQ$2,q_projections!$2:$2,0)),"n/a")</f>
        <v>n/a</v>
      </c>
      <c r="AR11" s="122" t="str">
        <f>_xlfn.IFNA(INDEX(q_projections!$A:$BD,MATCH($A11,q_projections!$A:$A,0),MATCH(AR$2,q_projections!$2:$2,0)),"n/a")</f>
        <v>n/a</v>
      </c>
      <c r="AS11" s="122" t="str">
        <f>_xlfn.IFNA(INDEX(q_projections!$A:$BD,MATCH($A11,q_projections!$A:$A,0),MATCH(AS$2,q_projections!$2:$2,0)),"n/a")</f>
        <v>n/a</v>
      </c>
      <c r="AT11" s="122" t="str">
        <f>_xlfn.IFNA(INDEX(q_projections!$A:$BD,MATCH($A11,q_projections!$A:$A,0),MATCH(AT$2,q_projections!$2:$2,0)),"n/a")</f>
        <v>n/a</v>
      </c>
      <c r="AU11" s="122" t="str">
        <f>_xlfn.IFNA(INDEX(q_projections!$A:$BD,MATCH($A11,q_projections!$A:$A,0),MATCH(AU$2,q_projections!$2:$2,0)),"n/a")</f>
        <v>n/a</v>
      </c>
      <c r="AV11" s="122" t="str">
        <f>_xlfn.IFNA(INDEX(q_projections!$A:$BD,MATCH($A11,q_projections!$A:$A,0),MATCH(AV$2,q_projections!$2:$2,0)),"n/a")</f>
        <v>n/a</v>
      </c>
      <c r="AW11" s="122" t="str">
        <f>_xlfn.IFNA(INDEX(q_projections!$A:$BD,MATCH($A11,q_projections!$A:$A,0),MATCH(AW$2,q_projections!$2:$2,0)),"n/a")</f>
        <v>n/a</v>
      </c>
      <c r="AX11" s="122" t="str">
        <f>_xlfn.IFNA(INDEX(q_projections!$A:$BD,MATCH($A11,q_projections!$A:$A,0),MATCH(AX$2,q_projections!$2:$2,0)),"n/a")</f>
        <v>n/a</v>
      </c>
      <c r="AY11" s="122" t="str">
        <f>_xlfn.IFNA(INDEX(q_projections!$A:$BD,MATCH($A11,q_projections!$A:$A,0),MATCH(AY$2,q_projections!$2:$2,0)),"n/a")</f>
        <v>n/a</v>
      </c>
      <c r="AZ11" s="122" t="str">
        <f>_xlfn.IFNA(INDEX(q_projections!$A:$BD,MATCH($A11,q_projections!$A:$A,0),MATCH(AZ$2,q_projections!$2:$2,0)),"n/a")</f>
        <v>n/a</v>
      </c>
      <c r="BA11" s="122" t="str">
        <f>_xlfn.IFNA(INDEX(q_projections!$A:$BD,MATCH($A11,q_projections!$A:$A,0),MATCH(BA$2,q_projections!$2:$2,0)),"n/a")</f>
        <v>n/a</v>
      </c>
      <c r="BB11" s="122" t="str">
        <f>_xlfn.IFNA(INDEX(q_projections!$A:$BD,MATCH($A11,q_projections!$A:$A,0),MATCH(BB$2,q_projections!$2:$2,0)),"n/a")</f>
        <v>n/a</v>
      </c>
      <c r="BC11" s="122" t="str">
        <f>_xlfn.IFNA(INDEX(q_projections!$A:$BD,MATCH($A11,q_projections!$A:$A,0),MATCH(BC$2,q_projections!$2:$2,0)),"n/a")</f>
        <v>n/a</v>
      </c>
      <c r="BD11" s="122" t="str">
        <f>_xlfn.IFNA(INDEX(q_projections!$A:$BD,MATCH($A11,q_projections!$A:$A,0),MATCH(BD$2,q_projections!$2:$2,0)),"n/a")</f>
        <v>n/a</v>
      </c>
      <c r="BE11" s="122" t="str">
        <f>_xlfn.IFNA(INDEX(q_projections!$A:$BD,MATCH($A11,q_projections!$A:$A,0),MATCH(BE$2,q_projections!$2:$2,0)),"n/a")</f>
        <v>n/a</v>
      </c>
      <c r="BF11" s="122" t="str">
        <f>_xlfn.IFNA(INDEX(q_projections!$A:$BD,MATCH($A11,q_projections!$A:$A,0),MATCH(BF$2,q_projections!$2:$2,0)),"n/a")</f>
        <v>n/a</v>
      </c>
      <c r="BG11" s="122" t="str">
        <f>_xlfn.IFNA(INDEX(q_projections!$A:$BD,MATCH($A11,q_projections!$A:$A,0),MATCH(BG$2,q_projections!$2:$2,0)),"n/a")</f>
        <v>n/a</v>
      </c>
      <c r="BH11" s="122" t="str">
        <f>_xlfn.IFNA(INDEX(q_projections!$A:$BD,MATCH($A11,q_projections!$A:$A,0),MATCH(BH$2,q_projections!$2:$2,0)),"n/a")</f>
        <v>n/a</v>
      </c>
      <c r="BI11" s="122" t="str">
        <f>_xlfn.IFNA(INDEX(q_projections!$A:$BD,MATCH($A11,q_projections!$A:$A,0),MATCH(BI$2,q_projections!$2:$2,0)),"n/a")</f>
        <v>n/a</v>
      </c>
      <c r="BJ11" s="122" t="str">
        <f>_xlfn.IFNA(INDEX(q_projections!$A:$BD,MATCH($A11,q_projections!$A:$A,0),MATCH(BJ$2,q_projections!$2:$2,0)),"n/a")</f>
        <v>n/a</v>
      </c>
      <c r="BK11" s="122" t="str">
        <f>_xlfn.IFNA(INDEX(q_projections!$A:$BD,MATCH($A11,q_projections!$A:$A,0),MATCH(BK$2,q_projections!$2:$2,0)),"n/a")</f>
        <v>n/a</v>
      </c>
      <c r="BL11" s="122" t="str">
        <f>_xlfn.IFNA(INDEX(q_projections!$A:$BD,MATCH($A11,q_projections!$A:$A,0),MATCH(BL$2,q_projections!$2:$2,0)),"n/a")</f>
        <v>n/a</v>
      </c>
      <c r="BM11" s="122" t="str">
        <f>_xlfn.IFNA(INDEX(q_projections!$A:$BD,MATCH($A11,q_projections!$A:$A,0),MATCH(BM$2,q_projections!$2:$2,0)),"n/a")</f>
        <v>n/a</v>
      </c>
      <c r="BN11" s="122" t="str">
        <f>_xlfn.IFNA(INDEX(q_projections!$A:$BD,MATCH($A11,q_projections!$A:$A,0),MATCH(BN$2,q_projections!$2:$2,0)),"n/a")</f>
        <v>n/a</v>
      </c>
      <c r="BO11" s="122" t="str">
        <f>_xlfn.IFNA(INDEX(q_projections!$A:$BD,MATCH($A11,q_projections!$A:$A,0),MATCH(BO$2,q_projections!$2:$2,0)),"n/a")</f>
        <v>n/a</v>
      </c>
      <c r="BP11" s="122" t="str">
        <f>_xlfn.IFNA(INDEX(q_projections!$A:$BD,MATCH($A11,q_projections!$A:$A,0),MATCH(BP$2,q_projections!$2:$2,0)),"n/a")</f>
        <v>n/a</v>
      </c>
      <c r="BQ11" s="122" t="str">
        <f>_xlfn.IFNA(INDEX(q_projections!$A:$BD,MATCH($A11,q_projections!$A:$A,0),MATCH(BQ$2,q_projections!$2:$2,0)),"n/a")</f>
        <v>n/a</v>
      </c>
      <c r="BR11" s="122" t="str">
        <f>_xlfn.IFNA(INDEX(q_projections!$A:$BD,MATCH($A11,q_projections!$A:$A,0),MATCH(BR$2,q_projections!$2:$2,0)),"n/a")</f>
        <v>n/a</v>
      </c>
      <c r="BS11" s="122" t="str">
        <f>_xlfn.IFNA(INDEX(q_projections!$A:$BD,MATCH($A11,q_projections!$A:$A,0),MATCH(BS$2,q_projections!$2:$2,0)),"n/a")</f>
        <v>n/a</v>
      </c>
      <c r="BT11" s="122" t="str">
        <f>_xlfn.IFNA(INDEX(q_projections!$A:$BD,MATCH($A11,q_projections!$A:$A,0),MATCH(BT$2,q_projections!$2:$2,0)),"n/a")</f>
        <v>n/a</v>
      </c>
      <c r="BU11" s="122" t="str">
        <f>_xlfn.IFNA(INDEX(q_projections!$A:$BD,MATCH($A11,q_projections!$A:$A,0),MATCH(BU$2,q_projections!$2:$2,0)),"n/a")</f>
        <v>n/a</v>
      </c>
      <c r="BV11" s="122" t="str">
        <f>_xlfn.IFNA(INDEX(q_projections!$A:$BD,MATCH($A11,q_projections!$A:$A,0),MATCH(BV$2,q_projections!$2:$2,0)),"n/a")</f>
        <v>n/a</v>
      </c>
      <c r="BW11" s="122" t="str">
        <f>_xlfn.IFNA(INDEX(q_projections!$A:$BD,MATCH($A11,q_projections!$A:$A,0),MATCH(BW$2,q_projections!$2:$2,0)),"n/a")</f>
        <v>n/a</v>
      </c>
      <c r="BX11" s="122" t="str">
        <f>_xlfn.IFNA(INDEX(q_projections!$A:$BD,MATCH($A11,q_projections!$A:$A,0),MATCH(BX$2,q_projections!$2:$2,0)),"n/a")</f>
        <v>n/a</v>
      </c>
      <c r="BY11" s="122" t="str">
        <f>_xlfn.IFNA(INDEX(q_projections!$A:$BD,MATCH($A11,q_projections!$A:$A,0),MATCH(BY$2,q_projections!$2:$2,0)),"n/a")</f>
        <v>n/a</v>
      </c>
      <c r="BZ11" s="122" t="str">
        <f>_xlfn.IFNA(INDEX(q_projections!$A:$BD,MATCH($A11,q_projections!$A:$A,0),MATCH(BZ$2,q_projections!$2:$2,0)),"n/a")</f>
        <v>n/a</v>
      </c>
      <c r="CA11" s="122" t="str">
        <f>_xlfn.IFNA(INDEX(q_projections!$A:$BD,MATCH($A11,q_projections!$A:$A,0),MATCH(CA$2,q_projections!$2:$2,0)),"n/a")</f>
        <v>n/a</v>
      </c>
      <c r="CB11" s="122" t="str">
        <f>_xlfn.IFNA(INDEX(q_projections!$A:$BD,MATCH($A11,q_projections!$A:$A,0),MATCH(CB$2,q_projections!$2:$2,0)),"n/a")</f>
        <v>n/a</v>
      </c>
      <c r="CC11" s="122" t="str">
        <f>_xlfn.IFNA(INDEX(q_projections!$A:$BD,MATCH($A11,q_projections!$A:$A,0),MATCH(CC$2,q_projections!$2:$2,0)),"n/a")</f>
        <v>n/a</v>
      </c>
      <c r="CD11" s="122" t="str">
        <f>_xlfn.IFNA(INDEX(q_projections!$A:$BD,MATCH($A11,q_projections!$A:$A,0),MATCH(CD$2,q_projections!$2:$2,0)),"n/a")</f>
        <v>n/a</v>
      </c>
      <c r="CE11" s="122" t="str">
        <f>_xlfn.IFNA(INDEX(q_projections!$A:$BD,MATCH($A11,q_projections!$A:$A,0),MATCH(CE$2,q_projections!$2:$2,0)),"n/a")</f>
        <v>n/a</v>
      </c>
      <c r="CF11" s="122" t="str">
        <f>_xlfn.IFNA(INDEX(q_projections!$A:$BD,MATCH($A11,q_projections!$A:$A,0),MATCH(CF$2,q_projections!$2:$2,0)),"n/a")</f>
        <v>n/a</v>
      </c>
      <c r="CG11" s="122" t="str">
        <f>_xlfn.IFNA(INDEX(q_projections!$A:$BD,MATCH($A11,q_projections!$A:$A,0),MATCH(CG$2,q_projections!$2:$2,0)),"n/a")</f>
        <v>n/a</v>
      </c>
      <c r="CH11" s="122" t="str">
        <f>_xlfn.IFNA(INDEX(q_projections!$A:$BD,MATCH($A11,q_projections!$A:$A,0),MATCH(CH$2,q_projections!$2:$2,0)),"n/a")</f>
        <v>n/a</v>
      </c>
      <c r="CI11" s="122" t="str">
        <f>_xlfn.IFNA(INDEX(q_projections!$A:$BD,MATCH($A11,q_projections!$A:$A,0),MATCH(CI$2,q_projections!$2:$2,0)),"n/a")</f>
        <v>n/a</v>
      </c>
      <c r="CJ11" s="122" t="str">
        <f>_xlfn.IFNA(INDEX(q_projections!$A:$BD,MATCH($A11,q_projections!$A:$A,0),MATCH(CJ$2,q_projections!$2:$2,0)),"n/a")</f>
        <v>n/a</v>
      </c>
      <c r="CK11" s="122" t="str">
        <f>_xlfn.IFNA(INDEX(q_projections!$A:$BD,MATCH($A11,q_projections!$A:$A,0),MATCH(CK$2,q_projections!$2:$2,0)),"n/a")</f>
        <v>n/a</v>
      </c>
      <c r="CL11" s="122" t="str">
        <f>_xlfn.IFNA(INDEX(q_projections!$A:$BD,MATCH($A11,q_projections!$A:$A,0),MATCH(CL$2,q_projections!$2:$2,0)),"n/a")</f>
        <v>n/a</v>
      </c>
      <c r="CM11" s="122" t="str">
        <f>_xlfn.IFNA(INDEX(q_projections!$A:$BD,MATCH($A11,q_projections!$A:$A,0),MATCH(CM$2,q_projections!$2:$2,0)),"n/a")</f>
        <v>n/a</v>
      </c>
      <c r="CN11" s="122" t="str">
        <f>_xlfn.IFNA(INDEX(q_projections!$A:$BD,MATCH($A11,q_projections!$A:$A,0),MATCH(CN$2,q_projections!$2:$2,0)),"n/a")</f>
        <v>n/a</v>
      </c>
      <c r="CO11" s="122" t="str">
        <f>_xlfn.IFNA(INDEX(q_projections!$A:$BD,MATCH($A11,q_projections!$A:$A,0),MATCH(CO$2,q_projections!$2:$2,0)),"n/a")</f>
        <v>n/a</v>
      </c>
      <c r="CP11" s="122" t="str">
        <f>_xlfn.IFNA(INDEX(q_projections!$A:$BD,MATCH($A11,q_projections!$A:$A,0),MATCH(CP$2,q_projections!$2:$2,0)),"n/a")</f>
        <v>n/a</v>
      </c>
      <c r="CQ11" s="122" t="str">
        <f>_xlfn.IFNA(INDEX(q_projections!$A:$BD,MATCH($A11,q_projections!$A:$A,0),MATCH(CQ$2,q_projections!$2:$2,0)),"n/a")</f>
        <v>n/a</v>
      </c>
      <c r="CR11" s="122" t="str">
        <f>_xlfn.IFNA(INDEX(q_projections!$A:$BD,MATCH($A11,q_projections!$A:$A,0),MATCH(CR$2,q_projections!$2:$2,0)),"n/a")</f>
        <v>n/a</v>
      </c>
      <c r="CS11" s="122" t="str">
        <f>_xlfn.IFNA(INDEX(q_projections!$A:$BD,MATCH($A11,q_projections!$A:$A,0),MATCH(CS$2,q_projections!$2:$2,0)),"n/a")</f>
        <v>n/a</v>
      </c>
      <c r="CT11" s="122" t="str">
        <f>_xlfn.IFNA(INDEX(q_projections!$A:$BD,MATCH($A11,q_projections!$A:$A,0),MATCH(CT$2,q_projections!$2:$2,0)),"n/a")</f>
        <v>n/a</v>
      </c>
      <c r="CU11" s="122" t="str">
        <f>_xlfn.IFNA(INDEX(q_projections!$A:$BD,MATCH($A11,q_projections!$A:$A,0),MATCH(CU$2,q_projections!$2:$2,0)),"n/a")</f>
        <v>n/a</v>
      </c>
      <c r="CV11" s="122" t="str">
        <f>_xlfn.IFNA(INDEX(q_projections!$A:$BD,MATCH($A11,q_projections!$A:$A,0),MATCH(CV$2,q_projections!$2:$2,0)),"n/a")</f>
        <v>n/a</v>
      </c>
      <c r="CW11" s="122" t="str">
        <f>_xlfn.IFNA(INDEX(q_projections!$A:$BD,MATCH($A11,q_projections!$A:$A,0),MATCH(CW$2,q_projections!$2:$2,0)),"n/a")</f>
        <v>n/a</v>
      </c>
      <c r="CX11" s="122" t="str">
        <f>_xlfn.IFNA(INDEX(q_projections!$A:$BD,MATCH($A11,q_projections!$A:$A,0),MATCH(CX$2,q_projections!$2:$2,0)),"n/a")</f>
        <v>n/a</v>
      </c>
      <c r="CY11" s="122" t="str">
        <f>_xlfn.IFNA(INDEX(q_projections!$A:$BD,MATCH($A11,q_projections!$A:$A,0),MATCH(CY$2,q_projections!$2:$2,0)),"n/a")</f>
        <v>n/a</v>
      </c>
      <c r="CZ11" s="122" t="str">
        <f>_xlfn.IFNA(INDEX(q_projections!$A:$BD,MATCH($A11,q_projections!$A:$A,0),MATCH(CZ$2,q_projections!$2:$2,0)),"n/a")</f>
        <v>n/a</v>
      </c>
      <c r="DA11" s="122" t="str">
        <f>_xlfn.IFNA(INDEX(q_projections!$A:$BD,MATCH($A11,q_projections!$A:$A,0),MATCH(DA$2,q_projections!$2:$2,0)),"n/a")</f>
        <v>n/a</v>
      </c>
      <c r="DB11" s="122" t="str">
        <f>_xlfn.IFNA(INDEX(q_projections!$A:$BD,MATCH($A11,q_projections!$A:$A,0),MATCH(DB$2,q_projections!$2:$2,0)),"n/a")</f>
        <v>n/a</v>
      </c>
      <c r="DC11" s="122" t="str">
        <f>_xlfn.IFNA(INDEX(q_projections!$A:$BD,MATCH($A11,q_projections!$A:$A,0),MATCH(DC$2,q_projections!$2:$2,0)),"n/a")</f>
        <v>n/a</v>
      </c>
      <c r="DD11" s="122" t="str">
        <f>_xlfn.IFNA(INDEX(q_projections!$A:$BD,MATCH($A11,q_projections!$A:$A,0),MATCH(DD$2,q_projections!$2:$2,0)),"n/a")</f>
        <v>n/a</v>
      </c>
      <c r="DE11" s="122" t="str">
        <f>_xlfn.IFNA(INDEX(q_projections!$A:$BD,MATCH($A11,q_projections!$A:$A,0),MATCH(DE$2,q_projections!$2:$2,0)),"n/a")</f>
        <v>n/a</v>
      </c>
      <c r="DF11" s="122" t="str">
        <f>_xlfn.IFNA(INDEX(q_projections!$A:$BD,MATCH($A11,q_projections!$A:$A,0),MATCH(DF$2,q_projections!$2:$2,0)),"n/a")</f>
        <v>n/a</v>
      </c>
      <c r="DG11" s="122" t="str">
        <f>_xlfn.IFNA(INDEX(q_projections!$A:$BD,MATCH($A11,q_projections!$A:$A,0),MATCH(DG$2,q_projections!$2:$2,0)),"n/a")</f>
        <v>n/a</v>
      </c>
      <c r="DH11" s="122" t="str">
        <f>_xlfn.IFNA(INDEX(q_projections!$A:$BD,MATCH($A11,q_projections!$A:$A,0),MATCH(DH$2,q_projections!$2:$2,0)),"n/a")</f>
        <v>n/a</v>
      </c>
      <c r="DI11" s="122" t="str">
        <f>_xlfn.IFNA(INDEX(q_projections!$A:$BD,MATCH($A11,q_projections!$A:$A,0),MATCH(DI$2,q_projections!$2:$2,0)),"n/a")</f>
        <v>n/a</v>
      </c>
      <c r="DJ11" s="122" t="str">
        <f>_xlfn.IFNA(INDEX(q_projections!$A:$BD,MATCH($A11,q_projections!$A:$A,0),MATCH(DJ$2,q_projections!$2:$2,0)),"n/a")</f>
        <v>n/a</v>
      </c>
      <c r="DK11" s="122" t="str">
        <f>_xlfn.IFNA(INDEX(q_projections!$A:$BD,MATCH($A11,q_projections!$A:$A,0),MATCH(DK$2,q_projections!$2:$2,0)),"n/a")</f>
        <v>n/a</v>
      </c>
      <c r="DL11" s="122" t="str">
        <f>_xlfn.IFNA(INDEX(q_projections!$A:$BD,MATCH($A11,q_projections!$A:$A,0),MATCH(DL$2,q_projections!$2:$2,0)),"n/a")</f>
        <v>n/a</v>
      </c>
      <c r="DM11" s="122" t="str">
        <f>_xlfn.IFNA(INDEX(q_projections!$A:$BD,MATCH($A11,q_projections!$A:$A,0),MATCH(DM$2,q_projections!$2:$2,0)),"n/a")</f>
        <v>n/a</v>
      </c>
      <c r="DN11" s="122" t="str">
        <f>_xlfn.IFNA(INDEX(q_projections!$A:$BD,MATCH($A11,q_projections!$A:$A,0),MATCH(DN$2,q_projections!$2:$2,0)),"n/a")</f>
        <v>n/a</v>
      </c>
      <c r="DO11" s="122" t="str">
        <f>_xlfn.IFNA(INDEX(q_projections!$A:$BD,MATCH($A11,q_projections!$A:$A,0),MATCH(DO$2,q_projections!$2:$2,0)),"n/a")</f>
        <v>n/a</v>
      </c>
      <c r="DP11" s="122" t="str">
        <f>_xlfn.IFNA(INDEX(q_projections!$A:$BD,MATCH($A11,q_projections!$A:$A,0),MATCH(DP$2,q_projections!$2:$2,0)),"n/a")</f>
        <v>n/a</v>
      </c>
      <c r="DQ11" s="122" t="str">
        <f>_xlfn.IFNA(INDEX(q_projections!$A:$BD,MATCH($A11,q_projections!$A:$A,0),MATCH(DQ$2,q_projections!$2:$2,0)),"n/a")</f>
        <v>n/a</v>
      </c>
      <c r="DR11" s="122" t="str">
        <f>_xlfn.IFNA(INDEX(q_projections!$A:$BD,MATCH($A11,q_projections!$A:$A,0),MATCH(DR$2,q_projections!$2:$2,0)),"n/a")</f>
        <v>n/a</v>
      </c>
      <c r="DS11" s="122" t="str">
        <f>_xlfn.IFNA(INDEX(q_projections!$A:$BD,MATCH($A11,q_projections!$A:$A,0),MATCH(DS$2,q_projections!$2:$2,0)),"n/a")</f>
        <v>n/a</v>
      </c>
      <c r="DT11" s="122" t="str">
        <f>_xlfn.IFNA(INDEX(q_projections!$A:$BD,MATCH($A11,q_projections!$A:$A,0),MATCH(DT$2,q_projections!$2:$2,0)),"n/a")</f>
        <v>n/a</v>
      </c>
      <c r="DU11" s="122" t="str">
        <f>_xlfn.IFNA(INDEX(q_projections!$A:$BD,MATCH($A11,q_projections!$A:$A,0),MATCH(DU$2,q_projections!$2:$2,0)),"n/a")</f>
        <v>n/a</v>
      </c>
      <c r="DV11" s="122" t="str">
        <f>_xlfn.IFNA(INDEX(q_projections!$A:$BD,MATCH($A11,q_projections!$A:$A,0),MATCH(DV$2,q_projections!$2:$2,0)),"n/a")</f>
        <v>n/a</v>
      </c>
      <c r="DW11" s="122" t="str">
        <f>_xlfn.IFNA(INDEX(q_projections!$A:$BD,MATCH($A11,q_projections!$A:$A,0),MATCH(DW$2,q_projections!$2:$2,0)),"n/a")</f>
        <v>n/a</v>
      </c>
      <c r="DX11" s="122" t="str">
        <f>_xlfn.IFNA(INDEX(q_projections!$A:$BD,MATCH($A11,q_projections!$A:$A,0),MATCH(DX$2,q_projections!$2:$2,0)),"n/a")</f>
        <v>n/a</v>
      </c>
      <c r="DY11" s="122" t="str">
        <f>_xlfn.IFNA(INDEX(q_projections!$A:$BD,MATCH($A11,q_projections!$A:$A,0),MATCH(DY$2,q_projections!$2:$2,0)),"n/a")</f>
        <v>n/a</v>
      </c>
      <c r="DZ11" s="122" t="str">
        <f>_xlfn.IFNA(INDEX(q_projections!$A:$BD,MATCH($A11,q_projections!$A:$A,0),MATCH(DZ$2,q_projections!$2:$2,0)),"n/a")</f>
        <v>n/a</v>
      </c>
      <c r="EA11" s="122" t="str">
        <f>_xlfn.IFNA(INDEX(q_projections!$A:$BD,MATCH($A11,q_projections!$A:$A,0),MATCH(EA$2,q_projections!$2:$2,0)),"n/a")</f>
        <v>n/a</v>
      </c>
      <c r="EB11" s="122" t="str">
        <f>_xlfn.IFNA(INDEX(q_projections!$A:$BD,MATCH($A11,q_projections!$A:$A,0),MATCH(EB$2,q_projections!$2:$2,0)),"n/a")</f>
        <v>n/a</v>
      </c>
      <c r="EC11" s="122" t="str">
        <f>_xlfn.IFNA(INDEX(q_projections!$A:$BD,MATCH($A11,q_projections!$A:$A,0),MATCH(EC$2,q_projections!$2:$2,0)),"n/a")</f>
        <v>n/a</v>
      </c>
      <c r="ED11" s="122" t="str">
        <f>_xlfn.IFNA(INDEX(q_projections!$A:$BD,MATCH($A11,q_projections!$A:$A,0),MATCH(ED$2,q_projections!$2:$2,0)),"n/a")</f>
        <v>n/a</v>
      </c>
      <c r="EE11" s="122" t="str">
        <f>_xlfn.IFNA(INDEX(q_projections!$A:$BD,MATCH($A11,q_projections!$A:$A,0),MATCH(EE$2,q_projections!$2:$2,0)),"n/a")</f>
        <v>n/a</v>
      </c>
      <c r="EF11" s="122" t="str">
        <f>_xlfn.IFNA(INDEX(q_projections!$A:$BD,MATCH($A11,q_projections!$A:$A,0),MATCH(EF$2,q_projections!$2:$2,0)),"n/a")</f>
        <v>n/a</v>
      </c>
      <c r="EG11" s="122" t="str">
        <f>_xlfn.IFNA(INDEX(q_projections!$A:$BD,MATCH($A11,q_projections!$A:$A,0),MATCH(EG$2,q_projections!$2:$2,0)),"n/a")</f>
        <v>n/a</v>
      </c>
      <c r="EH11" s="122" t="str">
        <f>_xlfn.IFNA(INDEX(q_projections!$A:$BD,MATCH($A11,q_projections!$A:$A,0),MATCH(EH$2,q_projections!$2:$2,0)),"n/a")</f>
        <v>n/a</v>
      </c>
      <c r="EI11" s="122" t="str">
        <f>_xlfn.IFNA(INDEX(q_projections!$A:$BD,MATCH($A11,q_projections!$A:$A,0),MATCH(EI$2,q_projections!$2:$2,0)),"n/a")</f>
        <v>n/a</v>
      </c>
      <c r="EJ11" s="122" t="str">
        <f>_xlfn.IFNA(INDEX(q_projections!$A:$BD,MATCH($A11,q_projections!$A:$A,0),MATCH(EJ$2,q_projections!$2:$2,0)),"n/a")</f>
        <v>n/a</v>
      </c>
      <c r="EK11" s="122" t="str">
        <f>_xlfn.IFNA(INDEX(q_projections!$A:$BD,MATCH($A11,q_projections!$A:$A,0),MATCH(EK$2,q_projections!$2:$2,0)),"n/a")</f>
        <v>n/a</v>
      </c>
      <c r="EL11" s="122" t="str">
        <f>_xlfn.IFNA(INDEX(q_projections!$A:$BD,MATCH($A11,q_projections!$A:$A,0),MATCH(EL$2,q_projections!$2:$2,0)),"n/a")</f>
        <v>n/a</v>
      </c>
      <c r="EM11" s="122" t="str">
        <f>_xlfn.IFNA(INDEX(q_projections!$A:$BD,MATCH($A11,q_projections!$A:$A,0),MATCH(EM$2,q_projections!$2:$2,0)),"n/a")</f>
        <v>n/a</v>
      </c>
      <c r="EN11" s="122" t="str">
        <f>_xlfn.IFNA(INDEX(q_projections!$A:$BD,MATCH($A11,q_projections!$A:$A,0),MATCH(EN$2,q_projections!$2:$2,0)),"n/a")</f>
        <v>n/a</v>
      </c>
      <c r="EO11" s="122" t="str">
        <f>_xlfn.IFNA(INDEX(q_projections!$A:$BD,MATCH($A11,q_projections!$A:$A,0),MATCH(EO$2,q_projections!$2:$2,0)),"n/a")</f>
        <v>n/a</v>
      </c>
      <c r="EP11" s="122" t="str">
        <f>_xlfn.IFNA(INDEX(q_projections!$A:$BD,MATCH($A11,q_projections!$A:$A,0),MATCH(EP$2,q_projections!$2:$2,0)),"n/a")</f>
        <v>n/a</v>
      </c>
      <c r="EQ11" s="122" t="str">
        <f>_xlfn.IFNA(INDEX(q_projections!$A:$BD,MATCH($A11,q_projections!$A:$A,0),MATCH(EQ$2,q_projections!$2:$2,0)),"n/a")</f>
        <v>n/a</v>
      </c>
      <c r="ER11" s="122" t="str">
        <f>_xlfn.IFNA(INDEX(q_projections!$A:$BD,MATCH($A11,q_projections!$A:$A,0),MATCH(ER$2,q_projections!$2:$2,0)),"n/a")</f>
        <v>n/a</v>
      </c>
      <c r="ES11" s="122" t="str">
        <f>_xlfn.IFNA(INDEX(q_projections!$A:$BD,MATCH($A11,q_projections!$A:$A,0),MATCH(ES$2,q_projections!$2:$2,0)),"n/a")</f>
        <v>n/a</v>
      </c>
      <c r="ET11" s="122" t="str">
        <f>_xlfn.IFNA(INDEX(q_projections!$A:$BD,MATCH($A11,q_projections!$A:$A,0),MATCH(ET$2,q_projections!$2:$2,0)),"n/a")</f>
        <v>n/a</v>
      </c>
      <c r="EU11" s="122" t="str">
        <f>_xlfn.IFNA(INDEX(q_projections!$A:$BD,MATCH($A11,q_projections!$A:$A,0),MATCH(EU$2,q_projections!$2:$2,0)),"n/a")</f>
        <v>n/a</v>
      </c>
      <c r="EV11" s="122" t="str">
        <f>_xlfn.IFNA(INDEX(q_projections!$A:$BD,MATCH($A11,q_projections!$A:$A,0),MATCH(EV$2,q_projections!$2:$2,0)),"n/a")</f>
        <v>n/a</v>
      </c>
      <c r="EW11" s="122" t="str">
        <f>_xlfn.IFNA(INDEX(q_projections!$A:$BD,MATCH($A11,q_projections!$A:$A,0),MATCH(EW$2,q_projections!$2:$2,0)),"n/a")</f>
        <v>n/a</v>
      </c>
      <c r="EX11" s="122" t="str">
        <f>_xlfn.IFNA(INDEX(q_projections!$A:$BD,MATCH($A11,q_projections!$A:$A,0),MATCH(EX$2,q_projections!$2:$2,0)),"n/a")</f>
        <v>n/a</v>
      </c>
      <c r="EY11" s="122" t="str">
        <f>_xlfn.IFNA(INDEX(q_projections!$A:$BD,MATCH($A11,q_projections!$A:$A,0),MATCH(EY$2,q_projections!$2:$2,0)),"n/a")</f>
        <v>n/a</v>
      </c>
      <c r="EZ11" s="122" t="str">
        <f>_xlfn.IFNA(INDEX(q_projections!$A:$BD,MATCH($A11,q_projections!$A:$A,0),MATCH(EZ$2,q_projections!$2:$2,0)),"n/a")</f>
        <v>n/a</v>
      </c>
      <c r="FA11" s="122" t="str">
        <f>_xlfn.IFNA(INDEX(q_projections!$A:$BD,MATCH($A11,q_projections!$A:$A,0),MATCH(FA$2,q_projections!$2:$2,0)),"n/a")</f>
        <v>n/a</v>
      </c>
      <c r="FB11" s="122" t="str">
        <f>_xlfn.IFNA(INDEX(q_projections!$A:$BD,MATCH($A11,q_projections!$A:$A,0),MATCH(FB$2,q_projections!$2:$2,0)),"n/a")</f>
        <v>n/a</v>
      </c>
      <c r="FC11" s="122" t="str">
        <f>_xlfn.IFNA(INDEX(q_projections!$A:$BD,MATCH($A11,q_projections!$A:$A,0),MATCH(FC$2,q_projections!$2:$2,0)),"n/a")</f>
        <v>n/a</v>
      </c>
      <c r="FD11" s="122" t="str">
        <f>_xlfn.IFNA(INDEX(q_projections!$A:$BD,MATCH($A11,q_projections!$A:$A,0),MATCH(FD$2,q_projections!$2:$2,0)),"n/a")</f>
        <v>n/a</v>
      </c>
      <c r="FE11" s="122" t="str">
        <f>_xlfn.IFNA(INDEX(q_projections!$A:$BD,MATCH($A11,q_projections!$A:$A,0),MATCH(FE$2,q_projections!$2:$2,0)),"n/a")</f>
        <v>n/a</v>
      </c>
      <c r="FF11" s="122" t="str">
        <f>_xlfn.IFNA(INDEX(q_projections!$A:$BD,MATCH($A11,q_projections!$A:$A,0),MATCH(FF$2,q_projections!$2:$2,0)),"n/a")</f>
        <v>n/a</v>
      </c>
      <c r="FG11" s="122" t="str">
        <f>_xlfn.IFNA(INDEX(q_projections!$A:$BD,MATCH($A11,q_projections!$A:$A,0),MATCH(FG$2,q_projections!$2:$2,0)),"n/a")</f>
        <v>n/a</v>
      </c>
      <c r="FH11" s="122" t="str">
        <f>_xlfn.IFNA(INDEX(q_projections!$A:$BD,MATCH($A11,q_projections!$A:$A,0),MATCH(FH$2,q_projections!$2:$2,0)),"n/a")</f>
        <v>n/a</v>
      </c>
      <c r="FI11" s="122" t="str">
        <f>_xlfn.IFNA(INDEX(q_projections!$A:$BD,MATCH($A11,q_projections!$A:$A,0),MATCH(FI$2,q_projections!$2:$2,0)),"n/a")</f>
        <v>n/a</v>
      </c>
      <c r="FJ11" s="122" t="str">
        <f>_xlfn.IFNA(INDEX(q_projections!$A:$BD,MATCH($A11,q_projections!$A:$A,0),MATCH(FJ$2,q_projections!$2:$2,0)),"n/a")</f>
        <v>n/a</v>
      </c>
      <c r="FK11" s="122" t="str">
        <f>_xlfn.IFNA(INDEX(q_projections!$A:$BD,MATCH($A11,q_projections!$A:$A,0),MATCH(FK$2,q_projections!$2:$2,0)),"n/a")</f>
        <v>n/a</v>
      </c>
      <c r="FL11" s="122" t="str">
        <f>_xlfn.IFNA(INDEX(q_projections!$A:$BD,MATCH($A11,q_projections!$A:$A,0),MATCH(FL$2,q_projections!$2:$2,0)),"n/a")</f>
        <v>n/a</v>
      </c>
      <c r="FM11" s="122" t="str">
        <f>_xlfn.IFNA(INDEX(q_projections!$A:$BD,MATCH($A11,q_projections!$A:$A,0),MATCH(FM$2,q_projections!$2:$2,0)),"n/a")</f>
        <v>n/a</v>
      </c>
      <c r="FN11" s="122" t="str">
        <f>_xlfn.IFNA(INDEX(q_projections!$A:$BD,MATCH($A11,q_projections!$A:$A,0),MATCH(FN$2,q_projections!$2:$2,0)),"n/a")</f>
        <v>n/a</v>
      </c>
      <c r="FO11" s="122" t="str">
        <f>_xlfn.IFNA(INDEX(q_projections!$A:$BD,MATCH($A11,q_projections!$A:$A,0),MATCH(FO$2,q_projections!$2:$2,0)),"n/a")</f>
        <v>n/a</v>
      </c>
      <c r="FP11" s="122" t="str">
        <f>_xlfn.IFNA(INDEX(q_projections!$A:$BD,MATCH($A11,q_projections!$A:$A,0),MATCH(FP$2,q_projections!$2:$2,0)),"n/a")</f>
        <v>n/a</v>
      </c>
      <c r="FQ11" s="122" t="str">
        <f>_xlfn.IFNA(INDEX(q_projections!$A:$BD,MATCH($A11,q_projections!$A:$A,0),MATCH(FQ$2,q_projections!$2:$2,0)),"n/a")</f>
        <v>n/a</v>
      </c>
      <c r="FR11" s="122" t="str">
        <f>_xlfn.IFNA(INDEX(q_projections!$A:$BD,MATCH($A11,q_projections!$A:$A,0),MATCH(FR$2,q_projections!$2:$2,0)),"n/a")</f>
        <v>n/a</v>
      </c>
      <c r="FS11" s="122" t="str">
        <f>_xlfn.IFNA(INDEX(q_projections!$A:$BD,MATCH($A11,q_projections!$A:$A,0),MATCH(FS$2,q_projections!$2:$2,0)),"n/a")</f>
        <v>n/a</v>
      </c>
      <c r="FT11" s="122" t="str">
        <f>_xlfn.IFNA(INDEX(q_projections!$A:$BD,MATCH($A11,q_projections!$A:$A,0),MATCH(FT$2,q_projections!$2:$2,0)),"n/a")</f>
        <v>n/a</v>
      </c>
      <c r="FU11" s="122" t="str">
        <f>_xlfn.IFNA(INDEX(q_projections!$A:$BD,MATCH($A11,q_projections!$A:$A,0),MATCH(FU$2,q_projections!$2:$2,0)),"n/a")</f>
        <v>n/a</v>
      </c>
      <c r="FV11" s="122" t="str">
        <f>_xlfn.IFNA(INDEX(q_projections!$A:$BD,MATCH($A11,q_projections!$A:$A,0),MATCH(FV$2,q_projections!$2:$2,0)),"n/a")</f>
        <v>n/a</v>
      </c>
      <c r="FW11" s="122" t="str">
        <f>_xlfn.IFNA(INDEX(q_projections!$A:$BD,MATCH($A11,q_projections!$A:$A,0),MATCH(FW$2,q_projections!$2:$2,0)),"n/a")</f>
        <v>n/a</v>
      </c>
      <c r="FX11" s="122" t="str">
        <f>_xlfn.IFNA(INDEX(q_projections!$A:$BD,MATCH($A11,q_projections!$A:$A,0),MATCH(FX$2,q_projections!$2:$2,0)),"n/a")</f>
        <v>n/a</v>
      </c>
      <c r="FY11" s="122" t="str">
        <f>_xlfn.IFNA(INDEX(q_projections!$A:$BD,MATCH($A11,q_projections!$A:$A,0),MATCH(FY$2,q_projections!$2:$2,0)),"n/a")</f>
        <v>n/a</v>
      </c>
      <c r="FZ11" s="122" t="str">
        <f>_xlfn.IFNA(INDEX(q_projections!$A:$BD,MATCH($A11,q_projections!$A:$A,0),MATCH(FZ$2,q_projections!$2:$2,0)),"n/a")</f>
        <v>n/a</v>
      </c>
      <c r="GA11" s="122" t="str">
        <f>_xlfn.IFNA(INDEX(q_projections!$A:$BD,MATCH($A11,q_projections!$A:$A,0),MATCH(GA$2,q_projections!$2:$2,0)),"n/a")</f>
        <v>n/a</v>
      </c>
      <c r="GB11" s="122" t="str">
        <f>_xlfn.IFNA(INDEX(q_projections!$A:$BD,MATCH($A11,q_projections!$A:$A,0),MATCH(GB$2,q_projections!$2:$2,0)),"n/a")</f>
        <v>n/a</v>
      </c>
      <c r="GC11" s="122" t="str">
        <f>_xlfn.IFNA(INDEX(q_projections!$A:$BD,MATCH($A11,q_projections!$A:$A,0),MATCH(GC$2,q_projections!$2:$2,0)),"n/a")</f>
        <v>n/a</v>
      </c>
      <c r="GD11" s="122" t="str">
        <f>_xlfn.IFNA(INDEX(q_projections!$A:$BD,MATCH($A11,q_projections!$A:$A,0),MATCH(GD$2,q_projections!$2:$2,0)),"n/a")</f>
        <v>n/a</v>
      </c>
      <c r="GE11" s="122" t="str">
        <f>_xlfn.IFNA(INDEX(q_projections!$A:$BD,MATCH($A11,q_projections!$A:$A,0),MATCH(GE$2,q_projections!$2:$2,0)),"n/a")</f>
        <v>n/a</v>
      </c>
      <c r="GF11" s="122" t="str">
        <f>_xlfn.IFNA(INDEX(q_projections!$A:$BD,MATCH($A11,q_projections!$A:$A,0),MATCH(GF$2,q_projections!$2:$2,0)),"n/a")</f>
        <v>n/a</v>
      </c>
      <c r="GG11" s="122" t="str">
        <f>_xlfn.IFNA(INDEX(q_projections!$A:$BD,MATCH($A11,q_projections!$A:$A,0),MATCH(GG$2,q_projections!$2:$2,0)),"n/a")</f>
        <v>n/a</v>
      </c>
      <c r="GH11" s="122">
        <f>_xlfn.IFNA(INDEX(q_projections!$A:$BD,MATCH($A11,q_projections!$A:$A,0),MATCH(GH$2,q_projections!$2:$2,0)),"n/a")</f>
        <v>0</v>
      </c>
      <c r="GI11" s="122">
        <f>_xlfn.IFNA(INDEX(q_projections!$A:$BD,MATCH($A11,q_projections!$A:$A,0),MATCH(GI$2,q_projections!$2:$2,0)),"n/a")</f>
        <v>0</v>
      </c>
      <c r="GJ11" s="122">
        <f>_xlfn.IFNA(INDEX(q_projections!$A:$BD,MATCH($A11,q_projections!$A:$A,0),MATCH(GJ$2,q_projections!$2:$2,0)),"n/a")</f>
        <v>0</v>
      </c>
      <c r="GK11" s="122">
        <f>_xlfn.IFNA(INDEX(q_projections!$A:$BD,MATCH($A11,q_projections!$A:$A,0),MATCH(GK$2,q_projections!$2:$2,0)),"n/a")</f>
        <v>4.0838895678857012</v>
      </c>
      <c r="GL11" s="122">
        <f>_xlfn.IFNA(INDEX(q_projections!$A:$BD,MATCH($A11,q_projections!$A:$A,0),MATCH(GL$2,q_projections!$2:$2,0)),"n/a")</f>
        <v>2.6478645538242418</v>
      </c>
      <c r="GM11" s="122">
        <f>_xlfn.IFNA(INDEX(q_projections!$A:$BD,MATCH($A11,q_projections!$A:$A,0),MATCH(GM$2,q_projections!$2:$2,0)),"n/a")</f>
        <v>3.6428293562889458</v>
      </c>
      <c r="GN11" s="122">
        <f>_xlfn.IFNA(INDEX(q_projections!$A:$BD,MATCH($A11,q_projections!$A:$A,0),MATCH(GN$2,q_projections!$2:$2,0)),"n/a")</f>
        <v>3.5093113650138452</v>
      </c>
      <c r="GO11" s="122">
        <f>_xlfn.IFNA(INDEX(q_projections!$A:$BD,MATCH($A11,q_projections!$A:$A,0),MATCH(GO$2,q_projections!$2:$2,0)),"n/a")</f>
        <v>7.2864514885873088</v>
      </c>
      <c r="GP11" s="122">
        <f>_xlfn.IFNA(INDEX(q_projections!$A:$BD,MATCH($A11,q_projections!$A:$A,0),MATCH(GP$2,q_projections!$2:$2,0)),"n/a")</f>
        <v>3.6461126352847595</v>
      </c>
      <c r="GQ11" s="122">
        <f>_xlfn.IFNA(INDEX(q_projections!$A:$BD,MATCH($A11,q_projections!$A:$A,0),MATCH(GQ$2,q_projections!$2:$2,0)),"n/a")</f>
        <v>0.47410133844654201</v>
      </c>
      <c r="GR11" s="122">
        <f>_xlfn.IFNA(INDEX(q_projections!$A:$BD,MATCH($A11,q_projections!$A:$A,0),MATCH(GR$2,q_projections!$2:$2,0)),"n/a")</f>
        <v>-0.37762525704884142</v>
      </c>
      <c r="GS11" s="122">
        <f>_xlfn.IFNA(INDEX(q_projections!$A:$BD,MATCH($A11,q_projections!$A:$A,0),MATCH(GS$2,q_projections!$2:$2,0)),"n/a")</f>
        <v>-9.0737078523853825</v>
      </c>
      <c r="GT11" s="122">
        <f>_xlfn.IFNA(INDEX(q_projections!$A:$BD,MATCH($A11,q_projections!$A:$A,0),MATCH(GT$2,q_projections!$2:$2,0)),"n/a")</f>
        <v>-5.8742166526670747</v>
      </c>
      <c r="GU11" s="122">
        <f>_xlfn.IFNA(INDEX(q_projections!$A:$BD,MATCH($A11,q_projections!$A:$A,0),MATCH(GU$2,q_projections!$2:$2,0)),"n/a")</f>
        <v>-3.1753776767722397</v>
      </c>
      <c r="GV11" s="122">
        <f>_xlfn.IFNA(INDEX(q_projections!$A:$BD,MATCH($A11,q_projections!$A:$A,0),MATCH(GV$2,q_projections!$2:$2,0)),"n/a")</f>
        <v>-0.42909539166711141</v>
      </c>
      <c r="GW11" s="122">
        <f>_xlfn.IFNA(INDEX(q_projections!$A:$BD,MATCH($A11,q_projections!$A:$A,0),MATCH(GW$2,q_projections!$2:$2,0)),"n/a")</f>
        <v>-0.13231887041027512</v>
      </c>
      <c r="GX11" s="122">
        <f>_xlfn.IFNA(INDEX(q_projections!$A:$BD,MATCH($A11,q_projections!$A:$A,0),MATCH(GX$2,q_projections!$2:$2,0)),"n/a")</f>
        <v>9.9358303249430513E-2</v>
      </c>
      <c r="GY11" s="122">
        <f>_xlfn.IFNA(INDEX(q_projections!$A:$BD,MATCH($A11,q_projections!$A:$A,0),MATCH(GY$2,q_projections!$2:$2,0)),"n/a")</f>
        <v>9.9333629199227502E-2</v>
      </c>
      <c r="GZ11" s="122">
        <f>_xlfn.IFNA(INDEX(q_projections!$A:$BD,MATCH($A11,q_projections!$A:$A,0),MATCH(GZ$2,q_projections!$2:$2,0)),"n/a")</f>
        <v>-0.16535071493081199</v>
      </c>
      <c r="HA11" s="122">
        <f>_xlfn.IFNA(INDEX(q_projections!$A:$BD,MATCH($A11,q_projections!$A:$A,0),MATCH(HA$2,q_projections!$2:$2,0)),"n/a")</f>
        <v>-0.19847827163703702</v>
      </c>
      <c r="HB11" s="122">
        <f>_xlfn.IFNA(INDEX(q_projections!$A:$BD,MATCH($A11,q_projections!$A:$A,0),MATCH(HB$2,q_projections!$2:$2,0)),"n/a")</f>
        <v>-1.5803459038588485</v>
      </c>
      <c r="HC11" s="122">
        <f>_xlfn.IFNA(INDEX(q_projections!$A:$BD,MATCH($A11,q_projections!$A:$A,0),MATCH(HC$2,q_projections!$2:$2,0)),"n/a")</f>
        <v>-1.1258166033581207</v>
      </c>
      <c r="HD11" s="122">
        <f>_xlfn.IFNA(INDEX(q_projections!$A:$BD,MATCH($A11,q_projections!$A:$A,0),MATCH(HD$2,q_projections!$2:$2,0)),"n/a")</f>
        <v>-0.29978743960862309</v>
      </c>
      <c r="HE11" s="122">
        <f>_xlfn.IFNA(INDEX(q_projections!$A:$BD,MATCH($A11,q_projections!$A:$A,0),MATCH(HE$2,q_projections!$2:$2,0)),"n/a")</f>
        <v>-0.20008330542915509</v>
      </c>
      <c r="HF11" s="122">
        <f>_xlfn.IFNA(INDEX(q_projections!$A:$BD,MATCH($A11,q_projections!$A:$A,0),MATCH(HF$2,q_projections!$2:$2,0)),"n/a")</f>
        <v>0.13362283088036442</v>
      </c>
      <c r="HG11" s="122">
        <f>_xlfn.IFNA(INDEX(q_projections!$A:$BD,MATCH($A11,q_projections!$A:$A,0),MATCH(HG$2,q_projections!$2:$2,0)),"n/a")</f>
        <v>0.13357820814068333</v>
      </c>
      <c r="HH11" s="122">
        <f>_xlfn.IFNA(INDEX(q_projections!$A:$BD,MATCH($A11,q_projections!$A:$A,0),MATCH(HH$2,q_projections!$2:$2,0)),"n/a")</f>
        <v>0.13353361519437001</v>
      </c>
      <c r="HI11" s="122">
        <f>_xlfn.IFNA(INDEX(q_projections!$A:$BD,MATCH($A11,q_projections!$A:$A,0),MATCH(HI$2,q_projections!$2:$2,0)),"n/a")</f>
        <v>0.16688218659204335</v>
      </c>
      <c r="HJ11" s="122">
        <f>_xlfn.IFNA(INDEX(q_projections!$A:$BD,MATCH($A11,q_projections!$A:$A,0),MATCH(HJ$2,q_projections!$2:$2,0)),"n/a")</f>
        <v>3.3345837732978723E-2</v>
      </c>
      <c r="HK11" s="122">
        <f>_xlfn.IFNA(INDEX(q_projections!$A:$BD,MATCH($A11,q_projections!$A:$A,0),MATCH(HK$2,q_projections!$2:$2,0)),"n/a")</f>
        <v>-0.33297232410839372</v>
      </c>
      <c r="HL11" s="122">
        <f>_xlfn.IFNA(INDEX(q_projections!$A:$BD,MATCH($A11,q_projections!$A:$A,0),MATCH(HL$2,q_projections!$2:$2,0)),"n/a")</f>
        <v>0.43447318778093713</v>
      </c>
      <c r="HM11" s="122">
        <f>_xlfn.IFNA(INDEX(q_projections!$A:$BD,MATCH($A11,q_projections!$A:$A,0),MATCH(HM$2,q_projections!$2:$2,0)),"n/a")</f>
        <v>0.13338889351739436</v>
      </c>
      <c r="HN11" s="122">
        <f>_xlfn.IFNA(INDEX(q_projections!$A:$BD,MATCH($A11,q_projections!$A:$A,0),MATCH(HN$2,q_projections!$2:$2,0)),"n/a")</f>
        <v>0.16670135996275093</v>
      </c>
      <c r="HO11" s="122">
        <f>_xlfn.IFNA(INDEX(q_projections!$A:$BD,MATCH($A11,q_projections!$A:$A,0),MATCH(HO$2,q_projections!$2:$2,0)),"n/a")</f>
        <v>0.13328888521111359</v>
      </c>
      <c r="HP11" s="122">
        <f>_xlfn.IFNA(INDEX(q_projections!$A:$BD,MATCH($A11,q_projections!$A:$A,0),MATCH(HP$2,q_projections!$2:$2,0)),"n/a")</f>
        <v>0.16657640168262766</v>
      </c>
      <c r="HQ11" s="122">
        <f>_xlfn.IFNA(INDEX(q_projections!$A:$BD,MATCH($A11,q_projections!$A:$A,0),MATCH(HQ$2,q_projections!$2:$2,0)),"n/a")</f>
        <v>0.16650706132985693</v>
      </c>
      <c r="HR11" s="122">
        <f>_xlfn.IFNA(INDEX(q_projections!$A:$BD,MATCH($A11,q_projections!$A:$A,0),MATCH(HR$2,q_projections!$2:$2,0)),"n/a")</f>
        <v>0.16643777868128318</v>
      </c>
      <c r="HS11" s="122">
        <f>_xlfn.IFNA(INDEX(q_projections!$A:$BD,MATCH($A11,q_projections!$A:$A,0),MATCH(HS$2,q_projections!$2:$2,0)),"n/a")</f>
        <v>0.19966715917130173</v>
      </c>
      <c r="HT11" s="122">
        <f>_xlfn.IFNA(INDEX(q_projections!$A:$BD,MATCH($A11,q_projections!$A:$A,0),MATCH(HT$2,q_projections!$2:$2,0)),"n/a")</f>
        <v>0.33277841473173808</v>
      </c>
      <c r="HU11" s="122">
        <f>_xlfn.IFNA(INDEX(q_projections!$A:$BD,MATCH($A11,q_projections!$A:$A,0),MATCH(HU$2,q_projections!$2:$2,0)),"n/a")</f>
        <v>0.33250179142239045</v>
      </c>
      <c r="HV11" s="122">
        <f>_xlfn.IFNA(INDEX(q_projections!$A:$BD,MATCH($A11,q_projections!$A:$A,0),MATCH(HV$2,q_projections!$2:$2,0)),"n/a")</f>
        <v>0.36549365920723886</v>
      </c>
      <c r="HW11" s="122">
        <f>_xlfn.IFNA(INDEX(q_projections!$A:$BD,MATCH($A11,q_projections!$A:$A,0),MATCH(HW$2,q_projections!$2:$2,0)),"n/a")</f>
        <v>0.39840588143722488</v>
      </c>
      <c r="HX11" s="122">
        <f>_xlfn.IFNA(INDEX(q_projections!$A:$BD,MATCH($A11,q_projections!$A:$A,0),MATCH(HX$2,q_projections!$2:$2,0)),"n/a")</f>
        <v>0.4976971853302814</v>
      </c>
      <c r="HY11" s="122">
        <f>_xlfn.IFNA(INDEX(q_projections!$A:$BD,MATCH($A11,q_projections!$A:$A,0),MATCH(HY$2,q_projections!$2:$2,0)),"n/a")</f>
        <v>0.5302830372980516</v>
      </c>
      <c r="HZ11" s="122">
        <f>_xlfn.IFNA(INDEX(q_projections!$A:$BD,MATCH($A11,q_projections!$A:$A,0),MATCH(HZ$2,q_projections!$2:$2,0)),"n/a")</f>
        <v>0.56274947020114041</v>
      </c>
      <c r="IA11" s="122">
        <f>_xlfn.IFNA(INDEX(q_projections!$A:$BD,MATCH($A11,q_projections!$A:$A,0),MATCH(IA$2,q_projections!$2:$2,0)),"n/a")</f>
        <v>0.56195886700685094</v>
      </c>
      <c r="IB11" s="122">
        <f>_xlfn.IFNA(INDEX(q_projections!$A:$BD,MATCH($A11,q_projections!$A:$A,0),MATCH(IB$2,q_projections!$2:$2,0)),"n/a")</f>
        <v>0.59425389524643268</v>
      </c>
      <c r="IC11" s="122">
        <f>_xlfn.IFNA(INDEX(q_projections!$A:$BD,MATCH($A11,q_projections!$A:$A,0),MATCH(IC$2,q_projections!$2:$2,0)),"n/a")</f>
        <v>0.59337236306535868</v>
      </c>
    </row>
    <row r="12" spans="1:238" s="60" customFormat="1">
      <c r="A12" s="70" t="s">
        <v>443</v>
      </c>
      <c r="B12" s="60" t="str">
        <f>_xlfn.IFNA(INDEX(q_projections!$A:$BD,MATCH($A12,q_projections!$A:$A,0),MATCH(B$2,q_projections!$2:$2,0)),"n/a")</f>
        <v>n/a</v>
      </c>
      <c r="C12" s="60" t="str">
        <f>_xlfn.IFNA(INDEX(q_projections!$A:$BD,MATCH($A12,q_projections!$A:$A,0),MATCH(C$2,q_projections!$2:$2,0)),"n/a")</f>
        <v>n/a</v>
      </c>
      <c r="D12" s="60" t="str">
        <f>_xlfn.IFNA(INDEX(q_projections!$A:$BD,MATCH($A12,q_projections!$A:$A,0),MATCH(D$2,q_projections!$2:$2,0)),"n/a")</f>
        <v>n/a</v>
      </c>
      <c r="E12" s="60" t="str">
        <f>_xlfn.IFNA(INDEX(q_projections!$A:$BD,MATCH($A12,q_projections!$A:$A,0),MATCH(E$2,q_projections!$2:$2,0)),"n/a")</f>
        <v>n/a</v>
      </c>
      <c r="F12" s="60" t="str">
        <f>_xlfn.IFNA(INDEX(q_projections!$A:$BD,MATCH($A12,q_projections!$A:$A,0),MATCH(F$2,q_projections!$2:$2,0)),"n/a")</f>
        <v>n/a</v>
      </c>
      <c r="G12" s="60" t="str">
        <f>_xlfn.IFNA(INDEX(q_projections!$A:$BD,MATCH($A12,q_projections!$A:$A,0),MATCH(G$2,q_projections!$2:$2,0)),"n/a")</f>
        <v>n/a</v>
      </c>
      <c r="H12" s="60" t="str">
        <f>_xlfn.IFNA(INDEX(q_projections!$A:$BD,MATCH($A12,q_projections!$A:$A,0),MATCH(H$2,q_projections!$2:$2,0)),"n/a")</f>
        <v>n/a</v>
      </c>
      <c r="I12" s="60" t="str">
        <f>_xlfn.IFNA(INDEX(q_projections!$A:$BD,MATCH($A12,q_projections!$A:$A,0),MATCH(I$2,q_projections!$2:$2,0)),"n/a")</f>
        <v>n/a</v>
      </c>
      <c r="J12" s="60" t="str">
        <f>_xlfn.IFNA(INDEX(q_projections!$A:$BD,MATCH($A12,q_projections!$A:$A,0),MATCH(J$2,q_projections!$2:$2,0)),"n/a")</f>
        <v>n/a</v>
      </c>
      <c r="K12" s="60" t="str">
        <f>_xlfn.IFNA(INDEX(q_projections!$A:$BD,MATCH($A12,q_projections!$A:$A,0),MATCH(K$2,q_projections!$2:$2,0)),"n/a")</f>
        <v>n/a</v>
      </c>
      <c r="L12" s="60" t="str">
        <f>_xlfn.IFNA(INDEX(q_projections!$A:$BD,MATCH($A12,q_projections!$A:$A,0),MATCH(L$2,q_projections!$2:$2,0)),"n/a")</f>
        <v>n/a</v>
      </c>
      <c r="M12" s="60" t="str">
        <f>_xlfn.IFNA(INDEX(q_projections!$A:$BD,MATCH($A12,q_projections!$A:$A,0),MATCH(M$2,q_projections!$2:$2,0)),"n/a")</f>
        <v>n/a</v>
      </c>
      <c r="N12" s="60" t="str">
        <f>_xlfn.IFNA(INDEX(q_projections!$A:$BD,MATCH($A12,q_projections!$A:$A,0),MATCH(N$2,q_projections!$2:$2,0)),"n/a")</f>
        <v>n/a</v>
      </c>
      <c r="O12" s="60" t="str">
        <f>_xlfn.IFNA(INDEX(q_projections!$A:$BD,MATCH($A12,q_projections!$A:$A,0),MATCH(O$2,q_projections!$2:$2,0)),"n/a")</f>
        <v>n/a</v>
      </c>
      <c r="P12" s="60" t="str">
        <f>_xlfn.IFNA(INDEX(q_projections!$A:$BD,MATCH($A12,q_projections!$A:$A,0),MATCH(P$2,q_projections!$2:$2,0)),"n/a")</f>
        <v>n/a</v>
      </c>
      <c r="Q12" s="60" t="str">
        <f>_xlfn.IFNA(INDEX(q_projections!$A:$BD,MATCH($A12,q_projections!$A:$A,0),MATCH(Q$2,q_projections!$2:$2,0)),"n/a")</f>
        <v>n/a</v>
      </c>
      <c r="R12" s="60" t="str">
        <f>_xlfn.IFNA(INDEX(q_projections!$A:$BD,MATCH($A12,q_projections!$A:$A,0),MATCH(R$2,q_projections!$2:$2,0)),"n/a")</f>
        <v>n/a</v>
      </c>
      <c r="S12" s="60" t="str">
        <f>_xlfn.IFNA(INDEX(q_projections!$A:$BD,MATCH($A12,q_projections!$A:$A,0),MATCH(S$2,q_projections!$2:$2,0)),"n/a")</f>
        <v>n/a</v>
      </c>
      <c r="T12" s="60" t="str">
        <f>_xlfn.IFNA(INDEX(q_projections!$A:$BD,MATCH($A12,q_projections!$A:$A,0),MATCH(T$2,q_projections!$2:$2,0)),"n/a")</f>
        <v>n/a</v>
      </c>
      <c r="U12" s="60" t="str">
        <f>_xlfn.IFNA(INDEX(q_projections!$A:$BD,MATCH($A12,q_projections!$A:$A,0),MATCH(U$2,q_projections!$2:$2,0)),"n/a")</f>
        <v>n/a</v>
      </c>
      <c r="V12" s="60" t="str">
        <f>_xlfn.IFNA(INDEX(q_projections!$A:$BD,MATCH($A12,q_projections!$A:$A,0),MATCH(V$2,q_projections!$2:$2,0)),"n/a")</f>
        <v>n/a</v>
      </c>
      <c r="W12" s="60" t="str">
        <f>_xlfn.IFNA(INDEX(q_projections!$A:$BD,MATCH($A12,q_projections!$A:$A,0),MATCH(W$2,q_projections!$2:$2,0)),"n/a")</f>
        <v>n/a</v>
      </c>
      <c r="X12" s="60" t="str">
        <f>_xlfn.IFNA(INDEX(q_projections!$A:$BD,MATCH($A12,q_projections!$A:$A,0),MATCH(X$2,q_projections!$2:$2,0)),"n/a")</f>
        <v>n/a</v>
      </c>
      <c r="Y12" s="60" t="str">
        <f>_xlfn.IFNA(INDEX(q_projections!$A:$BD,MATCH($A12,q_projections!$A:$A,0),MATCH(Y$2,q_projections!$2:$2,0)),"n/a")</f>
        <v>n/a</v>
      </c>
      <c r="Z12" s="60" t="str">
        <f>_xlfn.IFNA(INDEX(q_projections!$A:$BD,MATCH($A12,q_projections!$A:$A,0),MATCH(Z$2,q_projections!$2:$2,0)),"n/a")</f>
        <v>n/a</v>
      </c>
      <c r="AA12" s="60" t="str">
        <f>_xlfn.IFNA(INDEX(q_projections!$A:$BD,MATCH($A12,q_projections!$A:$A,0),MATCH(AA$2,q_projections!$2:$2,0)),"n/a")</f>
        <v>n/a</v>
      </c>
      <c r="AB12" s="60" t="str">
        <f>_xlfn.IFNA(INDEX(q_projections!$A:$BD,MATCH($A12,q_projections!$A:$A,0),MATCH(AB$2,q_projections!$2:$2,0)),"n/a")</f>
        <v>n/a</v>
      </c>
      <c r="AC12" s="60" t="str">
        <f>_xlfn.IFNA(INDEX(q_projections!$A:$BD,MATCH($A12,q_projections!$A:$A,0),MATCH(AC$2,q_projections!$2:$2,0)),"n/a")</f>
        <v>n/a</v>
      </c>
      <c r="AD12" s="60" t="str">
        <f>_xlfn.IFNA(INDEX(q_projections!$A:$BD,MATCH($A12,q_projections!$A:$A,0),MATCH(AD$2,q_projections!$2:$2,0)),"n/a")</f>
        <v>n/a</v>
      </c>
      <c r="AE12" s="60" t="str">
        <f>_xlfn.IFNA(INDEX(q_projections!$A:$BD,MATCH($A12,q_projections!$A:$A,0),MATCH(AE$2,q_projections!$2:$2,0)),"n/a")</f>
        <v>n/a</v>
      </c>
      <c r="AF12" s="60" t="str">
        <f>_xlfn.IFNA(INDEX(q_projections!$A:$BD,MATCH($A12,q_projections!$A:$A,0),MATCH(AF$2,q_projections!$2:$2,0)),"n/a")</f>
        <v>n/a</v>
      </c>
      <c r="AG12" s="60" t="str">
        <f>_xlfn.IFNA(INDEX(q_projections!$A:$BD,MATCH($A12,q_projections!$A:$A,0),MATCH(AG$2,q_projections!$2:$2,0)),"n/a")</f>
        <v>n/a</v>
      </c>
      <c r="AH12" s="60" t="str">
        <f>_xlfn.IFNA(INDEX(q_projections!$A:$BD,MATCH($A12,q_projections!$A:$A,0),MATCH(AH$2,q_projections!$2:$2,0)),"n/a")</f>
        <v>n/a</v>
      </c>
      <c r="AI12" s="60" t="str">
        <f>_xlfn.IFNA(INDEX(q_projections!$A:$BD,MATCH($A12,q_projections!$A:$A,0),MATCH(AI$2,q_projections!$2:$2,0)),"n/a")</f>
        <v>n/a</v>
      </c>
      <c r="AJ12" s="60" t="str">
        <f>_xlfn.IFNA(INDEX(q_projections!$A:$BD,MATCH($A12,q_projections!$A:$A,0),MATCH(AJ$2,q_projections!$2:$2,0)),"n/a")</f>
        <v>n/a</v>
      </c>
      <c r="AK12" s="60" t="str">
        <f>_xlfn.IFNA(INDEX(q_projections!$A:$BD,MATCH($A12,q_projections!$A:$A,0),MATCH(AK$2,q_projections!$2:$2,0)),"n/a")</f>
        <v>n/a</v>
      </c>
      <c r="AL12" s="60" t="str">
        <f>_xlfn.IFNA(INDEX(q_projections!$A:$BD,MATCH($A12,q_projections!$A:$A,0),MATCH(AL$2,q_projections!$2:$2,0)),"n/a")</f>
        <v>n/a</v>
      </c>
      <c r="AM12" s="60" t="str">
        <f>_xlfn.IFNA(INDEX(q_projections!$A:$BD,MATCH($A12,q_projections!$A:$A,0),MATCH(AM$2,q_projections!$2:$2,0)),"n/a")</f>
        <v>n/a</v>
      </c>
      <c r="AN12" s="60" t="str">
        <f>_xlfn.IFNA(INDEX(q_projections!$A:$BD,MATCH($A12,q_projections!$A:$A,0),MATCH(AN$2,q_projections!$2:$2,0)),"n/a")</f>
        <v>n/a</v>
      </c>
      <c r="AO12" s="60" t="str">
        <f>_xlfn.IFNA(INDEX(q_projections!$A:$BD,MATCH($A12,q_projections!$A:$A,0),MATCH(AO$2,q_projections!$2:$2,0)),"n/a")</f>
        <v>n/a</v>
      </c>
      <c r="AP12" s="60" t="str">
        <f>_xlfn.IFNA(INDEX(q_projections!$A:$BD,MATCH($A12,q_projections!$A:$A,0),MATCH(AP$2,q_projections!$2:$2,0)),"n/a")</f>
        <v>n/a</v>
      </c>
      <c r="AQ12" s="60" t="str">
        <f>_xlfn.IFNA(INDEX(q_projections!$A:$BD,MATCH($A12,q_projections!$A:$A,0),MATCH(AQ$2,q_projections!$2:$2,0)),"n/a")</f>
        <v>n/a</v>
      </c>
      <c r="AR12" s="60" t="str">
        <f>_xlfn.IFNA(INDEX(q_projections!$A:$BD,MATCH($A12,q_projections!$A:$A,0),MATCH(AR$2,q_projections!$2:$2,0)),"n/a")</f>
        <v>n/a</v>
      </c>
      <c r="AS12" s="60" t="str">
        <f>_xlfn.IFNA(INDEX(q_projections!$A:$BD,MATCH($A12,q_projections!$A:$A,0),MATCH(AS$2,q_projections!$2:$2,0)),"n/a")</f>
        <v>n/a</v>
      </c>
      <c r="AT12" s="60" t="str">
        <f>_xlfn.IFNA(INDEX(q_projections!$A:$BD,MATCH($A12,q_projections!$A:$A,0),MATCH(AT$2,q_projections!$2:$2,0)),"n/a")</f>
        <v>n/a</v>
      </c>
      <c r="AU12" s="60" t="str">
        <f>_xlfn.IFNA(INDEX(q_projections!$A:$BD,MATCH($A12,q_projections!$A:$A,0),MATCH(AU$2,q_projections!$2:$2,0)),"n/a")</f>
        <v>n/a</v>
      </c>
      <c r="AV12" s="60" t="str">
        <f>_xlfn.IFNA(INDEX(q_projections!$A:$BD,MATCH($A12,q_projections!$A:$A,0),MATCH(AV$2,q_projections!$2:$2,0)),"n/a")</f>
        <v>n/a</v>
      </c>
      <c r="AW12" s="60" t="str">
        <f>_xlfn.IFNA(INDEX(q_projections!$A:$BD,MATCH($A12,q_projections!$A:$A,0),MATCH(AW$2,q_projections!$2:$2,0)),"n/a")</f>
        <v>n/a</v>
      </c>
      <c r="AX12" s="60" t="str">
        <f>_xlfn.IFNA(INDEX(q_projections!$A:$BD,MATCH($A12,q_projections!$A:$A,0),MATCH(AX$2,q_projections!$2:$2,0)),"n/a")</f>
        <v>n/a</v>
      </c>
      <c r="AY12" s="60" t="str">
        <f>_xlfn.IFNA(INDEX(q_projections!$A:$BD,MATCH($A12,q_projections!$A:$A,0),MATCH(AY$2,q_projections!$2:$2,0)),"n/a")</f>
        <v>n/a</v>
      </c>
      <c r="AZ12" s="60" t="str">
        <f>_xlfn.IFNA(INDEX(q_projections!$A:$BD,MATCH($A12,q_projections!$A:$A,0),MATCH(AZ$2,q_projections!$2:$2,0)),"n/a")</f>
        <v>n/a</v>
      </c>
      <c r="BA12" s="60" t="str">
        <f>_xlfn.IFNA(INDEX(q_projections!$A:$BD,MATCH($A12,q_projections!$A:$A,0),MATCH(BA$2,q_projections!$2:$2,0)),"n/a")</f>
        <v>n/a</v>
      </c>
      <c r="BB12" s="60" t="str">
        <f>_xlfn.IFNA(INDEX(q_projections!$A:$BD,MATCH($A12,q_projections!$A:$A,0),MATCH(BB$2,q_projections!$2:$2,0)),"n/a")</f>
        <v>n/a</v>
      </c>
      <c r="BC12" s="60" t="str">
        <f>_xlfn.IFNA(INDEX(q_projections!$A:$BD,MATCH($A12,q_projections!$A:$A,0),MATCH(BC$2,q_projections!$2:$2,0)),"n/a")</f>
        <v>n/a</v>
      </c>
      <c r="BD12" s="60" t="str">
        <f>_xlfn.IFNA(INDEX(q_projections!$A:$BD,MATCH($A12,q_projections!$A:$A,0),MATCH(BD$2,q_projections!$2:$2,0)),"n/a")</f>
        <v>n/a</v>
      </c>
      <c r="BE12" s="60" t="str">
        <f>_xlfn.IFNA(INDEX(q_projections!$A:$BD,MATCH($A12,q_projections!$A:$A,0),MATCH(BE$2,q_projections!$2:$2,0)),"n/a")</f>
        <v>n/a</v>
      </c>
      <c r="BF12" s="60" t="str">
        <f>_xlfn.IFNA(INDEX(q_projections!$A:$BD,MATCH($A12,q_projections!$A:$A,0),MATCH(BF$2,q_projections!$2:$2,0)),"n/a")</f>
        <v>n/a</v>
      </c>
      <c r="BG12" s="60" t="str">
        <f>_xlfn.IFNA(INDEX(q_projections!$A:$BD,MATCH($A12,q_projections!$A:$A,0),MATCH(BG$2,q_projections!$2:$2,0)),"n/a")</f>
        <v>n/a</v>
      </c>
      <c r="BH12" s="60" t="str">
        <f>_xlfn.IFNA(INDEX(q_projections!$A:$BD,MATCH($A12,q_projections!$A:$A,0),MATCH(BH$2,q_projections!$2:$2,0)),"n/a")</f>
        <v>n/a</v>
      </c>
      <c r="BI12" s="60" t="str">
        <f>_xlfn.IFNA(INDEX(q_projections!$A:$BD,MATCH($A12,q_projections!$A:$A,0),MATCH(BI$2,q_projections!$2:$2,0)),"n/a")</f>
        <v>n/a</v>
      </c>
      <c r="BJ12" s="60" t="str">
        <f>_xlfn.IFNA(INDEX(q_projections!$A:$BD,MATCH($A12,q_projections!$A:$A,0),MATCH(BJ$2,q_projections!$2:$2,0)),"n/a")</f>
        <v>n/a</v>
      </c>
      <c r="BK12" s="60" t="str">
        <f>_xlfn.IFNA(INDEX(q_projections!$A:$BD,MATCH($A12,q_projections!$A:$A,0),MATCH(BK$2,q_projections!$2:$2,0)),"n/a")</f>
        <v>n/a</v>
      </c>
      <c r="BL12" s="60" t="str">
        <f>_xlfn.IFNA(INDEX(q_projections!$A:$BD,MATCH($A12,q_projections!$A:$A,0),MATCH(BL$2,q_projections!$2:$2,0)),"n/a")</f>
        <v>n/a</v>
      </c>
      <c r="BM12" s="60" t="str">
        <f>_xlfn.IFNA(INDEX(q_projections!$A:$BD,MATCH($A12,q_projections!$A:$A,0),MATCH(BM$2,q_projections!$2:$2,0)),"n/a")</f>
        <v>n/a</v>
      </c>
      <c r="BN12" s="60" t="str">
        <f>_xlfn.IFNA(INDEX(q_projections!$A:$BD,MATCH($A12,q_projections!$A:$A,0),MATCH(BN$2,q_projections!$2:$2,0)),"n/a")</f>
        <v>n/a</v>
      </c>
      <c r="BO12" s="60" t="str">
        <f>_xlfn.IFNA(INDEX(q_projections!$A:$BD,MATCH($A12,q_projections!$A:$A,0),MATCH(BO$2,q_projections!$2:$2,0)),"n/a")</f>
        <v>n/a</v>
      </c>
      <c r="BP12" s="60" t="str">
        <f>_xlfn.IFNA(INDEX(q_projections!$A:$BD,MATCH($A12,q_projections!$A:$A,0),MATCH(BP$2,q_projections!$2:$2,0)),"n/a")</f>
        <v>n/a</v>
      </c>
      <c r="BQ12" s="60" t="str">
        <f>_xlfn.IFNA(INDEX(q_projections!$A:$BD,MATCH($A12,q_projections!$A:$A,0),MATCH(BQ$2,q_projections!$2:$2,0)),"n/a")</f>
        <v>n/a</v>
      </c>
      <c r="BR12" s="60" t="str">
        <f>_xlfn.IFNA(INDEX(q_projections!$A:$BD,MATCH($A12,q_projections!$A:$A,0),MATCH(BR$2,q_projections!$2:$2,0)),"n/a")</f>
        <v>n/a</v>
      </c>
      <c r="BS12" s="60" t="str">
        <f>_xlfn.IFNA(INDEX(q_projections!$A:$BD,MATCH($A12,q_projections!$A:$A,0),MATCH(BS$2,q_projections!$2:$2,0)),"n/a")</f>
        <v>n/a</v>
      </c>
      <c r="BT12" s="60" t="str">
        <f>_xlfn.IFNA(INDEX(q_projections!$A:$BD,MATCH($A12,q_projections!$A:$A,0),MATCH(BT$2,q_projections!$2:$2,0)),"n/a")</f>
        <v>n/a</v>
      </c>
      <c r="BU12" s="60" t="str">
        <f>_xlfn.IFNA(INDEX(q_projections!$A:$BD,MATCH($A12,q_projections!$A:$A,0),MATCH(BU$2,q_projections!$2:$2,0)),"n/a")</f>
        <v>n/a</v>
      </c>
      <c r="BV12" s="60" t="str">
        <f>_xlfn.IFNA(INDEX(q_projections!$A:$BD,MATCH($A12,q_projections!$A:$A,0),MATCH(BV$2,q_projections!$2:$2,0)),"n/a")</f>
        <v>n/a</v>
      </c>
      <c r="BW12" s="60" t="str">
        <f>_xlfn.IFNA(INDEX(q_projections!$A:$BD,MATCH($A12,q_projections!$A:$A,0),MATCH(BW$2,q_projections!$2:$2,0)),"n/a")</f>
        <v>n/a</v>
      </c>
      <c r="BX12" s="60" t="str">
        <f>_xlfn.IFNA(INDEX(q_projections!$A:$BD,MATCH($A12,q_projections!$A:$A,0),MATCH(BX$2,q_projections!$2:$2,0)),"n/a")</f>
        <v>n/a</v>
      </c>
      <c r="BY12" s="60" t="str">
        <f>_xlfn.IFNA(INDEX(q_projections!$A:$BD,MATCH($A12,q_projections!$A:$A,0),MATCH(BY$2,q_projections!$2:$2,0)),"n/a")</f>
        <v>n/a</v>
      </c>
      <c r="BZ12" s="60" t="str">
        <f>_xlfn.IFNA(INDEX(q_projections!$A:$BD,MATCH($A12,q_projections!$A:$A,0),MATCH(BZ$2,q_projections!$2:$2,0)),"n/a")</f>
        <v>n/a</v>
      </c>
      <c r="CA12" s="60" t="str">
        <f>_xlfn.IFNA(INDEX(q_projections!$A:$BD,MATCH($A12,q_projections!$A:$A,0),MATCH(CA$2,q_projections!$2:$2,0)),"n/a")</f>
        <v>n/a</v>
      </c>
      <c r="CB12" s="60" t="str">
        <f>_xlfn.IFNA(INDEX(q_projections!$A:$BD,MATCH($A12,q_projections!$A:$A,0),MATCH(CB$2,q_projections!$2:$2,0)),"n/a")</f>
        <v>n/a</v>
      </c>
      <c r="CC12" s="60" t="str">
        <f>_xlfn.IFNA(INDEX(q_projections!$A:$BD,MATCH($A12,q_projections!$A:$A,0),MATCH(CC$2,q_projections!$2:$2,0)),"n/a")</f>
        <v>n/a</v>
      </c>
      <c r="CD12" s="60" t="str">
        <f>_xlfn.IFNA(INDEX(q_projections!$A:$BD,MATCH($A12,q_projections!$A:$A,0),MATCH(CD$2,q_projections!$2:$2,0)),"n/a")</f>
        <v>n/a</v>
      </c>
      <c r="CE12" s="60" t="str">
        <f>_xlfn.IFNA(INDEX(q_projections!$A:$BD,MATCH($A12,q_projections!$A:$A,0),MATCH(CE$2,q_projections!$2:$2,0)),"n/a")</f>
        <v>n/a</v>
      </c>
      <c r="CF12" s="60" t="str">
        <f>_xlfn.IFNA(INDEX(q_projections!$A:$BD,MATCH($A12,q_projections!$A:$A,0),MATCH(CF$2,q_projections!$2:$2,0)),"n/a")</f>
        <v>n/a</v>
      </c>
      <c r="CG12" s="60" t="str">
        <f>_xlfn.IFNA(INDEX(q_projections!$A:$BD,MATCH($A12,q_projections!$A:$A,0),MATCH(CG$2,q_projections!$2:$2,0)),"n/a")</f>
        <v>n/a</v>
      </c>
      <c r="CH12" s="60" t="str">
        <f>_xlfn.IFNA(INDEX(q_projections!$A:$BD,MATCH($A12,q_projections!$A:$A,0),MATCH(CH$2,q_projections!$2:$2,0)),"n/a")</f>
        <v>n/a</v>
      </c>
      <c r="CI12" s="60" t="str">
        <f>_xlfn.IFNA(INDEX(q_projections!$A:$BD,MATCH($A12,q_projections!$A:$A,0),MATCH(CI$2,q_projections!$2:$2,0)),"n/a")</f>
        <v>n/a</v>
      </c>
      <c r="CJ12" s="60" t="str">
        <f>_xlfn.IFNA(INDEX(q_projections!$A:$BD,MATCH($A12,q_projections!$A:$A,0),MATCH(CJ$2,q_projections!$2:$2,0)),"n/a")</f>
        <v>n/a</v>
      </c>
      <c r="CK12" s="60" t="str">
        <f>_xlfn.IFNA(INDEX(q_projections!$A:$BD,MATCH($A12,q_projections!$A:$A,0),MATCH(CK$2,q_projections!$2:$2,0)),"n/a")</f>
        <v>n/a</v>
      </c>
      <c r="CL12" s="60" t="str">
        <f>_xlfn.IFNA(INDEX(q_projections!$A:$BD,MATCH($A12,q_projections!$A:$A,0),MATCH(CL$2,q_projections!$2:$2,0)),"n/a")</f>
        <v>n/a</v>
      </c>
      <c r="CM12" s="60" t="str">
        <f>_xlfn.IFNA(INDEX(q_projections!$A:$BD,MATCH($A12,q_projections!$A:$A,0),MATCH(CM$2,q_projections!$2:$2,0)),"n/a")</f>
        <v>n/a</v>
      </c>
      <c r="CN12" s="60" t="str">
        <f>_xlfn.IFNA(INDEX(q_projections!$A:$BD,MATCH($A12,q_projections!$A:$A,0),MATCH(CN$2,q_projections!$2:$2,0)),"n/a")</f>
        <v>n/a</v>
      </c>
      <c r="CO12" s="60" t="str">
        <f>_xlfn.IFNA(INDEX(q_projections!$A:$BD,MATCH($A12,q_projections!$A:$A,0),MATCH(CO$2,q_projections!$2:$2,0)),"n/a")</f>
        <v>n/a</v>
      </c>
      <c r="CP12" s="60" t="str">
        <f>_xlfn.IFNA(INDEX(q_projections!$A:$BD,MATCH($A12,q_projections!$A:$A,0),MATCH(CP$2,q_projections!$2:$2,0)),"n/a")</f>
        <v>n/a</v>
      </c>
      <c r="CQ12" s="60" t="str">
        <f>_xlfn.IFNA(INDEX(q_projections!$A:$BD,MATCH($A12,q_projections!$A:$A,0),MATCH(CQ$2,q_projections!$2:$2,0)),"n/a")</f>
        <v>n/a</v>
      </c>
      <c r="CR12" s="60" t="str">
        <f>_xlfn.IFNA(INDEX(q_projections!$A:$BD,MATCH($A12,q_projections!$A:$A,0),MATCH(CR$2,q_projections!$2:$2,0)),"n/a")</f>
        <v>n/a</v>
      </c>
      <c r="CS12" s="60" t="str">
        <f>_xlfn.IFNA(INDEX(q_projections!$A:$BD,MATCH($A12,q_projections!$A:$A,0),MATCH(CS$2,q_projections!$2:$2,0)),"n/a")</f>
        <v>n/a</v>
      </c>
      <c r="CT12" s="60" t="str">
        <f>_xlfn.IFNA(INDEX(q_projections!$A:$BD,MATCH($A12,q_projections!$A:$A,0),MATCH(CT$2,q_projections!$2:$2,0)),"n/a")</f>
        <v>n/a</v>
      </c>
      <c r="CU12" s="60" t="str">
        <f>_xlfn.IFNA(INDEX(q_projections!$A:$BD,MATCH($A12,q_projections!$A:$A,0),MATCH(CU$2,q_projections!$2:$2,0)),"n/a")</f>
        <v>n/a</v>
      </c>
      <c r="CV12" s="60" t="str">
        <f>_xlfn.IFNA(INDEX(q_projections!$A:$BD,MATCH($A12,q_projections!$A:$A,0),MATCH(CV$2,q_projections!$2:$2,0)),"n/a")</f>
        <v>n/a</v>
      </c>
      <c r="CW12" s="60" t="str">
        <f>_xlfn.IFNA(INDEX(q_projections!$A:$BD,MATCH($A12,q_projections!$A:$A,0),MATCH(CW$2,q_projections!$2:$2,0)),"n/a")</f>
        <v>n/a</v>
      </c>
      <c r="CX12" s="60" t="str">
        <f>_xlfn.IFNA(INDEX(q_projections!$A:$BD,MATCH($A12,q_projections!$A:$A,0),MATCH(CX$2,q_projections!$2:$2,0)),"n/a")</f>
        <v>n/a</v>
      </c>
      <c r="CY12" s="60" t="str">
        <f>_xlfn.IFNA(INDEX(q_projections!$A:$BD,MATCH($A12,q_projections!$A:$A,0),MATCH(CY$2,q_projections!$2:$2,0)),"n/a")</f>
        <v>n/a</v>
      </c>
      <c r="CZ12" s="60" t="str">
        <f>_xlfn.IFNA(INDEX(q_projections!$A:$BD,MATCH($A12,q_projections!$A:$A,0),MATCH(CZ$2,q_projections!$2:$2,0)),"n/a")</f>
        <v>n/a</v>
      </c>
      <c r="DA12" s="60" t="str">
        <f>_xlfn.IFNA(INDEX(q_projections!$A:$BD,MATCH($A12,q_projections!$A:$A,0),MATCH(DA$2,q_projections!$2:$2,0)),"n/a")</f>
        <v>n/a</v>
      </c>
      <c r="DB12" s="60" t="str">
        <f>_xlfn.IFNA(INDEX(q_projections!$A:$BD,MATCH($A12,q_projections!$A:$A,0),MATCH(DB$2,q_projections!$2:$2,0)),"n/a")</f>
        <v>n/a</v>
      </c>
      <c r="DC12" s="60" t="str">
        <f>_xlfn.IFNA(INDEX(q_projections!$A:$BD,MATCH($A12,q_projections!$A:$A,0),MATCH(DC$2,q_projections!$2:$2,0)),"n/a")</f>
        <v>n/a</v>
      </c>
      <c r="DD12" s="60" t="str">
        <f>_xlfn.IFNA(INDEX(q_projections!$A:$BD,MATCH($A12,q_projections!$A:$A,0),MATCH(DD$2,q_projections!$2:$2,0)),"n/a")</f>
        <v>n/a</v>
      </c>
      <c r="DE12" s="60" t="str">
        <f>_xlfn.IFNA(INDEX(q_projections!$A:$BD,MATCH($A12,q_projections!$A:$A,0),MATCH(DE$2,q_projections!$2:$2,0)),"n/a")</f>
        <v>n/a</v>
      </c>
      <c r="DF12" s="60" t="str">
        <f>_xlfn.IFNA(INDEX(q_projections!$A:$BD,MATCH($A12,q_projections!$A:$A,0),MATCH(DF$2,q_projections!$2:$2,0)),"n/a")</f>
        <v>n/a</v>
      </c>
      <c r="DG12" s="60" t="str">
        <f>_xlfn.IFNA(INDEX(q_projections!$A:$BD,MATCH($A12,q_projections!$A:$A,0),MATCH(DG$2,q_projections!$2:$2,0)),"n/a")</f>
        <v>n/a</v>
      </c>
      <c r="DH12" s="60" t="str">
        <f>_xlfn.IFNA(INDEX(q_projections!$A:$BD,MATCH($A12,q_projections!$A:$A,0),MATCH(DH$2,q_projections!$2:$2,0)),"n/a")</f>
        <v>n/a</v>
      </c>
      <c r="DI12" s="60" t="str">
        <f>_xlfn.IFNA(INDEX(q_projections!$A:$BD,MATCH($A12,q_projections!$A:$A,0),MATCH(DI$2,q_projections!$2:$2,0)),"n/a")</f>
        <v>n/a</v>
      </c>
      <c r="DJ12" s="60" t="str">
        <f>_xlfn.IFNA(INDEX(q_projections!$A:$BD,MATCH($A12,q_projections!$A:$A,0),MATCH(DJ$2,q_projections!$2:$2,0)),"n/a")</f>
        <v>n/a</v>
      </c>
      <c r="DK12" s="60" t="str">
        <f>_xlfn.IFNA(INDEX(q_projections!$A:$BD,MATCH($A12,q_projections!$A:$A,0),MATCH(DK$2,q_projections!$2:$2,0)),"n/a")</f>
        <v>n/a</v>
      </c>
      <c r="DL12" s="60" t="str">
        <f>_xlfn.IFNA(INDEX(q_projections!$A:$BD,MATCH($A12,q_projections!$A:$A,0),MATCH(DL$2,q_projections!$2:$2,0)),"n/a")</f>
        <v>n/a</v>
      </c>
      <c r="DM12" s="60" t="str">
        <f>_xlfn.IFNA(INDEX(q_projections!$A:$BD,MATCH($A12,q_projections!$A:$A,0),MATCH(DM$2,q_projections!$2:$2,0)),"n/a")</f>
        <v>n/a</v>
      </c>
      <c r="DN12" s="60" t="str">
        <f>_xlfn.IFNA(INDEX(q_projections!$A:$BD,MATCH($A12,q_projections!$A:$A,0),MATCH(DN$2,q_projections!$2:$2,0)),"n/a")</f>
        <v>n/a</v>
      </c>
      <c r="DO12" s="60" t="str">
        <f>_xlfn.IFNA(INDEX(q_projections!$A:$BD,MATCH($A12,q_projections!$A:$A,0),MATCH(DO$2,q_projections!$2:$2,0)),"n/a")</f>
        <v>n/a</v>
      </c>
      <c r="DP12" s="60" t="str">
        <f>_xlfn.IFNA(INDEX(q_projections!$A:$BD,MATCH($A12,q_projections!$A:$A,0),MATCH(DP$2,q_projections!$2:$2,0)),"n/a")</f>
        <v>n/a</v>
      </c>
      <c r="DQ12" s="60" t="str">
        <f>_xlfn.IFNA(INDEX(q_projections!$A:$BD,MATCH($A12,q_projections!$A:$A,0),MATCH(DQ$2,q_projections!$2:$2,0)),"n/a")</f>
        <v>n/a</v>
      </c>
      <c r="DR12" s="60" t="str">
        <f>_xlfn.IFNA(INDEX(q_projections!$A:$BD,MATCH($A12,q_projections!$A:$A,0),MATCH(DR$2,q_projections!$2:$2,0)),"n/a")</f>
        <v>n/a</v>
      </c>
      <c r="DS12" s="60" t="str">
        <f>_xlfn.IFNA(INDEX(q_projections!$A:$BD,MATCH($A12,q_projections!$A:$A,0),MATCH(DS$2,q_projections!$2:$2,0)),"n/a")</f>
        <v>n/a</v>
      </c>
      <c r="DT12" s="60" t="str">
        <f>_xlfn.IFNA(INDEX(q_projections!$A:$BD,MATCH($A12,q_projections!$A:$A,0),MATCH(DT$2,q_projections!$2:$2,0)),"n/a")</f>
        <v>n/a</v>
      </c>
      <c r="DU12" s="60" t="str">
        <f>_xlfn.IFNA(INDEX(q_projections!$A:$BD,MATCH($A12,q_projections!$A:$A,0),MATCH(DU$2,q_projections!$2:$2,0)),"n/a")</f>
        <v>n/a</v>
      </c>
      <c r="DV12" s="60" t="str">
        <f>_xlfn.IFNA(INDEX(q_projections!$A:$BD,MATCH($A12,q_projections!$A:$A,0),MATCH(DV$2,q_projections!$2:$2,0)),"n/a")</f>
        <v>n/a</v>
      </c>
      <c r="DW12" s="60" t="str">
        <f>_xlfn.IFNA(INDEX(q_projections!$A:$BD,MATCH($A12,q_projections!$A:$A,0),MATCH(DW$2,q_projections!$2:$2,0)),"n/a")</f>
        <v>n/a</v>
      </c>
      <c r="DX12" s="60" t="str">
        <f>_xlfn.IFNA(INDEX(q_projections!$A:$BD,MATCH($A12,q_projections!$A:$A,0),MATCH(DX$2,q_projections!$2:$2,0)),"n/a")</f>
        <v>n/a</v>
      </c>
      <c r="DY12" s="60" t="str">
        <f>_xlfn.IFNA(INDEX(q_projections!$A:$BD,MATCH($A12,q_projections!$A:$A,0),MATCH(DY$2,q_projections!$2:$2,0)),"n/a")</f>
        <v>n/a</v>
      </c>
      <c r="DZ12" s="60" t="str">
        <f>_xlfn.IFNA(INDEX(q_projections!$A:$BD,MATCH($A12,q_projections!$A:$A,0),MATCH(DZ$2,q_projections!$2:$2,0)),"n/a")</f>
        <v>n/a</v>
      </c>
      <c r="EA12" s="60" t="str">
        <f>_xlfn.IFNA(INDEX(q_projections!$A:$BD,MATCH($A12,q_projections!$A:$A,0),MATCH(EA$2,q_projections!$2:$2,0)),"n/a")</f>
        <v>n/a</v>
      </c>
      <c r="EB12" s="60" t="str">
        <f>_xlfn.IFNA(INDEX(q_projections!$A:$BD,MATCH($A12,q_projections!$A:$A,0),MATCH(EB$2,q_projections!$2:$2,0)),"n/a")</f>
        <v>n/a</v>
      </c>
      <c r="EC12" s="60" t="str">
        <f>_xlfn.IFNA(INDEX(q_projections!$A:$BD,MATCH($A12,q_projections!$A:$A,0),MATCH(EC$2,q_projections!$2:$2,0)),"n/a")</f>
        <v>n/a</v>
      </c>
      <c r="ED12" s="60" t="str">
        <f>_xlfn.IFNA(INDEX(q_projections!$A:$BD,MATCH($A12,q_projections!$A:$A,0),MATCH(ED$2,q_projections!$2:$2,0)),"n/a")</f>
        <v>n/a</v>
      </c>
      <c r="EE12" s="60" t="str">
        <f>_xlfn.IFNA(INDEX(q_projections!$A:$BD,MATCH($A12,q_projections!$A:$A,0),MATCH(EE$2,q_projections!$2:$2,0)),"n/a")</f>
        <v>n/a</v>
      </c>
      <c r="EF12" s="60" t="str">
        <f>_xlfn.IFNA(INDEX(q_projections!$A:$BD,MATCH($A12,q_projections!$A:$A,0),MATCH(EF$2,q_projections!$2:$2,0)),"n/a")</f>
        <v>n/a</v>
      </c>
      <c r="EG12" s="60" t="str">
        <f>_xlfn.IFNA(INDEX(q_projections!$A:$BD,MATCH($A12,q_projections!$A:$A,0),MATCH(EG$2,q_projections!$2:$2,0)),"n/a")</f>
        <v>n/a</v>
      </c>
      <c r="EH12" s="60" t="str">
        <f>_xlfn.IFNA(INDEX(q_projections!$A:$BD,MATCH($A12,q_projections!$A:$A,0),MATCH(EH$2,q_projections!$2:$2,0)),"n/a")</f>
        <v>n/a</v>
      </c>
      <c r="EI12" s="60" t="str">
        <f>_xlfn.IFNA(INDEX(q_projections!$A:$BD,MATCH($A12,q_projections!$A:$A,0),MATCH(EI$2,q_projections!$2:$2,0)),"n/a")</f>
        <v>n/a</v>
      </c>
      <c r="EJ12" s="60" t="str">
        <f>_xlfn.IFNA(INDEX(q_projections!$A:$BD,MATCH($A12,q_projections!$A:$A,0),MATCH(EJ$2,q_projections!$2:$2,0)),"n/a")</f>
        <v>n/a</v>
      </c>
      <c r="EK12" s="60" t="str">
        <f>_xlfn.IFNA(INDEX(q_projections!$A:$BD,MATCH($A12,q_projections!$A:$A,0),MATCH(EK$2,q_projections!$2:$2,0)),"n/a")</f>
        <v>n/a</v>
      </c>
      <c r="EL12" s="60" t="str">
        <f>_xlfn.IFNA(INDEX(q_projections!$A:$BD,MATCH($A12,q_projections!$A:$A,0),MATCH(EL$2,q_projections!$2:$2,0)),"n/a")</f>
        <v>n/a</v>
      </c>
      <c r="EM12" s="60" t="str">
        <f>_xlfn.IFNA(INDEX(q_projections!$A:$BD,MATCH($A12,q_projections!$A:$A,0),MATCH(EM$2,q_projections!$2:$2,0)),"n/a")</f>
        <v>n/a</v>
      </c>
      <c r="EN12" s="60" t="str">
        <f>_xlfn.IFNA(INDEX(q_projections!$A:$BD,MATCH($A12,q_projections!$A:$A,0),MATCH(EN$2,q_projections!$2:$2,0)),"n/a")</f>
        <v>n/a</v>
      </c>
      <c r="EO12" s="60" t="str">
        <f>_xlfn.IFNA(INDEX(q_projections!$A:$BD,MATCH($A12,q_projections!$A:$A,0),MATCH(EO$2,q_projections!$2:$2,0)),"n/a")</f>
        <v>n/a</v>
      </c>
      <c r="EP12" s="60" t="str">
        <f>_xlfn.IFNA(INDEX(q_projections!$A:$BD,MATCH($A12,q_projections!$A:$A,0),MATCH(EP$2,q_projections!$2:$2,0)),"n/a")</f>
        <v>n/a</v>
      </c>
      <c r="EQ12" s="60" t="str">
        <f>_xlfn.IFNA(INDEX(q_projections!$A:$BD,MATCH($A12,q_projections!$A:$A,0),MATCH(EQ$2,q_projections!$2:$2,0)),"n/a")</f>
        <v>n/a</v>
      </c>
      <c r="ER12" s="60" t="str">
        <f>_xlfn.IFNA(INDEX(q_projections!$A:$BD,MATCH($A12,q_projections!$A:$A,0),MATCH(ER$2,q_projections!$2:$2,0)),"n/a")</f>
        <v>n/a</v>
      </c>
      <c r="ES12" s="60" t="str">
        <f>_xlfn.IFNA(INDEX(q_projections!$A:$BD,MATCH($A12,q_projections!$A:$A,0),MATCH(ES$2,q_projections!$2:$2,0)),"n/a")</f>
        <v>n/a</v>
      </c>
      <c r="ET12" s="60" t="str">
        <f>_xlfn.IFNA(INDEX(q_projections!$A:$BD,MATCH($A12,q_projections!$A:$A,0),MATCH(ET$2,q_projections!$2:$2,0)),"n/a")</f>
        <v>n/a</v>
      </c>
      <c r="EU12" s="60" t="str">
        <f>_xlfn.IFNA(INDEX(q_projections!$A:$BD,MATCH($A12,q_projections!$A:$A,0),MATCH(EU$2,q_projections!$2:$2,0)),"n/a")</f>
        <v>n/a</v>
      </c>
      <c r="EV12" s="60" t="str">
        <f>_xlfn.IFNA(INDEX(q_projections!$A:$BD,MATCH($A12,q_projections!$A:$A,0),MATCH(EV$2,q_projections!$2:$2,0)),"n/a")</f>
        <v>n/a</v>
      </c>
      <c r="EW12" s="60" t="str">
        <f>_xlfn.IFNA(INDEX(q_projections!$A:$BD,MATCH($A12,q_projections!$A:$A,0),MATCH(EW$2,q_projections!$2:$2,0)),"n/a")</f>
        <v>n/a</v>
      </c>
      <c r="EX12" s="60" t="str">
        <f>_xlfn.IFNA(INDEX(q_projections!$A:$BD,MATCH($A12,q_projections!$A:$A,0),MATCH(EX$2,q_projections!$2:$2,0)),"n/a")</f>
        <v>n/a</v>
      </c>
      <c r="EY12" s="60" t="str">
        <f>_xlfn.IFNA(INDEX(q_projections!$A:$BD,MATCH($A12,q_projections!$A:$A,0),MATCH(EY$2,q_projections!$2:$2,0)),"n/a")</f>
        <v>n/a</v>
      </c>
      <c r="EZ12" s="60" t="str">
        <f>_xlfn.IFNA(INDEX(q_projections!$A:$BD,MATCH($A12,q_projections!$A:$A,0),MATCH(EZ$2,q_projections!$2:$2,0)),"n/a")</f>
        <v>n/a</v>
      </c>
      <c r="FA12" s="60" t="str">
        <f>_xlfn.IFNA(INDEX(q_projections!$A:$BD,MATCH($A12,q_projections!$A:$A,0),MATCH(FA$2,q_projections!$2:$2,0)),"n/a")</f>
        <v>n/a</v>
      </c>
      <c r="FB12" s="60" t="str">
        <f>_xlfn.IFNA(INDEX(q_projections!$A:$BD,MATCH($A12,q_projections!$A:$A,0),MATCH(FB$2,q_projections!$2:$2,0)),"n/a")</f>
        <v>n/a</v>
      </c>
      <c r="FC12" s="60" t="str">
        <f>_xlfn.IFNA(INDEX(q_projections!$A:$BD,MATCH($A12,q_projections!$A:$A,0),MATCH(FC$2,q_projections!$2:$2,0)),"n/a")</f>
        <v>n/a</v>
      </c>
      <c r="FD12" s="60" t="str">
        <f>_xlfn.IFNA(INDEX(q_projections!$A:$BD,MATCH($A12,q_projections!$A:$A,0),MATCH(FD$2,q_projections!$2:$2,0)),"n/a")</f>
        <v>n/a</v>
      </c>
      <c r="FE12" s="60" t="str">
        <f>_xlfn.IFNA(INDEX(q_projections!$A:$BD,MATCH($A12,q_projections!$A:$A,0),MATCH(FE$2,q_projections!$2:$2,0)),"n/a")</f>
        <v>n/a</v>
      </c>
      <c r="FF12" s="60" t="str">
        <f>_xlfn.IFNA(INDEX(q_projections!$A:$BD,MATCH($A12,q_projections!$A:$A,0),MATCH(FF$2,q_projections!$2:$2,0)),"n/a")</f>
        <v>n/a</v>
      </c>
      <c r="FG12" s="60" t="str">
        <f>_xlfn.IFNA(INDEX(q_projections!$A:$BD,MATCH($A12,q_projections!$A:$A,0),MATCH(FG$2,q_projections!$2:$2,0)),"n/a")</f>
        <v>n/a</v>
      </c>
      <c r="FH12" s="60" t="str">
        <f>_xlfn.IFNA(INDEX(q_projections!$A:$BD,MATCH($A12,q_projections!$A:$A,0),MATCH(FH$2,q_projections!$2:$2,0)),"n/a")</f>
        <v>n/a</v>
      </c>
      <c r="FI12" s="60" t="str">
        <f>_xlfn.IFNA(INDEX(q_projections!$A:$BD,MATCH($A12,q_projections!$A:$A,0),MATCH(FI$2,q_projections!$2:$2,0)),"n/a")</f>
        <v>n/a</v>
      </c>
      <c r="FJ12" s="60" t="str">
        <f>_xlfn.IFNA(INDEX(q_projections!$A:$BD,MATCH($A12,q_projections!$A:$A,0),MATCH(FJ$2,q_projections!$2:$2,0)),"n/a")</f>
        <v>n/a</v>
      </c>
      <c r="FK12" s="60" t="str">
        <f>_xlfn.IFNA(INDEX(q_projections!$A:$BD,MATCH($A12,q_projections!$A:$A,0),MATCH(FK$2,q_projections!$2:$2,0)),"n/a")</f>
        <v>n/a</v>
      </c>
      <c r="FL12" s="60" t="str">
        <f>_xlfn.IFNA(INDEX(q_projections!$A:$BD,MATCH($A12,q_projections!$A:$A,0),MATCH(FL$2,q_projections!$2:$2,0)),"n/a")</f>
        <v>n/a</v>
      </c>
      <c r="FM12" s="60" t="str">
        <f>_xlfn.IFNA(INDEX(q_projections!$A:$BD,MATCH($A12,q_projections!$A:$A,0),MATCH(FM$2,q_projections!$2:$2,0)),"n/a")</f>
        <v>n/a</v>
      </c>
      <c r="FN12" s="60" t="str">
        <f>_xlfn.IFNA(INDEX(q_projections!$A:$BD,MATCH($A12,q_projections!$A:$A,0),MATCH(FN$2,q_projections!$2:$2,0)),"n/a")</f>
        <v>n/a</v>
      </c>
      <c r="FO12" s="60" t="str">
        <f>_xlfn.IFNA(INDEX(q_projections!$A:$BD,MATCH($A12,q_projections!$A:$A,0),MATCH(FO$2,q_projections!$2:$2,0)),"n/a")</f>
        <v>n/a</v>
      </c>
      <c r="FP12" s="60" t="str">
        <f>_xlfn.IFNA(INDEX(q_projections!$A:$BD,MATCH($A12,q_projections!$A:$A,0),MATCH(FP$2,q_projections!$2:$2,0)),"n/a")</f>
        <v>n/a</v>
      </c>
      <c r="FQ12" s="60" t="str">
        <f>_xlfn.IFNA(INDEX(q_projections!$A:$BD,MATCH($A12,q_projections!$A:$A,0),MATCH(FQ$2,q_projections!$2:$2,0)),"n/a")</f>
        <v>n/a</v>
      </c>
      <c r="FR12" s="60" t="str">
        <f>_xlfn.IFNA(INDEX(q_projections!$A:$BD,MATCH($A12,q_projections!$A:$A,0),MATCH(FR$2,q_projections!$2:$2,0)),"n/a")</f>
        <v>n/a</v>
      </c>
      <c r="FS12" s="60" t="str">
        <f>_xlfn.IFNA(INDEX(q_projections!$A:$BD,MATCH($A12,q_projections!$A:$A,0),MATCH(FS$2,q_projections!$2:$2,0)),"n/a")</f>
        <v>n/a</v>
      </c>
      <c r="FT12" s="60" t="str">
        <f>_xlfn.IFNA(INDEX(q_projections!$A:$BD,MATCH($A12,q_projections!$A:$A,0),MATCH(FT$2,q_projections!$2:$2,0)),"n/a")</f>
        <v>n/a</v>
      </c>
      <c r="FU12" s="60" t="str">
        <f>_xlfn.IFNA(INDEX(q_projections!$A:$BD,MATCH($A12,q_projections!$A:$A,0),MATCH(FU$2,q_projections!$2:$2,0)),"n/a")</f>
        <v>n/a</v>
      </c>
      <c r="FV12" s="60" t="str">
        <f>_xlfn.IFNA(INDEX(q_projections!$A:$BD,MATCH($A12,q_projections!$A:$A,0),MATCH(FV$2,q_projections!$2:$2,0)),"n/a")</f>
        <v>n/a</v>
      </c>
      <c r="FW12" s="60" t="str">
        <f>_xlfn.IFNA(INDEX(q_projections!$A:$BD,MATCH($A12,q_projections!$A:$A,0),MATCH(FW$2,q_projections!$2:$2,0)),"n/a")</f>
        <v>n/a</v>
      </c>
      <c r="FX12" s="60" t="str">
        <f>_xlfn.IFNA(INDEX(q_projections!$A:$BD,MATCH($A12,q_projections!$A:$A,0),MATCH(FX$2,q_projections!$2:$2,0)),"n/a")</f>
        <v>n/a</v>
      </c>
      <c r="FY12" s="60" t="str">
        <f>_xlfn.IFNA(INDEX(q_projections!$A:$BD,MATCH($A12,q_projections!$A:$A,0),MATCH(FY$2,q_projections!$2:$2,0)),"n/a")</f>
        <v>n/a</v>
      </c>
      <c r="FZ12" s="60" t="str">
        <f>_xlfn.IFNA(INDEX(q_projections!$A:$BD,MATCH($A12,q_projections!$A:$A,0),MATCH(FZ$2,q_projections!$2:$2,0)),"n/a")</f>
        <v>n/a</v>
      </c>
      <c r="GA12" s="60" t="str">
        <f>_xlfn.IFNA(INDEX(q_projections!$A:$BD,MATCH($A12,q_projections!$A:$A,0),MATCH(GA$2,q_projections!$2:$2,0)),"n/a")</f>
        <v>n/a</v>
      </c>
      <c r="GB12" s="60" t="str">
        <f>_xlfn.IFNA(INDEX(q_projections!$A:$BD,MATCH($A12,q_projections!$A:$A,0),MATCH(GB$2,q_projections!$2:$2,0)),"n/a")</f>
        <v>n/a</v>
      </c>
      <c r="GC12" s="60" t="str">
        <f>_xlfn.IFNA(INDEX(q_projections!$A:$BD,MATCH($A12,q_projections!$A:$A,0),MATCH(GC$2,q_projections!$2:$2,0)),"n/a")</f>
        <v>n/a</v>
      </c>
      <c r="GD12" s="60" t="str">
        <f>_xlfn.IFNA(INDEX(q_projections!$A:$BD,MATCH($A12,q_projections!$A:$A,0),MATCH(GD$2,q_projections!$2:$2,0)),"n/a")</f>
        <v>n/a</v>
      </c>
      <c r="GE12" s="60" t="str">
        <f>_xlfn.IFNA(INDEX(q_projections!$A:$BD,MATCH($A12,q_projections!$A:$A,0),MATCH(GE$2,q_projections!$2:$2,0)),"n/a")</f>
        <v>n/a</v>
      </c>
      <c r="GF12" s="60" t="str">
        <f>_xlfn.IFNA(INDEX(q_projections!$A:$BD,MATCH($A12,q_projections!$A:$A,0),MATCH(GF$2,q_projections!$2:$2,0)),"n/a")</f>
        <v>n/a</v>
      </c>
      <c r="GG12" s="60" t="str">
        <f>_xlfn.IFNA(INDEX(q_projections!$A:$BD,MATCH($A12,q_projections!$A:$A,0),MATCH(GG$2,q_projections!$2:$2,0)),"n/a")</f>
        <v>n/a</v>
      </c>
      <c r="GH12" s="60">
        <f>_xlfn.IFNA(INDEX(q_projections!$A:$BD,MATCH($A12,q_projections!$A:$A,0),MATCH(GH$2,q_projections!$2:$2,0)),"n/a")</f>
        <v>0</v>
      </c>
      <c r="GI12" s="60">
        <f>_xlfn.IFNA(INDEX(q_projections!$A:$BD,MATCH($A12,q_projections!$A:$A,0),MATCH(GI$2,q_projections!$2:$2,0)),"n/a")</f>
        <v>0</v>
      </c>
      <c r="GJ12" s="60">
        <f>_xlfn.IFNA(INDEX(q_projections!$A:$BD,MATCH($A12,q_projections!$A:$A,0),MATCH(GJ$2,q_projections!$2:$2,0)),"n/a")</f>
        <v>0</v>
      </c>
      <c r="GK12" s="60">
        <f>_xlfn.IFNA(INDEX(q_projections!$A:$BD,MATCH($A12,q_projections!$A:$A,0),MATCH(GK$2,q_projections!$2:$2,0)),"n/a")</f>
        <v>4.0838895678857012</v>
      </c>
      <c r="GL12" s="60">
        <f>_xlfn.IFNA(INDEX(q_projections!$A:$BD,MATCH($A12,q_projections!$A:$A,0),MATCH(GL$2,q_projections!$2:$2,0)),"n/a")</f>
        <v>2.6478645538242418</v>
      </c>
      <c r="GM12" s="60">
        <f>_xlfn.IFNA(INDEX(q_projections!$A:$BD,MATCH($A12,q_projections!$A:$A,0),MATCH(GM$2,q_projections!$2:$2,0)),"n/a")</f>
        <v>3.6428293562889458</v>
      </c>
      <c r="GN12" s="60">
        <f>_xlfn.IFNA(INDEX(q_projections!$A:$BD,MATCH($A12,q_projections!$A:$A,0),MATCH(GN$2,q_projections!$2:$2,0)),"n/a")</f>
        <v>3.5093113650138452</v>
      </c>
      <c r="GO12" s="60">
        <f>_xlfn.IFNA(INDEX(q_projections!$A:$BD,MATCH($A12,q_projections!$A:$A,0),MATCH(GO$2,q_projections!$2:$2,0)),"n/a")</f>
        <v>7.2864514885873088</v>
      </c>
      <c r="GP12" s="60">
        <f>_xlfn.IFNA(INDEX(q_projections!$A:$BD,MATCH($A12,q_projections!$A:$A,0),MATCH(GP$2,q_projections!$2:$2,0)),"n/a")</f>
        <v>0.17260982290681173</v>
      </c>
      <c r="GQ12" s="60">
        <f>_xlfn.IFNA(INDEX(q_projections!$A:$BD,MATCH($A12,q_projections!$A:$A,0),MATCH(GQ$2,q_projections!$2:$2,0)),"n/a")</f>
        <v>0.18420632586130697</v>
      </c>
      <c r="GR12" s="60">
        <f>_xlfn.IFNA(INDEX(q_projections!$A:$BD,MATCH($A12,q_projections!$A:$A,0),MATCH(GR$2,q_projections!$2:$2,0)),"n/a")</f>
        <v>0.24112736552969913</v>
      </c>
      <c r="GS12" s="60">
        <f>_xlfn.IFNA(INDEX(q_projections!$A:$BD,MATCH($A12,q_projections!$A:$A,0),MATCH(GS$2,q_projections!$2:$2,0)),"n/a")</f>
        <v>0.28669216449262641</v>
      </c>
      <c r="GT12" s="60">
        <f>_xlfn.IFNA(INDEX(q_projections!$A:$BD,MATCH($A12,q_projections!$A:$A,0),MATCH(GT$2,q_projections!$2:$2,0)),"n/a")</f>
        <v>0.30691559911680744</v>
      </c>
      <c r="GU12" s="60">
        <f>_xlfn.IFNA(INDEX(q_projections!$A:$BD,MATCH($A12,q_projections!$A:$A,0),MATCH(GU$2,q_projections!$2:$2,0)),"n/a")</f>
        <v>0.32502270285059193</v>
      </c>
      <c r="GV12" s="60">
        <f>_xlfn.IFNA(INDEX(q_projections!$A:$BD,MATCH($A12,q_projections!$A:$A,0),MATCH(GV$2,q_projections!$2:$2,0)),"n/a")</f>
        <v>-0.42909539166711141</v>
      </c>
      <c r="GW12" s="60">
        <f>_xlfn.IFNA(INDEX(q_projections!$A:$BD,MATCH($A12,q_projections!$A:$A,0),MATCH(GW$2,q_projections!$2:$2,0)),"n/a")</f>
        <v>-0.13231887041027512</v>
      </c>
      <c r="GX12" s="60">
        <f>_xlfn.IFNA(INDEX(q_projections!$A:$BD,MATCH($A12,q_projections!$A:$A,0),MATCH(GX$2,q_projections!$2:$2,0)),"n/a")</f>
        <v>9.9358303249430513E-2</v>
      </c>
      <c r="GY12" s="60">
        <f>_xlfn.IFNA(INDEX(q_projections!$A:$BD,MATCH($A12,q_projections!$A:$A,0),MATCH(GY$2,q_projections!$2:$2,0)),"n/a")</f>
        <v>9.9333629199227502E-2</v>
      </c>
      <c r="GZ12" s="60">
        <f>_xlfn.IFNA(INDEX(q_projections!$A:$BD,MATCH($A12,q_projections!$A:$A,0),MATCH(GZ$2,q_projections!$2:$2,0)),"n/a")</f>
        <v>-0.16535071493081199</v>
      </c>
      <c r="HA12" s="60">
        <f>_xlfn.IFNA(INDEX(q_projections!$A:$BD,MATCH($A12,q_projections!$A:$A,0),MATCH(HA$2,q_projections!$2:$2,0)),"n/a")</f>
        <v>-0.19847827163703702</v>
      </c>
      <c r="HB12" s="60">
        <f>_xlfn.IFNA(INDEX(q_projections!$A:$BD,MATCH($A12,q_projections!$A:$A,0),MATCH(HB$2,q_projections!$2:$2,0)),"n/a")</f>
        <v>-1.5803459038588485</v>
      </c>
      <c r="HC12" s="60">
        <f>_xlfn.IFNA(INDEX(q_projections!$A:$BD,MATCH($A12,q_projections!$A:$A,0),MATCH(HC$2,q_projections!$2:$2,0)),"n/a")</f>
        <v>-1.1258166033581207</v>
      </c>
      <c r="HD12" s="60">
        <f>_xlfn.IFNA(INDEX(q_projections!$A:$BD,MATCH($A12,q_projections!$A:$A,0),MATCH(HD$2,q_projections!$2:$2,0)),"n/a")</f>
        <v>-0.29978743960862309</v>
      </c>
      <c r="HE12" s="60">
        <f>_xlfn.IFNA(INDEX(q_projections!$A:$BD,MATCH($A12,q_projections!$A:$A,0),MATCH(HE$2,q_projections!$2:$2,0)),"n/a")</f>
        <v>-0.20008330542915509</v>
      </c>
      <c r="HF12" s="60">
        <f>_xlfn.IFNA(INDEX(q_projections!$A:$BD,MATCH($A12,q_projections!$A:$A,0),MATCH(HF$2,q_projections!$2:$2,0)),"n/a")</f>
        <v>0.13362283088036442</v>
      </c>
      <c r="HG12" s="60">
        <f>_xlfn.IFNA(INDEX(q_projections!$A:$BD,MATCH($A12,q_projections!$A:$A,0),MATCH(HG$2,q_projections!$2:$2,0)),"n/a")</f>
        <v>0.13357820814068333</v>
      </c>
      <c r="HH12" s="60">
        <f>_xlfn.IFNA(INDEX(q_projections!$A:$BD,MATCH($A12,q_projections!$A:$A,0),MATCH(HH$2,q_projections!$2:$2,0)),"n/a")</f>
        <v>0.13353361519437001</v>
      </c>
      <c r="HI12" s="60">
        <f>_xlfn.IFNA(INDEX(q_projections!$A:$BD,MATCH($A12,q_projections!$A:$A,0),MATCH(HI$2,q_projections!$2:$2,0)),"n/a")</f>
        <v>0.16688218659204335</v>
      </c>
      <c r="HJ12" s="60">
        <f>_xlfn.IFNA(INDEX(q_projections!$A:$BD,MATCH($A12,q_projections!$A:$A,0),MATCH(HJ$2,q_projections!$2:$2,0)),"n/a")</f>
        <v>3.3345837732978723E-2</v>
      </c>
      <c r="HK12" s="60">
        <f>_xlfn.IFNA(INDEX(q_projections!$A:$BD,MATCH($A12,q_projections!$A:$A,0),MATCH(HK$2,q_projections!$2:$2,0)),"n/a")</f>
        <v>-0.33297232410839372</v>
      </c>
      <c r="HL12" s="60">
        <f>_xlfn.IFNA(INDEX(q_projections!$A:$BD,MATCH($A12,q_projections!$A:$A,0),MATCH(HL$2,q_projections!$2:$2,0)),"n/a")</f>
        <v>0.43447318778093713</v>
      </c>
      <c r="HM12" s="60">
        <f>_xlfn.IFNA(INDEX(q_projections!$A:$BD,MATCH($A12,q_projections!$A:$A,0),MATCH(HM$2,q_projections!$2:$2,0)),"n/a")</f>
        <v>0.13338889351739436</v>
      </c>
      <c r="HN12" s="60">
        <f>_xlfn.IFNA(INDEX(q_projections!$A:$BD,MATCH($A12,q_projections!$A:$A,0),MATCH(HN$2,q_projections!$2:$2,0)),"n/a")</f>
        <v>0.16670135996275093</v>
      </c>
      <c r="HO12" s="60">
        <f>_xlfn.IFNA(INDEX(q_projections!$A:$BD,MATCH($A12,q_projections!$A:$A,0),MATCH(HO$2,q_projections!$2:$2,0)),"n/a")</f>
        <v>0.13328888521111359</v>
      </c>
      <c r="HP12" s="60">
        <f>_xlfn.IFNA(INDEX(q_projections!$A:$BD,MATCH($A12,q_projections!$A:$A,0),MATCH(HP$2,q_projections!$2:$2,0)),"n/a")</f>
        <v>0.16657640168262766</v>
      </c>
      <c r="HQ12" s="60">
        <f>_xlfn.IFNA(INDEX(q_projections!$A:$BD,MATCH($A12,q_projections!$A:$A,0),MATCH(HQ$2,q_projections!$2:$2,0)),"n/a")</f>
        <v>0.16650706132985693</v>
      </c>
      <c r="HR12" s="60">
        <f>_xlfn.IFNA(INDEX(q_projections!$A:$BD,MATCH($A12,q_projections!$A:$A,0),MATCH(HR$2,q_projections!$2:$2,0)),"n/a")</f>
        <v>0.16643777868128318</v>
      </c>
      <c r="HS12" s="60">
        <f>_xlfn.IFNA(INDEX(q_projections!$A:$BD,MATCH($A12,q_projections!$A:$A,0),MATCH(HS$2,q_projections!$2:$2,0)),"n/a")</f>
        <v>0.19966715917130173</v>
      </c>
      <c r="HT12" s="60">
        <f>_xlfn.IFNA(INDEX(q_projections!$A:$BD,MATCH($A12,q_projections!$A:$A,0),MATCH(HT$2,q_projections!$2:$2,0)),"n/a")</f>
        <v>0.33277841473173808</v>
      </c>
      <c r="HU12" s="60">
        <f>_xlfn.IFNA(INDEX(q_projections!$A:$BD,MATCH($A12,q_projections!$A:$A,0),MATCH(HU$2,q_projections!$2:$2,0)),"n/a")</f>
        <v>0.33250179142239045</v>
      </c>
      <c r="HV12" s="60">
        <f>_xlfn.IFNA(INDEX(q_projections!$A:$BD,MATCH($A12,q_projections!$A:$A,0),MATCH(HV$2,q_projections!$2:$2,0)),"n/a")</f>
        <v>0.36549365920723886</v>
      </c>
      <c r="HW12" s="60">
        <f>_xlfn.IFNA(INDEX(q_projections!$A:$BD,MATCH($A12,q_projections!$A:$A,0),MATCH(HW$2,q_projections!$2:$2,0)),"n/a")</f>
        <v>0.39840588143722488</v>
      </c>
      <c r="HX12" s="60">
        <f>_xlfn.IFNA(INDEX(q_projections!$A:$BD,MATCH($A12,q_projections!$A:$A,0),MATCH(HX$2,q_projections!$2:$2,0)),"n/a")</f>
        <v>0.4976971853302814</v>
      </c>
      <c r="HY12" s="60">
        <f>_xlfn.IFNA(INDEX(q_projections!$A:$BD,MATCH($A12,q_projections!$A:$A,0),MATCH(HY$2,q_projections!$2:$2,0)),"n/a")</f>
        <v>0.5302830372980516</v>
      </c>
      <c r="HZ12" s="60">
        <f>_xlfn.IFNA(INDEX(q_projections!$A:$BD,MATCH($A12,q_projections!$A:$A,0),MATCH(HZ$2,q_projections!$2:$2,0)),"n/a")</f>
        <v>0.56274947020114041</v>
      </c>
      <c r="IA12" s="60">
        <f>_xlfn.IFNA(INDEX(q_projections!$A:$BD,MATCH($A12,q_projections!$A:$A,0),MATCH(IA$2,q_projections!$2:$2,0)),"n/a")</f>
        <v>0.56195886700685094</v>
      </c>
      <c r="IB12" s="60">
        <f>_xlfn.IFNA(INDEX(q_projections!$A:$BD,MATCH($A12,q_projections!$A:$A,0),MATCH(IB$2,q_projections!$2:$2,0)),"n/a")</f>
        <v>0.59425389524643268</v>
      </c>
      <c r="IC12" s="60">
        <f>_xlfn.IFNA(INDEX(q_projections!$A:$BD,MATCH($A12,q_projections!$A:$A,0),MATCH(IC$2,q_projections!$2:$2,0)),"n/a")</f>
        <v>0.59337236306535868</v>
      </c>
    </row>
    <row r="13" spans="1:238" s="60" customFormat="1">
      <c r="A13" s="70" t="s">
        <v>444</v>
      </c>
      <c r="B13" s="60" t="str">
        <f>_xlfn.IFNA(INDEX(q_projections!$A:$BD,MATCH($A13,q_projections!$A:$A,0),MATCH(B$2,q_projections!$2:$2,0)),"n/a")</f>
        <v>n/a</v>
      </c>
      <c r="C13" s="60" t="str">
        <f>_xlfn.IFNA(INDEX(q_projections!$A:$BD,MATCH($A13,q_projections!$A:$A,0),MATCH(C$2,q_projections!$2:$2,0)),"n/a")</f>
        <v>n/a</v>
      </c>
      <c r="D13" s="60" t="str">
        <f>_xlfn.IFNA(INDEX(q_projections!$A:$BD,MATCH($A13,q_projections!$A:$A,0),MATCH(D$2,q_projections!$2:$2,0)),"n/a")</f>
        <v>n/a</v>
      </c>
      <c r="E13" s="60" t="str">
        <f>_xlfn.IFNA(INDEX(q_projections!$A:$BD,MATCH($A13,q_projections!$A:$A,0),MATCH(E$2,q_projections!$2:$2,0)),"n/a")</f>
        <v>n/a</v>
      </c>
      <c r="F13" s="60" t="str">
        <f>_xlfn.IFNA(INDEX(q_projections!$A:$BD,MATCH($A13,q_projections!$A:$A,0),MATCH(F$2,q_projections!$2:$2,0)),"n/a")</f>
        <v>n/a</v>
      </c>
      <c r="G13" s="60" t="str">
        <f>_xlfn.IFNA(INDEX(q_projections!$A:$BD,MATCH($A13,q_projections!$A:$A,0),MATCH(G$2,q_projections!$2:$2,0)),"n/a")</f>
        <v>n/a</v>
      </c>
      <c r="H13" s="60" t="str">
        <f>_xlfn.IFNA(INDEX(q_projections!$A:$BD,MATCH($A13,q_projections!$A:$A,0),MATCH(H$2,q_projections!$2:$2,0)),"n/a")</f>
        <v>n/a</v>
      </c>
      <c r="I13" s="60" t="str">
        <f>_xlfn.IFNA(INDEX(q_projections!$A:$BD,MATCH($A13,q_projections!$A:$A,0),MATCH(I$2,q_projections!$2:$2,0)),"n/a")</f>
        <v>n/a</v>
      </c>
      <c r="J13" s="60" t="str">
        <f>_xlfn.IFNA(INDEX(q_projections!$A:$BD,MATCH($A13,q_projections!$A:$A,0),MATCH(J$2,q_projections!$2:$2,0)),"n/a")</f>
        <v>n/a</v>
      </c>
      <c r="K13" s="60" t="str">
        <f>_xlfn.IFNA(INDEX(q_projections!$A:$BD,MATCH($A13,q_projections!$A:$A,0),MATCH(K$2,q_projections!$2:$2,0)),"n/a")</f>
        <v>n/a</v>
      </c>
      <c r="L13" s="60" t="str">
        <f>_xlfn.IFNA(INDEX(q_projections!$A:$BD,MATCH($A13,q_projections!$A:$A,0),MATCH(L$2,q_projections!$2:$2,0)),"n/a")</f>
        <v>n/a</v>
      </c>
      <c r="M13" s="60" t="str">
        <f>_xlfn.IFNA(INDEX(q_projections!$A:$BD,MATCH($A13,q_projections!$A:$A,0),MATCH(M$2,q_projections!$2:$2,0)),"n/a")</f>
        <v>n/a</v>
      </c>
      <c r="N13" s="60" t="str">
        <f>_xlfn.IFNA(INDEX(q_projections!$A:$BD,MATCH($A13,q_projections!$A:$A,0),MATCH(N$2,q_projections!$2:$2,0)),"n/a")</f>
        <v>n/a</v>
      </c>
      <c r="O13" s="60" t="str">
        <f>_xlfn.IFNA(INDEX(q_projections!$A:$BD,MATCH($A13,q_projections!$A:$A,0),MATCH(O$2,q_projections!$2:$2,0)),"n/a")</f>
        <v>n/a</v>
      </c>
      <c r="P13" s="60" t="str">
        <f>_xlfn.IFNA(INDEX(q_projections!$A:$BD,MATCH($A13,q_projections!$A:$A,0),MATCH(P$2,q_projections!$2:$2,0)),"n/a")</f>
        <v>n/a</v>
      </c>
      <c r="Q13" s="60" t="str">
        <f>_xlfn.IFNA(INDEX(q_projections!$A:$BD,MATCH($A13,q_projections!$A:$A,0),MATCH(Q$2,q_projections!$2:$2,0)),"n/a")</f>
        <v>n/a</v>
      </c>
      <c r="R13" s="60" t="str">
        <f>_xlfn.IFNA(INDEX(q_projections!$A:$BD,MATCH($A13,q_projections!$A:$A,0),MATCH(R$2,q_projections!$2:$2,0)),"n/a")</f>
        <v>n/a</v>
      </c>
      <c r="S13" s="60" t="str">
        <f>_xlfn.IFNA(INDEX(q_projections!$A:$BD,MATCH($A13,q_projections!$A:$A,0),MATCH(S$2,q_projections!$2:$2,0)),"n/a")</f>
        <v>n/a</v>
      </c>
      <c r="T13" s="60" t="str">
        <f>_xlfn.IFNA(INDEX(q_projections!$A:$BD,MATCH($A13,q_projections!$A:$A,0),MATCH(T$2,q_projections!$2:$2,0)),"n/a")</f>
        <v>n/a</v>
      </c>
      <c r="U13" s="60" t="str">
        <f>_xlfn.IFNA(INDEX(q_projections!$A:$BD,MATCH($A13,q_projections!$A:$A,0),MATCH(U$2,q_projections!$2:$2,0)),"n/a")</f>
        <v>n/a</v>
      </c>
      <c r="V13" s="60" t="str">
        <f>_xlfn.IFNA(INDEX(q_projections!$A:$BD,MATCH($A13,q_projections!$A:$A,0),MATCH(V$2,q_projections!$2:$2,0)),"n/a")</f>
        <v>n/a</v>
      </c>
      <c r="W13" s="60" t="str">
        <f>_xlfn.IFNA(INDEX(q_projections!$A:$BD,MATCH($A13,q_projections!$A:$A,0),MATCH(W$2,q_projections!$2:$2,0)),"n/a")</f>
        <v>n/a</v>
      </c>
      <c r="X13" s="60" t="str">
        <f>_xlfn.IFNA(INDEX(q_projections!$A:$BD,MATCH($A13,q_projections!$A:$A,0),MATCH(X$2,q_projections!$2:$2,0)),"n/a")</f>
        <v>n/a</v>
      </c>
      <c r="Y13" s="60" t="str">
        <f>_xlfn.IFNA(INDEX(q_projections!$A:$BD,MATCH($A13,q_projections!$A:$A,0),MATCH(Y$2,q_projections!$2:$2,0)),"n/a")</f>
        <v>n/a</v>
      </c>
      <c r="Z13" s="60" t="str">
        <f>_xlfn.IFNA(INDEX(q_projections!$A:$BD,MATCH($A13,q_projections!$A:$A,0),MATCH(Z$2,q_projections!$2:$2,0)),"n/a")</f>
        <v>n/a</v>
      </c>
      <c r="AA13" s="60" t="str">
        <f>_xlfn.IFNA(INDEX(q_projections!$A:$BD,MATCH($A13,q_projections!$A:$A,0),MATCH(AA$2,q_projections!$2:$2,0)),"n/a")</f>
        <v>n/a</v>
      </c>
      <c r="AB13" s="60" t="str">
        <f>_xlfn.IFNA(INDEX(q_projections!$A:$BD,MATCH($A13,q_projections!$A:$A,0),MATCH(AB$2,q_projections!$2:$2,0)),"n/a")</f>
        <v>n/a</v>
      </c>
      <c r="AC13" s="60" t="str">
        <f>_xlfn.IFNA(INDEX(q_projections!$A:$BD,MATCH($A13,q_projections!$A:$A,0),MATCH(AC$2,q_projections!$2:$2,0)),"n/a")</f>
        <v>n/a</v>
      </c>
      <c r="AD13" s="60" t="str">
        <f>_xlfn.IFNA(INDEX(q_projections!$A:$BD,MATCH($A13,q_projections!$A:$A,0),MATCH(AD$2,q_projections!$2:$2,0)),"n/a")</f>
        <v>n/a</v>
      </c>
      <c r="AE13" s="60" t="str">
        <f>_xlfn.IFNA(INDEX(q_projections!$A:$BD,MATCH($A13,q_projections!$A:$A,0),MATCH(AE$2,q_projections!$2:$2,0)),"n/a")</f>
        <v>n/a</v>
      </c>
      <c r="AF13" s="60" t="str">
        <f>_xlfn.IFNA(INDEX(q_projections!$A:$BD,MATCH($A13,q_projections!$A:$A,0),MATCH(AF$2,q_projections!$2:$2,0)),"n/a")</f>
        <v>n/a</v>
      </c>
      <c r="AG13" s="60" t="str">
        <f>_xlfn.IFNA(INDEX(q_projections!$A:$BD,MATCH($A13,q_projections!$A:$A,0),MATCH(AG$2,q_projections!$2:$2,0)),"n/a")</f>
        <v>n/a</v>
      </c>
      <c r="AH13" s="60" t="str">
        <f>_xlfn.IFNA(INDEX(q_projections!$A:$BD,MATCH($A13,q_projections!$A:$A,0),MATCH(AH$2,q_projections!$2:$2,0)),"n/a")</f>
        <v>n/a</v>
      </c>
      <c r="AI13" s="60" t="str">
        <f>_xlfn.IFNA(INDEX(q_projections!$A:$BD,MATCH($A13,q_projections!$A:$A,0),MATCH(AI$2,q_projections!$2:$2,0)),"n/a")</f>
        <v>n/a</v>
      </c>
      <c r="AJ13" s="60" t="str">
        <f>_xlfn.IFNA(INDEX(q_projections!$A:$BD,MATCH($A13,q_projections!$A:$A,0),MATCH(AJ$2,q_projections!$2:$2,0)),"n/a")</f>
        <v>n/a</v>
      </c>
      <c r="AK13" s="60" t="str">
        <f>_xlfn.IFNA(INDEX(q_projections!$A:$BD,MATCH($A13,q_projections!$A:$A,0),MATCH(AK$2,q_projections!$2:$2,0)),"n/a")</f>
        <v>n/a</v>
      </c>
      <c r="AL13" s="60" t="str">
        <f>_xlfn.IFNA(INDEX(q_projections!$A:$BD,MATCH($A13,q_projections!$A:$A,0),MATCH(AL$2,q_projections!$2:$2,0)),"n/a")</f>
        <v>n/a</v>
      </c>
      <c r="AM13" s="60" t="str">
        <f>_xlfn.IFNA(INDEX(q_projections!$A:$BD,MATCH($A13,q_projections!$A:$A,0),MATCH(AM$2,q_projections!$2:$2,0)),"n/a")</f>
        <v>n/a</v>
      </c>
      <c r="AN13" s="60" t="str">
        <f>_xlfn.IFNA(INDEX(q_projections!$A:$BD,MATCH($A13,q_projections!$A:$A,0),MATCH(AN$2,q_projections!$2:$2,0)),"n/a")</f>
        <v>n/a</v>
      </c>
      <c r="AO13" s="60" t="str">
        <f>_xlfn.IFNA(INDEX(q_projections!$A:$BD,MATCH($A13,q_projections!$A:$A,0),MATCH(AO$2,q_projections!$2:$2,0)),"n/a")</f>
        <v>n/a</v>
      </c>
      <c r="AP13" s="60" t="str">
        <f>_xlfn.IFNA(INDEX(q_projections!$A:$BD,MATCH($A13,q_projections!$A:$A,0),MATCH(AP$2,q_projections!$2:$2,0)),"n/a")</f>
        <v>n/a</v>
      </c>
      <c r="AQ13" s="60" t="str">
        <f>_xlfn.IFNA(INDEX(q_projections!$A:$BD,MATCH($A13,q_projections!$A:$A,0),MATCH(AQ$2,q_projections!$2:$2,0)),"n/a")</f>
        <v>n/a</v>
      </c>
      <c r="AR13" s="60" t="str">
        <f>_xlfn.IFNA(INDEX(q_projections!$A:$BD,MATCH($A13,q_projections!$A:$A,0),MATCH(AR$2,q_projections!$2:$2,0)),"n/a")</f>
        <v>n/a</v>
      </c>
      <c r="AS13" s="60" t="str">
        <f>_xlfn.IFNA(INDEX(q_projections!$A:$BD,MATCH($A13,q_projections!$A:$A,0),MATCH(AS$2,q_projections!$2:$2,0)),"n/a")</f>
        <v>n/a</v>
      </c>
      <c r="AT13" s="60" t="str">
        <f>_xlfn.IFNA(INDEX(q_projections!$A:$BD,MATCH($A13,q_projections!$A:$A,0),MATCH(AT$2,q_projections!$2:$2,0)),"n/a")</f>
        <v>n/a</v>
      </c>
      <c r="AU13" s="60" t="str">
        <f>_xlfn.IFNA(INDEX(q_projections!$A:$BD,MATCH($A13,q_projections!$A:$A,0),MATCH(AU$2,q_projections!$2:$2,0)),"n/a")</f>
        <v>n/a</v>
      </c>
      <c r="AV13" s="60" t="str">
        <f>_xlfn.IFNA(INDEX(q_projections!$A:$BD,MATCH($A13,q_projections!$A:$A,0),MATCH(AV$2,q_projections!$2:$2,0)),"n/a")</f>
        <v>n/a</v>
      </c>
      <c r="AW13" s="60" t="str">
        <f>_xlfn.IFNA(INDEX(q_projections!$A:$BD,MATCH($A13,q_projections!$A:$A,0),MATCH(AW$2,q_projections!$2:$2,0)),"n/a")</f>
        <v>n/a</v>
      </c>
      <c r="AX13" s="60" t="str">
        <f>_xlfn.IFNA(INDEX(q_projections!$A:$BD,MATCH($A13,q_projections!$A:$A,0),MATCH(AX$2,q_projections!$2:$2,0)),"n/a")</f>
        <v>n/a</v>
      </c>
      <c r="AY13" s="60" t="str">
        <f>_xlfn.IFNA(INDEX(q_projections!$A:$BD,MATCH($A13,q_projections!$A:$A,0),MATCH(AY$2,q_projections!$2:$2,0)),"n/a")</f>
        <v>n/a</v>
      </c>
      <c r="AZ13" s="60" t="str">
        <f>_xlfn.IFNA(INDEX(q_projections!$A:$BD,MATCH($A13,q_projections!$A:$A,0),MATCH(AZ$2,q_projections!$2:$2,0)),"n/a")</f>
        <v>n/a</v>
      </c>
      <c r="BA13" s="60" t="str">
        <f>_xlfn.IFNA(INDEX(q_projections!$A:$BD,MATCH($A13,q_projections!$A:$A,0),MATCH(BA$2,q_projections!$2:$2,0)),"n/a")</f>
        <v>n/a</v>
      </c>
      <c r="BB13" s="60" t="str">
        <f>_xlfn.IFNA(INDEX(q_projections!$A:$BD,MATCH($A13,q_projections!$A:$A,0),MATCH(BB$2,q_projections!$2:$2,0)),"n/a")</f>
        <v>n/a</v>
      </c>
      <c r="BC13" s="60" t="str">
        <f>_xlfn.IFNA(INDEX(q_projections!$A:$BD,MATCH($A13,q_projections!$A:$A,0),MATCH(BC$2,q_projections!$2:$2,0)),"n/a")</f>
        <v>n/a</v>
      </c>
      <c r="BD13" s="60" t="str">
        <f>_xlfn.IFNA(INDEX(q_projections!$A:$BD,MATCH($A13,q_projections!$A:$A,0),MATCH(BD$2,q_projections!$2:$2,0)),"n/a")</f>
        <v>n/a</v>
      </c>
      <c r="BE13" s="60" t="str">
        <f>_xlfn.IFNA(INDEX(q_projections!$A:$BD,MATCH($A13,q_projections!$A:$A,0),MATCH(BE$2,q_projections!$2:$2,0)),"n/a")</f>
        <v>n/a</v>
      </c>
      <c r="BF13" s="60" t="str">
        <f>_xlfn.IFNA(INDEX(q_projections!$A:$BD,MATCH($A13,q_projections!$A:$A,0),MATCH(BF$2,q_projections!$2:$2,0)),"n/a")</f>
        <v>n/a</v>
      </c>
      <c r="BG13" s="60" t="str">
        <f>_xlfn.IFNA(INDEX(q_projections!$A:$BD,MATCH($A13,q_projections!$A:$A,0),MATCH(BG$2,q_projections!$2:$2,0)),"n/a")</f>
        <v>n/a</v>
      </c>
      <c r="BH13" s="60" t="str">
        <f>_xlfn.IFNA(INDEX(q_projections!$A:$BD,MATCH($A13,q_projections!$A:$A,0),MATCH(BH$2,q_projections!$2:$2,0)),"n/a")</f>
        <v>n/a</v>
      </c>
      <c r="BI13" s="60" t="str">
        <f>_xlfn.IFNA(INDEX(q_projections!$A:$BD,MATCH($A13,q_projections!$A:$A,0),MATCH(BI$2,q_projections!$2:$2,0)),"n/a")</f>
        <v>n/a</v>
      </c>
      <c r="BJ13" s="60" t="str">
        <f>_xlfn.IFNA(INDEX(q_projections!$A:$BD,MATCH($A13,q_projections!$A:$A,0),MATCH(BJ$2,q_projections!$2:$2,0)),"n/a")</f>
        <v>n/a</v>
      </c>
      <c r="BK13" s="60" t="str">
        <f>_xlfn.IFNA(INDEX(q_projections!$A:$BD,MATCH($A13,q_projections!$A:$A,0),MATCH(BK$2,q_projections!$2:$2,0)),"n/a")</f>
        <v>n/a</v>
      </c>
      <c r="BL13" s="60" t="str">
        <f>_xlfn.IFNA(INDEX(q_projections!$A:$BD,MATCH($A13,q_projections!$A:$A,0),MATCH(BL$2,q_projections!$2:$2,0)),"n/a")</f>
        <v>n/a</v>
      </c>
      <c r="BM13" s="60" t="str">
        <f>_xlfn.IFNA(INDEX(q_projections!$A:$BD,MATCH($A13,q_projections!$A:$A,0),MATCH(BM$2,q_projections!$2:$2,0)),"n/a")</f>
        <v>n/a</v>
      </c>
      <c r="BN13" s="60" t="str">
        <f>_xlfn.IFNA(INDEX(q_projections!$A:$BD,MATCH($A13,q_projections!$A:$A,0),MATCH(BN$2,q_projections!$2:$2,0)),"n/a")</f>
        <v>n/a</v>
      </c>
      <c r="BO13" s="60" t="str">
        <f>_xlfn.IFNA(INDEX(q_projections!$A:$BD,MATCH($A13,q_projections!$A:$A,0),MATCH(BO$2,q_projections!$2:$2,0)),"n/a")</f>
        <v>n/a</v>
      </c>
      <c r="BP13" s="60" t="str">
        <f>_xlfn.IFNA(INDEX(q_projections!$A:$BD,MATCH($A13,q_projections!$A:$A,0),MATCH(BP$2,q_projections!$2:$2,0)),"n/a")</f>
        <v>n/a</v>
      </c>
      <c r="BQ13" s="60" t="str">
        <f>_xlfn.IFNA(INDEX(q_projections!$A:$BD,MATCH($A13,q_projections!$A:$A,0),MATCH(BQ$2,q_projections!$2:$2,0)),"n/a")</f>
        <v>n/a</v>
      </c>
      <c r="BR13" s="60" t="str">
        <f>_xlfn.IFNA(INDEX(q_projections!$A:$BD,MATCH($A13,q_projections!$A:$A,0),MATCH(BR$2,q_projections!$2:$2,0)),"n/a")</f>
        <v>n/a</v>
      </c>
      <c r="BS13" s="60" t="str">
        <f>_xlfn.IFNA(INDEX(q_projections!$A:$BD,MATCH($A13,q_projections!$A:$A,0),MATCH(BS$2,q_projections!$2:$2,0)),"n/a")</f>
        <v>n/a</v>
      </c>
      <c r="BT13" s="60" t="str">
        <f>_xlfn.IFNA(INDEX(q_projections!$A:$BD,MATCH($A13,q_projections!$A:$A,0),MATCH(BT$2,q_projections!$2:$2,0)),"n/a")</f>
        <v>n/a</v>
      </c>
      <c r="BU13" s="60" t="str">
        <f>_xlfn.IFNA(INDEX(q_projections!$A:$BD,MATCH($A13,q_projections!$A:$A,0),MATCH(BU$2,q_projections!$2:$2,0)),"n/a")</f>
        <v>n/a</v>
      </c>
      <c r="BV13" s="60" t="str">
        <f>_xlfn.IFNA(INDEX(q_projections!$A:$BD,MATCH($A13,q_projections!$A:$A,0),MATCH(BV$2,q_projections!$2:$2,0)),"n/a")</f>
        <v>n/a</v>
      </c>
      <c r="BW13" s="60" t="str">
        <f>_xlfn.IFNA(INDEX(q_projections!$A:$BD,MATCH($A13,q_projections!$A:$A,0),MATCH(BW$2,q_projections!$2:$2,0)),"n/a")</f>
        <v>n/a</v>
      </c>
      <c r="BX13" s="60" t="str">
        <f>_xlfn.IFNA(INDEX(q_projections!$A:$BD,MATCH($A13,q_projections!$A:$A,0),MATCH(BX$2,q_projections!$2:$2,0)),"n/a")</f>
        <v>n/a</v>
      </c>
      <c r="BY13" s="60" t="str">
        <f>_xlfn.IFNA(INDEX(q_projections!$A:$BD,MATCH($A13,q_projections!$A:$A,0),MATCH(BY$2,q_projections!$2:$2,0)),"n/a")</f>
        <v>n/a</v>
      </c>
      <c r="BZ13" s="60" t="str">
        <f>_xlfn.IFNA(INDEX(q_projections!$A:$BD,MATCH($A13,q_projections!$A:$A,0),MATCH(BZ$2,q_projections!$2:$2,0)),"n/a")</f>
        <v>n/a</v>
      </c>
      <c r="CA13" s="60" t="str">
        <f>_xlfn.IFNA(INDEX(q_projections!$A:$BD,MATCH($A13,q_projections!$A:$A,0),MATCH(CA$2,q_projections!$2:$2,0)),"n/a")</f>
        <v>n/a</v>
      </c>
      <c r="CB13" s="60" t="str">
        <f>_xlfn.IFNA(INDEX(q_projections!$A:$BD,MATCH($A13,q_projections!$A:$A,0),MATCH(CB$2,q_projections!$2:$2,0)),"n/a")</f>
        <v>n/a</v>
      </c>
      <c r="CC13" s="60" t="str">
        <f>_xlfn.IFNA(INDEX(q_projections!$A:$BD,MATCH($A13,q_projections!$A:$A,0),MATCH(CC$2,q_projections!$2:$2,0)),"n/a")</f>
        <v>n/a</v>
      </c>
      <c r="CD13" s="60" t="str">
        <f>_xlfn.IFNA(INDEX(q_projections!$A:$BD,MATCH($A13,q_projections!$A:$A,0),MATCH(CD$2,q_projections!$2:$2,0)),"n/a")</f>
        <v>n/a</v>
      </c>
      <c r="CE13" s="60" t="str">
        <f>_xlfn.IFNA(INDEX(q_projections!$A:$BD,MATCH($A13,q_projections!$A:$A,0),MATCH(CE$2,q_projections!$2:$2,0)),"n/a")</f>
        <v>n/a</v>
      </c>
      <c r="CF13" s="60" t="str">
        <f>_xlfn.IFNA(INDEX(q_projections!$A:$BD,MATCH($A13,q_projections!$A:$A,0),MATCH(CF$2,q_projections!$2:$2,0)),"n/a")</f>
        <v>n/a</v>
      </c>
      <c r="CG13" s="60" t="str">
        <f>_xlfn.IFNA(INDEX(q_projections!$A:$BD,MATCH($A13,q_projections!$A:$A,0),MATCH(CG$2,q_projections!$2:$2,0)),"n/a")</f>
        <v>n/a</v>
      </c>
      <c r="CH13" s="60" t="str">
        <f>_xlfn.IFNA(INDEX(q_projections!$A:$BD,MATCH($A13,q_projections!$A:$A,0),MATCH(CH$2,q_projections!$2:$2,0)),"n/a")</f>
        <v>n/a</v>
      </c>
      <c r="CI13" s="60" t="str">
        <f>_xlfn.IFNA(INDEX(q_projections!$A:$BD,MATCH($A13,q_projections!$A:$A,0),MATCH(CI$2,q_projections!$2:$2,0)),"n/a")</f>
        <v>n/a</v>
      </c>
      <c r="CJ13" s="60" t="str">
        <f>_xlfn.IFNA(INDEX(q_projections!$A:$BD,MATCH($A13,q_projections!$A:$A,0),MATCH(CJ$2,q_projections!$2:$2,0)),"n/a")</f>
        <v>n/a</v>
      </c>
      <c r="CK13" s="60" t="str">
        <f>_xlfn.IFNA(INDEX(q_projections!$A:$BD,MATCH($A13,q_projections!$A:$A,0),MATCH(CK$2,q_projections!$2:$2,0)),"n/a")</f>
        <v>n/a</v>
      </c>
      <c r="CL13" s="60" t="str">
        <f>_xlfn.IFNA(INDEX(q_projections!$A:$BD,MATCH($A13,q_projections!$A:$A,0),MATCH(CL$2,q_projections!$2:$2,0)),"n/a")</f>
        <v>n/a</v>
      </c>
      <c r="CM13" s="60" t="str">
        <f>_xlfn.IFNA(INDEX(q_projections!$A:$BD,MATCH($A13,q_projections!$A:$A,0),MATCH(CM$2,q_projections!$2:$2,0)),"n/a")</f>
        <v>n/a</v>
      </c>
      <c r="CN13" s="60" t="str">
        <f>_xlfn.IFNA(INDEX(q_projections!$A:$BD,MATCH($A13,q_projections!$A:$A,0),MATCH(CN$2,q_projections!$2:$2,0)),"n/a")</f>
        <v>n/a</v>
      </c>
      <c r="CO13" s="60" t="str">
        <f>_xlfn.IFNA(INDEX(q_projections!$A:$BD,MATCH($A13,q_projections!$A:$A,0),MATCH(CO$2,q_projections!$2:$2,0)),"n/a")</f>
        <v>n/a</v>
      </c>
      <c r="CP13" s="60" t="str">
        <f>_xlfn.IFNA(INDEX(q_projections!$A:$BD,MATCH($A13,q_projections!$A:$A,0),MATCH(CP$2,q_projections!$2:$2,0)),"n/a")</f>
        <v>n/a</v>
      </c>
      <c r="CQ13" s="60" t="str">
        <f>_xlfn.IFNA(INDEX(q_projections!$A:$BD,MATCH($A13,q_projections!$A:$A,0),MATCH(CQ$2,q_projections!$2:$2,0)),"n/a")</f>
        <v>n/a</v>
      </c>
      <c r="CR13" s="60" t="str">
        <f>_xlfn.IFNA(INDEX(q_projections!$A:$BD,MATCH($A13,q_projections!$A:$A,0),MATCH(CR$2,q_projections!$2:$2,0)),"n/a")</f>
        <v>n/a</v>
      </c>
      <c r="CS13" s="60" t="str">
        <f>_xlfn.IFNA(INDEX(q_projections!$A:$BD,MATCH($A13,q_projections!$A:$A,0),MATCH(CS$2,q_projections!$2:$2,0)),"n/a")</f>
        <v>n/a</v>
      </c>
      <c r="CT13" s="60" t="str">
        <f>_xlfn.IFNA(INDEX(q_projections!$A:$BD,MATCH($A13,q_projections!$A:$A,0),MATCH(CT$2,q_projections!$2:$2,0)),"n/a")</f>
        <v>n/a</v>
      </c>
      <c r="CU13" s="60" t="str">
        <f>_xlfn.IFNA(INDEX(q_projections!$A:$BD,MATCH($A13,q_projections!$A:$A,0),MATCH(CU$2,q_projections!$2:$2,0)),"n/a")</f>
        <v>n/a</v>
      </c>
      <c r="CV13" s="60" t="str">
        <f>_xlfn.IFNA(INDEX(q_projections!$A:$BD,MATCH($A13,q_projections!$A:$A,0),MATCH(CV$2,q_projections!$2:$2,0)),"n/a")</f>
        <v>n/a</v>
      </c>
      <c r="CW13" s="60" t="str">
        <f>_xlfn.IFNA(INDEX(q_projections!$A:$BD,MATCH($A13,q_projections!$A:$A,0),MATCH(CW$2,q_projections!$2:$2,0)),"n/a")</f>
        <v>n/a</v>
      </c>
      <c r="CX13" s="60" t="str">
        <f>_xlfn.IFNA(INDEX(q_projections!$A:$BD,MATCH($A13,q_projections!$A:$A,0),MATCH(CX$2,q_projections!$2:$2,0)),"n/a")</f>
        <v>n/a</v>
      </c>
      <c r="CY13" s="60" t="str">
        <f>_xlfn.IFNA(INDEX(q_projections!$A:$BD,MATCH($A13,q_projections!$A:$A,0),MATCH(CY$2,q_projections!$2:$2,0)),"n/a")</f>
        <v>n/a</v>
      </c>
      <c r="CZ13" s="60" t="str">
        <f>_xlfn.IFNA(INDEX(q_projections!$A:$BD,MATCH($A13,q_projections!$A:$A,0),MATCH(CZ$2,q_projections!$2:$2,0)),"n/a")</f>
        <v>n/a</v>
      </c>
      <c r="DA13" s="60" t="str">
        <f>_xlfn.IFNA(INDEX(q_projections!$A:$BD,MATCH($A13,q_projections!$A:$A,0),MATCH(DA$2,q_projections!$2:$2,0)),"n/a")</f>
        <v>n/a</v>
      </c>
      <c r="DB13" s="60" t="str">
        <f>_xlfn.IFNA(INDEX(q_projections!$A:$BD,MATCH($A13,q_projections!$A:$A,0),MATCH(DB$2,q_projections!$2:$2,0)),"n/a")</f>
        <v>n/a</v>
      </c>
      <c r="DC13" s="60" t="str">
        <f>_xlfn.IFNA(INDEX(q_projections!$A:$BD,MATCH($A13,q_projections!$A:$A,0),MATCH(DC$2,q_projections!$2:$2,0)),"n/a")</f>
        <v>n/a</v>
      </c>
      <c r="DD13" s="60" t="str">
        <f>_xlfn.IFNA(INDEX(q_projections!$A:$BD,MATCH($A13,q_projections!$A:$A,0),MATCH(DD$2,q_projections!$2:$2,0)),"n/a")</f>
        <v>n/a</v>
      </c>
      <c r="DE13" s="60" t="str">
        <f>_xlfn.IFNA(INDEX(q_projections!$A:$BD,MATCH($A13,q_projections!$A:$A,0),MATCH(DE$2,q_projections!$2:$2,0)),"n/a")</f>
        <v>n/a</v>
      </c>
      <c r="DF13" s="60" t="str">
        <f>_xlfn.IFNA(INDEX(q_projections!$A:$BD,MATCH($A13,q_projections!$A:$A,0),MATCH(DF$2,q_projections!$2:$2,0)),"n/a")</f>
        <v>n/a</v>
      </c>
      <c r="DG13" s="60" t="str">
        <f>_xlfn.IFNA(INDEX(q_projections!$A:$BD,MATCH($A13,q_projections!$A:$A,0),MATCH(DG$2,q_projections!$2:$2,0)),"n/a")</f>
        <v>n/a</v>
      </c>
      <c r="DH13" s="60" t="str">
        <f>_xlfn.IFNA(INDEX(q_projections!$A:$BD,MATCH($A13,q_projections!$A:$A,0),MATCH(DH$2,q_projections!$2:$2,0)),"n/a")</f>
        <v>n/a</v>
      </c>
      <c r="DI13" s="60" t="str">
        <f>_xlfn.IFNA(INDEX(q_projections!$A:$BD,MATCH($A13,q_projections!$A:$A,0),MATCH(DI$2,q_projections!$2:$2,0)),"n/a")</f>
        <v>n/a</v>
      </c>
      <c r="DJ13" s="60" t="str">
        <f>_xlfn.IFNA(INDEX(q_projections!$A:$BD,MATCH($A13,q_projections!$A:$A,0),MATCH(DJ$2,q_projections!$2:$2,0)),"n/a")</f>
        <v>n/a</v>
      </c>
      <c r="DK13" s="60" t="str">
        <f>_xlfn.IFNA(INDEX(q_projections!$A:$BD,MATCH($A13,q_projections!$A:$A,0),MATCH(DK$2,q_projections!$2:$2,0)),"n/a")</f>
        <v>n/a</v>
      </c>
      <c r="DL13" s="60" t="str">
        <f>_xlfn.IFNA(INDEX(q_projections!$A:$BD,MATCH($A13,q_projections!$A:$A,0),MATCH(DL$2,q_projections!$2:$2,0)),"n/a")</f>
        <v>n/a</v>
      </c>
      <c r="DM13" s="60" t="str">
        <f>_xlfn.IFNA(INDEX(q_projections!$A:$BD,MATCH($A13,q_projections!$A:$A,0),MATCH(DM$2,q_projections!$2:$2,0)),"n/a")</f>
        <v>n/a</v>
      </c>
      <c r="DN13" s="60" t="str">
        <f>_xlfn.IFNA(INDEX(q_projections!$A:$BD,MATCH($A13,q_projections!$A:$A,0),MATCH(DN$2,q_projections!$2:$2,0)),"n/a")</f>
        <v>n/a</v>
      </c>
      <c r="DO13" s="60" t="str">
        <f>_xlfn.IFNA(INDEX(q_projections!$A:$BD,MATCH($A13,q_projections!$A:$A,0),MATCH(DO$2,q_projections!$2:$2,0)),"n/a")</f>
        <v>n/a</v>
      </c>
      <c r="DP13" s="60" t="str">
        <f>_xlfn.IFNA(INDEX(q_projections!$A:$BD,MATCH($A13,q_projections!$A:$A,0),MATCH(DP$2,q_projections!$2:$2,0)),"n/a")</f>
        <v>n/a</v>
      </c>
      <c r="DQ13" s="60" t="str">
        <f>_xlfn.IFNA(INDEX(q_projections!$A:$BD,MATCH($A13,q_projections!$A:$A,0),MATCH(DQ$2,q_projections!$2:$2,0)),"n/a")</f>
        <v>n/a</v>
      </c>
      <c r="DR13" s="60" t="str">
        <f>_xlfn.IFNA(INDEX(q_projections!$A:$BD,MATCH($A13,q_projections!$A:$A,0),MATCH(DR$2,q_projections!$2:$2,0)),"n/a")</f>
        <v>n/a</v>
      </c>
      <c r="DS13" s="60" t="str">
        <f>_xlfn.IFNA(INDEX(q_projections!$A:$BD,MATCH($A13,q_projections!$A:$A,0),MATCH(DS$2,q_projections!$2:$2,0)),"n/a")</f>
        <v>n/a</v>
      </c>
      <c r="DT13" s="60" t="str">
        <f>_xlfn.IFNA(INDEX(q_projections!$A:$BD,MATCH($A13,q_projections!$A:$A,0),MATCH(DT$2,q_projections!$2:$2,0)),"n/a")</f>
        <v>n/a</v>
      </c>
      <c r="DU13" s="60" t="str">
        <f>_xlfn.IFNA(INDEX(q_projections!$A:$BD,MATCH($A13,q_projections!$A:$A,0),MATCH(DU$2,q_projections!$2:$2,0)),"n/a")</f>
        <v>n/a</v>
      </c>
      <c r="DV13" s="60" t="str">
        <f>_xlfn.IFNA(INDEX(q_projections!$A:$BD,MATCH($A13,q_projections!$A:$A,0),MATCH(DV$2,q_projections!$2:$2,0)),"n/a")</f>
        <v>n/a</v>
      </c>
      <c r="DW13" s="60" t="str">
        <f>_xlfn.IFNA(INDEX(q_projections!$A:$BD,MATCH($A13,q_projections!$A:$A,0),MATCH(DW$2,q_projections!$2:$2,0)),"n/a")</f>
        <v>n/a</v>
      </c>
      <c r="DX13" s="60" t="str">
        <f>_xlfn.IFNA(INDEX(q_projections!$A:$BD,MATCH($A13,q_projections!$A:$A,0),MATCH(DX$2,q_projections!$2:$2,0)),"n/a")</f>
        <v>n/a</v>
      </c>
      <c r="DY13" s="60" t="str">
        <f>_xlfn.IFNA(INDEX(q_projections!$A:$BD,MATCH($A13,q_projections!$A:$A,0),MATCH(DY$2,q_projections!$2:$2,0)),"n/a")</f>
        <v>n/a</v>
      </c>
      <c r="DZ13" s="60" t="str">
        <f>_xlfn.IFNA(INDEX(q_projections!$A:$BD,MATCH($A13,q_projections!$A:$A,0),MATCH(DZ$2,q_projections!$2:$2,0)),"n/a")</f>
        <v>n/a</v>
      </c>
      <c r="EA13" s="60" t="str">
        <f>_xlfn.IFNA(INDEX(q_projections!$A:$BD,MATCH($A13,q_projections!$A:$A,0),MATCH(EA$2,q_projections!$2:$2,0)),"n/a")</f>
        <v>n/a</v>
      </c>
      <c r="EB13" s="60" t="str">
        <f>_xlfn.IFNA(INDEX(q_projections!$A:$BD,MATCH($A13,q_projections!$A:$A,0),MATCH(EB$2,q_projections!$2:$2,0)),"n/a")</f>
        <v>n/a</v>
      </c>
      <c r="EC13" s="60" t="str">
        <f>_xlfn.IFNA(INDEX(q_projections!$A:$BD,MATCH($A13,q_projections!$A:$A,0),MATCH(EC$2,q_projections!$2:$2,0)),"n/a")</f>
        <v>n/a</v>
      </c>
      <c r="ED13" s="60" t="str">
        <f>_xlfn.IFNA(INDEX(q_projections!$A:$BD,MATCH($A13,q_projections!$A:$A,0),MATCH(ED$2,q_projections!$2:$2,0)),"n/a")</f>
        <v>n/a</v>
      </c>
      <c r="EE13" s="60" t="str">
        <f>_xlfn.IFNA(INDEX(q_projections!$A:$BD,MATCH($A13,q_projections!$A:$A,0),MATCH(EE$2,q_projections!$2:$2,0)),"n/a")</f>
        <v>n/a</v>
      </c>
      <c r="EF13" s="60" t="str">
        <f>_xlfn.IFNA(INDEX(q_projections!$A:$BD,MATCH($A13,q_projections!$A:$A,0),MATCH(EF$2,q_projections!$2:$2,0)),"n/a")</f>
        <v>n/a</v>
      </c>
      <c r="EG13" s="60" t="str">
        <f>_xlfn.IFNA(INDEX(q_projections!$A:$BD,MATCH($A13,q_projections!$A:$A,0),MATCH(EG$2,q_projections!$2:$2,0)),"n/a")</f>
        <v>n/a</v>
      </c>
      <c r="EH13" s="60" t="str">
        <f>_xlfn.IFNA(INDEX(q_projections!$A:$BD,MATCH($A13,q_projections!$A:$A,0),MATCH(EH$2,q_projections!$2:$2,0)),"n/a")</f>
        <v>n/a</v>
      </c>
      <c r="EI13" s="60" t="str">
        <f>_xlfn.IFNA(INDEX(q_projections!$A:$BD,MATCH($A13,q_projections!$A:$A,0),MATCH(EI$2,q_projections!$2:$2,0)),"n/a")</f>
        <v>n/a</v>
      </c>
      <c r="EJ13" s="60" t="str">
        <f>_xlfn.IFNA(INDEX(q_projections!$A:$BD,MATCH($A13,q_projections!$A:$A,0),MATCH(EJ$2,q_projections!$2:$2,0)),"n/a")</f>
        <v>n/a</v>
      </c>
      <c r="EK13" s="60" t="str">
        <f>_xlfn.IFNA(INDEX(q_projections!$A:$BD,MATCH($A13,q_projections!$A:$A,0),MATCH(EK$2,q_projections!$2:$2,0)),"n/a")</f>
        <v>n/a</v>
      </c>
      <c r="EL13" s="60" t="str">
        <f>_xlfn.IFNA(INDEX(q_projections!$A:$BD,MATCH($A13,q_projections!$A:$A,0),MATCH(EL$2,q_projections!$2:$2,0)),"n/a")</f>
        <v>n/a</v>
      </c>
      <c r="EM13" s="60" t="str">
        <f>_xlfn.IFNA(INDEX(q_projections!$A:$BD,MATCH($A13,q_projections!$A:$A,0),MATCH(EM$2,q_projections!$2:$2,0)),"n/a")</f>
        <v>n/a</v>
      </c>
      <c r="EN13" s="60" t="str">
        <f>_xlfn.IFNA(INDEX(q_projections!$A:$BD,MATCH($A13,q_projections!$A:$A,0),MATCH(EN$2,q_projections!$2:$2,0)),"n/a")</f>
        <v>n/a</v>
      </c>
      <c r="EO13" s="60" t="str">
        <f>_xlfn.IFNA(INDEX(q_projections!$A:$BD,MATCH($A13,q_projections!$A:$A,0),MATCH(EO$2,q_projections!$2:$2,0)),"n/a")</f>
        <v>n/a</v>
      </c>
      <c r="EP13" s="60" t="str">
        <f>_xlfn.IFNA(INDEX(q_projections!$A:$BD,MATCH($A13,q_projections!$A:$A,0),MATCH(EP$2,q_projections!$2:$2,0)),"n/a")</f>
        <v>n/a</v>
      </c>
      <c r="EQ13" s="60" t="str">
        <f>_xlfn.IFNA(INDEX(q_projections!$A:$BD,MATCH($A13,q_projections!$A:$A,0),MATCH(EQ$2,q_projections!$2:$2,0)),"n/a")</f>
        <v>n/a</v>
      </c>
      <c r="ER13" s="60" t="str">
        <f>_xlfn.IFNA(INDEX(q_projections!$A:$BD,MATCH($A13,q_projections!$A:$A,0),MATCH(ER$2,q_projections!$2:$2,0)),"n/a")</f>
        <v>n/a</v>
      </c>
      <c r="ES13" s="60" t="str">
        <f>_xlfn.IFNA(INDEX(q_projections!$A:$BD,MATCH($A13,q_projections!$A:$A,0),MATCH(ES$2,q_projections!$2:$2,0)),"n/a")</f>
        <v>n/a</v>
      </c>
      <c r="ET13" s="60" t="str">
        <f>_xlfn.IFNA(INDEX(q_projections!$A:$BD,MATCH($A13,q_projections!$A:$A,0),MATCH(ET$2,q_projections!$2:$2,0)),"n/a")</f>
        <v>n/a</v>
      </c>
      <c r="EU13" s="60" t="str">
        <f>_xlfn.IFNA(INDEX(q_projections!$A:$BD,MATCH($A13,q_projections!$A:$A,0),MATCH(EU$2,q_projections!$2:$2,0)),"n/a")</f>
        <v>n/a</v>
      </c>
      <c r="EV13" s="60" t="str">
        <f>_xlfn.IFNA(INDEX(q_projections!$A:$BD,MATCH($A13,q_projections!$A:$A,0),MATCH(EV$2,q_projections!$2:$2,0)),"n/a")</f>
        <v>n/a</v>
      </c>
      <c r="EW13" s="60" t="str">
        <f>_xlfn.IFNA(INDEX(q_projections!$A:$BD,MATCH($A13,q_projections!$A:$A,0),MATCH(EW$2,q_projections!$2:$2,0)),"n/a")</f>
        <v>n/a</v>
      </c>
      <c r="EX13" s="60" t="str">
        <f>_xlfn.IFNA(INDEX(q_projections!$A:$BD,MATCH($A13,q_projections!$A:$A,0),MATCH(EX$2,q_projections!$2:$2,0)),"n/a")</f>
        <v>n/a</v>
      </c>
      <c r="EY13" s="60" t="str">
        <f>_xlfn.IFNA(INDEX(q_projections!$A:$BD,MATCH($A13,q_projections!$A:$A,0),MATCH(EY$2,q_projections!$2:$2,0)),"n/a")</f>
        <v>n/a</v>
      </c>
      <c r="EZ13" s="60" t="str">
        <f>_xlfn.IFNA(INDEX(q_projections!$A:$BD,MATCH($A13,q_projections!$A:$A,0),MATCH(EZ$2,q_projections!$2:$2,0)),"n/a")</f>
        <v>n/a</v>
      </c>
      <c r="FA13" s="60" t="str">
        <f>_xlfn.IFNA(INDEX(q_projections!$A:$BD,MATCH($A13,q_projections!$A:$A,0),MATCH(FA$2,q_projections!$2:$2,0)),"n/a")</f>
        <v>n/a</v>
      </c>
      <c r="FB13" s="60" t="str">
        <f>_xlfn.IFNA(INDEX(q_projections!$A:$BD,MATCH($A13,q_projections!$A:$A,0),MATCH(FB$2,q_projections!$2:$2,0)),"n/a")</f>
        <v>n/a</v>
      </c>
      <c r="FC13" s="60" t="str">
        <f>_xlfn.IFNA(INDEX(q_projections!$A:$BD,MATCH($A13,q_projections!$A:$A,0),MATCH(FC$2,q_projections!$2:$2,0)),"n/a")</f>
        <v>n/a</v>
      </c>
      <c r="FD13" s="60" t="str">
        <f>_xlfn.IFNA(INDEX(q_projections!$A:$BD,MATCH($A13,q_projections!$A:$A,0),MATCH(FD$2,q_projections!$2:$2,0)),"n/a")</f>
        <v>n/a</v>
      </c>
      <c r="FE13" s="60" t="str">
        <f>_xlfn.IFNA(INDEX(q_projections!$A:$BD,MATCH($A13,q_projections!$A:$A,0),MATCH(FE$2,q_projections!$2:$2,0)),"n/a")</f>
        <v>n/a</v>
      </c>
      <c r="FF13" s="60" t="str">
        <f>_xlfn.IFNA(INDEX(q_projections!$A:$BD,MATCH($A13,q_projections!$A:$A,0),MATCH(FF$2,q_projections!$2:$2,0)),"n/a")</f>
        <v>n/a</v>
      </c>
      <c r="FG13" s="60" t="str">
        <f>_xlfn.IFNA(INDEX(q_projections!$A:$BD,MATCH($A13,q_projections!$A:$A,0),MATCH(FG$2,q_projections!$2:$2,0)),"n/a")</f>
        <v>n/a</v>
      </c>
      <c r="FH13" s="60" t="str">
        <f>_xlfn.IFNA(INDEX(q_projections!$A:$BD,MATCH($A13,q_projections!$A:$A,0),MATCH(FH$2,q_projections!$2:$2,0)),"n/a")</f>
        <v>n/a</v>
      </c>
      <c r="FI13" s="60" t="str">
        <f>_xlfn.IFNA(INDEX(q_projections!$A:$BD,MATCH($A13,q_projections!$A:$A,0),MATCH(FI$2,q_projections!$2:$2,0)),"n/a")</f>
        <v>n/a</v>
      </c>
      <c r="FJ13" s="60" t="str">
        <f>_xlfn.IFNA(INDEX(q_projections!$A:$BD,MATCH($A13,q_projections!$A:$A,0),MATCH(FJ$2,q_projections!$2:$2,0)),"n/a")</f>
        <v>n/a</v>
      </c>
      <c r="FK13" s="60" t="str">
        <f>_xlfn.IFNA(INDEX(q_projections!$A:$BD,MATCH($A13,q_projections!$A:$A,0),MATCH(FK$2,q_projections!$2:$2,0)),"n/a")</f>
        <v>n/a</v>
      </c>
      <c r="FL13" s="60" t="str">
        <f>_xlfn.IFNA(INDEX(q_projections!$A:$BD,MATCH($A13,q_projections!$A:$A,0),MATCH(FL$2,q_projections!$2:$2,0)),"n/a")</f>
        <v>n/a</v>
      </c>
      <c r="FM13" s="60" t="str">
        <f>_xlfn.IFNA(INDEX(q_projections!$A:$BD,MATCH($A13,q_projections!$A:$A,0),MATCH(FM$2,q_projections!$2:$2,0)),"n/a")</f>
        <v>n/a</v>
      </c>
      <c r="FN13" s="60" t="str">
        <f>_xlfn.IFNA(INDEX(q_projections!$A:$BD,MATCH($A13,q_projections!$A:$A,0),MATCH(FN$2,q_projections!$2:$2,0)),"n/a")</f>
        <v>n/a</v>
      </c>
      <c r="FO13" s="60" t="str">
        <f>_xlfn.IFNA(INDEX(q_projections!$A:$BD,MATCH($A13,q_projections!$A:$A,0),MATCH(FO$2,q_projections!$2:$2,0)),"n/a")</f>
        <v>n/a</v>
      </c>
      <c r="FP13" s="60" t="str">
        <f>_xlfn.IFNA(INDEX(q_projections!$A:$BD,MATCH($A13,q_projections!$A:$A,0),MATCH(FP$2,q_projections!$2:$2,0)),"n/a")</f>
        <v>n/a</v>
      </c>
      <c r="FQ13" s="60" t="str">
        <f>_xlfn.IFNA(INDEX(q_projections!$A:$BD,MATCH($A13,q_projections!$A:$A,0),MATCH(FQ$2,q_projections!$2:$2,0)),"n/a")</f>
        <v>n/a</v>
      </c>
      <c r="FR13" s="60" t="str">
        <f>_xlfn.IFNA(INDEX(q_projections!$A:$BD,MATCH($A13,q_projections!$A:$A,0),MATCH(FR$2,q_projections!$2:$2,0)),"n/a")</f>
        <v>n/a</v>
      </c>
      <c r="FS13" s="60" t="str">
        <f>_xlfn.IFNA(INDEX(q_projections!$A:$BD,MATCH($A13,q_projections!$A:$A,0),MATCH(FS$2,q_projections!$2:$2,0)),"n/a")</f>
        <v>n/a</v>
      </c>
      <c r="FT13" s="60" t="str">
        <f>_xlfn.IFNA(INDEX(q_projections!$A:$BD,MATCH($A13,q_projections!$A:$A,0),MATCH(FT$2,q_projections!$2:$2,0)),"n/a")</f>
        <v>n/a</v>
      </c>
      <c r="FU13" s="60" t="str">
        <f>_xlfn.IFNA(INDEX(q_projections!$A:$BD,MATCH($A13,q_projections!$A:$A,0),MATCH(FU$2,q_projections!$2:$2,0)),"n/a")</f>
        <v>n/a</v>
      </c>
      <c r="FV13" s="60" t="str">
        <f>_xlfn.IFNA(INDEX(q_projections!$A:$BD,MATCH($A13,q_projections!$A:$A,0),MATCH(FV$2,q_projections!$2:$2,0)),"n/a")</f>
        <v>n/a</v>
      </c>
      <c r="FW13" s="60" t="str">
        <f>_xlfn.IFNA(INDEX(q_projections!$A:$BD,MATCH($A13,q_projections!$A:$A,0),MATCH(FW$2,q_projections!$2:$2,0)),"n/a")</f>
        <v>n/a</v>
      </c>
      <c r="FX13" s="60" t="str">
        <f>_xlfn.IFNA(INDEX(q_projections!$A:$BD,MATCH($A13,q_projections!$A:$A,0),MATCH(FX$2,q_projections!$2:$2,0)),"n/a")</f>
        <v>n/a</v>
      </c>
      <c r="FY13" s="60" t="str">
        <f>_xlfn.IFNA(INDEX(q_projections!$A:$BD,MATCH($A13,q_projections!$A:$A,0),MATCH(FY$2,q_projections!$2:$2,0)),"n/a")</f>
        <v>n/a</v>
      </c>
      <c r="FZ13" s="60" t="str">
        <f>_xlfn.IFNA(INDEX(q_projections!$A:$BD,MATCH($A13,q_projections!$A:$A,0),MATCH(FZ$2,q_projections!$2:$2,0)),"n/a")</f>
        <v>n/a</v>
      </c>
      <c r="GA13" s="60" t="str">
        <f>_xlfn.IFNA(INDEX(q_projections!$A:$BD,MATCH($A13,q_projections!$A:$A,0),MATCH(GA$2,q_projections!$2:$2,0)),"n/a")</f>
        <v>n/a</v>
      </c>
      <c r="GB13" s="60" t="str">
        <f>_xlfn.IFNA(INDEX(q_projections!$A:$BD,MATCH($A13,q_projections!$A:$A,0),MATCH(GB$2,q_projections!$2:$2,0)),"n/a")</f>
        <v>n/a</v>
      </c>
      <c r="GC13" s="60" t="str">
        <f>_xlfn.IFNA(INDEX(q_projections!$A:$BD,MATCH($A13,q_projections!$A:$A,0),MATCH(GC$2,q_projections!$2:$2,0)),"n/a")</f>
        <v>n/a</v>
      </c>
      <c r="GD13" s="60" t="str">
        <f>_xlfn.IFNA(INDEX(q_projections!$A:$BD,MATCH($A13,q_projections!$A:$A,0),MATCH(GD$2,q_projections!$2:$2,0)),"n/a")</f>
        <v>n/a</v>
      </c>
      <c r="GE13" s="60" t="str">
        <f>_xlfn.IFNA(INDEX(q_projections!$A:$BD,MATCH($A13,q_projections!$A:$A,0),MATCH(GE$2,q_projections!$2:$2,0)),"n/a")</f>
        <v>n/a</v>
      </c>
      <c r="GF13" s="60" t="str">
        <f>_xlfn.IFNA(INDEX(q_projections!$A:$BD,MATCH($A13,q_projections!$A:$A,0),MATCH(GF$2,q_projections!$2:$2,0)),"n/a")</f>
        <v>n/a</v>
      </c>
      <c r="GG13" s="60" t="str">
        <f>_xlfn.IFNA(INDEX(q_projections!$A:$BD,MATCH($A13,q_projections!$A:$A,0),MATCH(GG$2,q_projections!$2:$2,0)),"n/a")</f>
        <v>n/a</v>
      </c>
      <c r="GH13" s="60">
        <f>_xlfn.IFNA(INDEX(q_projections!$A:$BD,MATCH($A13,q_projections!$A:$A,0),MATCH(GH$2,q_projections!$2:$2,0)),"n/a")</f>
        <v>0</v>
      </c>
      <c r="GI13" s="60">
        <f>_xlfn.IFNA(INDEX(q_projections!$A:$BD,MATCH($A13,q_projections!$A:$A,0),MATCH(GI$2,q_projections!$2:$2,0)),"n/a")</f>
        <v>0</v>
      </c>
      <c r="GJ13" s="60">
        <f>_xlfn.IFNA(INDEX(q_projections!$A:$BD,MATCH($A13,q_projections!$A:$A,0),MATCH(GJ$2,q_projections!$2:$2,0)),"n/a")</f>
        <v>0</v>
      </c>
      <c r="GK13" s="60">
        <f>_xlfn.IFNA(INDEX(q_projections!$A:$BD,MATCH($A13,q_projections!$A:$A,0),MATCH(GK$2,q_projections!$2:$2,0)),"n/a")</f>
        <v>1.3771315346281954</v>
      </c>
      <c r="GL13" s="60">
        <f>_xlfn.IFNA(INDEX(q_projections!$A:$BD,MATCH($A13,q_projections!$A:$A,0),MATCH(GL$2,q_projections!$2:$2,0)),"n/a")</f>
        <v>0.87172585588852769</v>
      </c>
      <c r="GM13" s="60">
        <f>_xlfn.IFNA(INDEX(q_projections!$A:$BD,MATCH($A13,q_projections!$A:$A,0),MATCH(GM$2,q_projections!$2:$2,0)),"n/a")</f>
        <v>1.8499263073454841</v>
      </c>
      <c r="GN13" s="60">
        <f>_xlfn.IFNA(INDEX(q_projections!$A:$BD,MATCH($A13,q_projections!$A:$A,0),MATCH(GN$2,q_projections!$2:$2,0)),"n/a")</f>
        <v>2.0498880884119774</v>
      </c>
      <c r="GO13" s="60">
        <f>_xlfn.IFNA(INDEX(q_projections!$A:$BD,MATCH($A13,q_projections!$A:$A,0),MATCH(GO$2,q_projections!$2:$2,0)),"n/a")</f>
        <v>1.3355407777772221</v>
      </c>
      <c r="GP13" s="60">
        <f>_xlfn.IFNA(INDEX(q_projections!$A:$BD,MATCH($A13,q_projections!$A:$A,0),MATCH(GP$2,q_projections!$2:$2,0)),"n/a")</f>
        <v>1.7433251981730846</v>
      </c>
      <c r="GQ13" s="60">
        <f>_xlfn.IFNA(INDEX(q_projections!$A:$BD,MATCH($A13,q_projections!$A:$A,0),MATCH(GQ$2,q_projections!$2:$2,0)),"n/a")</f>
        <v>1.2433922137787157</v>
      </c>
      <c r="GR13" s="60">
        <f>_xlfn.IFNA(INDEX(q_projections!$A:$BD,MATCH($A13,q_projections!$A:$A,0),MATCH(GR$2,q_projections!$2:$2,0)),"n/a")</f>
        <v>1.0559356159396627</v>
      </c>
      <c r="GS13" s="60">
        <f>_xlfn.IFNA(INDEX(q_projections!$A:$BD,MATCH($A13,q_projections!$A:$A,0),MATCH(GS$2,q_projections!$2:$2,0)),"n/a")</f>
        <v>0.93121493610914818</v>
      </c>
      <c r="GT13" s="60">
        <f>_xlfn.IFNA(INDEX(q_projections!$A:$BD,MATCH($A13,q_projections!$A:$A,0),MATCH(GT$2,q_projections!$2:$2,0)),"n/a")</f>
        <v>0.92905208265350314</v>
      </c>
      <c r="GU13" s="60">
        <f>_xlfn.IFNA(INDEX(q_projections!$A:$BD,MATCH($A13,q_projections!$A:$A,0),MATCH(GU$2,q_projections!$2:$2,0)),"n/a")</f>
        <v>0.90668101838242698</v>
      </c>
      <c r="GV13" s="60">
        <f>_xlfn.IFNA(INDEX(q_projections!$A:$BD,MATCH($A13,q_projections!$A:$A,0),MATCH(GV$2,q_projections!$2:$2,0)),"n/a")</f>
        <v>0.86429486960393209</v>
      </c>
      <c r="GW13" s="60">
        <f>_xlfn.IFNA(INDEX(q_projections!$A:$BD,MATCH($A13,q_projections!$A:$A,0),MATCH(GW$2,q_projections!$2:$2,0)),"n/a")</f>
        <v>0.86243139279227332</v>
      </c>
      <c r="GX13" s="60">
        <f>_xlfn.IFNA(INDEX(q_projections!$A:$BD,MATCH($A13,q_projections!$A:$A,0),MATCH(GX$2,q_projections!$2:$2,0)),"n/a")</f>
        <v>0.86057593420514333</v>
      </c>
      <c r="GY13" s="60">
        <f>_xlfn.IFNA(INDEX(q_projections!$A:$BD,MATCH($A13,q_projections!$A:$A,0),MATCH(GY$2,q_projections!$2:$2,0)),"n/a")</f>
        <v>0.83869542521841645</v>
      </c>
      <c r="GZ13" s="60">
        <f>_xlfn.IFNA(INDEX(q_projections!$A:$BD,MATCH($A13,q_projections!$A:$A,0),MATCH(GZ$2,q_projections!$2:$2,0)),"n/a")</f>
        <v>0.81695259335980985</v>
      </c>
      <c r="HA13" s="60">
        <f>_xlfn.IFNA(INDEX(q_projections!$A:$BD,MATCH($A13,q_projections!$A:$A,0),MATCH(HA$2,q_projections!$2:$2,0)),"n/a")</f>
        <v>0.81528747391377276</v>
      </c>
      <c r="HB13" s="60">
        <f>_xlfn.IFNA(INDEX(q_projections!$A:$BD,MATCH($A13,q_projections!$A:$A,0),MATCH(HB$2,q_projections!$2:$2,0)),"n/a")</f>
        <v>0.83353555881848784</v>
      </c>
      <c r="HC13" s="60">
        <f>_xlfn.IFNA(INDEX(q_projections!$A:$BD,MATCH($A13,q_projections!$A:$A,0),MATCH(HC$2,q_projections!$2:$2,0)),"n/a")</f>
        <v>0.81193731592683616</v>
      </c>
      <c r="HD13" s="60">
        <f>_xlfn.IFNA(INDEX(q_projections!$A:$BD,MATCH($A13,q_projections!$A:$A,0),MATCH(HD$2,q_projections!$2:$2,0)),"n/a")</f>
        <v>0.81029255740225903</v>
      </c>
      <c r="HE13" s="60">
        <f>_xlfn.IFNA(INDEX(q_projections!$A:$BD,MATCH($A13,q_projections!$A:$A,0),MATCH(HE$2,q_projections!$2:$2,0)),"n/a")</f>
        <v>0.78887301623280504</v>
      </c>
      <c r="HF13" s="60">
        <f>_xlfn.IFNA(INDEX(q_projections!$A:$BD,MATCH($A13,q_projections!$A:$A,0),MATCH(HF$2,q_projections!$2:$2,0)),"n/a")</f>
        <v>0.7873202843895033</v>
      </c>
      <c r="HG13" s="60">
        <f>_xlfn.IFNA(INDEX(q_projections!$A:$BD,MATCH($A13,q_projections!$A:$A,0),MATCH(HG$2,q_projections!$2:$2,0)),"n/a")</f>
        <v>0.72668053732178883</v>
      </c>
      <c r="HH13" s="60">
        <f>_xlfn.IFNA(INDEX(q_projections!$A:$BD,MATCH($A13,q_projections!$A:$A,0),MATCH(HH$2,q_projections!$2:$2,0)),"n/a")</f>
        <v>0.74502177881146103</v>
      </c>
      <c r="HI13" s="60">
        <f>_xlfn.IFNA(INDEX(q_projections!$A:$BD,MATCH($A13,q_projections!$A:$A,0),MATCH(HI$2,q_projections!$2:$2,0)),"n/a")</f>
        <v>0.70439487239446485</v>
      </c>
      <c r="HJ13" s="60">
        <f>_xlfn.IFNA(INDEX(q_projections!$A:$BD,MATCH($A13,q_projections!$A:$A,0),MATCH(HJ$2,q_projections!$2:$2,0)),"n/a")</f>
        <v>0.70315662734536932</v>
      </c>
      <c r="HK13" s="60">
        <f>_xlfn.IFNA(INDEX(q_projections!$A:$BD,MATCH($A13,q_projections!$A:$A,0),MATCH(HK$2,q_projections!$2:$2,0)),"n/a")</f>
        <v>0.68237512461197802</v>
      </c>
      <c r="HL13" s="60">
        <f>_xlfn.IFNA(INDEX(q_projections!$A:$BD,MATCH($A13,q_projections!$A:$A,0),MATCH(HL$2,q_projections!$2:$2,0)),"n/a")</f>
        <v>0.66170163148033811</v>
      </c>
      <c r="HM13" s="60">
        <f>_xlfn.IFNA(INDEX(q_projections!$A:$BD,MATCH($A13,q_projections!$A:$A,0),MATCH(HM$2,q_projections!$2:$2,0)),"n/a")</f>
        <v>0.64113256165858612</v>
      </c>
      <c r="HN13" s="60">
        <f>_xlfn.IFNA(INDEX(q_projections!$A:$BD,MATCH($A13,q_projections!$A:$A,0),MATCH(HN$2,q_projections!$2:$2,0)),"n/a")</f>
        <v>0.6401065819955809</v>
      </c>
      <c r="HO13" s="60">
        <f>_xlfn.IFNA(INDEX(q_projections!$A:$BD,MATCH($A13,q_projections!$A:$A,0),MATCH(HO$2,q_projections!$2:$2,0)),"n/a")</f>
        <v>0.6002645624401115</v>
      </c>
      <c r="HP13" s="60">
        <f>_xlfn.IFNA(INDEX(q_projections!$A:$BD,MATCH($A13,q_projections!$A:$A,0),MATCH(HP$2,q_projections!$2:$2,0)),"n/a")</f>
        <v>0.57998881367016253</v>
      </c>
      <c r="HQ13" s="60">
        <f>_xlfn.IFNA(INDEX(q_projections!$A:$BD,MATCH($A13,q_projections!$A:$A,0),MATCH(HQ$2,q_projections!$2:$2,0)),"n/a")</f>
        <v>0.57914906591201021</v>
      </c>
      <c r="HR13" s="60">
        <f>_xlfn.IFNA(INDEX(q_projections!$A:$BD,MATCH($A13,q_projections!$A:$A,0),MATCH(HR$2,q_projections!$2:$2,0)),"n/a")</f>
        <v>0.55899437442354927</v>
      </c>
      <c r="HS13" s="60">
        <f>_xlfn.IFNA(INDEX(q_projections!$A:$BD,MATCH($A13,q_projections!$A:$A,0),MATCH(HS$2,q_projections!$2:$2,0)),"n/a")</f>
        <v>0.55821427970952353</v>
      </c>
      <c r="HT13" s="60">
        <f>_xlfn.IFNA(INDEX(q_projections!$A:$BD,MATCH($A13,q_projections!$A:$A,0),MATCH(HT$2,q_projections!$2:$2,0)),"n/a")</f>
        <v>0.53817571116556717</v>
      </c>
      <c r="HU13" s="60">
        <f>_xlfn.IFNA(INDEX(q_projections!$A:$BD,MATCH($A13,q_projections!$A:$A,0),MATCH(HU$2,q_projections!$2:$2,0)),"n/a")</f>
        <v>0.51822064726825268</v>
      </c>
      <c r="HV13" s="60">
        <f>_xlfn.IFNA(INDEX(q_projections!$A:$BD,MATCH($A13,q_projections!$A:$A,0),MATCH(HV$2,q_projections!$2:$2,0)),"n/a")</f>
        <v>0.51755013574994457</v>
      </c>
      <c r="HW13" s="60">
        <f>_xlfn.IFNA(INDEX(q_projections!$A:$BD,MATCH($A13,q_projections!$A:$A,0),MATCH(HW$2,q_projections!$2:$2,0)),"n/a")</f>
        <v>0.51688135709910821</v>
      </c>
      <c r="HX13" s="60">
        <f>_xlfn.IFNA(INDEX(q_projections!$A:$BD,MATCH($A13,q_projections!$A:$A,0),MATCH(HX$2,q_projections!$2:$2,0)),"n/a")</f>
        <v>0.49705969389828297</v>
      </c>
      <c r="HY13" s="60">
        <f>_xlfn.IFNA(INDEX(q_projections!$A:$BD,MATCH($A13,q_projections!$A:$A,0),MATCH(HY$2,q_projections!$2:$2,0)),"n/a")</f>
        <v>0.47731472963330468</v>
      </c>
      <c r="HZ13" s="60">
        <f>_xlfn.IFNA(INDEX(q_projections!$A:$BD,MATCH($A13,q_projections!$A:$A,0),MATCH(HZ$2,q_projections!$2:$2,0)),"n/a")</f>
        <v>0.45764333927789114</v>
      </c>
      <c r="IA13" s="60">
        <f>_xlfn.IFNA(INDEX(q_projections!$A:$BD,MATCH($A13,q_projections!$A:$A,0),MATCH(IA$2,q_projections!$2:$2,0)),"n/a")</f>
        <v>0.45712034492602083</v>
      </c>
      <c r="IB13" s="60">
        <f>_xlfn.IFNA(INDEX(q_projections!$A:$BD,MATCH($A13,q_projections!$A:$A,0),MATCH(IB$2,q_projections!$2:$2,0)),"n/a")</f>
        <v>0.41848906147656795</v>
      </c>
      <c r="IC13" s="60">
        <f>_xlfn.IFNA(INDEX(q_projections!$A:$BD,MATCH($A13,q_projections!$A:$A,0),MATCH(IC$2,q_projections!$2:$2,0)),"n/a")</f>
        <v>0.36096759730748218</v>
      </c>
    </row>
    <row r="14" spans="1:238" s="60" customFormat="1">
      <c r="A14" s="70" t="s">
        <v>445</v>
      </c>
      <c r="B14" s="60" t="str">
        <f>_xlfn.IFNA(INDEX(q_projections!$A:$BD,MATCH($A14,q_projections!$A:$A,0),MATCH(B$2,q_projections!$2:$2,0)),"n/a")</f>
        <v>n/a</v>
      </c>
      <c r="C14" s="60" t="str">
        <f>_xlfn.IFNA(INDEX(q_projections!$A:$BD,MATCH($A14,q_projections!$A:$A,0),MATCH(C$2,q_projections!$2:$2,0)),"n/a")</f>
        <v>n/a</v>
      </c>
      <c r="D14" s="60" t="str">
        <f>_xlfn.IFNA(INDEX(q_projections!$A:$BD,MATCH($A14,q_projections!$A:$A,0),MATCH(D$2,q_projections!$2:$2,0)),"n/a")</f>
        <v>n/a</v>
      </c>
      <c r="E14" s="60" t="str">
        <f>_xlfn.IFNA(INDEX(q_projections!$A:$BD,MATCH($A14,q_projections!$A:$A,0),MATCH(E$2,q_projections!$2:$2,0)),"n/a")</f>
        <v>n/a</v>
      </c>
      <c r="F14" s="60" t="str">
        <f>_xlfn.IFNA(INDEX(q_projections!$A:$BD,MATCH($A14,q_projections!$A:$A,0),MATCH(F$2,q_projections!$2:$2,0)),"n/a")</f>
        <v>n/a</v>
      </c>
      <c r="G14" s="60" t="str">
        <f>_xlfn.IFNA(INDEX(q_projections!$A:$BD,MATCH($A14,q_projections!$A:$A,0),MATCH(G$2,q_projections!$2:$2,0)),"n/a")</f>
        <v>n/a</v>
      </c>
      <c r="H14" s="60" t="str">
        <f>_xlfn.IFNA(INDEX(q_projections!$A:$BD,MATCH($A14,q_projections!$A:$A,0),MATCH(H$2,q_projections!$2:$2,0)),"n/a")</f>
        <v>n/a</v>
      </c>
      <c r="I14" s="60" t="str">
        <f>_xlfn.IFNA(INDEX(q_projections!$A:$BD,MATCH($A14,q_projections!$A:$A,0),MATCH(I$2,q_projections!$2:$2,0)),"n/a")</f>
        <v>n/a</v>
      </c>
      <c r="J14" s="60" t="str">
        <f>_xlfn.IFNA(INDEX(q_projections!$A:$BD,MATCH($A14,q_projections!$A:$A,0),MATCH(J$2,q_projections!$2:$2,0)),"n/a")</f>
        <v>n/a</v>
      </c>
      <c r="K14" s="60" t="str">
        <f>_xlfn.IFNA(INDEX(q_projections!$A:$BD,MATCH($A14,q_projections!$A:$A,0),MATCH(K$2,q_projections!$2:$2,0)),"n/a")</f>
        <v>n/a</v>
      </c>
      <c r="L14" s="60" t="str">
        <f>_xlfn.IFNA(INDEX(q_projections!$A:$BD,MATCH($A14,q_projections!$A:$A,0),MATCH(L$2,q_projections!$2:$2,0)),"n/a")</f>
        <v>n/a</v>
      </c>
      <c r="M14" s="60" t="str">
        <f>_xlfn.IFNA(INDEX(q_projections!$A:$BD,MATCH($A14,q_projections!$A:$A,0),MATCH(M$2,q_projections!$2:$2,0)),"n/a")</f>
        <v>n/a</v>
      </c>
      <c r="N14" s="60" t="str">
        <f>_xlfn.IFNA(INDEX(q_projections!$A:$BD,MATCH($A14,q_projections!$A:$A,0),MATCH(N$2,q_projections!$2:$2,0)),"n/a")</f>
        <v>n/a</v>
      </c>
      <c r="O14" s="60" t="str">
        <f>_xlfn.IFNA(INDEX(q_projections!$A:$BD,MATCH($A14,q_projections!$A:$A,0),MATCH(O$2,q_projections!$2:$2,0)),"n/a")</f>
        <v>n/a</v>
      </c>
      <c r="P14" s="60" t="str">
        <f>_xlfn.IFNA(INDEX(q_projections!$A:$BD,MATCH($A14,q_projections!$A:$A,0),MATCH(P$2,q_projections!$2:$2,0)),"n/a")</f>
        <v>n/a</v>
      </c>
      <c r="Q14" s="60" t="str">
        <f>_xlfn.IFNA(INDEX(q_projections!$A:$BD,MATCH($A14,q_projections!$A:$A,0),MATCH(Q$2,q_projections!$2:$2,0)),"n/a")</f>
        <v>n/a</v>
      </c>
      <c r="R14" s="60" t="str">
        <f>_xlfn.IFNA(INDEX(q_projections!$A:$BD,MATCH($A14,q_projections!$A:$A,0),MATCH(R$2,q_projections!$2:$2,0)),"n/a")</f>
        <v>n/a</v>
      </c>
      <c r="S14" s="60" t="str">
        <f>_xlfn.IFNA(INDEX(q_projections!$A:$BD,MATCH($A14,q_projections!$A:$A,0),MATCH(S$2,q_projections!$2:$2,0)),"n/a")</f>
        <v>n/a</v>
      </c>
      <c r="T14" s="60" t="str">
        <f>_xlfn.IFNA(INDEX(q_projections!$A:$BD,MATCH($A14,q_projections!$A:$A,0),MATCH(T$2,q_projections!$2:$2,0)),"n/a")</f>
        <v>n/a</v>
      </c>
      <c r="U14" s="60" t="str">
        <f>_xlfn.IFNA(INDEX(q_projections!$A:$BD,MATCH($A14,q_projections!$A:$A,0),MATCH(U$2,q_projections!$2:$2,0)),"n/a")</f>
        <v>n/a</v>
      </c>
      <c r="V14" s="60" t="str">
        <f>_xlfn.IFNA(INDEX(q_projections!$A:$BD,MATCH($A14,q_projections!$A:$A,0),MATCH(V$2,q_projections!$2:$2,0)),"n/a")</f>
        <v>n/a</v>
      </c>
      <c r="W14" s="60" t="str">
        <f>_xlfn.IFNA(INDEX(q_projections!$A:$BD,MATCH($A14,q_projections!$A:$A,0),MATCH(W$2,q_projections!$2:$2,0)),"n/a")</f>
        <v>n/a</v>
      </c>
      <c r="X14" s="60" t="str">
        <f>_xlfn.IFNA(INDEX(q_projections!$A:$BD,MATCH($A14,q_projections!$A:$A,0),MATCH(X$2,q_projections!$2:$2,0)),"n/a")</f>
        <v>n/a</v>
      </c>
      <c r="Y14" s="60" t="str">
        <f>_xlfn.IFNA(INDEX(q_projections!$A:$BD,MATCH($A14,q_projections!$A:$A,0),MATCH(Y$2,q_projections!$2:$2,0)),"n/a")</f>
        <v>n/a</v>
      </c>
      <c r="Z14" s="60" t="str">
        <f>_xlfn.IFNA(INDEX(q_projections!$A:$BD,MATCH($A14,q_projections!$A:$A,0),MATCH(Z$2,q_projections!$2:$2,0)),"n/a")</f>
        <v>n/a</v>
      </c>
      <c r="AA14" s="60" t="str">
        <f>_xlfn.IFNA(INDEX(q_projections!$A:$BD,MATCH($A14,q_projections!$A:$A,0),MATCH(AA$2,q_projections!$2:$2,0)),"n/a")</f>
        <v>n/a</v>
      </c>
      <c r="AB14" s="60" t="str">
        <f>_xlfn.IFNA(INDEX(q_projections!$A:$BD,MATCH($A14,q_projections!$A:$A,0),MATCH(AB$2,q_projections!$2:$2,0)),"n/a")</f>
        <v>n/a</v>
      </c>
      <c r="AC14" s="60" t="str">
        <f>_xlfn.IFNA(INDEX(q_projections!$A:$BD,MATCH($A14,q_projections!$A:$A,0),MATCH(AC$2,q_projections!$2:$2,0)),"n/a")</f>
        <v>n/a</v>
      </c>
      <c r="AD14" s="60" t="str">
        <f>_xlfn.IFNA(INDEX(q_projections!$A:$BD,MATCH($A14,q_projections!$A:$A,0),MATCH(AD$2,q_projections!$2:$2,0)),"n/a")</f>
        <v>n/a</v>
      </c>
      <c r="AE14" s="60" t="str">
        <f>_xlfn.IFNA(INDEX(q_projections!$A:$BD,MATCH($A14,q_projections!$A:$A,0),MATCH(AE$2,q_projections!$2:$2,0)),"n/a")</f>
        <v>n/a</v>
      </c>
      <c r="AF14" s="60" t="str">
        <f>_xlfn.IFNA(INDEX(q_projections!$A:$BD,MATCH($A14,q_projections!$A:$A,0),MATCH(AF$2,q_projections!$2:$2,0)),"n/a")</f>
        <v>n/a</v>
      </c>
      <c r="AG14" s="60" t="str">
        <f>_xlfn.IFNA(INDEX(q_projections!$A:$BD,MATCH($A14,q_projections!$A:$A,0),MATCH(AG$2,q_projections!$2:$2,0)),"n/a")</f>
        <v>n/a</v>
      </c>
      <c r="AH14" s="60" t="str">
        <f>_xlfn.IFNA(INDEX(q_projections!$A:$BD,MATCH($A14,q_projections!$A:$A,0),MATCH(AH$2,q_projections!$2:$2,0)),"n/a")</f>
        <v>n/a</v>
      </c>
      <c r="AI14" s="60" t="str">
        <f>_xlfn.IFNA(INDEX(q_projections!$A:$BD,MATCH($A14,q_projections!$A:$A,0),MATCH(AI$2,q_projections!$2:$2,0)),"n/a")</f>
        <v>n/a</v>
      </c>
      <c r="AJ14" s="60" t="str">
        <f>_xlfn.IFNA(INDEX(q_projections!$A:$BD,MATCH($A14,q_projections!$A:$A,0),MATCH(AJ$2,q_projections!$2:$2,0)),"n/a")</f>
        <v>n/a</v>
      </c>
      <c r="AK14" s="60" t="str">
        <f>_xlfn.IFNA(INDEX(q_projections!$A:$BD,MATCH($A14,q_projections!$A:$A,0),MATCH(AK$2,q_projections!$2:$2,0)),"n/a")</f>
        <v>n/a</v>
      </c>
      <c r="AL14" s="60" t="str">
        <f>_xlfn.IFNA(INDEX(q_projections!$A:$BD,MATCH($A14,q_projections!$A:$A,0),MATCH(AL$2,q_projections!$2:$2,0)),"n/a")</f>
        <v>n/a</v>
      </c>
      <c r="AM14" s="60" t="str">
        <f>_xlfn.IFNA(INDEX(q_projections!$A:$BD,MATCH($A14,q_projections!$A:$A,0),MATCH(AM$2,q_projections!$2:$2,0)),"n/a")</f>
        <v>n/a</v>
      </c>
      <c r="AN14" s="60" t="str">
        <f>_xlfn.IFNA(INDEX(q_projections!$A:$BD,MATCH($A14,q_projections!$A:$A,0),MATCH(AN$2,q_projections!$2:$2,0)),"n/a")</f>
        <v>n/a</v>
      </c>
      <c r="AO14" s="60" t="str">
        <f>_xlfn.IFNA(INDEX(q_projections!$A:$BD,MATCH($A14,q_projections!$A:$A,0),MATCH(AO$2,q_projections!$2:$2,0)),"n/a")</f>
        <v>n/a</v>
      </c>
      <c r="AP14" s="60" t="str">
        <f>_xlfn.IFNA(INDEX(q_projections!$A:$BD,MATCH($A14,q_projections!$A:$A,0),MATCH(AP$2,q_projections!$2:$2,0)),"n/a")</f>
        <v>n/a</v>
      </c>
      <c r="AQ14" s="60" t="str">
        <f>_xlfn.IFNA(INDEX(q_projections!$A:$BD,MATCH($A14,q_projections!$A:$A,0),MATCH(AQ$2,q_projections!$2:$2,0)),"n/a")</f>
        <v>n/a</v>
      </c>
      <c r="AR14" s="60" t="str">
        <f>_xlfn.IFNA(INDEX(q_projections!$A:$BD,MATCH($A14,q_projections!$A:$A,0),MATCH(AR$2,q_projections!$2:$2,0)),"n/a")</f>
        <v>n/a</v>
      </c>
      <c r="AS14" s="60" t="str">
        <f>_xlfn.IFNA(INDEX(q_projections!$A:$BD,MATCH($A14,q_projections!$A:$A,0),MATCH(AS$2,q_projections!$2:$2,0)),"n/a")</f>
        <v>n/a</v>
      </c>
      <c r="AT14" s="60" t="str">
        <f>_xlfn.IFNA(INDEX(q_projections!$A:$BD,MATCH($A14,q_projections!$A:$A,0),MATCH(AT$2,q_projections!$2:$2,0)),"n/a")</f>
        <v>n/a</v>
      </c>
      <c r="AU14" s="60" t="str">
        <f>_xlfn.IFNA(INDEX(q_projections!$A:$BD,MATCH($A14,q_projections!$A:$A,0),MATCH(AU$2,q_projections!$2:$2,0)),"n/a")</f>
        <v>n/a</v>
      </c>
      <c r="AV14" s="60" t="str">
        <f>_xlfn.IFNA(INDEX(q_projections!$A:$BD,MATCH($A14,q_projections!$A:$A,0),MATCH(AV$2,q_projections!$2:$2,0)),"n/a")</f>
        <v>n/a</v>
      </c>
      <c r="AW14" s="60" t="str">
        <f>_xlfn.IFNA(INDEX(q_projections!$A:$BD,MATCH($A14,q_projections!$A:$A,0),MATCH(AW$2,q_projections!$2:$2,0)),"n/a")</f>
        <v>n/a</v>
      </c>
      <c r="AX14" s="60" t="str">
        <f>_xlfn.IFNA(INDEX(q_projections!$A:$BD,MATCH($A14,q_projections!$A:$A,0),MATCH(AX$2,q_projections!$2:$2,0)),"n/a")</f>
        <v>n/a</v>
      </c>
      <c r="AY14" s="60" t="str">
        <f>_xlfn.IFNA(INDEX(q_projections!$A:$BD,MATCH($A14,q_projections!$A:$A,0),MATCH(AY$2,q_projections!$2:$2,0)),"n/a")</f>
        <v>n/a</v>
      </c>
      <c r="AZ14" s="60" t="str">
        <f>_xlfn.IFNA(INDEX(q_projections!$A:$BD,MATCH($A14,q_projections!$A:$A,0),MATCH(AZ$2,q_projections!$2:$2,0)),"n/a")</f>
        <v>n/a</v>
      </c>
      <c r="BA14" s="60" t="str">
        <f>_xlfn.IFNA(INDEX(q_projections!$A:$BD,MATCH($A14,q_projections!$A:$A,0),MATCH(BA$2,q_projections!$2:$2,0)),"n/a")</f>
        <v>n/a</v>
      </c>
      <c r="BB14" s="60" t="str">
        <f>_xlfn.IFNA(INDEX(q_projections!$A:$BD,MATCH($A14,q_projections!$A:$A,0),MATCH(BB$2,q_projections!$2:$2,0)),"n/a")</f>
        <v>n/a</v>
      </c>
      <c r="BC14" s="60" t="str">
        <f>_xlfn.IFNA(INDEX(q_projections!$A:$BD,MATCH($A14,q_projections!$A:$A,0),MATCH(BC$2,q_projections!$2:$2,0)),"n/a")</f>
        <v>n/a</v>
      </c>
      <c r="BD14" s="60" t="str">
        <f>_xlfn.IFNA(INDEX(q_projections!$A:$BD,MATCH($A14,q_projections!$A:$A,0),MATCH(BD$2,q_projections!$2:$2,0)),"n/a")</f>
        <v>n/a</v>
      </c>
      <c r="BE14" s="60" t="str">
        <f>_xlfn.IFNA(INDEX(q_projections!$A:$BD,MATCH($A14,q_projections!$A:$A,0),MATCH(BE$2,q_projections!$2:$2,0)),"n/a")</f>
        <v>n/a</v>
      </c>
      <c r="BF14" s="60" t="str">
        <f>_xlfn.IFNA(INDEX(q_projections!$A:$BD,MATCH($A14,q_projections!$A:$A,0),MATCH(BF$2,q_projections!$2:$2,0)),"n/a")</f>
        <v>n/a</v>
      </c>
      <c r="BG14" s="60" t="str">
        <f>_xlfn.IFNA(INDEX(q_projections!$A:$BD,MATCH($A14,q_projections!$A:$A,0),MATCH(BG$2,q_projections!$2:$2,0)),"n/a")</f>
        <v>n/a</v>
      </c>
      <c r="BH14" s="60" t="str">
        <f>_xlfn.IFNA(INDEX(q_projections!$A:$BD,MATCH($A14,q_projections!$A:$A,0),MATCH(BH$2,q_projections!$2:$2,0)),"n/a")</f>
        <v>n/a</v>
      </c>
      <c r="BI14" s="60" t="str">
        <f>_xlfn.IFNA(INDEX(q_projections!$A:$BD,MATCH($A14,q_projections!$A:$A,0),MATCH(BI$2,q_projections!$2:$2,0)),"n/a")</f>
        <v>n/a</v>
      </c>
      <c r="BJ14" s="60" t="str">
        <f>_xlfn.IFNA(INDEX(q_projections!$A:$BD,MATCH($A14,q_projections!$A:$A,0),MATCH(BJ$2,q_projections!$2:$2,0)),"n/a")</f>
        <v>n/a</v>
      </c>
      <c r="BK14" s="60" t="str">
        <f>_xlfn.IFNA(INDEX(q_projections!$A:$BD,MATCH($A14,q_projections!$A:$A,0),MATCH(BK$2,q_projections!$2:$2,0)),"n/a")</f>
        <v>n/a</v>
      </c>
      <c r="BL14" s="60" t="str">
        <f>_xlfn.IFNA(INDEX(q_projections!$A:$BD,MATCH($A14,q_projections!$A:$A,0),MATCH(BL$2,q_projections!$2:$2,0)),"n/a")</f>
        <v>n/a</v>
      </c>
      <c r="BM14" s="60" t="str">
        <f>_xlfn.IFNA(INDEX(q_projections!$A:$BD,MATCH($A14,q_projections!$A:$A,0),MATCH(BM$2,q_projections!$2:$2,0)),"n/a")</f>
        <v>n/a</v>
      </c>
      <c r="BN14" s="60" t="str">
        <f>_xlfn.IFNA(INDEX(q_projections!$A:$BD,MATCH($A14,q_projections!$A:$A,0),MATCH(BN$2,q_projections!$2:$2,0)),"n/a")</f>
        <v>n/a</v>
      </c>
      <c r="BO14" s="60" t="str">
        <f>_xlfn.IFNA(INDEX(q_projections!$A:$BD,MATCH($A14,q_projections!$A:$A,0),MATCH(BO$2,q_projections!$2:$2,0)),"n/a")</f>
        <v>n/a</v>
      </c>
      <c r="BP14" s="60" t="str">
        <f>_xlfn.IFNA(INDEX(q_projections!$A:$BD,MATCH($A14,q_projections!$A:$A,0),MATCH(BP$2,q_projections!$2:$2,0)),"n/a")</f>
        <v>n/a</v>
      </c>
      <c r="BQ14" s="60" t="str">
        <f>_xlfn.IFNA(INDEX(q_projections!$A:$BD,MATCH($A14,q_projections!$A:$A,0),MATCH(BQ$2,q_projections!$2:$2,0)),"n/a")</f>
        <v>n/a</v>
      </c>
      <c r="BR14" s="60" t="str">
        <f>_xlfn.IFNA(INDEX(q_projections!$A:$BD,MATCH($A14,q_projections!$A:$A,0),MATCH(BR$2,q_projections!$2:$2,0)),"n/a")</f>
        <v>n/a</v>
      </c>
      <c r="BS14" s="60" t="str">
        <f>_xlfn.IFNA(INDEX(q_projections!$A:$BD,MATCH($A14,q_projections!$A:$A,0),MATCH(BS$2,q_projections!$2:$2,0)),"n/a")</f>
        <v>n/a</v>
      </c>
      <c r="BT14" s="60" t="str">
        <f>_xlfn.IFNA(INDEX(q_projections!$A:$BD,MATCH($A14,q_projections!$A:$A,0),MATCH(BT$2,q_projections!$2:$2,0)),"n/a")</f>
        <v>n/a</v>
      </c>
      <c r="BU14" s="60" t="str">
        <f>_xlfn.IFNA(INDEX(q_projections!$A:$BD,MATCH($A14,q_projections!$A:$A,0),MATCH(BU$2,q_projections!$2:$2,0)),"n/a")</f>
        <v>n/a</v>
      </c>
      <c r="BV14" s="60" t="str">
        <f>_xlfn.IFNA(INDEX(q_projections!$A:$BD,MATCH($A14,q_projections!$A:$A,0),MATCH(BV$2,q_projections!$2:$2,0)),"n/a")</f>
        <v>n/a</v>
      </c>
      <c r="BW14" s="60" t="str">
        <f>_xlfn.IFNA(INDEX(q_projections!$A:$BD,MATCH($A14,q_projections!$A:$A,0),MATCH(BW$2,q_projections!$2:$2,0)),"n/a")</f>
        <v>n/a</v>
      </c>
      <c r="BX14" s="60" t="str">
        <f>_xlfn.IFNA(INDEX(q_projections!$A:$BD,MATCH($A14,q_projections!$A:$A,0),MATCH(BX$2,q_projections!$2:$2,0)),"n/a")</f>
        <v>n/a</v>
      </c>
      <c r="BY14" s="60" t="str">
        <f>_xlfn.IFNA(INDEX(q_projections!$A:$BD,MATCH($A14,q_projections!$A:$A,0),MATCH(BY$2,q_projections!$2:$2,0)),"n/a")</f>
        <v>n/a</v>
      </c>
      <c r="BZ14" s="60" t="str">
        <f>_xlfn.IFNA(INDEX(q_projections!$A:$BD,MATCH($A14,q_projections!$A:$A,0),MATCH(BZ$2,q_projections!$2:$2,0)),"n/a")</f>
        <v>n/a</v>
      </c>
      <c r="CA14" s="60" t="str">
        <f>_xlfn.IFNA(INDEX(q_projections!$A:$BD,MATCH($A14,q_projections!$A:$A,0),MATCH(CA$2,q_projections!$2:$2,0)),"n/a")</f>
        <v>n/a</v>
      </c>
      <c r="CB14" s="60" t="str">
        <f>_xlfn.IFNA(INDEX(q_projections!$A:$BD,MATCH($A14,q_projections!$A:$A,0),MATCH(CB$2,q_projections!$2:$2,0)),"n/a")</f>
        <v>n/a</v>
      </c>
      <c r="CC14" s="60" t="str">
        <f>_xlfn.IFNA(INDEX(q_projections!$A:$BD,MATCH($A14,q_projections!$A:$A,0),MATCH(CC$2,q_projections!$2:$2,0)),"n/a")</f>
        <v>n/a</v>
      </c>
      <c r="CD14" s="60" t="str">
        <f>_xlfn.IFNA(INDEX(q_projections!$A:$BD,MATCH($A14,q_projections!$A:$A,0),MATCH(CD$2,q_projections!$2:$2,0)),"n/a")</f>
        <v>n/a</v>
      </c>
      <c r="CE14" s="60" t="str">
        <f>_xlfn.IFNA(INDEX(q_projections!$A:$BD,MATCH($A14,q_projections!$A:$A,0),MATCH(CE$2,q_projections!$2:$2,0)),"n/a")</f>
        <v>n/a</v>
      </c>
      <c r="CF14" s="60" t="str">
        <f>_xlfn.IFNA(INDEX(q_projections!$A:$BD,MATCH($A14,q_projections!$A:$A,0),MATCH(CF$2,q_projections!$2:$2,0)),"n/a")</f>
        <v>n/a</v>
      </c>
      <c r="CG14" s="60" t="str">
        <f>_xlfn.IFNA(INDEX(q_projections!$A:$BD,MATCH($A14,q_projections!$A:$A,0),MATCH(CG$2,q_projections!$2:$2,0)),"n/a")</f>
        <v>n/a</v>
      </c>
      <c r="CH14" s="60" t="str">
        <f>_xlfn.IFNA(INDEX(q_projections!$A:$BD,MATCH($A14,q_projections!$A:$A,0),MATCH(CH$2,q_projections!$2:$2,0)),"n/a")</f>
        <v>n/a</v>
      </c>
      <c r="CI14" s="60" t="str">
        <f>_xlfn.IFNA(INDEX(q_projections!$A:$BD,MATCH($A14,q_projections!$A:$A,0),MATCH(CI$2,q_projections!$2:$2,0)),"n/a")</f>
        <v>n/a</v>
      </c>
      <c r="CJ14" s="60" t="str">
        <f>_xlfn.IFNA(INDEX(q_projections!$A:$BD,MATCH($A14,q_projections!$A:$A,0),MATCH(CJ$2,q_projections!$2:$2,0)),"n/a")</f>
        <v>n/a</v>
      </c>
      <c r="CK14" s="60" t="str">
        <f>_xlfn.IFNA(INDEX(q_projections!$A:$BD,MATCH($A14,q_projections!$A:$A,0),MATCH(CK$2,q_projections!$2:$2,0)),"n/a")</f>
        <v>n/a</v>
      </c>
      <c r="CL14" s="60" t="str">
        <f>_xlfn.IFNA(INDEX(q_projections!$A:$BD,MATCH($A14,q_projections!$A:$A,0),MATCH(CL$2,q_projections!$2:$2,0)),"n/a")</f>
        <v>n/a</v>
      </c>
      <c r="CM14" s="60" t="str">
        <f>_xlfn.IFNA(INDEX(q_projections!$A:$BD,MATCH($A14,q_projections!$A:$A,0),MATCH(CM$2,q_projections!$2:$2,0)),"n/a")</f>
        <v>n/a</v>
      </c>
      <c r="CN14" s="60" t="str">
        <f>_xlfn.IFNA(INDEX(q_projections!$A:$BD,MATCH($A14,q_projections!$A:$A,0),MATCH(CN$2,q_projections!$2:$2,0)),"n/a")</f>
        <v>n/a</v>
      </c>
      <c r="CO14" s="60" t="str">
        <f>_xlfn.IFNA(INDEX(q_projections!$A:$BD,MATCH($A14,q_projections!$A:$A,0),MATCH(CO$2,q_projections!$2:$2,0)),"n/a")</f>
        <v>n/a</v>
      </c>
      <c r="CP14" s="60" t="str">
        <f>_xlfn.IFNA(INDEX(q_projections!$A:$BD,MATCH($A14,q_projections!$A:$A,0),MATCH(CP$2,q_projections!$2:$2,0)),"n/a")</f>
        <v>n/a</v>
      </c>
      <c r="CQ14" s="60" t="str">
        <f>_xlfn.IFNA(INDEX(q_projections!$A:$BD,MATCH($A14,q_projections!$A:$A,0),MATCH(CQ$2,q_projections!$2:$2,0)),"n/a")</f>
        <v>n/a</v>
      </c>
      <c r="CR14" s="60" t="str">
        <f>_xlfn.IFNA(INDEX(q_projections!$A:$BD,MATCH($A14,q_projections!$A:$A,0),MATCH(CR$2,q_projections!$2:$2,0)),"n/a")</f>
        <v>n/a</v>
      </c>
      <c r="CS14" s="60" t="str">
        <f>_xlfn.IFNA(INDEX(q_projections!$A:$BD,MATCH($A14,q_projections!$A:$A,0),MATCH(CS$2,q_projections!$2:$2,0)),"n/a")</f>
        <v>n/a</v>
      </c>
      <c r="CT14" s="60" t="str">
        <f>_xlfn.IFNA(INDEX(q_projections!$A:$BD,MATCH($A14,q_projections!$A:$A,0),MATCH(CT$2,q_projections!$2:$2,0)),"n/a")</f>
        <v>n/a</v>
      </c>
      <c r="CU14" s="60" t="str">
        <f>_xlfn.IFNA(INDEX(q_projections!$A:$BD,MATCH($A14,q_projections!$A:$A,0),MATCH(CU$2,q_projections!$2:$2,0)),"n/a")</f>
        <v>n/a</v>
      </c>
      <c r="CV14" s="60" t="str">
        <f>_xlfn.IFNA(INDEX(q_projections!$A:$BD,MATCH($A14,q_projections!$A:$A,0),MATCH(CV$2,q_projections!$2:$2,0)),"n/a")</f>
        <v>n/a</v>
      </c>
      <c r="CW14" s="60" t="str">
        <f>_xlfn.IFNA(INDEX(q_projections!$A:$BD,MATCH($A14,q_projections!$A:$A,0),MATCH(CW$2,q_projections!$2:$2,0)),"n/a")</f>
        <v>n/a</v>
      </c>
      <c r="CX14" s="60" t="str">
        <f>_xlfn.IFNA(INDEX(q_projections!$A:$BD,MATCH($A14,q_projections!$A:$A,0),MATCH(CX$2,q_projections!$2:$2,0)),"n/a")</f>
        <v>n/a</v>
      </c>
      <c r="CY14" s="60" t="str">
        <f>_xlfn.IFNA(INDEX(q_projections!$A:$BD,MATCH($A14,q_projections!$A:$A,0),MATCH(CY$2,q_projections!$2:$2,0)),"n/a")</f>
        <v>n/a</v>
      </c>
      <c r="CZ14" s="60" t="str">
        <f>_xlfn.IFNA(INDEX(q_projections!$A:$BD,MATCH($A14,q_projections!$A:$A,0),MATCH(CZ$2,q_projections!$2:$2,0)),"n/a")</f>
        <v>n/a</v>
      </c>
      <c r="DA14" s="60" t="str">
        <f>_xlfn.IFNA(INDEX(q_projections!$A:$BD,MATCH($A14,q_projections!$A:$A,0),MATCH(DA$2,q_projections!$2:$2,0)),"n/a")</f>
        <v>n/a</v>
      </c>
      <c r="DB14" s="60" t="str">
        <f>_xlfn.IFNA(INDEX(q_projections!$A:$BD,MATCH($A14,q_projections!$A:$A,0),MATCH(DB$2,q_projections!$2:$2,0)),"n/a")</f>
        <v>n/a</v>
      </c>
      <c r="DC14" s="60" t="str">
        <f>_xlfn.IFNA(INDEX(q_projections!$A:$BD,MATCH($A14,q_projections!$A:$A,0),MATCH(DC$2,q_projections!$2:$2,0)),"n/a")</f>
        <v>n/a</v>
      </c>
      <c r="DD14" s="60" t="str">
        <f>_xlfn.IFNA(INDEX(q_projections!$A:$BD,MATCH($A14,q_projections!$A:$A,0),MATCH(DD$2,q_projections!$2:$2,0)),"n/a")</f>
        <v>n/a</v>
      </c>
      <c r="DE14" s="60" t="str">
        <f>_xlfn.IFNA(INDEX(q_projections!$A:$BD,MATCH($A14,q_projections!$A:$A,0),MATCH(DE$2,q_projections!$2:$2,0)),"n/a")</f>
        <v>n/a</v>
      </c>
      <c r="DF14" s="60" t="str">
        <f>_xlfn.IFNA(INDEX(q_projections!$A:$BD,MATCH($A14,q_projections!$A:$A,0),MATCH(DF$2,q_projections!$2:$2,0)),"n/a")</f>
        <v>n/a</v>
      </c>
      <c r="DG14" s="60" t="str">
        <f>_xlfn.IFNA(INDEX(q_projections!$A:$BD,MATCH($A14,q_projections!$A:$A,0),MATCH(DG$2,q_projections!$2:$2,0)),"n/a")</f>
        <v>n/a</v>
      </c>
      <c r="DH14" s="60" t="str">
        <f>_xlfn.IFNA(INDEX(q_projections!$A:$BD,MATCH($A14,q_projections!$A:$A,0),MATCH(DH$2,q_projections!$2:$2,0)),"n/a")</f>
        <v>n/a</v>
      </c>
      <c r="DI14" s="60" t="str">
        <f>_xlfn.IFNA(INDEX(q_projections!$A:$BD,MATCH($A14,q_projections!$A:$A,0),MATCH(DI$2,q_projections!$2:$2,0)),"n/a")</f>
        <v>n/a</v>
      </c>
      <c r="DJ14" s="60" t="str">
        <f>_xlfn.IFNA(INDEX(q_projections!$A:$BD,MATCH($A14,q_projections!$A:$A,0),MATCH(DJ$2,q_projections!$2:$2,0)),"n/a")</f>
        <v>n/a</v>
      </c>
      <c r="DK14" s="60" t="str">
        <f>_xlfn.IFNA(INDEX(q_projections!$A:$BD,MATCH($A14,q_projections!$A:$A,0),MATCH(DK$2,q_projections!$2:$2,0)),"n/a")</f>
        <v>n/a</v>
      </c>
      <c r="DL14" s="60" t="str">
        <f>_xlfn.IFNA(INDEX(q_projections!$A:$BD,MATCH($A14,q_projections!$A:$A,0),MATCH(DL$2,q_projections!$2:$2,0)),"n/a")</f>
        <v>n/a</v>
      </c>
      <c r="DM14" s="60" t="str">
        <f>_xlfn.IFNA(INDEX(q_projections!$A:$BD,MATCH($A14,q_projections!$A:$A,0),MATCH(DM$2,q_projections!$2:$2,0)),"n/a")</f>
        <v>n/a</v>
      </c>
      <c r="DN14" s="60" t="str">
        <f>_xlfn.IFNA(INDEX(q_projections!$A:$BD,MATCH($A14,q_projections!$A:$A,0),MATCH(DN$2,q_projections!$2:$2,0)),"n/a")</f>
        <v>n/a</v>
      </c>
      <c r="DO14" s="60" t="str">
        <f>_xlfn.IFNA(INDEX(q_projections!$A:$BD,MATCH($A14,q_projections!$A:$A,0),MATCH(DO$2,q_projections!$2:$2,0)),"n/a")</f>
        <v>n/a</v>
      </c>
      <c r="DP14" s="60" t="str">
        <f>_xlfn.IFNA(INDEX(q_projections!$A:$BD,MATCH($A14,q_projections!$A:$A,0),MATCH(DP$2,q_projections!$2:$2,0)),"n/a")</f>
        <v>n/a</v>
      </c>
      <c r="DQ14" s="60" t="str">
        <f>_xlfn.IFNA(INDEX(q_projections!$A:$BD,MATCH($A14,q_projections!$A:$A,0),MATCH(DQ$2,q_projections!$2:$2,0)),"n/a")</f>
        <v>n/a</v>
      </c>
      <c r="DR14" s="60" t="str">
        <f>_xlfn.IFNA(INDEX(q_projections!$A:$BD,MATCH($A14,q_projections!$A:$A,0),MATCH(DR$2,q_projections!$2:$2,0)),"n/a")</f>
        <v>n/a</v>
      </c>
      <c r="DS14" s="60" t="str">
        <f>_xlfn.IFNA(INDEX(q_projections!$A:$BD,MATCH($A14,q_projections!$A:$A,0),MATCH(DS$2,q_projections!$2:$2,0)),"n/a")</f>
        <v>n/a</v>
      </c>
      <c r="DT14" s="60" t="str">
        <f>_xlfn.IFNA(INDEX(q_projections!$A:$BD,MATCH($A14,q_projections!$A:$A,0),MATCH(DT$2,q_projections!$2:$2,0)),"n/a")</f>
        <v>n/a</v>
      </c>
      <c r="DU14" s="60" t="str">
        <f>_xlfn.IFNA(INDEX(q_projections!$A:$BD,MATCH($A14,q_projections!$A:$A,0),MATCH(DU$2,q_projections!$2:$2,0)),"n/a")</f>
        <v>n/a</v>
      </c>
      <c r="DV14" s="60" t="str">
        <f>_xlfn.IFNA(INDEX(q_projections!$A:$BD,MATCH($A14,q_projections!$A:$A,0),MATCH(DV$2,q_projections!$2:$2,0)),"n/a")</f>
        <v>n/a</v>
      </c>
      <c r="DW14" s="60" t="str">
        <f>_xlfn.IFNA(INDEX(q_projections!$A:$BD,MATCH($A14,q_projections!$A:$A,0),MATCH(DW$2,q_projections!$2:$2,0)),"n/a")</f>
        <v>n/a</v>
      </c>
      <c r="DX14" s="60" t="str">
        <f>_xlfn.IFNA(INDEX(q_projections!$A:$BD,MATCH($A14,q_projections!$A:$A,0),MATCH(DX$2,q_projections!$2:$2,0)),"n/a")</f>
        <v>n/a</v>
      </c>
      <c r="DY14" s="60" t="str">
        <f>_xlfn.IFNA(INDEX(q_projections!$A:$BD,MATCH($A14,q_projections!$A:$A,0),MATCH(DY$2,q_projections!$2:$2,0)),"n/a")</f>
        <v>n/a</v>
      </c>
      <c r="DZ14" s="60" t="str">
        <f>_xlfn.IFNA(INDEX(q_projections!$A:$BD,MATCH($A14,q_projections!$A:$A,0),MATCH(DZ$2,q_projections!$2:$2,0)),"n/a")</f>
        <v>n/a</v>
      </c>
      <c r="EA14" s="60" t="str">
        <f>_xlfn.IFNA(INDEX(q_projections!$A:$BD,MATCH($A14,q_projections!$A:$A,0),MATCH(EA$2,q_projections!$2:$2,0)),"n/a")</f>
        <v>n/a</v>
      </c>
      <c r="EB14" s="60" t="str">
        <f>_xlfn.IFNA(INDEX(q_projections!$A:$BD,MATCH($A14,q_projections!$A:$A,0),MATCH(EB$2,q_projections!$2:$2,0)),"n/a")</f>
        <v>n/a</v>
      </c>
      <c r="EC14" s="60" t="str">
        <f>_xlfn.IFNA(INDEX(q_projections!$A:$BD,MATCH($A14,q_projections!$A:$A,0),MATCH(EC$2,q_projections!$2:$2,0)),"n/a")</f>
        <v>n/a</v>
      </c>
      <c r="ED14" s="60" t="str">
        <f>_xlfn.IFNA(INDEX(q_projections!$A:$BD,MATCH($A14,q_projections!$A:$A,0),MATCH(ED$2,q_projections!$2:$2,0)),"n/a")</f>
        <v>n/a</v>
      </c>
      <c r="EE14" s="60" t="str">
        <f>_xlfn.IFNA(INDEX(q_projections!$A:$BD,MATCH($A14,q_projections!$A:$A,0),MATCH(EE$2,q_projections!$2:$2,0)),"n/a")</f>
        <v>n/a</v>
      </c>
      <c r="EF14" s="60" t="str">
        <f>_xlfn.IFNA(INDEX(q_projections!$A:$BD,MATCH($A14,q_projections!$A:$A,0),MATCH(EF$2,q_projections!$2:$2,0)),"n/a")</f>
        <v>n/a</v>
      </c>
      <c r="EG14" s="60" t="str">
        <f>_xlfn.IFNA(INDEX(q_projections!$A:$BD,MATCH($A14,q_projections!$A:$A,0),MATCH(EG$2,q_projections!$2:$2,0)),"n/a")</f>
        <v>n/a</v>
      </c>
      <c r="EH14" s="60" t="str">
        <f>_xlfn.IFNA(INDEX(q_projections!$A:$BD,MATCH($A14,q_projections!$A:$A,0),MATCH(EH$2,q_projections!$2:$2,0)),"n/a")</f>
        <v>n/a</v>
      </c>
      <c r="EI14" s="60" t="str">
        <f>_xlfn.IFNA(INDEX(q_projections!$A:$BD,MATCH($A14,q_projections!$A:$A,0),MATCH(EI$2,q_projections!$2:$2,0)),"n/a")</f>
        <v>n/a</v>
      </c>
      <c r="EJ14" s="60" t="str">
        <f>_xlfn.IFNA(INDEX(q_projections!$A:$BD,MATCH($A14,q_projections!$A:$A,0),MATCH(EJ$2,q_projections!$2:$2,0)),"n/a")</f>
        <v>n/a</v>
      </c>
      <c r="EK14" s="60" t="str">
        <f>_xlfn.IFNA(INDEX(q_projections!$A:$BD,MATCH($A14,q_projections!$A:$A,0),MATCH(EK$2,q_projections!$2:$2,0)),"n/a")</f>
        <v>n/a</v>
      </c>
      <c r="EL14" s="60" t="str">
        <f>_xlfn.IFNA(INDEX(q_projections!$A:$BD,MATCH($A14,q_projections!$A:$A,0),MATCH(EL$2,q_projections!$2:$2,0)),"n/a")</f>
        <v>n/a</v>
      </c>
      <c r="EM14" s="60" t="str">
        <f>_xlfn.IFNA(INDEX(q_projections!$A:$BD,MATCH($A14,q_projections!$A:$A,0),MATCH(EM$2,q_projections!$2:$2,0)),"n/a")</f>
        <v>n/a</v>
      </c>
      <c r="EN14" s="60" t="str">
        <f>_xlfn.IFNA(INDEX(q_projections!$A:$BD,MATCH($A14,q_projections!$A:$A,0),MATCH(EN$2,q_projections!$2:$2,0)),"n/a")</f>
        <v>n/a</v>
      </c>
      <c r="EO14" s="60" t="str">
        <f>_xlfn.IFNA(INDEX(q_projections!$A:$BD,MATCH($A14,q_projections!$A:$A,0),MATCH(EO$2,q_projections!$2:$2,0)),"n/a")</f>
        <v>n/a</v>
      </c>
      <c r="EP14" s="60" t="str">
        <f>_xlfn.IFNA(INDEX(q_projections!$A:$BD,MATCH($A14,q_projections!$A:$A,0),MATCH(EP$2,q_projections!$2:$2,0)),"n/a")</f>
        <v>n/a</v>
      </c>
      <c r="EQ14" s="60" t="str">
        <f>_xlfn.IFNA(INDEX(q_projections!$A:$BD,MATCH($A14,q_projections!$A:$A,0),MATCH(EQ$2,q_projections!$2:$2,0)),"n/a")</f>
        <v>n/a</v>
      </c>
      <c r="ER14" s="60" t="str">
        <f>_xlfn.IFNA(INDEX(q_projections!$A:$BD,MATCH($A14,q_projections!$A:$A,0),MATCH(ER$2,q_projections!$2:$2,0)),"n/a")</f>
        <v>n/a</v>
      </c>
      <c r="ES14" s="60" t="str">
        <f>_xlfn.IFNA(INDEX(q_projections!$A:$BD,MATCH($A14,q_projections!$A:$A,0),MATCH(ES$2,q_projections!$2:$2,0)),"n/a")</f>
        <v>n/a</v>
      </c>
      <c r="ET14" s="60" t="str">
        <f>_xlfn.IFNA(INDEX(q_projections!$A:$BD,MATCH($A14,q_projections!$A:$A,0),MATCH(ET$2,q_projections!$2:$2,0)),"n/a")</f>
        <v>n/a</v>
      </c>
      <c r="EU14" s="60" t="str">
        <f>_xlfn.IFNA(INDEX(q_projections!$A:$BD,MATCH($A14,q_projections!$A:$A,0),MATCH(EU$2,q_projections!$2:$2,0)),"n/a")</f>
        <v>n/a</v>
      </c>
      <c r="EV14" s="60" t="str">
        <f>_xlfn.IFNA(INDEX(q_projections!$A:$BD,MATCH($A14,q_projections!$A:$A,0),MATCH(EV$2,q_projections!$2:$2,0)),"n/a")</f>
        <v>n/a</v>
      </c>
      <c r="EW14" s="60" t="str">
        <f>_xlfn.IFNA(INDEX(q_projections!$A:$BD,MATCH($A14,q_projections!$A:$A,0),MATCH(EW$2,q_projections!$2:$2,0)),"n/a")</f>
        <v>n/a</v>
      </c>
      <c r="EX14" s="60" t="str">
        <f>_xlfn.IFNA(INDEX(q_projections!$A:$BD,MATCH($A14,q_projections!$A:$A,0),MATCH(EX$2,q_projections!$2:$2,0)),"n/a")</f>
        <v>n/a</v>
      </c>
      <c r="EY14" s="60" t="str">
        <f>_xlfn.IFNA(INDEX(q_projections!$A:$BD,MATCH($A14,q_projections!$A:$A,0),MATCH(EY$2,q_projections!$2:$2,0)),"n/a")</f>
        <v>n/a</v>
      </c>
      <c r="EZ14" s="60" t="str">
        <f>_xlfn.IFNA(INDEX(q_projections!$A:$BD,MATCH($A14,q_projections!$A:$A,0),MATCH(EZ$2,q_projections!$2:$2,0)),"n/a")</f>
        <v>n/a</v>
      </c>
      <c r="FA14" s="60" t="str">
        <f>_xlfn.IFNA(INDEX(q_projections!$A:$BD,MATCH($A14,q_projections!$A:$A,0),MATCH(FA$2,q_projections!$2:$2,0)),"n/a")</f>
        <v>n/a</v>
      </c>
      <c r="FB14" s="60" t="str">
        <f>_xlfn.IFNA(INDEX(q_projections!$A:$BD,MATCH($A14,q_projections!$A:$A,0),MATCH(FB$2,q_projections!$2:$2,0)),"n/a")</f>
        <v>n/a</v>
      </c>
      <c r="FC14" s="60" t="str">
        <f>_xlfn.IFNA(INDEX(q_projections!$A:$BD,MATCH($A14,q_projections!$A:$A,0),MATCH(FC$2,q_projections!$2:$2,0)),"n/a")</f>
        <v>n/a</v>
      </c>
      <c r="FD14" s="60" t="str">
        <f>_xlfn.IFNA(INDEX(q_projections!$A:$BD,MATCH($A14,q_projections!$A:$A,0),MATCH(FD$2,q_projections!$2:$2,0)),"n/a")</f>
        <v>n/a</v>
      </c>
      <c r="FE14" s="60" t="str">
        <f>_xlfn.IFNA(INDEX(q_projections!$A:$BD,MATCH($A14,q_projections!$A:$A,0),MATCH(FE$2,q_projections!$2:$2,0)),"n/a")</f>
        <v>n/a</v>
      </c>
      <c r="FF14" s="60" t="str">
        <f>_xlfn.IFNA(INDEX(q_projections!$A:$BD,MATCH($A14,q_projections!$A:$A,0),MATCH(FF$2,q_projections!$2:$2,0)),"n/a")</f>
        <v>n/a</v>
      </c>
      <c r="FG14" s="60" t="str">
        <f>_xlfn.IFNA(INDEX(q_projections!$A:$BD,MATCH($A14,q_projections!$A:$A,0),MATCH(FG$2,q_projections!$2:$2,0)),"n/a")</f>
        <v>n/a</v>
      </c>
      <c r="FH14" s="60" t="str">
        <f>_xlfn.IFNA(INDEX(q_projections!$A:$BD,MATCH($A14,q_projections!$A:$A,0),MATCH(FH$2,q_projections!$2:$2,0)),"n/a")</f>
        <v>n/a</v>
      </c>
      <c r="FI14" s="60" t="str">
        <f>_xlfn.IFNA(INDEX(q_projections!$A:$BD,MATCH($A14,q_projections!$A:$A,0),MATCH(FI$2,q_projections!$2:$2,0)),"n/a")</f>
        <v>n/a</v>
      </c>
      <c r="FJ14" s="60" t="str">
        <f>_xlfn.IFNA(INDEX(q_projections!$A:$BD,MATCH($A14,q_projections!$A:$A,0),MATCH(FJ$2,q_projections!$2:$2,0)),"n/a")</f>
        <v>n/a</v>
      </c>
      <c r="FK14" s="60" t="str">
        <f>_xlfn.IFNA(INDEX(q_projections!$A:$BD,MATCH($A14,q_projections!$A:$A,0),MATCH(FK$2,q_projections!$2:$2,0)),"n/a")</f>
        <v>n/a</v>
      </c>
      <c r="FL14" s="60" t="str">
        <f>_xlfn.IFNA(INDEX(q_projections!$A:$BD,MATCH($A14,q_projections!$A:$A,0),MATCH(FL$2,q_projections!$2:$2,0)),"n/a")</f>
        <v>n/a</v>
      </c>
      <c r="FM14" s="60" t="str">
        <f>_xlfn.IFNA(INDEX(q_projections!$A:$BD,MATCH($A14,q_projections!$A:$A,0),MATCH(FM$2,q_projections!$2:$2,0)),"n/a")</f>
        <v>n/a</v>
      </c>
      <c r="FN14" s="60" t="str">
        <f>_xlfn.IFNA(INDEX(q_projections!$A:$BD,MATCH($A14,q_projections!$A:$A,0),MATCH(FN$2,q_projections!$2:$2,0)),"n/a")</f>
        <v>n/a</v>
      </c>
      <c r="FO14" s="60" t="str">
        <f>_xlfn.IFNA(INDEX(q_projections!$A:$BD,MATCH($A14,q_projections!$A:$A,0),MATCH(FO$2,q_projections!$2:$2,0)),"n/a")</f>
        <v>n/a</v>
      </c>
      <c r="FP14" s="60" t="str">
        <f>_xlfn.IFNA(INDEX(q_projections!$A:$BD,MATCH($A14,q_projections!$A:$A,0),MATCH(FP$2,q_projections!$2:$2,0)),"n/a")</f>
        <v>n/a</v>
      </c>
      <c r="FQ14" s="60" t="str">
        <f>_xlfn.IFNA(INDEX(q_projections!$A:$BD,MATCH($A14,q_projections!$A:$A,0),MATCH(FQ$2,q_projections!$2:$2,0)),"n/a")</f>
        <v>n/a</v>
      </c>
      <c r="FR14" s="60" t="str">
        <f>_xlfn.IFNA(INDEX(q_projections!$A:$BD,MATCH($A14,q_projections!$A:$A,0),MATCH(FR$2,q_projections!$2:$2,0)),"n/a")</f>
        <v>n/a</v>
      </c>
      <c r="FS14" s="60" t="str">
        <f>_xlfn.IFNA(INDEX(q_projections!$A:$BD,MATCH($A14,q_projections!$A:$A,0),MATCH(FS$2,q_projections!$2:$2,0)),"n/a")</f>
        <v>n/a</v>
      </c>
      <c r="FT14" s="60" t="str">
        <f>_xlfn.IFNA(INDEX(q_projections!$A:$BD,MATCH($A14,q_projections!$A:$A,0),MATCH(FT$2,q_projections!$2:$2,0)),"n/a")</f>
        <v>n/a</v>
      </c>
      <c r="FU14" s="60" t="str">
        <f>_xlfn.IFNA(INDEX(q_projections!$A:$BD,MATCH($A14,q_projections!$A:$A,0),MATCH(FU$2,q_projections!$2:$2,0)),"n/a")</f>
        <v>n/a</v>
      </c>
      <c r="FV14" s="60" t="str">
        <f>_xlfn.IFNA(INDEX(q_projections!$A:$BD,MATCH($A14,q_projections!$A:$A,0),MATCH(FV$2,q_projections!$2:$2,0)),"n/a")</f>
        <v>n/a</v>
      </c>
      <c r="FW14" s="60" t="str">
        <f>_xlfn.IFNA(INDEX(q_projections!$A:$BD,MATCH($A14,q_projections!$A:$A,0),MATCH(FW$2,q_projections!$2:$2,0)),"n/a")</f>
        <v>n/a</v>
      </c>
      <c r="FX14" s="60" t="str">
        <f>_xlfn.IFNA(INDEX(q_projections!$A:$BD,MATCH($A14,q_projections!$A:$A,0),MATCH(FX$2,q_projections!$2:$2,0)),"n/a")</f>
        <v>n/a</v>
      </c>
      <c r="FY14" s="60" t="str">
        <f>_xlfn.IFNA(INDEX(q_projections!$A:$BD,MATCH($A14,q_projections!$A:$A,0),MATCH(FY$2,q_projections!$2:$2,0)),"n/a")</f>
        <v>n/a</v>
      </c>
      <c r="FZ14" s="60" t="str">
        <f>_xlfn.IFNA(INDEX(q_projections!$A:$BD,MATCH($A14,q_projections!$A:$A,0),MATCH(FZ$2,q_projections!$2:$2,0)),"n/a")</f>
        <v>n/a</v>
      </c>
      <c r="GA14" s="60" t="str">
        <f>_xlfn.IFNA(INDEX(q_projections!$A:$BD,MATCH($A14,q_projections!$A:$A,0),MATCH(GA$2,q_projections!$2:$2,0)),"n/a")</f>
        <v>n/a</v>
      </c>
      <c r="GB14" s="60" t="str">
        <f>_xlfn.IFNA(INDEX(q_projections!$A:$BD,MATCH($A14,q_projections!$A:$A,0),MATCH(GB$2,q_projections!$2:$2,0)),"n/a")</f>
        <v>n/a</v>
      </c>
      <c r="GC14" s="60" t="str">
        <f>_xlfn.IFNA(INDEX(q_projections!$A:$BD,MATCH($A14,q_projections!$A:$A,0),MATCH(GC$2,q_projections!$2:$2,0)),"n/a")</f>
        <v>n/a</v>
      </c>
      <c r="GD14" s="60" t="str">
        <f>_xlfn.IFNA(INDEX(q_projections!$A:$BD,MATCH($A14,q_projections!$A:$A,0),MATCH(GD$2,q_projections!$2:$2,0)),"n/a")</f>
        <v>n/a</v>
      </c>
      <c r="GE14" s="60" t="str">
        <f>_xlfn.IFNA(INDEX(q_projections!$A:$BD,MATCH($A14,q_projections!$A:$A,0),MATCH(GE$2,q_projections!$2:$2,0)),"n/a")</f>
        <v>n/a</v>
      </c>
      <c r="GF14" s="60" t="str">
        <f>_xlfn.IFNA(INDEX(q_projections!$A:$BD,MATCH($A14,q_projections!$A:$A,0),MATCH(GF$2,q_projections!$2:$2,0)),"n/a")</f>
        <v>n/a</v>
      </c>
      <c r="GG14" s="60" t="str">
        <f>_xlfn.IFNA(INDEX(q_projections!$A:$BD,MATCH($A14,q_projections!$A:$A,0),MATCH(GG$2,q_projections!$2:$2,0)),"n/a")</f>
        <v>n/a</v>
      </c>
      <c r="GH14" s="60">
        <f>_xlfn.IFNA(INDEX(q_projections!$A:$BD,MATCH($A14,q_projections!$A:$A,0),MATCH(GH$2,q_projections!$2:$2,0)),"n/a")</f>
        <v>0</v>
      </c>
      <c r="GI14" s="60">
        <f>_xlfn.IFNA(INDEX(q_projections!$A:$BD,MATCH($A14,q_projections!$A:$A,0),MATCH(GI$2,q_projections!$2:$2,0)),"n/a")</f>
        <v>0</v>
      </c>
      <c r="GJ14" s="60">
        <f>_xlfn.IFNA(INDEX(q_projections!$A:$BD,MATCH($A14,q_projections!$A:$A,0),MATCH(GJ$2,q_projections!$2:$2,0)),"n/a")</f>
        <v>0</v>
      </c>
      <c r="GK14" s="60">
        <f>_xlfn.IFNA(INDEX(q_projections!$A:$BD,MATCH($A14,q_projections!$A:$A,0),MATCH(GK$2,q_projections!$2:$2,0)),"n/a")</f>
        <v>5.6677358448862458</v>
      </c>
      <c r="GL14" s="60">
        <f>_xlfn.IFNA(INDEX(q_projections!$A:$BD,MATCH($A14,q_projections!$A:$A,0),MATCH(GL$2,q_projections!$2:$2,0)),"n/a")</f>
        <v>4.4840025813096096</v>
      </c>
      <c r="GM14" s="60">
        <f>_xlfn.IFNA(INDEX(q_projections!$A:$BD,MATCH($A14,q_projections!$A:$A,0),MATCH(GM$2,q_projections!$2:$2,0)),"n/a")</f>
        <v>5.8882816542066951</v>
      </c>
      <c r="GN14" s="60">
        <f>_xlfn.IFNA(INDEX(q_projections!$A:$BD,MATCH($A14,q_projections!$A:$A,0),MATCH(GN$2,q_projections!$2:$2,0)),"n/a")</f>
        <v>5.1262097929199335</v>
      </c>
      <c r="GO14" s="60">
        <f>_xlfn.IFNA(INDEX(q_projections!$A:$BD,MATCH($A14,q_projections!$A:$A,0),MATCH(GO$2,q_projections!$2:$2,0)),"n/a")</f>
        <v>5.7058058179657145</v>
      </c>
      <c r="GP14" s="60">
        <f>_xlfn.IFNA(INDEX(q_projections!$A:$BD,MATCH($A14,q_projections!$A:$A,0),MATCH(GP$2,q_projections!$2:$2,0)),"n/a")</f>
        <v>4.4383167400150469</v>
      </c>
      <c r="GQ14" s="60">
        <f>_xlfn.IFNA(INDEX(q_projections!$A:$BD,MATCH($A14,q_projections!$A:$A,0),MATCH(GQ$2,q_projections!$2:$2,0)),"n/a")</f>
        <v>3.2592279289074932</v>
      </c>
      <c r="GR14" s="60">
        <f>_xlfn.IFNA(INDEX(q_projections!$A:$BD,MATCH($A14,q_projections!$A:$A,0),MATCH(GR$2,q_projections!$2:$2,0)),"n/a")</f>
        <v>2.8203752805141091</v>
      </c>
      <c r="GS14" s="60">
        <f>_xlfn.IFNA(INDEX(q_projections!$A:$BD,MATCH($A14,q_projections!$A:$A,0),MATCH(GS$2,q_projections!$2:$2,0)),"n/a")</f>
        <v>-0.4863212876699885</v>
      </c>
      <c r="GT14" s="60">
        <f>_xlfn.IFNA(INDEX(q_projections!$A:$BD,MATCH($A14,q_projections!$A:$A,0),MATCH(GT$2,q_projections!$2:$2,0)),"n/a")</f>
        <v>0.70647099997487306</v>
      </c>
      <c r="GU14" s="60">
        <f>_xlfn.IFNA(INDEX(q_projections!$A:$BD,MATCH($A14,q_projections!$A:$A,0),MATCH(GU$2,q_projections!$2:$2,0)),"n/a")</f>
        <v>1.7316793807145903</v>
      </c>
      <c r="GV14" s="60">
        <f>_xlfn.IFNA(INDEX(q_projections!$A:$BD,MATCH($A14,q_projections!$A:$A,0),MATCH(GV$2,q_projections!$2:$2,0)),"n/a")</f>
        <v>2.7759874519450278</v>
      </c>
      <c r="GW14" s="60">
        <f>_xlfn.IFNA(INDEX(q_projections!$A:$BD,MATCH($A14,q_projections!$A:$A,0),MATCH(GW$2,q_projections!$2:$2,0)),"n/a")</f>
        <v>2.9317148127202097</v>
      </c>
      <c r="GX14" s="60">
        <f>_xlfn.IFNA(INDEX(q_projections!$A:$BD,MATCH($A14,q_projections!$A:$A,0),MATCH(GX$2,q_projections!$2:$2,0)),"n/a")</f>
        <v>3.0515758440478269</v>
      </c>
      <c r="GY14" s="60">
        <f>_xlfn.IFNA(INDEX(q_projections!$A:$BD,MATCH($A14,q_projections!$A:$A,0),MATCH(GY$2,q_projections!$2:$2,0)),"n/a")</f>
        <v>3.0284734219103937</v>
      </c>
      <c r="GZ14" s="60">
        <f>_xlfn.IFNA(INDEX(q_projections!$A:$BD,MATCH($A14,q_projections!$A:$A,0),MATCH(GZ$2,q_projections!$2:$2,0)),"n/a")</f>
        <v>2.9522218863988092</v>
      </c>
      <c r="HA14" s="60">
        <f>_xlfn.IFNA(INDEX(q_projections!$A:$BD,MATCH($A14,q_projections!$A:$A,0),MATCH(HA$2,q_projections!$2:$2,0)),"n/a")</f>
        <v>2.9518314793523626</v>
      </c>
      <c r="HB14" s="60">
        <f>_xlfn.IFNA(INDEX(q_projections!$A:$BD,MATCH($A14,q_projections!$A:$A,0),MATCH(HB$2,q_projections!$2:$2,0)),"n/a")</f>
        <v>2.4671884068819816</v>
      </c>
      <c r="HC14" s="60">
        <f>_xlfn.IFNA(INDEX(q_projections!$A:$BD,MATCH($A14,q_projections!$A:$A,0),MATCH(HC$2,q_projections!$2:$2,0)),"n/a")</f>
        <v>2.6610333401114517</v>
      </c>
      <c r="HD14" s="60">
        <f>_xlfn.IFNA(INDEX(q_projections!$A:$BD,MATCH($A14,q_projections!$A:$A,0),MATCH(HD$2,q_projections!$2:$2,0)),"n/a")</f>
        <v>2.976225061487292</v>
      </c>
      <c r="HE14" s="60">
        <f>_xlfn.IFNA(INDEX(q_projections!$A:$BD,MATCH($A14,q_projections!$A:$A,0),MATCH(HE$2,q_projections!$2:$2,0)),"n/a")</f>
        <v>3.0576259631469149</v>
      </c>
      <c r="HF14" s="60">
        <f>_xlfn.IFNA(INDEX(q_projections!$A:$BD,MATCH($A14,q_projections!$A:$A,0),MATCH(HF$2,q_projections!$2:$2,0)),"n/a")</f>
        <v>3.1884582054906963</v>
      </c>
      <c r="HG14" s="60">
        <f>_xlfn.IFNA(INDEX(q_projections!$A:$BD,MATCH($A14,q_projections!$A:$A,0),MATCH(HG$2,q_projections!$2:$2,0)),"n/a")</f>
        <v>3.1836309163338017</v>
      </c>
      <c r="HH14" s="60">
        <f>_xlfn.IFNA(INDEX(q_projections!$A:$BD,MATCH($A14,q_projections!$A:$A,0),MATCH(HH$2,q_projections!$2:$2,0)),"n/a")</f>
        <v>3.1989484422708214</v>
      </c>
      <c r="HI14" s="60">
        <f>_xlfn.IFNA(INDEX(q_projections!$A:$BD,MATCH($A14,q_projections!$A:$A,0),MATCH(HI$2,q_projections!$2:$2,0)),"n/a")</f>
        <v>3.203675166075759</v>
      </c>
      <c r="HJ14" s="60">
        <f>_xlfn.IFNA(INDEX(q_projections!$A:$BD,MATCH($A14,q_projections!$A:$A,0),MATCH(HJ$2,q_projections!$2:$2,0)),"n/a")</f>
        <v>3.1583127023565805</v>
      </c>
      <c r="HK14" s="60">
        <f>_xlfn.IFNA(INDEX(q_projections!$A:$BD,MATCH($A14,q_projections!$A:$A,0),MATCH(HK$2,q_projections!$2:$2,0)),"n/a")</f>
        <v>3.0151218310685568</v>
      </c>
      <c r="HL14" s="60">
        <f>_xlfn.IFNA(INDEX(q_projections!$A:$BD,MATCH($A14,q_projections!$A:$A,0),MATCH(HL$2,q_projections!$2:$2,0)),"n/a")</f>
        <v>3.2768285938931108</v>
      </c>
      <c r="HM14" s="60">
        <f>_xlfn.IFNA(INDEX(q_projections!$A:$BD,MATCH($A14,q_projections!$A:$A,0),MATCH(HM$2,q_projections!$2:$2,0)),"n/a")</f>
        <v>3.1723737668461593</v>
      </c>
      <c r="HN14" s="60">
        <f>_xlfn.IFNA(INDEX(q_projections!$A:$BD,MATCH($A14,q_projections!$A:$A,0),MATCH(HN$2,q_projections!$2:$2,0)),"n/a")</f>
        <v>3.1667125507937266</v>
      </c>
      <c r="HO14" s="60">
        <f>_xlfn.IFNA(INDEX(q_projections!$A:$BD,MATCH($A14,q_projections!$A:$A,0),MATCH(HO$2,q_projections!$2:$2,0)),"n/a")</f>
        <v>3.1514149277429571</v>
      </c>
      <c r="HP14" s="60">
        <f>_xlfn.IFNA(INDEX(q_projections!$A:$BD,MATCH($A14,q_projections!$A:$A,0),MATCH(HP$2,q_projections!$2:$2,0)),"n/a")</f>
        <v>3.1457804589045013</v>
      </c>
      <c r="HQ14" s="60">
        <f>_xlfn.IFNA(INDEX(q_projections!$A:$BD,MATCH($A14,q_projections!$A:$A,0),MATCH(HQ$2,q_projections!$2:$2,0)),"n/a")</f>
        <v>3.1495127291550462</v>
      </c>
      <c r="HR14" s="60">
        <f>_xlfn.IFNA(INDEX(q_projections!$A:$BD,MATCH($A14,q_projections!$A:$A,0),MATCH(HR$2,q_projections!$2:$2,0)),"n/a")</f>
        <v>3.1342622728900871</v>
      </c>
      <c r="HS14" s="60">
        <f>_xlfn.IFNA(INDEX(q_projections!$A:$BD,MATCH($A14,q_projections!$A:$A,0),MATCH(HS$2,q_projections!$2:$2,0)),"n/a")</f>
        <v>3.1284559647063448</v>
      </c>
      <c r="HT14" s="60">
        <f>_xlfn.IFNA(INDEX(q_projections!$A:$BD,MATCH($A14,q_projections!$A:$A,0),MATCH(HT$2,q_projections!$2:$2,0)),"n/a")</f>
        <v>3.1594373442766388</v>
      </c>
      <c r="HU14" s="60">
        <f>_xlfn.IFNA(INDEX(q_projections!$A:$BD,MATCH($A14,q_projections!$A:$A,0),MATCH(HU$2,q_projections!$2:$2,0)),"n/a")</f>
        <v>3.1255414581735197</v>
      </c>
      <c r="HV14" s="60">
        <f>_xlfn.IFNA(INDEX(q_projections!$A:$BD,MATCH($A14,q_projections!$A:$A,0),MATCH(HV$2,q_projections!$2:$2,0)),"n/a")</f>
        <v>3.1194437357726867</v>
      </c>
      <c r="HW14" s="60">
        <f>_xlfn.IFNA(INDEX(q_projections!$A:$BD,MATCH($A14,q_projections!$A:$A,0),MATCH(HW$2,q_projections!$2:$2,0)),"n/a")</f>
        <v>3.1222985434586015</v>
      </c>
      <c r="HX14" s="60">
        <f>_xlfn.IFNA(INDEX(q_projections!$A:$BD,MATCH($A14,q_projections!$A:$A,0),MATCH(HX$2,q_projections!$2:$2,0)),"n/a")</f>
        <v>3.1338329969316847</v>
      </c>
      <c r="HY14" s="60">
        <f>_xlfn.IFNA(INDEX(q_projections!$A:$BD,MATCH($A14,q_projections!$A:$A,0),MATCH(HY$2,q_projections!$2:$2,0)),"n/a")</f>
        <v>3.1271943411457226</v>
      </c>
      <c r="HZ14" s="60">
        <f>_xlfn.IFNA(INDEX(q_projections!$A:$BD,MATCH($A14,q_projections!$A:$A,0),MATCH(HZ$2,q_projections!$2:$2,0)),"n/a")</f>
        <v>3.1117292377520256</v>
      </c>
      <c r="IA14" s="60">
        <f>_xlfn.IFNA(INDEX(q_projections!$A:$BD,MATCH($A14,q_projections!$A:$A,0),MATCH(IA$2,q_projections!$2:$2,0)),"n/a")</f>
        <v>3.1226090931780526</v>
      </c>
      <c r="IB14" s="60">
        <f>_xlfn.IFNA(INDEX(q_projections!$A:$BD,MATCH($A14,q_projections!$A:$A,0),MATCH(IB$2,q_projections!$2:$2,0)),"n/a")</f>
        <v>3.0897658621552138</v>
      </c>
      <c r="IC14" s="60">
        <f>_xlfn.IFNA(INDEX(q_projections!$A:$BD,MATCH($A14,q_projections!$A:$A,0),MATCH(IC$2,q_projections!$2:$2,0)),"n/a")</f>
        <v>3.057494392747051</v>
      </c>
    </row>
    <row r="15" spans="1:238" s="60" customFormat="1">
      <c r="A15" s="124" t="s">
        <v>648</v>
      </c>
      <c r="B15" s="60" t="str">
        <f>_xlfn.IFNA(INDEX(q_projections!$A:$BD,MATCH($A15,q_projections!$A:$A,0),MATCH(B$2,q_projections!$2:$2,0)),"n/a")</f>
        <v>n/a</v>
      </c>
      <c r="C15" s="60" t="str">
        <f>_xlfn.IFNA(INDEX(q_projections!$A:$BD,MATCH($A15,q_projections!$A:$A,0),MATCH(C$2,q_projections!$2:$2,0)),"n/a")</f>
        <v>n/a</v>
      </c>
      <c r="D15" s="60" t="str">
        <f>_xlfn.IFNA(INDEX(q_projections!$A:$BD,MATCH($A15,q_projections!$A:$A,0),MATCH(D$2,q_projections!$2:$2,0)),"n/a")</f>
        <v>n/a</v>
      </c>
      <c r="E15" s="60" t="str">
        <f>_xlfn.IFNA(INDEX(q_projections!$A:$BD,MATCH($A15,q_projections!$A:$A,0),MATCH(E$2,q_projections!$2:$2,0)),"n/a")</f>
        <v>n/a</v>
      </c>
      <c r="F15" s="60" t="str">
        <f>_xlfn.IFNA(INDEX(q_projections!$A:$BD,MATCH($A15,q_projections!$A:$A,0),MATCH(F$2,q_projections!$2:$2,0)),"n/a")</f>
        <v>n/a</v>
      </c>
      <c r="G15" s="60" t="str">
        <f>_xlfn.IFNA(INDEX(q_projections!$A:$BD,MATCH($A15,q_projections!$A:$A,0),MATCH(G$2,q_projections!$2:$2,0)),"n/a")</f>
        <v>n/a</v>
      </c>
      <c r="H15" s="60" t="str">
        <f>_xlfn.IFNA(INDEX(q_projections!$A:$BD,MATCH($A15,q_projections!$A:$A,0),MATCH(H$2,q_projections!$2:$2,0)),"n/a")</f>
        <v>n/a</v>
      </c>
      <c r="I15" s="60" t="str">
        <f>_xlfn.IFNA(INDEX(q_projections!$A:$BD,MATCH($A15,q_projections!$A:$A,0),MATCH(I$2,q_projections!$2:$2,0)),"n/a")</f>
        <v>n/a</v>
      </c>
      <c r="J15" s="60" t="str">
        <f>_xlfn.IFNA(INDEX(q_projections!$A:$BD,MATCH($A15,q_projections!$A:$A,0),MATCH(J$2,q_projections!$2:$2,0)),"n/a")</f>
        <v>n/a</v>
      </c>
      <c r="K15" s="60" t="str">
        <f>_xlfn.IFNA(INDEX(q_projections!$A:$BD,MATCH($A15,q_projections!$A:$A,0),MATCH(K$2,q_projections!$2:$2,0)),"n/a")</f>
        <v>n/a</v>
      </c>
      <c r="L15" s="60" t="str">
        <f>_xlfn.IFNA(INDEX(q_projections!$A:$BD,MATCH($A15,q_projections!$A:$A,0),MATCH(L$2,q_projections!$2:$2,0)),"n/a")</f>
        <v>n/a</v>
      </c>
      <c r="M15" s="60" t="str">
        <f>_xlfn.IFNA(INDEX(q_projections!$A:$BD,MATCH($A15,q_projections!$A:$A,0),MATCH(M$2,q_projections!$2:$2,0)),"n/a")</f>
        <v>n/a</v>
      </c>
      <c r="N15" s="60" t="str">
        <f>_xlfn.IFNA(INDEX(q_projections!$A:$BD,MATCH($A15,q_projections!$A:$A,0),MATCH(N$2,q_projections!$2:$2,0)),"n/a")</f>
        <v>n/a</v>
      </c>
      <c r="O15" s="60" t="str">
        <f>_xlfn.IFNA(INDEX(q_projections!$A:$BD,MATCH($A15,q_projections!$A:$A,0),MATCH(O$2,q_projections!$2:$2,0)),"n/a")</f>
        <v>n/a</v>
      </c>
      <c r="P15" s="60" t="str">
        <f>_xlfn.IFNA(INDEX(q_projections!$A:$BD,MATCH($A15,q_projections!$A:$A,0),MATCH(P$2,q_projections!$2:$2,0)),"n/a")</f>
        <v>n/a</v>
      </c>
      <c r="Q15" s="60" t="str">
        <f>_xlfn.IFNA(INDEX(q_projections!$A:$BD,MATCH($A15,q_projections!$A:$A,0),MATCH(Q$2,q_projections!$2:$2,0)),"n/a")</f>
        <v>n/a</v>
      </c>
      <c r="R15" s="60" t="str">
        <f>_xlfn.IFNA(INDEX(q_projections!$A:$BD,MATCH($A15,q_projections!$A:$A,0),MATCH(R$2,q_projections!$2:$2,0)),"n/a")</f>
        <v>n/a</v>
      </c>
      <c r="S15" s="60" t="str">
        <f>_xlfn.IFNA(INDEX(q_projections!$A:$BD,MATCH($A15,q_projections!$A:$A,0),MATCH(S$2,q_projections!$2:$2,0)),"n/a")</f>
        <v>n/a</v>
      </c>
      <c r="T15" s="60" t="str">
        <f>_xlfn.IFNA(INDEX(q_projections!$A:$BD,MATCH($A15,q_projections!$A:$A,0),MATCH(T$2,q_projections!$2:$2,0)),"n/a")</f>
        <v>n/a</v>
      </c>
      <c r="U15" s="60" t="str">
        <f>_xlfn.IFNA(INDEX(q_projections!$A:$BD,MATCH($A15,q_projections!$A:$A,0),MATCH(U$2,q_projections!$2:$2,0)),"n/a")</f>
        <v>n/a</v>
      </c>
      <c r="V15" s="60" t="str">
        <f>_xlfn.IFNA(INDEX(q_projections!$A:$BD,MATCH($A15,q_projections!$A:$A,0),MATCH(V$2,q_projections!$2:$2,0)),"n/a")</f>
        <v>n/a</v>
      </c>
      <c r="W15" s="60" t="str">
        <f>_xlfn.IFNA(INDEX(q_projections!$A:$BD,MATCH($A15,q_projections!$A:$A,0),MATCH(W$2,q_projections!$2:$2,0)),"n/a")</f>
        <v>n/a</v>
      </c>
      <c r="X15" s="60" t="str">
        <f>_xlfn.IFNA(INDEX(q_projections!$A:$BD,MATCH($A15,q_projections!$A:$A,0),MATCH(X$2,q_projections!$2:$2,0)),"n/a")</f>
        <v>n/a</v>
      </c>
      <c r="Y15" s="60" t="str">
        <f>_xlfn.IFNA(INDEX(q_projections!$A:$BD,MATCH($A15,q_projections!$A:$A,0),MATCH(Y$2,q_projections!$2:$2,0)),"n/a")</f>
        <v>n/a</v>
      </c>
      <c r="Z15" s="60" t="str">
        <f>_xlfn.IFNA(INDEX(q_projections!$A:$BD,MATCH($A15,q_projections!$A:$A,0),MATCH(Z$2,q_projections!$2:$2,0)),"n/a")</f>
        <v>n/a</v>
      </c>
      <c r="AA15" s="60" t="str">
        <f>_xlfn.IFNA(INDEX(q_projections!$A:$BD,MATCH($A15,q_projections!$A:$A,0),MATCH(AA$2,q_projections!$2:$2,0)),"n/a")</f>
        <v>n/a</v>
      </c>
      <c r="AB15" s="60" t="str">
        <f>_xlfn.IFNA(INDEX(q_projections!$A:$BD,MATCH($A15,q_projections!$A:$A,0),MATCH(AB$2,q_projections!$2:$2,0)),"n/a")</f>
        <v>n/a</v>
      </c>
      <c r="AC15" s="60" t="str">
        <f>_xlfn.IFNA(INDEX(q_projections!$A:$BD,MATCH($A15,q_projections!$A:$A,0),MATCH(AC$2,q_projections!$2:$2,0)),"n/a")</f>
        <v>n/a</v>
      </c>
      <c r="AD15" s="60" t="str">
        <f>_xlfn.IFNA(INDEX(q_projections!$A:$BD,MATCH($A15,q_projections!$A:$A,0),MATCH(AD$2,q_projections!$2:$2,0)),"n/a")</f>
        <v>n/a</v>
      </c>
      <c r="AE15" s="60" t="str">
        <f>_xlfn.IFNA(INDEX(q_projections!$A:$BD,MATCH($A15,q_projections!$A:$A,0),MATCH(AE$2,q_projections!$2:$2,0)),"n/a")</f>
        <v>n/a</v>
      </c>
      <c r="AF15" s="60" t="str">
        <f>_xlfn.IFNA(INDEX(q_projections!$A:$BD,MATCH($A15,q_projections!$A:$A,0),MATCH(AF$2,q_projections!$2:$2,0)),"n/a")</f>
        <v>n/a</v>
      </c>
      <c r="AG15" s="60" t="str">
        <f>_xlfn.IFNA(INDEX(q_projections!$A:$BD,MATCH($A15,q_projections!$A:$A,0),MATCH(AG$2,q_projections!$2:$2,0)),"n/a")</f>
        <v>n/a</v>
      </c>
      <c r="AH15" s="60" t="str">
        <f>_xlfn.IFNA(INDEX(q_projections!$A:$BD,MATCH($A15,q_projections!$A:$A,0),MATCH(AH$2,q_projections!$2:$2,0)),"n/a")</f>
        <v>n/a</v>
      </c>
      <c r="AI15" s="60" t="str">
        <f>_xlfn.IFNA(INDEX(q_projections!$A:$BD,MATCH($A15,q_projections!$A:$A,0),MATCH(AI$2,q_projections!$2:$2,0)),"n/a")</f>
        <v>n/a</v>
      </c>
      <c r="AJ15" s="60" t="str">
        <f>_xlfn.IFNA(INDEX(q_projections!$A:$BD,MATCH($A15,q_projections!$A:$A,0),MATCH(AJ$2,q_projections!$2:$2,0)),"n/a")</f>
        <v>n/a</v>
      </c>
      <c r="AK15" s="60" t="str">
        <f>_xlfn.IFNA(INDEX(q_projections!$A:$BD,MATCH($A15,q_projections!$A:$A,0),MATCH(AK$2,q_projections!$2:$2,0)),"n/a")</f>
        <v>n/a</v>
      </c>
      <c r="AL15" s="60" t="str">
        <f>_xlfn.IFNA(INDEX(q_projections!$A:$BD,MATCH($A15,q_projections!$A:$A,0),MATCH(AL$2,q_projections!$2:$2,0)),"n/a")</f>
        <v>n/a</v>
      </c>
      <c r="AM15" s="60" t="str">
        <f>_xlfn.IFNA(INDEX(q_projections!$A:$BD,MATCH($A15,q_projections!$A:$A,0),MATCH(AM$2,q_projections!$2:$2,0)),"n/a")</f>
        <v>n/a</v>
      </c>
      <c r="AN15" s="60" t="str">
        <f>_xlfn.IFNA(INDEX(q_projections!$A:$BD,MATCH($A15,q_projections!$A:$A,0),MATCH(AN$2,q_projections!$2:$2,0)),"n/a")</f>
        <v>n/a</v>
      </c>
      <c r="AO15" s="60" t="str">
        <f>_xlfn.IFNA(INDEX(q_projections!$A:$BD,MATCH($A15,q_projections!$A:$A,0),MATCH(AO$2,q_projections!$2:$2,0)),"n/a")</f>
        <v>n/a</v>
      </c>
      <c r="AP15" s="60" t="str">
        <f>_xlfn.IFNA(INDEX(q_projections!$A:$BD,MATCH($A15,q_projections!$A:$A,0),MATCH(AP$2,q_projections!$2:$2,0)),"n/a")</f>
        <v>n/a</v>
      </c>
      <c r="AQ15" s="60" t="str">
        <f>_xlfn.IFNA(INDEX(q_projections!$A:$BD,MATCH($A15,q_projections!$A:$A,0),MATCH(AQ$2,q_projections!$2:$2,0)),"n/a")</f>
        <v>n/a</v>
      </c>
      <c r="AR15" s="60" t="str">
        <f>_xlfn.IFNA(INDEX(q_projections!$A:$BD,MATCH($A15,q_projections!$A:$A,0),MATCH(AR$2,q_projections!$2:$2,0)),"n/a")</f>
        <v>n/a</v>
      </c>
      <c r="AS15" s="60" t="str">
        <f>_xlfn.IFNA(INDEX(q_projections!$A:$BD,MATCH($A15,q_projections!$A:$A,0),MATCH(AS$2,q_projections!$2:$2,0)),"n/a")</f>
        <v>n/a</v>
      </c>
      <c r="AT15" s="60" t="str">
        <f>_xlfn.IFNA(INDEX(q_projections!$A:$BD,MATCH($A15,q_projections!$A:$A,0),MATCH(AT$2,q_projections!$2:$2,0)),"n/a")</f>
        <v>n/a</v>
      </c>
      <c r="AU15" s="60" t="str">
        <f>_xlfn.IFNA(INDEX(q_projections!$A:$BD,MATCH($A15,q_projections!$A:$A,0),MATCH(AU$2,q_projections!$2:$2,0)),"n/a")</f>
        <v>n/a</v>
      </c>
      <c r="AV15" s="60" t="str">
        <f>_xlfn.IFNA(INDEX(q_projections!$A:$BD,MATCH($A15,q_projections!$A:$A,0),MATCH(AV$2,q_projections!$2:$2,0)),"n/a")</f>
        <v>n/a</v>
      </c>
      <c r="AW15" s="60" t="str">
        <f>_xlfn.IFNA(INDEX(q_projections!$A:$BD,MATCH($A15,q_projections!$A:$A,0),MATCH(AW$2,q_projections!$2:$2,0)),"n/a")</f>
        <v>n/a</v>
      </c>
      <c r="AX15" s="60" t="str">
        <f>_xlfn.IFNA(INDEX(q_projections!$A:$BD,MATCH($A15,q_projections!$A:$A,0),MATCH(AX$2,q_projections!$2:$2,0)),"n/a")</f>
        <v>n/a</v>
      </c>
      <c r="AY15" s="60" t="str">
        <f>_xlfn.IFNA(INDEX(q_projections!$A:$BD,MATCH($A15,q_projections!$A:$A,0),MATCH(AY$2,q_projections!$2:$2,0)),"n/a")</f>
        <v>n/a</v>
      </c>
      <c r="AZ15" s="60" t="str">
        <f>_xlfn.IFNA(INDEX(q_projections!$A:$BD,MATCH($A15,q_projections!$A:$A,0),MATCH(AZ$2,q_projections!$2:$2,0)),"n/a")</f>
        <v>n/a</v>
      </c>
      <c r="BA15" s="60" t="str">
        <f>_xlfn.IFNA(INDEX(q_projections!$A:$BD,MATCH($A15,q_projections!$A:$A,0),MATCH(BA$2,q_projections!$2:$2,0)),"n/a")</f>
        <v>n/a</v>
      </c>
      <c r="BB15" s="60" t="str">
        <f>_xlfn.IFNA(INDEX(q_projections!$A:$BD,MATCH($A15,q_projections!$A:$A,0),MATCH(BB$2,q_projections!$2:$2,0)),"n/a")</f>
        <v>n/a</v>
      </c>
      <c r="BC15" s="60" t="str">
        <f>_xlfn.IFNA(INDEX(q_projections!$A:$BD,MATCH($A15,q_projections!$A:$A,0),MATCH(BC$2,q_projections!$2:$2,0)),"n/a")</f>
        <v>n/a</v>
      </c>
      <c r="BD15" s="60" t="str">
        <f>_xlfn.IFNA(INDEX(q_projections!$A:$BD,MATCH($A15,q_projections!$A:$A,0),MATCH(BD$2,q_projections!$2:$2,0)),"n/a")</f>
        <v>n/a</v>
      </c>
      <c r="BE15" s="60" t="str">
        <f>_xlfn.IFNA(INDEX(q_projections!$A:$BD,MATCH($A15,q_projections!$A:$A,0),MATCH(BE$2,q_projections!$2:$2,0)),"n/a")</f>
        <v>n/a</v>
      </c>
      <c r="BF15" s="60" t="str">
        <f>_xlfn.IFNA(INDEX(q_projections!$A:$BD,MATCH($A15,q_projections!$A:$A,0),MATCH(BF$2,q_projections!$2:$2,0)),"n/a")</f>
        <v>n/a</v>
      </c>
      <c r="BG15" s="60" t="str">
        <f>_xlfn.IFNA(INDEX(q_projections!$A:$BD,MATCH($A15,q_projections!$A:$A,0),MATCH(BG$2,q_projections!$2:$2,0)),"n/a")</f>
        <v>n/a</v>
      </c>
      <c r="BH15" s="60" t="str">
        <f>_xlfn.IFNA(INDEX(q_projections!$A:$BD,MATCH($A15,q_projections!$A:$A,0),MATCH(BH$2,q_projections!$2:$2,0)),"n/a")</f>
        <v>n/a</v>
      </c>
      <c r="BI15" s="60" t="str">
        <f>_xlfn.IFNA(INDEX(q_projections!$A:$BD,MATCH($A15,q_projections!$A:$A,0),MATCH(BI$2,q_projections!$2:$2,0)),"n/a")</f>
        <v>n/a</v>
      </c>
      <c r="BJ15" s="60" t="str">
        <f>_xlfn.IFNA(INDEX(q_projections!$A:$BD,MATCH($A15,q_projections!$A:$A,0),MATCH(BJ$2,q_projections!$2:$2,0)),"n/a")</f>
        <v>n/a</v>
      </c>
      <c r="BK15" s="60" t="str">
        <f>_xlfn.IFNA(INDEX(q_projections!$A:$BD,MATCH($A15,q_projections!$A:$A,0),MATCH(BK$2,q_projections!$2:$2,0)),"n/a")</f>
        <v>n/a</v>
      </c>
      <c r="BL15" s="60" t="str">
        <f>_xlfn.IFNA(INDEX(q_projections!$A:$BD,MATCH($A15,q_projections!$A:$A,0),MATCH(BL$2,q_projections!$2:$2,0)),"n/a")</f>
        <v>n/a</v>
      </c>
      <c r="BM15" s="60" t="str">
        <f>_xlfn.IFNA(INDEX(q_projections!$A:$BD,MATCH($A15,q_projections!$A:$A,0),MATCH(BM$2,q_projections!$2:$2,0)),"n/a")</f>
        <v>n/a</v>
      </c>
      <c r="BN15" s="60" t="str">
        <f>_xlfn.IFNA(INDEX(q_projections!$A:$BD,MATCH($A15,q_projections!$A:$A,0),MATCH(BN$2,q_projections!$2:$2,0)),"n/a")</f>
        <v>n/a</v>
      </c>
      <c r="BO15" s="60" t="str">
        <f>_xlfn.IFNA(INDEX(q_projections!$A:$BD,MATCH($A15,q_projections!$A:$A,0),MATCH(BO$2,q_projections!$2:$2,0)),"n/a")</f>
        <v>n/a</v>
      </c>
      <c r="BP15" s="60" t="str">
        <f>_xlfn.IFNA(INDEX(q_projections!$A:$BD,MATCH($A15,q_projections!$A:$A,0),MATCH(BP$2,q_projections!$2:$2,0)),"n/a")</f>
        <v>n/a</v>
      </c>
      <c r="BQ15" s="60" t="str">
        <f>_xlfn.IFNA(INDEX(q_projections!$A:$BD,MATCH($A15,q_projections!$A:$A,0),MATCH(BQ$2,q_projections!$2:$2,0)),"n/a")</f>
        <v>n/a</v>
      </c>
      <c r="BR15" s="60" t="str">
        <f>_xlfn.IFNA(INDEX(q_projections!$A:$BD,MATCH($A15,q_projections!$A:$A,0),MATCH(BR$2,q_projections!$2:$2,0)),"n/a")</f>
        <v>n/a</v>
      </c>
      <c r="BS15" s="60" t="str">
        <f>_xlfn.IFNA(INDEX(q_projections!$A:$BD,MATCH($A15,q_projections!$A:$A,0),MATCH(BS$2,q_projections!$2:$2,0)),"n/a")</f>
        <v>n/a</v>
      </c>
      <c r="BT15" s="60" t="str">
        <f>_xlfn.IFNA(INDEX(q_projections!$A:$BD,MATCH($A15,q_projections!$A:$A,0),MATCH(BT$2,q_projections!$2:$2,0)),"n/a")</f>
        <v>n/a</v>
      </c>
      <c r="BU15" s="60" t="str">
        <f>_xlfn.IFNA(INDEX(q_projections!$A:$BD,MATCH($A15,q_projections!$A:$A,0),MATCH(BU$2,q_projections!$2:$2,0)),"n/a")</f>
        <v>n/a</v>
      </c>
      <c r="BV15" s="60" t="str">
        <f>_xlfn.IFNA(INDEX(q_projections!$A:$BD,MATCH($A15,q_projections!$A:$A,0),MATCH(BV$2,q_projections!$2:$2,0)),"n/a")</f>
        <v>n/a</v>
      </c>
      <c r="BW15" s="60" t="str">
        <f>_xlfn.IFNA(INDEX(q_projections!$A:$BD,MATCH($A15,q_projections!$A:$A,0),MATCH(BW$2,q_projections!$2:$2,0)),"n/a")</f>
        <v>n/a</v>
      </c>
      <c r="BX15" s="60" t="str">
        <f>_xlfn.IFNA(INDEX(q_projections!$A:$BD,MATCH($A15,q_projections!$A:$A,0),MATCH(BX$2,q_projections!$2:$2,0)),"n/a")</f>
        <v>n/a</v>
      </c>
      <c r="BY15" s="60" t="str">
        <f>_xlfn.IFNA(INDEX(q_projections!$A:$BD,MATCH($A15,q_projections!$A:$A,0),MATCH(BY$2,q_projections!$2:$2,0)),"n/a")</f>
        <v>n/a</v>
      </c>
      <c r="BZ15" s="60" t="str">
        <f>_xlfn.IFNA(INDEX(q_projections!$A:$BD,MATCH($A15,q_projections!$A:$A,0),MATCH(BZ$2,q_projections!$2:$2,0)),"n/a")</f>
        <v>n/a</v>
      </c>
      <c r="CA15" s="60" t="str">
        <f>_xlfn.IFNA(INDEX(q_projections!$A:$BD,MATCH($A15,q_projections!$A:$A,0),MATCH(CA$2,q_projections!$2:$2,0)),"n/a")</f>
        <v>n/a</v>
      </c>
      <c r="CB15" s="60" t="str">
        <f>_xlfn.IFNA(INDEX(q_projections!$A:$BD,MATCH($A15,q_projections!$A:$A,0),MATCH(CB$2,q_projections!$2:$2,0)),"n/a")</f>
        <v>n/a</v>
      </c>
      <c r="CC15" s="60" t="str">
        <f>_xlfn.IFNA(INDEX(q_projections!$A:$BD,MATCH($A15,q_projections!$A:$A,0),MATCH(CC$2,q_projections!$2:$2,0)),"n/a")</f>
        <v>n/a</v>
      </c>
      <c r="CD15" s="60" t="str">
        <f>_xlfn.IFNA(INDEX(q_projections!$A:$BD,MATCH($A15,q_projections!$A:$A,0),MATCH(CD$2,q_projections!$2:$2,0)),"n/a")</f>
        <v>n/a</v>
      </c>
      <c r="CE15" s="60" t="str">
        <f>_xlfn.IFNA(INDEX(q_projections!$A:$BD,MATCH($A15,q_projections!$A:$A,0),MATCH(CE$2,q_projections!$2:$2,0)),"n/a")</f>
        <v>n/a</v>
      </c>
      <c r="CF15" s="60" t="str">
        <f>_xlfn.IFNA(INDEX(q_projections!$A:$BD,MATCH($A15,q_projections!$A:$A,0),MATCH(CF$2,q_projections!$2:$2,0)),"n/a")</f>
        <v>n/a</v>
      </c>
      <c r="CG15" s="60" t="str">
        <f>_xlfn.IFNA(INDEX(q_projections!$A:$BD,MATCH($A15,q_projections!$A:$A,0),MATCH(CG$2,q_projections!$2:$2,0)),"n/a")</f>
        <v>n/a</v>
      </c>
      <c r="CH15" s="60" t="str">
        <f>_xlfn.IFNA(INDEX(q_projections!$A:$BD,MATCH($A15,q_projections!$A:$A,0),MATCH(CH$2,q_projections!$2:$2,0)),"n/a")</f>
        <v>n/a</v>
      </c>
      <c r="CI15" s="60" t="str">
        <f>_xlfn.IFNA(INDEX(q_projections!$A:$BD,MATCH($A15,q_projections!$A:$A,0),MATCH(CI$2,q_projections!$2:$2,0)),"n/a")</f>
        <v>n/a</v>
      </c>
      <c r="CJ15" s="60" t="str">
        <f>_xlfn.IFNA(INDEX(q_projections!$A:$BD,MATCH($A15,q_projections!$A:$A,0),MATCH(CJ$2,q_projections!$2:$2,0)),"n/a")</f>
        <v>n/a</v>
      </c>
      <c r="CK15" s="60" t="str">
        <f>_xlfn.IFNA(INDEX(q_projections!$A:$BD,MATCH($A15,q_projections!$A:$A,0),MATCH(CK$2,q_projections!$2:$2,0)),"n/a")</f>
        <v>n/a</v>
      </c>
      <c r="CL15" s="60" t="str">
        <f>_xlfn.IFNA(INDEX(q_projections!$A:$BD,MATCH($A15,q_projections!$A:$A,0),MATCH(CL$2,q_projections!$2:$2,0)),"n/a")</f>
        <v>n/a</v>
      </c>
      <c r="CM15" s="60" t="str">
        <f>_xlfn.IFNA(INDEX(q_projections!$A:$BD,MATCH($A15,q_projections!$A:$A,0),MATCH(CM$2,q_projections!$2:$2,0)),"n/a")</f>
        <v>n/a</v>
      </c>
      <c r="CN15" s="60" t="str">
        <f>_xlfn.IFNA(INDEX(q_projections!$A:$BD,MATCH($A15,q_projections!$A:$A,0),MATCH(CN$2,q_projections!$2:$2,0)),"n/a")</f>
        <v>n/a</v>
      </c>
      <c r="CO15" s="60" t="str">
        <f>_xlfn.IFNA(INDEX(q_projections!$A:$BD,MATCH($A15,q_projections!$A:$A,0),MATCH(CO$2,q_projections!$2:$2,0)),"n/a")</f>
        <v>n/a</v>
      </c>
      <c r="CP15" s="60" t="str">
        <f>_xlfn.IFNA(INDEX(q_projections!$A:$BD,MATCH($A15,q_projections!$A:$A,0),MATCH(CP$2,q_projections!$2:$2,0)),"n/a")</f>
        <v>n/a</v>
      </c>
      <c r="CQ15" s="60" t="str">
        <f>_xlfn.IFNA(INDEX(q_projections!$A:$BD,MATCH($A15,q_projections!$A:$A,0),MATCH(CQ$2,q_projections!$2:$2,0)),"n/a")</f>
        <v>n/a</v>
      </c>
      <c r="CR15" s="60" t="str">
        <f>_xlfn.IFNA(INDEX(q_projections!$A:$BD,MATCH($A15,q_projections!$A:$A,0),MATCH(CR$2,q_projections!$2:$2,0)),"n/a")</f>
        <v>n/a</v>
      </c>
      <c r="CS15" s="60" t="str">
        <f>_xlfn.IFNA(INDEX(q_projections!$A:$BD,MATCH($A15,q_projections!$A:$A,0),MATCH(CS$2,q_projections!$2:$2,0)),"n/a")</f>
        <v>n/a</v>
      </c>
      <c r="CT15" s="60" t="str">
        <f>_xlfn.IFNA(INDEX(q_projections!$A:$BD,MATCH($A15,q_projections!$A:$A,0),MATCH(CT$2,q_projections!$2:$2,0)),"n/a")</f>
        <v>n/a</v>
      </c>
      <c r="CU15" s="60" t="str">
        <f>_xlfn.IFNA(INDEX(q_projections!$A:$BD,MATCH($A15,q_projections!$A:$A,0),MATCH(CU$2,q_projections!$2:$2,0)),"n/a")</f>
        <v>n/a</v>
      </c>
      <c r="CV15" s="60" t="str">
        <f>_xlfn.IFNA(INDEX(q_projections!$A:$BD,MATCH($A15,q_projections!$A:$A,0),MATCH(CV$2,q_projections!$2:$2,0)),"n/a")</f>
        <v>n/a</v>
      </c>
      <c r="CW15" s="60" t="str">
        <f>_xlfn.IFNA(INDEX(q_projections!$A:$BD,MATCH($A15,q_projections!$A:$A,0),MATCH(CW$2,q_projections!$2:$2,0)),"n/a")</f>
        <v>n/a</v>
      </c>
      <c r="CX15" s="60" t="str">
        <f>_xlfn.IFNA(INDEX(q_projections!$A:$BD,MATCH($A15,q_projections!$A:$A,0),MATCH(CX$2,q_projections!$2:$2,0)),"n/a")</f>
        <v>n/a</v>
      </c>
      <c r="CY15" s="60" t="str">
        <f>_xlfn.IFNA(INDEX(q_projections!$A:$BD,MATCH($A15,q_projections!$A:$A,0),MATCH(CY$2,q_projections!$2:$2,0)),"n/a")</f>
        <v>n/a</v>
      </c>
      <c r="CZ15" s="60" t="str">
        <f>_xlfn.IFNA(INDEX(q_projections!$A:$BD,MATCH($A15,q_projections!$A:$A,0),MATCH(CZ$2,q_projections!$2:$2,0)),"n/a")</f>
        <v>n/a</v>
      </c>
      <c r="DA15" s="60" t="str">
        <f>_xlfn.IFNA(INDEX(q_projections!$A:$BD,MATCH($A15,q_projections!$A:$A,0),MATCH(DA$2,q_projections!$2:$2,0)),"n/a")</f>
        <v>n/a</v>
      </c>
      <c r="DB15" s="60" t="str">
        <f>_xlfn.IFNA(INDEX(q_projections!$A:$BD,MATCH($A15,q_projections!$A:$A,0),MATCH(DB$2,q_projections!$2:$2,0)),"n/a")</f>
        <v>n/a</v>
      </c>
      <c r="DC15" s="60" t="str">
        <f>_xlfn.IFNA(INDEX(q_projections!$A:$BD,MATCH($A15,q_projections!$A:$A,0),MATCH(DC$2,q_projections!$2:$2,0)),"n/a")</f>
        <v>n/a</v>
      </c>
      <c r="DD15" s="60" t="str">
        <f>_xlfn.IFNA(INDEX(q_projections!$A:$BD,MATCH($A15,q_projections!$A:$A,0),MATCH(DD$2,q_projections!$2:$2,0)),"n/a")</f>
        <v>n/a</v>
      </c>
      <c r="DE15" s="60" t="str">
        <f>_xlfn.IFNA(INDEX(q_projections!$A:$BD,MATCH($A15,q_projections!$A:$A,0),MATCH(DE$2,q_projections!$2:$2,0)),"n/a")</f>
        <v>n/a</v>
      </c>
      <c r="DF15" s="60" t="str">
        <f>_xlfn.IFNA(INDEX(q_projections!$A:$BD,MATCH($A15,q_projections!$A:$A,0),MATCH(DF$2,q_projections!$2:$2,0)),"n/a")</f>
        <v>n/a</v>
      </c>
      <c r="DG15" s="60" t="str">
        <f>_xlfn.IFNA(INDEX(q_projections!$A:$BD,MATCH($A15,q_projections!$A:$A,0),MATCH(DG$2,q_projections!$2:$2,0)),"n/a")</f>
        <v>n/a</v>
      </c>
      <c r="DH15" s="60" t="str">
        <f>_xlfn.IFNA(INDEX(q_projections!$A:$BD,MATCH($A15,q_projections!$A:$A,0),MATCH(DH$2,q_projections!$2:$2,0)),"n/a")</f>
        <v>n/a</v>
      </c>
      <c r="DI15" s="60" t="str">
        <f>_xlfn.IFNA(INDEX(q_projections!$A:$BD,MATCH($A15,q_projections!$A:$A,0),MATCH(DI$2,q_projections!$2:$2,0)),"n/a")</f>
        <v>n/a</v>
      </c>
      <c r="DJ15" s="60" t="str">
        <f>_xlfn.IFNA(INDEX(q_projections!$A:$BD,MATCH($A15,q_projections!$A:$A,0),MATCH(DJ$2,q_projections!$2:$2,0)),"n/a")</f>
        <v>n/a</v>
      </c>
      <c r="DK15" s="60" t="str">
        <f>_xlfn.IFNA(INDEX(q_projections!$A:$BD,MATCH($A15,q_projections!$A:$A,0),MATCH(DK$2,q_projections!$2:$2,0)),"n/a")</f>
        <v>n/a</v>
      </c>
      <c r="DL15" s="60" t="str">
        <f>_xlfn.IFNA(INDEX(q_projections!$A:$BD,MATCH($A15,q_projections!$A:$A,0),MATCH(DL$2,q_projections!$2:$2,0)),"n/a")</f>
        <v>n/a</v>
      </c>
      <c r="DM15" s="60" t="str">
        <f>_xlfn.IFNA(INDEX(q_projections!$A:$BD,MATCH($A15,q_projections!$A:$A,0),MATCH(DM$2,q_projections!$2:$2,0)),"n/a")</f>
        <v>n/a</v>
      </c>
      <c r="DN15" s="60" t="str">
        <f>_xlfn.IFNA(INDEX(q_projections!$A:$BD,MATCH($A15,q_projections!$A:$A,0),MATCH(DN$2,q_projections!$2:$2,0)),"n/a")</f>
        <v>n/a</v>
      </c>
      <c r="DO15" s="60" t="str">
        <f>_xlfn.IFNA(INDEX(q_projections!$A:$BD,MATCH($A15,q_projections!$A:$A,0),MATCH(DO$2,q_projections!$2:$2,0)),"n/a")</f>
        <v>n/a</v>
      </c>
      <c r="DP15" s="60" t="str">
        <f>_xlfn.IFNA(INDEX(q_projections!$A:$BD,MATCH($A15,q_projections!$A:$A,0),MATCH(DP$2,q_projections!$2:$2,0)),"n/a")</f>
        <v>n/a</v>
      </c>
      <c r="DQ15" s="60" t="str">
        <f>_xlfn.IFNA(INDEX(q_projections!$A:$BD,MATCH($A15,q_projections!$A:$A,0),MATCH(DQ$2,q_projections!$2:$2,0)),"n/a")</f>
        <v>n/a</v>
      </c>
      <c r="DR15" s="60" t="str">
        <f>_xlfn.IFNA(INDEX(q_projections!$A:$BD,MATCH($A15,q_projections!$A:$A,0),MATCH(DR$2,q_projections!$2:$2,0)),"n/a")</f>
        <v>n/a</v>
      </c>
      <c r="DS15" s="60" t="str">
        <f>_xlfn.IFNA(INDEX(q_projections!$A:$BD,MATCH($A15,q_projections!$A:$A,0),MATCH(DS$2,q_projections!$2:$2,0)),"n/a")</f>
        <v>n/a</v>
      </c>
      <c r="DT15" s="60" t="str">
        <f>_xlfn.IFNA(INDEX(q_projections!$A:$BD,MATCH($A15,q_projections!$A:$A,0),MATCH(DT$2,q_projections!$2:$2,0)),"n/a")</f>
        <v>n/a</v>
      </c>
      <c r="DU15" s="60" t="str">
        <f>_xlfn.IFNA(INDEX(q_projections!$A:$BD,MATCH($A15,q_projections!$A:$A,0),MATCH(DU$2,q_projections!$2:$2,0)),"n/a")</f>
        <v>n/a</v>
      </c>
      <c r="DV15" s="60" t="str">
        <f>_xlfn.IFNA(INDEX(q_projections!$A:$BD,MATCH($A15,q_projections!$A:$A,0),MATCH(DV$2,q_projections!$2:$2,0)),"n/a")</f>
        <v>n/a</v>
      </c>
      <c r="DW15" s="60" t="str">
        <f>_xlfn.IFNA(INDEX(q_projections!$A:$BD,MATCH($A15,q_projections!$A:$A,0),MATCH(DW$2,q_projections!$2:$2,0)),"n/a")</f>
        <v>n/a</v>
      </c>
      <c r="DX15" s="60" t="str">
        <f>_xlfn.IFNA(INDEX(q_projections!$A:$BD,MATCH($A15,q_projections!$A:$A,0),MATCH(DX$2,q_projections!$2:$2,0)),"n/a")</f>
        <v>n/a</v>
      </c>
      <c r="DY15" s="60" t="str">
        <f>_xlfn.IFNA(INDEX(q_projections!$A:$BD,MATCH($A15,q_projections!$A:$A,0),MATCH(DY$2,q_projections!$2:$2,0)),"n/a")</f>
        <v>n/a</v>
      </c>
      <c r="DZ15" s="60" t="str">
        <f>_xlfn.IFNA(INDEX(q_projections!$A:$BD,MATCH($A15,q_projections!$A:$A,0),MATCH(DZ$2,q_projections!$2:$2,0)),"n/a")</f>
        <v>n/a</v>
      </c>
      <c r="EA15" s="60" t="str">
        <f>_xlfn.IFNA(INDEX(q_projections!$A:$BD,MATCH($A15,q_projections!$A:$A,0),MATCH(EA$2,q_projections!$2:$2,0)),"n/a")</f>
        <v>n/a</v>
      </c>
      <c r="EB15" s="60" t="str">
        <f>_xlfn.IFNA(INDEX(q_projections!$A:$BD,MATCH($A15,q_projections!$A:$A,0),MATCH(EB$2,q_projections!$2:$2,0)),"n/a")</f>
        <v>n/a</v>
      </c>
      <c r="EC15" s="60" t="str">
        <f>_xlfn.IFNA(INDEX(q_projections!$A:$BD,MATCH($A15,q_projections!$A:$A,0),MATCH(EC$2,q_projections!$2:$2,0)),"n/a")</f>
        <v>n/a</v>
      </c>
      <c r="ED15" s="60" t="str">
        <f>_xlfn.IFNA(INDEX(q_projections!$A:$BD,MATCH($A15,q_projections!$A:$A,0),MATCH(ED$2,q_projections!$2:$2,0)),"n/a")</f>
        <v>n/a</v>
      </c>
      <c r="EE15" s="60" t="str">
        <f>_xlfn.IFNA(INDEX(q_projections!$A:$BD,MATCH($A15,q_projections!$A:$A,0),MATCH(EE$2,q_projections!$2:$2,0)),"n/a")</f>
        <v>n/a</v>
      </c>
      <c r="EF15" s="60" t="str">
        <f>_xlfn.IFNA(INDEX(q_projections!$A:$BD,MATCH($A15,q_projections!$A:$A,0),MATCH(EF$2,q_projections!$2:$2,0)),"n/a")</f>
        <v>n/a</v>
      </c>
      <c r="EG15" s="60" t="str">
        <f>_xlfn.IFNA(INDEX(q_projections!$A:$BD,MATCH($A15,q_projections!$A:$A,0),MATCH(EG$2,q_projections!$2:$2,0)),"n/a")</f>
        <v>n/a</v>
      </c>
      <c r="EH15" s="60" t="str">
        <f>_xlfn.IFNA(INDEX(q_projections!$A:$BD,MATCH($A15,q_projections!$A:$A,0),MATCH(EH$2,q_projections!$2:$2,0)),"n/a")</f>
        <v>n/a</v>
      </c>
      <c r="EI15" s="60" t="str">
        <f>_xlfn.IFNA(INDEX(q_projections!$A:$BD,MATCH($A15,q_projections!$A:$A,0),MATCH(EI$2,q_projections!$2:$2,0)),"n/a")</f>
        <v>n/a</v>
      </c>
      <c r="EJ15" s="60" t="str">
        <f>_xlfn.IFNA(INDEX(q_projections!$A:$BD,MATCH($A15,q_projections!$A:$A,0),MATCH(EJ$2,q_projections!$2:$2,0)),"n/a")</f>
        <v>n/a</v>
      </c>
      <c r="EK15" s="60" t="str">
        <f>_xlfn.IFNA(INDEX(q_projections!$A:$BD,MATCH($A15,q_projections!$A:$A,0),MATCH(EK$2,q_projections!$2:$2,0)),"n/a")</f>
        <v>n/a</v>
      </c>
      <c r="EL15" s="60" t="str">
        <f>_xlfn.IFNA(INDEX(q_projections!$A:$BD,MATCH($A15,q_projections!$A:$A,0),MATCH(EL$2,q_projections!$2:$2,0)),"n/a")</f>
        <v>n/a</v>
      </c>
      <c r="EM15" s="60" t="str">
        <f>_xlfn.IFNA(INDEX(q_projections!$A:$BD,MATCH($A15,q_projections!$A:$A,0),MATCH(EM$2,q_projections!$2:$2,0)),"n/a")</f>
        <v>n/a</v>
      </c>
      <c r="EN15" s="60" t="str">
        <f>_xlfn.IFNA(INDEX(q_projections!$A:$BD,MATCH($A15,q_projections!$A:$A,0),MATCH(EN$2,q_projections!$2:$2,0)),"n/a")</f>
        <v>n/a</v>
      </c>
      <c r="EO15" s="60" t="str">
        <f>_xlfn.IFNA(INDEX(q_projections!$A:$BD,MATCH($A15,q_projections!$A:$A,0),MATCH(EO$2,q_projections!$2:$2,0)),"n/a")</f>
        <v>n/a</v>
      </c>
      <c r="EP15" s="60" t="str">
        <f>_xlfn.IFNA(INDEX(q_projections!$A:$BD,MATCH($A15,q_projections!$A:$A,0),MATCH(EP$2,q_projections!$2:$2,0)),"n/a")</f>
        <v>n/a</v>
      </c>
      <c r="EQ15" s="60" t="str">
        <f>_xlfn.IFNA(INDEX(q_projections!$A:$BD,MATCH($A15,q_projections!$A:$A,0),MATCH(EQ$2,q_projections!$2:$2,0)),"n/a")</f>
        <v>n/a</v>
      </c>
      <c r="ER15" s="60" t="str">
        <f>_xlfn.IFNA(INDEX(q_projections!$A:$BD,MATCH($A15,q_projections!$A:$A,0),MATCH(ER$2,q_projections!$2:$2,0)),"n/a")</f>
        <v>n/a</v>
      </c>
      <c r="ES15" s="60" t="str">
        <f>_xlfn.IFNA(INDEX(q_projections!$A:$BD,MATCH($A15,q_projections!$A:$A,0),MATCH(ES$2,q_projections!$2:$2,0)),"n/a")</f>
        <v>n/a</v>
      </c>
      <c r="ET15" s="60" t="str">
        <f>_xlfn.IFNA(INDEX(q_projections!$A:$BD,MATCH($A15,q_projections!$A:$A,0),MATCH(ET$2,q_projections!$2:$2,0)),"n/a")</f>
        <v>n/a</v>
      </c>
      <c r="EU15" s="60" t="str">
        <f>_xlfn.IFNA(INDEX(q_projections!$A:$BD,MATCH($A15,q_projections!$A:$A,0),MATCH(EU$2,q_projections!$2:$2,0)),"n/a")</f>
        <v>n/a</v>
      </c>
      <c r="EV15" s="60" t="str">
        <f>_xlfn.IFNA(INDEX(q_projections!$A:$BD,MATCH($A15,q_projections!$A:$A,0),MATCH(EV$2,q_projections!$2:$2,0)),"n/a")</f>
        <v>n/a</v>
      </c>
      <c r="EW15" s="60" t="str">
        <f>_xlfn.IFNA(INDEX(q_projections!$A:$BD,MATCH($A15,q_projections!$A:$A,0),MATCH(EW$2,q_projections!$2:$2,0)),"n/a")</f>
        <v>n/a</v>
      </c>
      <c r="EX15" s="60" t="str">
        <f>_xlfn.IFNA(INDEX(q_projections!$A:$BD,MATCH($A15,q_projections!$A:$A,0),MATCH(EX$2,q_projections!$2:$2,0)),"n/a")</f>
        <v>n/a</v>
      </c>
      <c r="EY15" s="60" t="str">
        <f>_xlfn.IFNA(INDEX(q_projections!$A:$BD,MATCH($A15,q_projections!$A:$A,0),MATCH(EY$2,q_projections!$2:$2,0)),"n/a")</f>
        <v>n/a</v>
      </c>
      <c r="EZ15" s="60" t="str">
        <f>_xlfn.IFNA(INDEX(q_projections!$A:$BD,MATCH($A15,q_projections!$A:$A,0),MATCH(EZ$2,q_projections!$2:$2,0)),"n/a")</f>
        <v>n/a</v>
      </c>
      <c r="FA15" s="60" t="str">
        <f>_xlfn.IFNA(INDEX(q_projections!$A:$BD,MATCH($A15,q_projections!$A:$A,0),MATCH(FA$2,q_projections!$2:$2,0)),"n/a")</f>
        <v>n/a</v>
      </c>
      <c r="FB15" s="60" t="str">
        <f>_xlfn.IFNA(INDEX(q_projections!$A:$BD,MATCH($A15,q_projections!$A:$A,0),MATCH(FB$2,q_projections!$2:$2,0)),"n/a")</f>
        <v>n/a</v>
      </c>
      <c r="FC15" s="60" t="str">
        <f>_xlfn.IFNA(INDEX(q_projections!$A:$BD,MATCH($A15,q_projections!$A:$A,0),MATCH(FC$2,q_projections!$2:$2,0)),"n/a")</f>
        <v>n/a</v>
      </c>
      <c r="FD15" s="60" t="str">
        <f>_xlfn.IFNA(INDEX(q_projections!$A:$BD,MATCH($A15,q_projections!$A:$A,0),MATCH(FD$2,q_projections!$2:$2,0)),"n/a")</f>
        <v>n/a</v>
      </c>
      <c r="FE15" s="60" t="str">
        <f>_xlfn.IFNA(INDEX(q_projections!$A:$BD,MATCH($A15,q_projections!$A:$A,0),MATCH(FE$2,q_projections!$2:$2,0)),"n/a")</f>
        <v>n/a</v>
      </c>
      <c r="FF15" s="60" t="str">
        <f>_xlfn.IFNA(INDEX(q_projections!$A:$BD,MATCH($A15,q_projections!$A:$A,0),MATCH(FF$2,q_projections!$2:$2,0)),"n/a")</f>
        <v>n/a</v>
      </c>
      <c r="FG15" s="60" t="str">
        <f>_xlfn.IFNA(INDEX(q_projections!$A:$BD,MATCH($A15,q_projections!$A:$A,0),MATCH(FG$2,q_projections!$2:$2,0)),"n/a")</f>
        <v>n/a</v>
      </c>
      <c r="FH15" s="60" t="str">
        <f>_xlfn.IFNA(INDEX(q_projections!$A:$BD,MATCH($A15,q_projections!$A:$A,0),MATCH(FH$2,q_projections!$2:$2,0)),"n/a")</f>
        <v>n/a</v>
      </c>
      <c r="FI15" s="60" t="str">
        <f>_xlfn.IFNA(INDEX(q_projections!$A:$BD,MATCH($A15,q_projections!$A:$A,0),MATCH(FI$2,q_projections!$2:$2,0)),"n/a")</f>
        <v>n/a</v>
      </c>
      <c r="FJ15" s="60" t="str">
        <f>_xlfn.IFNA(INDEX(q_projections!$A:$BD,MATCH($A15,q_projections!$A:$A,0),MATCH(FJ$2,q_projections!$2:$2,0)),"n/a")</f>
        <v>n/a</v>
      </c>
      <c r="FK15" s="60" t="str">
        <f>_xlfn.IFNA(INDEX(q_projections!$A:$BD,MATCH($A15,q_projections!$A:$A,0),MATCH(FK$2,q_projections!$2:$2,0)),"n/a")</f>
        <v>n/a</v>
      </c>
      <c r="FL15" s="60" t="str">
        <f>_xlfn.IFNA(INDEX(q_projections!$A:$BD,MATCH($A15,q_projections!$A:$A,0),MATCH(FL$2,q_projections!$2:$2,0)),"n/a")</f>
        <v>n/a</v>
      </c>
      <c r="FM15" s="60" t="str">
        <f>_xlfn.IFNA(INDEX(q_projections!$A:$BD,MATCH($A15,q_projections!$A:$A,0),MATCH(FM$2,q_projections!$2:$2,0)),"n/a")</f>
        <v>n/a</v>
      </c>
      <c r="FN15" s="60" t="str">
        <f>_xlfn.IFNA(INDEX(q_projections!$A:$BD,MATCH($A15,q_projections!$A:$A,0),MATCH(FN$2,q_projections!$2:$2,0)),"n/a")</f>
        <v>n/a</v>
      </c>
      <c r="FO15" s="60" t="str">
        <f>_xlfn.IFNA(INDEX(q_projections!$A:$BD,MATCH($A15,q_projections!$A:$A,0),MATCH(FO$2,q_projections!$2:$2,0)),"n/a")</f>
        <v>n/a</v>
      </c>
      <c r="FP15" s="60" t="str">
        <f>_xlfn.IFNA(INDEX(q_projections!$A:$BD,MATCH($A15,q_projections!$A:$A,0),MATCH(FP$2,q_projections!$2:$2,0)),"n/a")</f>
        <v>n/a</v>
      </c>
      <c r="FQ15" s="60" t="str">
        <f>_xlfn.IFNA(INDEX(q_projections!$A:$BD,MATCH($A15,q_projections!$A:$A,0),MATCH(FQ$2,q_projections!$2:$2,0)),"n/a")</f>
        <v>n/a</v>
      </c>
      <c r="FR15" s="60" t="str">
        <f>_xlfn.IFNA(INDEX(q_projections!$A:$BD,MATCH($A15,q_projections!$A:$A,0),MATCH(FR$2,q_projections!$2:$2,0)),"n/a")</f>
        <v>n/a</v>
      </c>
      <c r="FS15" s="60" t="str">
        <f>_xlfn.IFNA(INDEX(q_projections!$A:$BD,MATCH($A15,q_projections!$A:$A,0),MATCH(FS$2,q_projections!$2:$2,0)),"n/a")</f>
        <v>n/a</v>
      </c>
      <c r="FT15" s="60" t="str">
        <f>_xlfn.IFNA(INDEX(q_projections!$A:$BD,MATCH($A15,q_projections!$A:$A,0),MATCH(FT$2,q_projections!$2:$2,0)),"n/a")</f>
        <v>n/a</v>
      </c>
      <c r="FU15" s="60" t="str">
        <f>_xlfn.IFNA(INDEX(q_projections!$A:$BD,MATCH($A15,q_projections!$A:$A,0),MATCH(FU$2,q_projections!$2:$2,0)),"n/a")</f>
        <v>n/a</v>
      </c>
      <c r="FV15" s="60" t="str">
        <f>_xlfn.IFNA(INDEX(q_projections!$A:$BD,MATCH($A15,q_projections!$A:$A,0),MATCH(FV$2,q_projections!$2:$2,0)),"n/a")</f>
        <v>n/a</v>
      </c>
      <c r="FW15" s="60" t="str">
        <f>_xlfn.IFNA(INDEX(q_projections!$A:$BD,MATCH($A15,q_projections!$A:$A,0),MATCH(FW$2,q_projections!$2:$2,0)),"n/a")</f>
        <v>n/a</v>
      </c>
      <c r="FX15" s="60" t="str">
        <f>_xlfn.IFNA(INDEX(q_projections!$A:$BD,MATCH($A15,q_projections!$A:$A,0),MATCH(FX$2,q_projections!$2:$2,0)),"n/a")</f>
        <v>n/a</v>
      </c>
      <c r="FY15" s="60" t="str">
        <f>_xlfn.IFNA(INDEX(q_projections!$A:$BD,MATCH($A15,q_projections!$A:$A,0),MATCH(FY$2,q_projections!$2:$2,0)),"n/a")</f>
        <v>n/a</v>
      </c>
      <c r="FZ15" s="60" t="str">
        <f>_xlfn.IFNA(INDEX(q_projections!$A:$BD,MATCH($A15,q_projections!$A:$A,0),MATCH(FZ$2,q_projections!$2:$2,0)),"n/a")</f>
        <v>n/a</v>
      </c>
      <c r="GA15" s="60" t="str">
        <f>_xlfn.IFNA(INDEX(q_projections!$A:$BD,MATCH($A15,q_projections!$A:$A,0),MATCH(GA$2,q_projections!$2:$2,0)),"n/a")</f>
        <v>n/a</v>
      </c>
      <c r="GB15" s="60" t="str">
        <f>_xlfn.IFNA(INDEX(q_projections!$A:$BD,MATCH($A15,q_projections!$A:$A,0),MATCH(GB$2,q_projections!$2:$2,0)),"n/a")</f>
        <v>n/a</v>
      </c>
      <c r="GC15" s="60" t="str">
        <f>_xlfn.IFNA(INDEX(q_projections!$A:$BD,MATCH($A15,q_projections!$A:$A,0),MATCH(GC$2,q_projections!$2:$2,0)),"n/a")</f>
        <v>n/a</v>
      </c>
      <c r="GD15" s="60" t="str">
        <f>_xlfn.IFNA(INDEX(q_projections!$A:$BD,MATCH($A15,q_projections!$A:$A,0),MATCH(GD$2,q_projections!$2:$2,0)),"n/a")</f>
        <v>n/a</v>
      </c>
      <c r="GE15" s="60" t="str">
        <f>_xlfn.IFNA(INDEX(q_projections!$A:$BD,MATCH($A15,q_projections!$A:$A,0),MATCH(GE$2,q_projections!$2:$2,0)),"n/a")</f>
        <v>n/a</v>
      </c>
      <c r="GF15" s="60" t="str">
        <f>_xlfn.IFNA(INDEX(q_projections!$A:$BD,MATCH($A15,q_projections!$A:$A,0),MATCH(GF$2,q_projections!$2:$2,0)),"n/a")</f>
        <v>n/a</v>
      </c>
      <c r="GG15" s="60" t="str">
        <f>_xlfn.IFNA(INDEX(q_projections!$A:$BD,MATCH($A15,q_projections!$A:$A,0),MATCH(GG$2,q_projections!$2:$2,0)),"n/a")</f>
        <v>n/a</v>
      </c>
      <c r="GH15" s="60">
        <f>_xlfn.IFNA(INDEX(q_projections!$A:$BD,MATCH($A15,q_projections!$A:$A,0),MATCH(GH$2,q_projections!$2:$2,0)),"n/a")</f>
        <v>0</v>
      </c>
      <c r="GI15" s="60">
        <f>_xlfn.IFNA(INDEX(q_projections!$A:$BD,MATCH($A15,q_projections!$A:$A,0),MATCH(GI$2,q_projections!$2:$2,0)),"n/a")</f>
        <v>0</v>
      </c>
      <c r="GJ15" s="60">
        <f>_xlfn.IFNA(INDEX(q_projections!$A:$BD,MATCH($A15,q_projections!$A:$A,0),MATCH(GJ$2,q_projections!$2:$2,0)),"n/a")</f>
        <v>0</v>
      </c>
      <c r="GK15" s="60">
        <f>_xlfn.IFNA(INDEX(q_projections!$A:$BD,MATCH($A15,q_projections!$A:$A,0),MATCH(GK$2,q_projections!$2:$2,0)),"n/a")</f>
        <v>5.6677358448862458</v>
      </c>
      <c r="GL15" s="60">
        <f>_xlfn.IFNA(INDEX(q_projections!$A:$BD,MATCH($A15,q_projections!$A:$A,0),MATCH(GL$2,q_projections!$2:$2,0)),"n/a")</f>
        <v>4.4840025813096096</v>
      </c>
      <c r="GM15" s="60">
        <f>_xlfn.IFNA(INDEX(q_projections!$A:$BD,MATCH($A15,q_projections!$A:$A,0),MATCH(GM$2,q_projections!$2:$2,0)),"n/a")</f>
        <v>5.8882816542066951</v>
      </c>
      <c r="GN15" s="60">
        <f>_xlfn.IFNA(INDEX(q_projections!$A:$BD,MATCH($A15,q_projections!$A:$A,0),MATCH(GN$2,q_projections!$2:$2,0)),"n/a")</f>
        <v>5.1262097929199335</v>
      </c>
      <c r="GO15" s="60">
        <f>_xlfn.IFNA(INDEX(q_projections!$A:$BD,MATCH($A15,q_projections!$A:$A,0),MATCH(GO$2,q_projections!$2:$2,0)),"n/a")</f>
        <v>5.7058058179657145</v>
      </c>
      <c r="GP15" s="60">
        <f>_xlfn.IFNA(INDEX(q_projections!$A:$BD,MATCH($A15,q_projections!$A:$A,0),MATCH(GP$2,q_projections!$2:$2,0)),"n/a")</f>
        <v>3.0813108692697133</v>
      </c>
      <c r="GQ15" s="60">
        <f>_xlfn.IFNA(INDEX(q_projections!$A:$BD,MATCH($A15,q_projections!$A:$A,0),MATCH(GQ$2,q_projections!$2:$2,0)),"n/a")</f>
        <v>3.0853571002046305</v>
      </c>
      <c r="GR15" s="60">
        <f>_xlfn.IFNA(INDEX(q_projections!$A:$BD,MATCH($A15,q_projections!$A:$A,0),MATCH(GR$2,q_projections!$2:$2,0)),"n/a")</f>
        <v>3.1052980257956841</v>
      </c>
      <c r="GS15" s="60">
        <f>_xlfn.IFNA(INDEX(q_projections!$A:$BD,MATCH($A15,q_projections!$A:$A,0),MATCH(GS$2,q_projections!$2:$2,0)),"n/a")</f>
        <v>3.1201068486518251</v>
      </c>
      <c r="GT15" s="60">
        <f>_xlfn.IFNA(INDEX(q_projections!$A:$BD,MATCH($A15,q_projections!$A:$A,0),MATCH(GT$2,q_projections!$2:$2,0)),"n/a")</f>
        <v>3.1250682895885329</v>
      </c>
      <c r="GU15" s="60">
        <f>_xlfn.IFNA(INDEX(q_projections!$A:$BD,MATCH($A15,q_projections!$A:$A,0),MATCH(GU$2,q_projections!$2:$2,0)),"n/a")</f>
        <v>3.1274769441043055</v>
      </c>
      <c r="GV15" s="60">
        <f>_xlfn.IFNA(INDEX(q_projections!$A:$BD,MATCH($A15,q_projections!$A:$A,0),MATCH(GV$2,q_projections!$2:$2,0)),"n/a")</f>
        <v>2.7759874519450278</v>
      </c>
      <c r="GW15" s="60">
        <f>_xlfn.IFNA(INDEX(q_projections!$A:$BD,MATCH($A15,q_projections!$A:$A,0),MATCH(GW$2,q_projections!$2:$2,0)),"n/a")</f>
        <v>2.9317148127202097</v>
      </c>
      <c r="GX15" s="60">
        <f>_xlfn.IFNA(INDEX(q_projections!$A:$BD,MATCH($A15,q_projections!$A:$A,0),MATCH(GX$2,q_projections!$2:$2,0)),"n/a")</f>
        <v>3.0515758440478269</v>
      </c>
      <c r="GY15" s="60">
        <f>_xlfn.IFNA(INDEX(q_projections!$A:$BD,MATCH($A15,q_projections!$A:$A,0),MATCH(GY$2,q_projections!$2:$2,0)),"n/a")</f>
        <v>3.0284734219103937</v>
      </c>
      <c r="GZ15" s="60">
        <f>_xlfn.IFNA(INDEX(q_projections!$A:$BD,MATCH($A15,q_projections!$A:$A,0),MATCH(GZ$2,q_projections!$2:$2,0)),"n/a")</f>
        <v>2.9522218863988092</v>
      </c>
      <c r="HA15" s="60">
        <f>_xlfn.IFNA(INDEX(q_projections!$A:$BD,MATCH($A15,q_projections!$A:$A,0),MATCH(HA$2,q_projections!$2:$2,0)),"n/a")</f>
        <v>2.9518314793523626</v>
      </c>
      <c r="HB15" s="60">
        <f>_xlfn.IFNA(INDEX(q_projections!$A:$BD,MATCH($A15,q_projections!$A:$A,0),MATCH(HB$2,q_projections!$2:$2,0)),"n/a")</f>
        <v>2.4671884068819816</v>
      </c>
      <c r="HC15" s="60">
        <f>_xlfn.IFNA(INDEX(q_projections!$A:$BD,MATCH($A15,q_projections!$A:$A,0),MATCH(HC$2,q_projections!$2:$2,0)),"n/a")</f>
        <v>2.6610333401114517</v>
      </c>
      <c r="HD15" s="60">
        <f>_xlfn.IFNA(INDEX(q_projections!$A:$BD,MATCH($A15,q_projections!$A:$A,0),MATCH(HD$2,q_projections!$2:$2,0)),"n/a")</f>
        <v>2.976225061487292</v>
      </c>
      <c r="HE15" s="60">
        <f>_xlfn.IFNA(INDEX(q_projections!$A:$BD,MATCH($A15,q_projections!$A:$A,0),MATCH(HE$2,q_projections!$2:$2,0)),"n/a")</f>
        <v>3.0576259631469149</v>
      </c>
      <c r="HF15" s="60">
        <f>_xlfn.IFNA(INDEX(q_projections!$A:$BD,MATCH($A15,q_projections!$A:$A,0),MATCH(HF$2,q_projections!$2:$2,0)),"n/a")</f>
        <v>3.1884582054906963</v>
      </c>
      <c r="HG15" s="60">
        <f>_xlfn.IFNA(INDEX(q_projections!$A:$BD,MATCH($A15,q_projections!$A:$A,0),MATCH(HG$2,q_projections!$2:$2,0)),"n/a")</f>
        <v>3.1836309163338017</v>
      </c>
      <c r="HH15" s="60">
        <f>_xlfn.IFNA(INDEX(q_projections!$A:$BD,MATCH($A15,q_projections!$A:$A,0),MATCH(HH$2,q_projections!$2:$2,0)),"n/a")</f>
        <v>3.1989484422708214</v>
      </c>
      <c r="HI15" s="60">
        <f>_xlfn.IFNA(INDEX(q_projections!$A:$BD,MATCH($A15,q_projections!$A:$A,0),MATCH(HI$2,q_projections!$2:$2,0)),"n/a")</f>
        <v>3.203675166075759</v>
      </c>
      <c r="HJ15" s="60">
        <f>_xlfn.IFNA(INDEX(q_projections!$A:$BD,MATCH($A15,q_projections!$A:$A,0),MATCH(HJ$2,q_projections!$2:$2,0)),"n/a")</f>
        <v>3.1583127023565805</v>
      </c>
      <c r="HK15" s="60">
        <f>_xlfn.IFNA(INDEX(q_projections!$A:$BD,MATCH($A15,q_projections!$A:$A,0),MATCH(HK$2,q_projections!$2:$2,0)),"n/a")</f>
        <v>3.0151218310685568</v>
      </c>
      <c r="HL15" s="60">
        <f>_xlfn.IFNA(INDEX(q_projections!$A:$BD,MATCH($A15,q_projections!$A:$A,0),MATCH(HL$2,q_projections!$2:$2,0)),"n/a")</f>
        <v>3.2768285938931108</v>
      </c>
      <c r="HM15" s="60">
        <f>_xlfn.IFNA(INDEX(q_projections!$A:$BD,MATCH($A15,q_projections!$A:$A,0),MATCH(HM$2,q_projections!$2:$2,0)),"n/a")</f>
        <v>3.1723737668461593</v>
      </c>
      <c r="HN15" s="60">
        <f>_xlfn.IFNA(INDEX(q_projections!$A:$BD,MATCH($A15,q_projections!$A:$A,0),MATCH(HN$2,q_projections!$2:$2,0)),"n/a")</f>
        <v>3.1667125507937266</v>
      </c>
      <c r="HO15" s="60">
        <f>_xlfn.IFNA(INDEX(q_projections!$A:$BD,MATCH($A15,q_projections!$A:$A,0),MATCH(HO$2,q_projections!$2:$2,0)),"n/a")</f>
        <v>3.1514149277429571</v>
      </c>
      <c r="HP15" s="60">
        <f>_xlfn.IFNA(INDEX(q_projections!$A:$BD,MATCH($A15,q_projections!$A:$A,0),MATCH(HP$2,q_projections!$2:$2,0)),"n/a")</f>
        <v>3.1457804589045013</v>
      </c>
      <c r="HQ15" s="60">
        <f>_xlfn.IFNA(INDEX(q_projections!$A:$BD,MATCH($A15,q_projections!$A:$A,0),MATCH(HQ$2,q_projections!$2:$2,0)),"n/a")</f>
        <v>3.1495127291550462</v>
      </c>
      <c r="HR15" s="60">
        <f>_xlfn.IFNA(INDEX(q_projections!$A:$BD,MATCH($A15,q_projections!$A:$A,0),MATCH(HR$2,q_projections!$2:$2,0)),"n/a")</f>
        <v>3.1342622728900871</v>
      </c>
      <c r="HS15" s="60">
        <f>_xlfn.IFNA(INDEX(q_projections!$A:$BD,MATCH($A15,q_projections!$A:$A,0),MATCH(HS$2,q_projections!$2:$2,0)),"n/a")</f>
        <v>3.1284559647063448</v>
      </c>
      <c r="HT15" s="60">
        <f>_xlfn.IFNA(INDEX(q_projections!$A:$BD,MATCH($A15,q_projections!$A:$A,0),MATCH(HT$2,q_projections!$2:$2,0)),"n/a")</f>
        <v>3.1594373442766388</v>
      </c>
      <c r="HU15" s="60">
        <f>_xlfn.IFNA(INDEX(q_projections!$A:$BD,MATCH($A15,q_projections!$A:$A,0),MATCH(HU$2,q_projections!$2:$2,0)),"n/a")</f>
        <v>3.1255414581735197</v>
      </c>
      <c r="HV15" s="60">
        <f>_xlfn.IFNA(INDEX(q_projections!$A:$BD,MATCH($A15,q_projections!$A:$A,0),MATCH(HV$2,q_projections!$2:$2,0)),"n/a")</f>
        <v>3.1194437357726867</v>
      </c>
      <c r="HW15" s="60">
        <f>_xlfn.IFNA(INDEX(q_projections!$A:$BD,MATCH($A15,q_projections!$A:$A,0),MATCH(HW$2,q_projections!$2:$2,0)),"n/a")</f>
        <v>3.1222985434586015</v>
      </c>
      <c r="HX15" s="60">
        <f>_xlfn.IFNA(INDEX(q_projections!$A:$BD,MATCH($A15,q_projections!$A:$A,0),MATCH(HX$2,q_projections!$2:$2,0)),"n/a")</f>
        <v>3.1338329969316847</v>
      </c>
      <c r="HY15" s="60">
        <f>_xlfn.IFNA(INDEX(q_projections!$A:$BD,MATCH($A15,q_projections!$A:$A,0),MATCH(HY$2,q_projections!$2:$2,0)),"n/a")</f>
        <v>3.1271943411457226</v>
      </c>
      <c r="HZ15" s="60">
        <f>_xlfn.IFNA(INDEX(q_projections!$A:$BD,MATCH($A15,q_projections!$A:$A,0),MATCH(HZ$2,q_projections!$2:$2,0)),"n/a")</f>
        <v>3.1117292377520256</v>
      </c>
      <c r="IA15" s="60">
        <f>_xlfn.IFNA(INDEX(q_projections!$A:$BD,MATCH($A15,q_projections!$A:$A,0),MATCH(IA$2,q_projections!$2:$2,0)),"n/a")</f>
        <v>3.1226090931780526</v>
      </c>
      <c r="IB15" s="60">
        <f>_xlfn.IFNA(INDEX(q_projections!$A:$BD,MATCH($A15,q_projections!$A:$A,0),MATCH(IB$2,q_projections!$2:$2,0)),"n/a")</f>
        <v>3.0897658621552138</v>
      </c>
      <c r="IC15" s="60">
        <f>_xlfn.IFNA(INDEX(q_projections!$A:$BD,MATCH($A15,q_projections!$A:$A,0),MATCH(IC$2,q_projections!$2:$2,0)),"n/a")</f>
        <v>3.057494392747051</v>
      </c>
    </row>
    <row r="16" spans="1:238" s="122" customFormat="1">
      <c r="A16" s="70" t="s">
        <v>446</v>
      </c>
      <c r="B16" s="122" t="str">
        <f>_xlfn.IFNA(INDEX(q_projections!$A:$BD,MATCH($A16,q_projections!$A:$A,0),MATCH(B$2,q_projections!$2:$2,0)),"n/a")</f>
        <v>n/a</v>
      </c>
      <c r="C16" s="122" t="str">
        <f>_xlfn.IFNA(INDEX(q_projections!$A:$BD,MATCH($A16,q_projections!$A:$A,0),MATCH(C$2,q_projections!$2:$2,0)),"n/a")</f>
        <v>n/a</v>
      </c>
      <c r="D16" s="122" t="str">
        <f>_xlfn.IFNA(INDEX(q_projections!$A:$BD,MATCH($A16,q_projections!$A:$A,0),MATCH(D$2,q_projections!$2:$2,0)),"n/a")</f>
        <v>n/a</v>
      </c>
      <c r="E16" s="122" t="str">
        <f>_xlfn.IFNA(INDEX(q_projections!$A:$BD,MATCH($A16,q_projections!$A:$A,0),MATCH(E$2,q_projections!$2:$2,0)),"n/a")</f>
        <v>n/a</v>
      </c>
      <c r="F16" s="122" t="str">
        <f>_xlfn.IFNA(INDEX(q_projections!$A:$BD,MATCH($A16,q_projections!$A:$A,0),MATCH(F$2,q_projections!$2:$2,0)),"n/a")</f>
        <v>n/a</v>
      </c>
      <c r="G16" s="122" t="str">
        <f>_xlfn.IFNA(INDEX(q_projections!$A:$BD,MATCH($A16,q_projections!$A:$A,0),MATCH(G$2,q_projections!$2:$2,0)),"n/a")</f>
        <v>n/a</v>
      </c>
      <c r="H16" s="122" t="str">
        <f>_xlfn.IFNA(INDEX(q_projections!$A:$BD,MATCH($A16,q_projections!$A:$A,0),MATCH(H$2,q_projections!$2:$2,0)),"n/a")</f>
        <v>n/a</v>
      </c>
      <c r="I16" s="122" t="str">
        <f>_xlfn.IFNA(INDEX(q_projections!$A:$BD,MATCH($A16,q_projections!$A:$A,0),MATCH(I$2,q_projections!$2:$2,0)),"n/a")</f>
        <v>n/a</v>
      </c>
      <c r="J16" s="122" t="str">
        <f>_xlfn.IFNA(INDEX(q_projections!$A:$BD,MATCH($A16,q_projections!$A:$A,0),MATCH(J$2,q_projections!$2:$2,0)),"n/a")</f>
        <v>n/a</v>
      </c>
      <c r="K16" s="122" t="str">
        <f>_xlfn.IFNA(INDEX(q_projections!$A:$BD,MATCH($A16,q_projections!$A:$A,0),MATCH(K$2,q_projections!$2:$2,0)),"n/a")</f>
        <v>n/a</v>
      </c>
      <c r="L16" s="122" t="str">
        <f>_xlfn.IFNA(INDEX(q_projections!$A:$BD,MATCH($A16,q_projections!$A:$A,0),MATCH(L$2,q_projections!$2:$2,0)),"n/a")</f>
        <v>n/a</v>
      </c>
      <c r="M16" s="122" t="str">
        <f>_xlfn.IFNA(INDEX(q_projections!$A:$BD,MATCH($A16,q_projections!$A:$A,0),MATCH(M$2,q_projections!$2:$2,0)),"n/a")</f>
        <v>n/a</v>
      </c>
      <c r="N16" s="122" t="str">
        <f>_xlfn.IFNA(INDEX(q_projections!$A:$BD,MATCH($A16,q_projections!$A:$A,0),MATCH(N$2,q_projections!$2:$2,0)),"n/a")</f>
        <v>n/a</v>
      </c>
      <c r="O16" s="122" t="str">
        <f>_xlfn.IFNA(INDEX(q_projections!$A:$BD,MATCH($A16,q_projections!$A:$A,0),MATCH(O$2,q_projections!$2:$2,0)),"n/a")</f>
        <v>n/a</v>
      </c>
      <c r="P16" s="122" t="str">
        <f>_xlfn.IFNA(INDEX(q_projections!$A:$BD,MATCH($A16,q_projections!$A:$A,0),MATCH(P$2,q_projections!$2:$2,0)),"n/a")</f>
        <v>n/a</v>
      </c>
      <c r="Q16" s="122" t="str">
        <f>_xlfn.IFNA(INDEX(q_projections!$A:$BD,MATCH($A16,q_projections!$A:$A,0),MATCH(Q$2,q_projections!$2:$2,0)),"n/a")</f>
        <v>n/a</v>
      </c>
      <c r="R16" s="122" t="str">
        <f>_xlfn.IFNA(INDEX(q_projections!$A:$BD,MATCH($A16,q_projections!$A:$A,0),MATCH(R$2,q_projections!$2:$2,0)),"n/a")</f>
        <v>n/a</v>
      </c>
      <c r="S16" s="122" t="str">
        <f>_xlfn.IFNA(INDEX(q_projections!$A:$BD,MATCH($A16,q_projections!$A:$A,0),MATCH(S$2,q_projections!$2:$2,0)),"n/a")</f>
        <v>n/a</v>
      </c>
      <c r="T16" s="122" t="str">
        <f>_xlfn.IFNA(INDEX(q_projections!$A:$BD,MATCH($A16,q_projections!$A:$A,0),MATCH(T$2,q_projections!$2:$2,0)),"n/a")</f>
        <v>n/a</v>
      </c>
      <c r="U16" s="122" t="str">
        <f>_xlfn.IFNA(INDEX(q_projections!$A:$BD,MATCH($A16,q_projections!$A:$A,0),MATCH(U$2,q_projections!$2:$2,0)),"n/a")</f>
        <v>n/a</v>
      </c>
      <c r="V16" s="122" t="str">
        <f>_xlfn.IFNA(INDEX(q_projections!$A:$BD,MATCH($A16,q_projections!$A:$A,0),MATCH(V$2,q_projections!$2:$2,0)),"n/a")</f>
        <v>n/a</v>
      </c>
      <c r="W16" s="122" t="str">
        <f>_xlfn.IFNA(INDEX(q_projections!$A:$BD,MATCH($A16,q_projections!$A:$A,0),MATCH(W$2,q_projections!$2:$2,0)),"n/a")</f>
        <v>n/a</v>
      </c>
      <c r="X16" s="122" t="str">
        <f>_xlfn.IFNA(INDEX(q_projections!$A:$BD,MATCH($A16,q_projections!$A:$A,0),MATCH(X$2,q_projections!$2:$2,0)),"n/a")</f>
        <v>n/a</v>
      </c>
      <c r="Y16" s="122" t="str">
        <f>_xlfn.IFNA(INDEX(q_projections!$A:$BD,MATCH($A16,q_projections!$A:$A,0),MATCH(Y$2,q_projections!$2:$2,0)),"n/a")</f>
        <v>n/a</v>
      </c>
      <c r="Z16" s="122" t="str">
        <f>_xlfn.IFNA(INDEX(q_projections!$A:$BD,MATCH($A16,q_projections!$A:$A,0),MATCH(Z$2,q_projections!$2:$2,0)),"n/a")</f>
        <v>n/a</v>
      </c>
      <c r="AA16" s="122" t="str">
        <f>_xlfn.IFNA(INDEX(q_projections!$A:$BD,MATCH($A16,q_projections!$A:$A,0),MATCH(AA$2,q_projections!$2:$2,0)),"n/a")</f>
        <v>n/a</v>
      </c>
      <c r="AB16" s="122" t="str">
        <f>_xlfn.IFNA(INDEX(q_projections!$A:$BD,MATCH($A16,q_projections!$A:$A,0),MATCH(AB$2,q_projections!$2:$2,0)),"n/a")</f>
        <v>n/a</v>
      </c>
      <c r="AC16" s="122" t="str">
        <f>_xlfn.IFNA(INDEX(q_projections!$A:$BD,MATCH($A16,q_projections!$A:$A,0),MATCH(AC$2,q_projections!$2:$2,0)),"n/a")</f>
        <v>n/a</v>
      </c>
      <c r="AD16" s="122" t="str">
        <f>_xlfn.IFNA(INDEX(q_projections!$A:$BD,MATCH($A16,q_projections!$A:$A,0),MATCH(AD$2,q_projections!$2:$2,0)),"n/a")</f>
        <v>n/a</v>
      </c>
      <c r="AE16" s="122" t="str">
        <f>_xlfn.IFNA(INDEX(q_projections!$A:$BD,MATCH($A16,q_projections!$A:$A,0),MATCH(AE$2,q_projections!$2:$2,0)),"n/a")</f>
        <v>n/a</v>
      </c>
      <c r="AF16" s="122" t="str">
        <f>_xlfn.IFNA(INDEX(q_projections!$A:$BD,MATCH($A16,q_projections!$A:$A,0),MATCH(AF$2,q_projections!$2:$2,0)),"n/a")</f>
        <v>n/a</v>
      </c>
      <c r="AG16" s="122" t="str">
        <f>_xlfn.IFNA(INDEX(q_projections!$A:$BD,MATCH($A16,q_projections!$A:$A,0),MATCH(AG$2,q_projections!$2:$2,0)),"n/a")</f>
        <v>n/a</v>
      </c>
      <c r="AH16" s="122" t="str">
        <f>_xlfn.IFNA(INDEX(q_projections!$A:$BD,MATCH($A16,q_projections!$A:$A,0),MATCH(AH$2,q_projections!$2:$2,0)),"n/a")</f>
        <v>n/a</v>
      </c>
      <c r="AI16" s="122" t="str">
        <f>_xlfn.IFNA(INDEX(q_projections!$A:$BD,MATCH($A16,q_projections!$A:$A,0),MATCH(AI$2,q_projections!$2:$2,0)),"n/a")</f>
        <v>n/a</v>
      </c>
      <c r="AJ16" s="122" t="str">
        <f>_xlfn.IFNA(INDEX(q_projections!$A:$BD,MATCH($A16,q_projections!$A:$A,0),MATCH(AJ$2,q_projections!$2:$2,0)),"n/a")</f>
        <v>n/a</v>
      </c>
      <c r="AK16" s="122" t="str">
        <f>_xlfn.IFNA(INDEX(q_projections!$A:$BD,MATCH($A16,q_projections!$A:$A,0),MATCH(AK$2,q_projections!$2:$2,0)),"n/a")</f>
        <v>n/a</v>
      </c>
      <c r="AL16" s="122" t="str">
        <f>_xlfn.IFNA(INDEX(q_projections!$A:$BD,MATCH($A16,q_projections!$A:$A,0),MATCH(AL$2,q_projections!$2:$2,0)),"n/a")</f>
        <v>n/a</v>
      </c>
      <c r="AM16" s="122" t="str">
        <f>_xlfn.IFNA(INDEX(q_projections!$A:$BD,MATCH($A16,q_projections!$A:$A,0),MATCH(AM$2,q_projections!$2:$2,0)),"n/a")</f>
        <v>n/a</v>
      </c>
      <c r="AN16" s="122" t="str">
        <f>_xlfn.IFNA(INDEX(q_projections!$A:$BD,MATCH($A16,q_projections!$A:$A,0),MATCH(AN$2,q_projections!$2:$2,0)),"n/a")</f>
        <v>n/a</v>
      </c>
      <c r="AO16" s="122" t="str">
        <f>_xlfn.IFNA(INDEX(q_projections!$A:$BD,MATCH($A16,q_projections!$A:$A,0),MATCH(AO$2,q_projections!$2:$2,0)),"n/a")</f>
        <v>n/a</v>
      </c>
      <c r="AP16" s="122" t="str">
        <f>_xlfn.IFNA(INDEX(q_projections!$A:$BD,MATCH($A16,q_projections!$A:$A,0),MATCH(AP$2,q_projections!$2:$2,0)),"n/a")</f>
        <v>n/a</v>
      </c>
      <c r="AQ16" s="122" t="str">
        <f>_xlfn.IFNA(INDEX(q_projections!$A:$BD,MATCH($A16,q_projections!$A:$A,0),MATCH(AQ$2,q_projections!$2:$2,0)),"n/a")</f>
        <v>n/a</v>
      </c>
      <c r="AR16" s="122" t="str">
        <f>_xlfn.IFNA(INDEX(q_projections!$A:$BD,MATCH($A16,q_projections!$A:$A,0),MATCH(AR$2,q_projections!$2:$2,0)),"n/a")</f>
        <v>n/a</v>
      </c>
      <c r="AS16" s="122" t="str">
        <f>_xlfn.IFNA(INDEX(q_projections!$A:$BD,MATCH($A16,q_projections!$A:$A,0),MATCH(AS$2,q_projections!$2:$2,0)),"n/a")</f>
        <v>n/a</v>
      </c>
      <c r="AT16" s="122" t="str">
        <f>_xlfn.IFNA(INDEX(q_projections!$A:$BD,MATCH($A16,q_projections!$A:$A,0),MATCH(AT$2,q_projections!$2:$2,0)),"n/a")</f>
        <v>n/a</v>
      </c>
      <c r="AU16" s="122" t="str">
        <f>_xlfn.IFNA(INDEX(q_projections!$A:$BD,MATCH($A16,q_projections!$A:$A,0),MATCH(AU$2,q_projections!$2:$2,0)),"n/a")</f>
        <v>n/a</v>
      </c>
      <c r="AV16" s="122" t="str">
        <f>_xlfn.IFNA(INDEX(q_projections!$A:$BD,MATCH($A16,q_projections!$A:$A,0),MATCH(AV$2,q_projections!$2:$2,0)),"n/a")</f>
        <v>n/a</v>
      </c>
      <c r="AW16" s="122" t="str">
        <f>_xlfn.IFNA(INDEX(q_projections!$A:$BD,MATCH($A16,q_projections!$A:$A,0),MATCH(AW$2,q_projections!$2:$2,0)),"n/a")</f>
        <v>n/a</v>
      </c>
      <c r="AX16" s="122" t="str">
        <f>_xlfn.IFNA(INDEX(q_projections!$A:$BD,MATCH($A16,q_projections!$A:$A,0),MATCH(AX$2,q_projections!$2:$2,0)),"n/a")</f>
        <v>n/a</v>
      </c>
      <c r="AY16" s="122" t="str">
        <f>_xlfn.IFNA(INDEX(q_projections!$A:$BD,MATCH($A16,q_projections!$A:$A,0),MATCH(AY$2,q_projections!$2:$2,0)),"n/a")</f>
        <v>n/a</v>
      </c>
      <c r="AZ16" s="122" t="str">
        <f>_xlfn.IFNA(INDEX(q_projections!$A:$BD,MATCH($A16,q_projections!$A:$A,0),MATCH(AZ$2,q_projections!$2:$2,0)),"n/a")</f>
        <v>n/a</v>
      </c>
      <c r="BA16" s="122" t="str">
        <f>_xlfn.IFNA(INDEX(q_projections!$A:$BD,MATCH($A16,q_projections!$A:$A,0),MATCH(BA$2,q_projections!$2:$2,0)),"n/a")</f>
        <v>n/a</v>
      </c>
      <c r="BB16" s="122" t="str">
        <f>_xlfn.IFNA(INDEX(q_projections!$A:$BD,MATCH($A16,q_projections!$A:$A,0),MATCH(BB$2,q_projections!$2:$2,0)),"n/a")</f>
        <v>n/a</v>
      </c>
      <c r="BC16" s="122" t="str">
        <f>_xlfn.IFNA(INDEX(q_projections!$A:$BD,MATCH($A16,q_projections!$A:$A,0),MATCH(BC$2,q_projections!$2:$2,0)),"n/a")</f>
        <v>n/a</v>
      </c>
      <c r="BD16" s="122" t="str">
        <f>_xlfn.IFNA(INDEX(q_projections!$A:$BD,MATCH($A16,q_projections!$A:$A,0),MATCH(BD$2,q_projections!$2:$2,0)),"n/a")</f>
        <v>n/a</v>
      </c>
      <c r="BE16" s="122" t="str">
        <f>_xlfn.IFNA(INDEX(q_projections!$A:$BD,MATCH($A16,q_projections!$A:$A,0),MATCH(BE$2,q_projections!$2:$2,0)),"n/a")</f>
        <v>n/a</v>
      </c>
      <c r="BF16" s="122" t="str">
        <f>_xlfn.IFNA(INDEX(q_projections!$A:$BD,MATCH($A16,q_projections!$A:$A,0),MATCH(BF$2,q_projections!$2:$2,0)),"n/a")</f>
        <v>n/a</v>
      </c>
      <c r="BG16" s="122" t="str">
        <f>_xlfn.IFNA(INDEX(q_projections!$A:$BD,MATCH($A16,q_projections!$A:$A,0),MATCH(BG$2,q_projections!$2:$2,0)),"n/a")</f>
        <v>n/a</v>
      </c>
      <c r="BH16" s="122" t="str">
        <f>_xlfn.IFNA(INDEX(q_projections!$A:$BD,MATCH($A16,q_projections!$A:$A,0),MATCH(BH$2,q_projections!$2:$2,0)),"n/a")</f>
        <v>n/a</v>
      </c>
      <c r="BI16" s="122" t="str">
        <f>_xlfn.IFNA(INDEX(q_projections!$A:$BD,MATCH($A16,q_projections!$A:$A,0),MATCH(BI$2,q_projections!$2:$2,0)),"n/a")</f>
        <v>n/a</v>
      </c>
      <c r="BJ16" s="122" t="str">
        <f>_xlfn.IFNA(INDEX(q_projections!$A:$BD,MATCH($A16,q_projections!$A:$A,0),MATCH(BJ$2,q_projections!$2:$2,0)),"n/a")</f>
        <v>n/a</v>
      </c>
      <c r="BK16" s="122" t="str">
        <f>_xlfn.IFNA(INDEX(q_projections!$A:$BD,MATCH($A16,q_projections!$A:$A,0),MATCH(BK$2,q_projections!$2:$2,0)),"n/a")</f>
        <v>n/a</v>
      </c>
      <c r="BL16" s="122" t="str">
        <f>_xlfn.IFNA(INDEX(q_projections!$A:$BD,MATCH($A16,q_projections!$A:$A,0),MATCH(BL$2,q_projections!$2:$2,0)),"n/a")</f>
        <v>n/a</v>
      </c>
      <c r="BM16" s="122" t="str">
        <f>_xlfn.IFNA(INDEX(q_projections!$A:$BD,MATCH($A16,q_projections!$A:$A,0),MATCH(BM$2,q_projections!$2:$2,0)),"n/a")</f>
        <v>n/a</v>
      </c>
      <c r="BN16" s="122" t="str">
        <f>_xlfn.IFNA(INDEX(q_projections!$A:$BD,MATCH($A16,q_projections!$A:$A,0),MATCH(BN$2,q_projections!$2:$2,0)),"n/a")</f>
        <v>n/a</v>
      </c>
      <c r="BO16" s="122" t="str">
        <f>_xlfn.IFNA(INDEX(q_projections!$A:$BD,MATCH($A16,q_projections!$A:$A,0),MATCH(BO$2,q_projections!$2:$2,0)),"n/a")</f>
        <v>n/a</v>
      </c>
      <c r="BP16" s="122" t="str">
        <f>_xlfn.IFNA(INDEX(q_projections!$A:$BD,MATCH($A16,q_projections!$A:$A,0),MATCH(BP$2,q_projections!$2:$2,0)),"n/a")</f>
        <v>n/a</v>
      </c>
      <c r="BQ16" s="122" t="str">
        <f>_xlfn.IFNA(INDEX(q_projections!$A:$BD,MATCH($A16,q_projections!$A:$A,0),MATCH(BQ$2,q_projections!$2:$2,0)),"n/a")</f>
        <v>n/a</v>
      </c>
      <c r="BR16" s="122" t="str">
        <f>_xlfn.IFNA(INDEX(q_projections!$A:$BD,MATCH($A16,q_projections!$A:$A,0),MATCH(BR$2,q_projections!$2:$2,0)),"n/a")</f>
        <v>n/a</v>
      </c>
      <c r="BS16" s="122" t="str">
        <f>_xlfn.IFNA(INDEX(q_projections!$A:$BD,MATCH($A16,q_projections!$A:$A,0),MATCH(BS$2,q_projections!$2:$2,0)),"n/a")</f>
        <v>n/a</v>
      </c>
      <c r="BT16" s="122" t="str">
        <f>_xlfn.IFNA(INDEX(q_projections!$A:$BD,MATCH($A16,q_projections!$A:$A,0),MATCH(BT$2,q_projections!$2:$2,0)),"n/a")</f>
        <v>n/a</v>
      </c>
      <c r="BU16" s="122" t="str">
        <f>_xlfn.IFNA(INDEX(q_projections!$A:$BD,MATCH($A16,q_projections!$A:$A,0),MATCH(BU$2,q_projections!$2:$2,0)),"n/a")</f>
        <v>n/a</v>
      </c>
      <c r="BV16" s="122" t="str">
        <f>_xlfn.IFNA(INDEX(q_projections!$A:$BD,MATCH($A16,q_projections!$A:$A,0),MATCH(BV$2,q_projections!$2:$2,0)),"n/a")</f>
        <v>n/a</v>
      </c>
      <c r="BW16" s="122" t="str">
        <f>_xlfn.IFNA(INDEX(q_projections!$A:$BD,MATCH($A16,q_projections!$A:$A,0),MATCH(BW$2,q_projections!$2:$2,0)),"n/a")</f>
        <v>n/a</v>
      </c>
      <c r="BX16" s="122" t="str">
        <f>_xlfn.IFNA(INDEX(q_projections!$A:$BD,MATCH($A16,q_projections!$A:$A,0),MATCH(BX$2,q_projections!$2:$2,0)),"n/a")</f>
        <v>n/a</v>
      </c>
      <c r="BY16" s="122" t="str">
        <f>_xlfn.IFNA(INDEX(q_projections!$A:$BD,MATCH($A16,q_projections!$A:$A,0),MATCH(BY$2,q_projections!$2:$2,0)),"n/a")</f>
        <v>n/a</v>
      </c>
      <c r="BZ16" s="122" t="str">
        <f>_xlfn.IFNA(INDEX(q_projections!$A:$BD,MATCH($A16,q_projections!$A:$A,0),MATCH(BZ$2,q_projections!$2:$2,0)),"n/a")</f>
        <v>n/a</v>
      </c>
      <c r="CA16" s="122" t="str">
        <f>_xlfn.IFNA(INDEX(q_projections!$A:$BD,MATCH($A16,q_projections!$A:$A,0),MATCH(CA$2,q_projections!$2:$2,0)),"n/a")</f>
        <v>n/a</v>
      </c>
      <c r="CB16" s="122" t="str">
        <f>_xlfn.IFNA(INDEX(q_projections!$A:$BD,MATCH($A16,q_projections!$A:$A,0),MATCH(CB$2,q_projections!$2:$2,0)),"n/a")</f>
        <v>n/a</v>
      </c>
      <c r="CC16" s="122" t="str">
        <f>_xlfn.IFNA(INDEX(q_projections!$A:$BD,MATCH($A16,q_projections!$A:$A,0),MATCH(CC$2,q_projections!$2:$2,0)),"n/a")</f>
        <v>n/a</v>
      </c>
      <c r="CD16" s="122" t="str">
        <f>_xlfn.IFNA(INDEX(q_projections!$A:$BD,MATCH($A16,q_projections!$A:$A,0),MATCH(CD$2,q_projections!$2:$2,0)),"n/a")</f>
        <v>n/a</v>
      </c>
      <c r="CE16" s="122" t="str">
        <f>_xlfn.IFNA(INDEX(q_projections!$A:$BD,MATCH($A16,q_projections!$A:$A,0),MATCH(CE$2,q_projections!$2:$2,0)),"n/a")</f>
        <v>n/a</v>
      </c>
      <c r="CF16" s="122" t="str">
        <f>_xlfn.IFNA(INDEX(q_projections!$A:$BD,MATCH($A16,q_projections!$A:$A,0),MATCH(CF$2,q_projections!$2:$2,0)),"n/a")</f>
        <v>n/a</v>
      </c>
      <c r="CG16" s="122" t="str">
        <f>_xlfn.IFNA(INDEX(q_projections!$A:$BD,MATCH($A16,q_projections!$A:$A,0),MATCH(CG$2,q_projections!$2:$2,0)),"n/a")</f>
        <v>n/a</v>
      </c>
      <c r="CH16" s="122" t="str">
        <f>_xlfn.IFNA(INDEX(q_projections!$A:$BD,MATCH($A16,q_projections!$A:$A,0),MATCH(CH$2,q_projections!$2:$2,0)),"n/a")</f>
        <v>n/a</v>
      </c>
      <c r="CI16" s="122" t="str">
        <f>_xlfn.IFNA(INDEX(q_projections!$A:$BD,MATCH($A16,q_projections!$A:$A,0),MATCH(CI$2,q_projections!$2:$2,0)),"n/a")</f>
        <v>n/a</v>
      </c>
      <c r="CJ16" s="122" t="str">
        <f>_xlfn.IFNA(INDEX(q_projections!$A:$BD,MATCH($A16,q_projections!$A:$A,0),MATCH(CJ$2,q_projections!$2:$2,0)),"n/a")</f>
        <v>n/a</v>
      </c>
      <c r="CK16" s="122" t="str">
        <f>_xlfn.IFNA(INDEX(q_projections!$A:$BD,MATCH($A16,q_projections!$A:$A,0),MATCH(CK$2,q_projections!$2:$2,0)),"n/a")</f>
        <v>n/a</v>
      </c>
      <c r="CL16" s="122" t="str">
        <f>_xlfn.IFNA(INDEX(q_projections!$A:$BD,MATCH($A16,q_projections!$A:$A,0),MATCH(CL$2,q_projections!$2:$2,0)),"n/a")</f>
        <v>n/a</v>
      </c>
      <c r="CM16" s="122" t="str">
        <f>_xlfn.IFNA(INDEX(q_projections!$A:$BD,MATCH($A16,q_projections!$A:$A,0),MATCH(CM$2,q_projections!$2:$2,0)),"n/a")</f>
        <v>n/a</v>
      </c>
      <c r="CN16" s="122" t="str">
        <f>_xlfn.IFNA(INDEX(q_projections!$A:$BD,MATCH($A16,q_projections!$A:$A,0),MATCH(CN$2,q_projections!$2:$2,0)),"n/a")</f>
        <v>n/a</v>
      </c>
      <c r="CO16" s="122" t="str">
        <f>_xlfn.IFNA(INDEX(q_projections!$A:$BD,MATCH($A16,q_projections!$A:$A,0),MATCH(CO$2,q_projections!$2:$2,0)),"n/a")</f>
        <v>n/a</v>
      </c>
      <c r="CP16" s="122" t="str">
        <f>_xlfn.IFNA(INDEX(q_projections!$A:$BD,MATCH($A16,q_projections!$A:$A,0),MATCH(CP$2,q_projections!$2:$2,0)),"n/a")</f>
        <v>n/a</v>
      </c>
      <c r="CQ16" s="122" t="str">
        <f>_xlfn.IFNA(INDEX(q_projections!$A:$BD,MATCH($A16,q_projections!$A:$A,0),MATCH(CQ$2,q_projections!$2:$2,0)),"n/a")</f>
        <v>n/a</v>
      </c>
      <c r="CR16" s="122" t="str">
        <f>_xlfn.IFNA(INDEX(q_projections!$A:$BD,MATCH($A16,q_projections!$A:$A,0),MATCH(CR$2,q_projections!$2:$2,0)),"n/a")</f>
        <v>n/a</v>
      </c>
      <c r="CS16" s="122" t="str">
        <f>_xlfn.IFNA(INDEX(q_projections!$A:$BD,MATCH($A16,q_projections!$A:$A,0),MATCH(CS$2,q_projections!$2:$2,0)),"n/a")</f>
        <v>n/a</v>
      </c>
      <c r="CT16" s="122" t="str">
        <f>_xlfn.IFNA(INDEX(q_projections!$A:$BD,MATCH($A16,q_projections!$A:$A,0),MATCH(CT$2,q_projections!$2:$2,0)),"n/a")</f>
        <v>n/a</v>
      </c>
      <c r="CU16" s="122" t="str">
        <f>_xlfn.IFNA(INDEX(q_projections!$A:$BD,MATCH($A16,q_projections!$A:$A,0),MATCH(CU$2,q_projections!$2:$2,0)),"n/a")</f>
        <v>n/a</v>
      </c>
      <c r="CV16" s="122" t="str">
        <f>_xlfn.IFNA(INDEX(q_projections!$A:$BD,MATCH($A16,q_projections!$A:$A,0),MATCH(CV$2,q_projections!$2:$2,0)),"n/a")</f>
        <v>n/a</v>
      </c>
      <c r="CW16" s="122" t="str">
        <f>_xlfn.IFNA(INDEX(q_projections!$A:$BD,MATCH($A16,q_projections!$A:$A,0),MATCH(CW$2,q_projections!$2:$2,0)),"n/a")</f>
        <v>n/a</v>
      </c>
      <c r="CX16" s="122" t="str">
        <f>_xlfn.IFNA(INDEX(q_projections!$A:$BD,MATCH($A16,q_projections!$A:$A,0),MATCH(CX$2,q_projections!$2:$2,0)),"n/a")</f>
        <v>n/a</v>
      </c>
      <c r="CY16" s="122" t="str">
        <f>_xlfn.IFNA(INDEX(q_projections!$A:$BD,MATCH($A16,q_projections!$A:$A,0),MATCH(CY$2,q_projections!$2:$2,0)),"n/a")</f>
        <v>n/a</v>
      </c>
      <c r="CZ16" s="122" t="str">
        <f>_xlfn.IFNA(INDEX(q_projections!$A:$BD,MATCH($A16,q_projections!$A:$A,0),MATCH(CZ$2,q_projections!$2:$2,0)),"n/a")</f>
        <v>n/a</v>
      </c>
      <c r="DA16" s="122" t="str">
        <f>_xlfn.IFNA(INDEX(q_projections!$A:$BD,MATCH($A16,q_projections!$A:$A,0),MATCH(DA$2,q_projections!$2:$2,0)),"n/a")</f>
        <v>n/a</v>
      </c>
      <c r="DB16" s="122" t="str">
        <f>_xlfn.IFNA(INDEX(q_projections!$A:$BD,MATCH($A16,q_projections!$A:$A,0),MATCH(DB$2,q_projections!$2:$2,0)),"n/a")</f>
        <v>n/a</v>
      </c>
      <c r="DC16" s="122" t="str">
        <f>_xlfn.IFNA(INDEX(q_projections!$A:$BD,MATCH($A16,q_projections!$A:$A,0),MATCH(DC$2,q_projections!$2:$2,0)),"n/a")</f>
        <v>n/a</v>
      </c>
      <c r="DD16" s="122" t="str">
        <f>_xlfn.IFNA(INDEX(q_projections!$A:$BD,MATCH($A16,q_projections!$A:$A,0),MATCH(DD$2,q_projections!$2:$2,0)),"n/a")</f>
        <v>n/a</v>
      </c>
      <c r="DE16" s="122" t="str">
        <f>_xlfn.IFNA(INDEX(q_projections!$A:$BD,MATCH($A16,q_projections!$A:$A,0),MATCH(DE$2,q_projections!$2:$2,0)),"n/a")</f>
        <v>n/a</v>
      </c>
      <c r="DF16" s="122" t="str">
        <f>_xlfn.IFNA(INDEX(q_projections!$A:$BD,MATCH($A16,q_projections!$A:$A,0),MATCH(DF$2,q_projections!$2:$2,0)),"n/a")</f>
        <v>n/a</v>
      </c>
      <c r="DG16" s="122" t="str">
        <f>_xlfn.IFNA(INDEX(q_projections!$A:$BD,MATCH($A16,q_projections!$A:$A,0),MATCH(DG$2,q_projections!$2:$2,0)),"n/a")</f>
        <v>n/a</v>
      </c>
      <c r="DH16" s="122" t="str">
        <f>_xlfn.IFNA(INDEX(q_projections!$A:$BD,MATCH($A16,q_projections!$A:$A,0),MATCH(DH$2,q_projections!$2:$2,0)),"n/a")</f>
        <v>n/a</v>
      </c>
      <c r="DI16" s="122" t="str">
        <f>_xlfn.IFNA(INDEX(q_projections!$A:$BD,MATCH($A16,q_projections!$A:$A,0),MATCH(DI$2,q_projections!$2:$2,0)),"n/a")</f>
        <v>n/a</v>
      </c>
      <c r="DJ16" s="122" t="str">
        <f>_xlfn.IFNA(INDEX(q_projections!$A:$BD,MATCH($A16,q_projections!$A:$A,0),MATCH(DJ$2,q_projections!$2:$2,0)),"n/a")</f>
        <v>n/a</v>
      </c>
      <c r="DK16" s="122" t="str">
        <f>_xlfn.IFNA(INDEX(q_projections!$A:$BD,MATCH($A16,q_projections!$A:$A,0),MATCH(DK$2,q_projections!$2:$2,0)),"n/a")</f>
        <v>n/a</v>
      </c>
      <c r="DL16" s="122" t="str">
        <f>_xlfn.IFNA(INDEX(q_projections!$A:$BD,MATCH($A16,q_projections!$A:$A,0),MATCH(DL$2,q_projections!$2:$2,0)),"n/a")</f>
        <v>n/a</v>
      </c>
      <c r="DM16" s="122" t="str">
        <f>_xlfn.IFNA(INDEX(q_projections!$A:$BD,MATCH($A16,q_projections!$A:$A,0),MATCH(DM$2,q_projections!$2:$2,0)),"n/a")</f>
        <v>n/a</v>
      </c>
      <c r="DN16" s="122" t="str">
        <f>_xlfn.IFNA(INDEX(q_projections!$A:$BD,MATCH($A16,q_projections!$A:$A,0),MATCH(DN$2,q_projections!$2:$2,0)),"n/a")</f>
        <v>n/a</v>
      </c>
      <c r="DO16" s="122" t="str">
        <f>_xlfn.IFNA(INDEX(q_projections!$A:$BD,MATCH($A16,q_projections!$A:$A,0),MATCH(DO$2,q_projections!$2:$2,0)),"n/a")</f>
        <v>n/a</v>
      </c>
      <c r="DP16" s="122" t="str">
        <f>_xlfn.IFNA(INDEX(q_projections!$A:$BD,MATCH($A16,q_projections!$A:$A,0),MATCH(DP$2,q_projections!$2:$2,0)),"n/a")</f>
        <v>n/a</v>
      </c>
      <c r="DQ16" s="122" t="str">
        <f>_xlfn.IFNA(INDEX(q_projections!$A:$BD,MATCH($A16,q_projections!$A:$A,0),MATCH(DQ$2,q_projections!$2:$2,0)),"n/a")</f>
        <v>n/a</v>
      </c>
      <c r="DR16" s="122" t="str">
        <f>_xlfn.IFNA(INDEX(q_projections!$A:$BD,MATCH($A16,q_projections!$A:$A,0),MATCH(DR$2,q_projections!$2:$2,0)),"n/a")</f>
        <v>n/a</v>
      </c>
      <c r="DS16" s="122" t="str">
        <f>_xlfn.IFNA(INDEX(q_projections!$A:$BD,MATCH($A16,q_projections!$A:$A,0),MATCH(DS$2,q_projections!$2:$2,0)),"n/a")</f>
        <v>n/a</v>
      </c>
      <c r="DT16" s="122" t="str">
        <f>_xlfn.IFNA(INDEX(q_projections!$A:$BD,MATCH($A16,q_projections!$A:$A,0),MATCH(DT$2,q_projections!$2:$2,0)),"n/a")</f>
        <v>n/a</v>
      </c>
      <c r="DU16" s="122" t="str">
        <f>_xlfn.IFNA(INDEX(q_projections!$A:$BD,MATCH($A16,q_projections!$A:$A,0),MATCH(DU$2,q_projections!$2:$2,0)),"n/a")</f>
        <v>n/a</v>
      </c>
      <c r="DV16" s="122" t="str">
        <f>_xlfn.IFNA(INDEX(q_projections!$A:$BD,MATCH($A16,q_projections!$A:$A,0),MATCH(DV$2,q_projections!$2:$2,0)),"n/a")</f>
        <v>n/a</v>
      </c>
      <c r="DW16" s="122" t="str">
        <f>_xlfn.IFNA(INDEX(q_projections!$A:$BD,MATCH($A16,q_projections!$A:$A,0),MATCH(DW$2,q_projections!$2:$2,0)),"n/a")</f>
        <v>n/a</v>
      </c>
      <c r="DX16" s="122" t="str">
        <f>_xlfn.IFNA(INDEX(q_projections!$A:$BD,MATCH($A16,q_projections!$A:$A,0),MATCH(DX$2,q_projections!$2:$2,0)),"n/a")</f>
        <v>n/a</v>
      </c>
      <c r="DY16" s="122" t="str">
        <f>_xlfn.IFNA(INDEX(q_projections!$A:$BD,MATCH($A16,q_projections!$A:$A,0),MATCH(DY$2,q_projections!$2:$2,0)),"n/a")</f>
        <v>n/a</v>
      </c>
      <c r="DZ16" s="122" t="str">
        <f>_xlfn.IFNA(INDEX(q_projections!$A:$BD,MATCH($A16,q_projections!$A:$A,0),MATCH(DZ$2,q_projections!$2:$2,0)),"n/a")</f>
        <v>n/a</v>
      </c>
      <c r="EA16" s="122" t="str">
        <f>_xlfn.IFNA(INDEX(q_projections!$A:$BD,MATCH($A16,q_projections!$A:$A,0),MATCH(EA$2,q_projections!$2:$2,0)),"n/a")</f>
        <v>n/a</v>
      </c>
      <c r="EB16" s="122" t="str">
        <f>_xlfn.IFNA(INDEX(q_projections!$A:$BD,MATCH($A16,q_projections!$A:$A,0),MATCH(EB$2,q_projections!$2:$2,0)),"n/a")</f>
        <v>n/a</v>
      </c>
      <c r="EC16" s="122" t="str">
        <f>_xlfn.IFNA(INDEX(q_projections!$A:$BD,MATCH($A16,q_projections!$A:$A,0),MATCH(EC$2,q_projections!$2:$2,0)),"n/a")</f>
        <v>n/a</v>
      </c>
      <c r="ED16" s="122" t="str">
        <f>_xlfn.IFNA(INDEX(q_projections!$A:$BD,MATCH($A16,q_projections!$A:$A,0),MATCH(ED$2,q_projections!$2:$2,0)),"n/a")</f>
        <v>n/a</v>
      </c>
      <c r="EE16" s="122" t="str">
        <f>_xlfn.IFNA(INDEX(q_projections!$A:$BD,MATCH($A16,q_projections!$A:$A,0),MATCH(EE$2,q_projections!$2:$2,0)),"n/a")</f>
        <v>n/a</v>
      </c>
      <c r="EF16" s="122" t="str">
        <f>_xlfn.IFNA(INDEX(q_projections!$A:$BD,MATCH($A16,q_projections!$A:$A,0),MATCH(EF$2,q_projections!$2:$2,0)),"n/a")</f>
        <v>n/a</v>
      </c>
      <c r="EG16" s="122" t="str">
        <f>_xlfn.IFNA(INDEX(q_projections!$A:$BD,MATCH($A16,q_projections!$A:$A,0),MATCH(EG$2,q_projections!$2:$2,0)),"n/a")</f>
        <v>n/a</v>
      </c>
      <c r="EH16" s="122" t="str">
        <f>_xlfn.IFNA(INDEX(q_projections!$A:$BD,MATCH($A16,q_projections!$A:$A,0),MATCH(EH$2,q_projections!$2:$2,0)),"n/a")</f>
        <v>n/a</v>
      </c>
      <c r="EI16" s="122" t="str">
        <f>_xlfn.IFNA(INDEX(q_projections!$A:$BD,MATCH($A16,q_projections!$A:$A,0),MATCH(EI$2,q_projections!$2:$2,0)),"n/a")</f>
        <v>n/a</v>
      </c>
      <c r="EJ16" s="122" t="str">
        <f>_xlfn.IFNA(INDEX(q_projections!$A:$BD,MATCH($A16,q_projections!$A:$A,0),MATCH(EJ$2,q_projections!$2:$2,0)),"n/a")</f>
        <v>n/a</v>
      </c>
      <c r="EK16" s="122" t="str">
        <f>_xlfn.IFNA(INDEX(q_projections!$A:$BD,MATCH($A16,q_projections!$A:$A,0),MATCH(EK$2,q_projections!$2:$2,0)),"n/a")</f>
        <v>n/a</v>
      </c>
      <c r="EL16" s="122" t="str">
        <f>_xlfn.IFNA(INDEX(q_projections!$A:$BD,MATCH($A16,q_projections!$A:$A,0),MATCH(EL$2,q_projections!$2:$2,0)),"n/a")</f>
        <v>n/a</v>
      </c>
      <c r="EM16" s="122" t="str">
        <f>_xlfn.IFNA(INDEX(q_projections!$A:$BD,MATCH($A16,q_projections!$A:$A,0),MATCH(EM$2,q_projections!$2:$2,0)),"n/a")</f>
        <v>n/a</v>
      </c>
      <c r="EN16" s="122" t="str">
        <f>_xlfn.IFNA(INDEX(q_projections!$A:$BD,MATCH($A16,q_projections!$A:$A,0),MATCH(EN$2,q_projections!$2:$2,0)),"n/a")</f>
        <v>n/a</v>
      </c>
      <c r="EO16" s="122" t="str">
        <f>_xlfn.IFNA(INDEX(q_projections!$A:$BD,MATCH($A16,q_projections!$A:$A,0),MATCH(EO$2,q_projections!$2:$2,0)),"n/a")</f>
        <v>n/a</v>
      </c>
      <c r="EP16" s="122" t="str">
        <f>_xlfn.IFNA(INDEX(q_projections!$A:$BD,MATCH($A16,q_projections!$A:$A,0),MATCH(EP$2,q_projections!$2:$2,0)),"n/a")</f>
        <v>n/a</v>
      </c>
      <c r="EQ16" s="122" t="str">
        <f>_xlfn.IFNA(INDEX(q_projections!$A:$BD,MATCH($A16,q_projections!$A:$A,0),MATCH(EQ$2,q_projections!$2:$2,0)),"n/a")</f>
        <v>n/a</v>
      </c>
      <c r="ER16" s="122" t="str">
        <f>_xlfn.IFNA(INDEX(q_projections!$A:$BD,MATCH($A16,q_projections!$A:$A,0),MATCH(ER$2,q_projections!$2:$2,0)),"n/a")</f>
        <v>n/a</v>
      </c>
      <c r="ES16" s="122" t="str">
        <f>_xlfn.IFNA(INDEX(q_projections!$A:$BD,MATCH($A16,q_projections!$A:$A,0),MATCH(ES$2,q_projections!$2:$2,0)),"n/a")</f>
        <v>n/a</v>
      </c>
      <c r="ET16" s="122" t="str">
        <f>_xlfn.IFNA(INDEX(q_projections!$A:$BD,MATCH($A16,q_projections!$A:$A,0),MATCH(ET$2,q_projections!$2:$2,0)),"n/a")</f>
        <v>n/a</v>
      </c>
      <c r="EU16" s="122" t="str">
        <f>_xlfn.IFNA(INDEX(q_projections!$A:$BD,MATCH($A16,q_projections!$A:$A,0),MATCH(EU$2,q_projections!$2:$2,0)),"n/a")</f>
        <v>n/a</v>
      </c>
      <c r="EV16" s="122" t="str">
        <f>_xlfn.IFNA(INDEX(q_projections!$A:$BD,MATCH($A16,q_projections!$A:$A,0),MATCH(EV$2,q_projections!$2:$2,0)),"n/a")</f>
        <v>n/a</v>
      </c>
      <c r="EW16" s="122" t="str">
        <f>_xlfn.IFNA(INDEX(q_projections!$A:$BD,MATCH($A16,q_projections!$A:$A,0),MATCH(EW$2,q_projections!$2:$2,0)),"n/a")</f>
        <v>n/a</v>
      </c>
      <c r="EX16" s="122" t="str">
        <f>_xlfn.IFNA(INDEX(q_projections!$A:$BD,MATCH($A16,q_projections!$A:$A,0),MATCH(EX$2,q_projections!$2:$2,0)),"n/a")</f>
        <v>n/a</v>
      </c>
      <c r="EY16" s="122" t="str">
        <f>_xlfn.IFNA(INDEX(q_projections!$A:$BD,MATCH($A16,q_projections!$A:$A,0),MATCH(EY$2,q_projections!$2:$2,0)),"n/a")</f>
        <v>n/a</v>
      </c>
      <c r="EZ16" s="122" t="str">
        <f>_xlfn.IFNA(INDEX(q_projections!$A:$BD,MATCH($A16,q_projections!$A:$A,0),MATCH(EZ$2,q_projections!$2:$2,0)),"n/a")</f>
        <v>n/a</v>
      </c>
      <c r="FA16" s="122" t="str">
        <f>_xlfn.IFNA(INDEX(q_projections!$A:$BD,MATCH($A16,q_projections!$A:$A,0),MATCH(FA$2,q_projections!$2:$2,0)),"n/a")</f>
        <v>n/a</v>
      </c>
      <c r="FB16" s="122" t="str">
        <f>_xlfn.IFNA(INDEX(q_projections!$A:$BD,MATCH($A16,q_projections!$A:$A,0),MATCH(FB$2,q_projections!$2:$2,0)),"n/a")</f>
        <v>n/a</v>
      </c>
      <c r="FC16" s="122" t="str">
        <f>_xlfn.IFNA(INDEX(q_projections!$A:$BD,MATCH($A16,q_projections!$A:$A,0),MATCH(FC$2,q_projections!$2:$2,0)),"n/a")</f>
        <v>n/a</v>
      </c>
      <c r="FD16" s="122" t="str">
        <f>_xlfn.IFNA(INDEX(q_projections!$A:$BD,MATCH($A16,q_projections!$A:$A,0),MATCH(FD$2,q_projections!$2:$2,0)),"n/a")</f>
        <v>n/a</v>
      </c>
      <c r="FE16" s="122" t="str">
        <f>_xlfn.IFNA(INDEX(q_projections!$A:$BD,MATCH($A16,q_projections!$A:$A,0),MATCH(FE$2,q_projections!$2:$2,0)),"n/a")</f>
        <v>n/a</v>
      </c>
      <c r="FF16" s="122" t="str">
        <f>_xlfn.IFNA(INDEX(q_projections!$A:$BD,MATCH($A16,q_projections!$A:$A,0),MATCH(FF$2,q_projections!$2:$2,0)),"n/a")</f>
        <v>n/a</v>
      </c>
      <c r="FG16" s="122" t="str">
        <f>_xlfn.IFNA(INDEX(q_projections!$A:$BD,MATCH($A16,q_projections!$A:$A,0),MATCH(FG$2,q_projections!$2:$2,0)),"n/a")</f>
        <v>n/a</v>
      </c>
      <c r="FH16" s="122" t="str">
        <f>_xlfn.IFNA(INDEX(q_projections!$A:$BD,MATCH($A16,q_projections!$A:$A,0),MATCH(FH$2,q_projections!$2:$2,0)),"n/a")</f>
        <v>n/a</v>
      </c>
      <c r="FI16" s="122" t="str">
        <f>_xlfn.IFNA(INDEX(q_projections!$A:$BD,MATCH($A16,q_projections!$A:$A,0),MATCH(FI$2,q_projections!$2:$2,0)),"n/a")</f>
        <v>n/a</v>
      </c>
      <c r="FJ16" s="122" t="str">
        <f>_xlfn.IFNA(INDEX(q_projections!$A:$BD,MATCH($A16,q_projections!$A:$A,0),MATCH(FJ$2,q_projections!$2:$2,0)),"n/a")</f>
        <v>n/a</v>
      </c>
      <c r="FK16" s="122" t="str">
        <f>_xlfn.IFNA(INDEX(q_projections!$A:$BD,MATCH($A16,q_projections!$A:$A,0),MATCH(FK$2,q_projections!$2:$2,0)),"n/a")</f>
        <v>n/a</v>
      </c>
      <c r="FL16" s="122" t="str">
        <f>_xlfn.IFNA(INDEX(q_projections!$A:$BD,MATCH($A16,q_projections!$A:$A,0),MATCH(FL$2,q_projections!$2:$2,0)),"n/a")</f>
        <v>n/a</v>
      </c>
      <c r="FM16" s="122" t="str">
        <f>_xlfn.IFNA(INDEX(q_projections!$A:$BD,MATCH($A16,q_projections!$A:$A,0),MATCH(FM$2,q_projections!$2:$2,0)),"n/a")</f>
        <v>n/a</v>
      </c>
      <c r="FN16" s="122" t="str">
        <f>_xlfn.IFNA(INDEX(q_projections!$A:$BD,MATCH($A16,q_projections!$A:$A,0),MATCH(FN$2,q_projections!$2:$2,0)),"n/a")</f>
        <v>n/a</v>
      </c>
      <c r="FO16" s="122" t="str">
        <f>_xlfn.IFNA(INDEX(q_projections!$A:$BD,MATCH($A16,q_projections!$A:$A,0),MATCH(FO$2,q_projections!$2:$2,0)),"n/a")</f>
        <v>n/a</v>
      </c>
      <c r="FP16" s="122" t="str">
        <f>_xlfn.IFNA(INDEX(q_projections!$A:$BD,MATCH($A16,q_projections!$A:$A,0),MATCH(FP$2,q_projections!$2:$2,0)),"n/a")</f>
        <v>n/a</v>
      </c>
      <c r="FQ16" s="122" t="str">
        <f>_xlfn.IFNA(INDEX(q_projections!$A:$BD,MATCH($A16,q_projections!$A:$A,0),MATCH(FQ$2,q_projections!$2:$2,0)),"n/a")</f>
        <v>n/a</v>
      </c>
      <c r="FR16" s="122" t="str">
        <f>_xlfn.IFNA(INDEX(q_projections!$A:$BD,MATCH($A16,q_projections!$A:$A,0),MATCH(FR$2,q_projections!$2:$2,0)),"n/a")</f>
        <v>n/a</v>
      </c>
      <c r="FS16" s="122" t="str">
        <f>_xlfn.IFNA(INDEX(q_projections!$A:$BD,MATCH($A16,q_projections!$A:$A,0),MATCH(FS$2,q_projections!$2:$2,0)),"n/a")</f>
        <v>n/a</v>
      </c>
      <c r="FT16" s="122" t="str">
        <f>_xlfn.IFNA(INDEX(q_projections!$A:$BD,MATCH($A16,q_projections!$A:$A,0),MATCH(FT$2,q_projections!$2:$2,0)),"n/a")</f>
        <v>n/a</v>
      </c>
      <c r="FU16" s="122" t="str">
        <f>_xlfn.IFNA(INDEX(q_projections!$A:$BD,MATCH($A16,q_projections!$A:$A,0),MATCH(FU$2,q_projections!$2:$2,0)),"n/a")</f>
        <v>n/a</v>
      </c>
      <c r="FV16" s="122" t="str">
        <f>_xlfn.IFNA(INDEX(q_projections!$A:$BD,MATCH($A16,q_projections!$A:$A,0),MATCH(FV$2,q_projections!$2:$2,0)),"n/a")</f>
        <v>n/a</v>
      </c>
      <c r="FW16" s="122" t="str">
        <f>_xlfn.IFNA(INDEX(q_projections!$A:$BD,MATCH($A16,q_projections!$A:$A,0),MATCH(FW$2,q_projections!$2:$2,0)),"n/a")</f>
        <v>n/a</v>
      </c>
      <c r="FX16" s="122" t="str">
        <f>_xlfn.IFNA(INDEX(q_projections!$A:$BD,MATCH($A16,q_projections!$A:$A,0),MATCH(FX$2,q_projections!$2:$2,0)),"n/a")</f>
        <v>n/a</v>
      </c>
      <c r="FY16" s="122" t="str">
        <f>_xlfn.IFNA(INDEX(q_projections!$A:$BD,MATCH($A16,q_projections!$A:$A,0),MATCH(FY$2,q_projections!$2:$2,0)),"n/a")</f>
        <v>n/a</v>
      </c>
      <c r="FZ16" s="122" t="str">
        <f>_xlfn.IFNA(INDEX(q_projections!$A:$BD,MATCH($A16,q_projections!$A:$A,0),MATCH(FZ$2,q_projections!$2:$2,0)),"n/a")</f>
        <v>n/a</v>
      </c>
      <c r="GA16" s="122" t="str">
        <f>_xlfn.IFNA(INDEX(q_projections!$A:$BD,MATCH($A16,q_projections!$A:$A,0),MATCH(GA$2,q_projections!$2:$2,0)),"n/a")</f>
        <v>n/a</v>
      </c>
      <c r="GB16" s="122" t="str">
        <f>_xlfn.IFNA(INDEX(q_projections!$A:$BD,MATCH($A16,q_projections!$A:$A,0),MATCH(GB$2,q_projections!$2:$2,0)),"n/a")</f>
        <v>n/a</v>
      </c>
      <c r="GC16" s="122" t="str">
        <f>_xlfn.IFNA(INDEX(q_projections!$A:$BD,MATCH($A16,q_projections!$A:$A,0),MATCH(GC$2,q_projections!$2:$2,0)),"n/a")</f>
        <v>n/a</v>
      </c>
      <c r="GD16" s="122" t="str">
        <f>_xlfn.IFNA(INDEX(q_projections!$A:$BD,MATCH($A16,q_projections!$A:$A,0),MATCH(GD$2,q_projections!$2:$2,0)),"n/a")</f>
        <v>n/a</v>
      </c>
      <c r="GE16" s="122" t="str">
        <f>_xlfn.IFNA(INDEX(q_projections!$A:$BD,MATCH($A16,q_projections!$A:$A,0),MATCH(GE$2,q_projections!$2:$2,0)),"n/a")</f>
        <v>n/a</v>
      </c>
      <c r="GF16" s="122" t="str">
        <f>_xlfn.IFNA(INDEX(q_projections!$A:$BD,MATCH($A16,q_projections!$A:$A,0),MATCH(GF$2,q_projections!$2:$2,0)),"n/a")</f>
        <v>n/a</v>
      </c>
      <c r="GG16" s="122" t="str">
        <f>_xlfn.IFNA(INDEX(q_projections!$A:$BD,MATCH($A16,q_projections!$A:$A,0),MATCH(GG$2,q_projections!$2:$2,0)),"n/a")</f>
        <v>n/a</v>
      </c>
      <c r="GH16" s="122">
        <f>_xlfn.IFNA(INDEX(q_projections!$A:$BD,MATCH($A16,q_projections!$A:$A,0),MATCH(GH$2,q_projections!$2:$2,0)),"n/a")</f>
        <v>0</v>
      </c>
      <c r="GI16" s="122">
        <f>_xlfn.IFNA(INDEX(q_projections!$A:$BD,MATCH($A16,q_projections!$A:$A,0),MATCH(GI$2,q_projections!$2:$2,0)),"n/a")</f>
        <v>0</v>
      </c>
      <c r="GJ16" s="122">
        <f>_xlfn.IFNA(INDEX(q_projections!$A:$BD,MATCH($A16,q_projections!$A:$A,0),MATCH(GJ$2,q_projections!$2:$2,0)),"n/a")</f>
        <v>0</v>
      </c>
      <c r="GK16" s="122">
        <f>_xlfn.IFNA(INDEX(q_projections!$A:$BD,MATCH($A16,q_projections!$A:$A,0),MATCH(GK$2,q_projections!$2:$2,0)),"n/a")</f>
        <v>5.4242659637933732</v>
      </c>
      <c r="GL16" s="122">
        <f>_xlfn.IFNA(INDEX(q_projections!$A:$BD,MATCH($A16,q_projections!$A:$A,0),MATCH(GL$2,q_projections!$2:$2,0)),"n/a")</f>
        <v>4.5097413643260031</v>
      </c>
      <c r="GM16" s="122">
        <f>_xlfn.IFNA(INDEX(q_projections!$A:$BD,MATCH($A16,q_projections!$A:$A,0),MATCH(GM$2,q_projections!$2:$2,0)),"n/a")</f>
        <v>5.742151215857727</v>
      </c>
      <c r="GN16" s="122">
        <f>_xlfn.IFNA(INDEX(q_projections!$A:$BD,MATCH($A16,q_projections!$A:$A,0),MATCH(GN$2,q_projections!$2:$2,0)),"n/a")</f>
        <v>5.122205101495525</v>
      </c>
      <c r="GO16" s="122">
        <f>_xlfn.IFNA(INDEX(q_projections!$A:$BD,MATCH($A16,q_projections!$A:$A,0),MATCH(GO$2,q_projections!$2:$2,0)),"n/a")</f>
        <v>9.175316661317833</v>
      </c>
      <c r="GP16" s="122">
        <f>_xlfn.IFNA(INDEX(q_projections!$A:$BD,MATCH($A16,q_projections!$A:$A,0),MATCH(GP$2,q_projections!$2:$2,0)),"n/a")</f>
        <v>5.465454652343138</v>
      </c>
      <c r="GQ16" s="122">
        <f>_xlfn.IFNA(INDEX(q_projections!$A:$BD,MATCH($A16,q_projections!$A:$A,0),MATCH(GQ$2,q_projections!$2:$2,0)),"n/a")</f>
        <v>2.0781567896130726</v>
      </c>
      <c r="GR16" s="122">
        <f>_xlfn.IFNA(INDEX(q_projections!$A:$BD,MATCH($A16,q_projections!$A:$A,0),MATCH(GR$2,q_projections!$2:$2,0)),"n/a")</f>
        <v>1.2191441292864313</v>
      </c>
      <c r="GS16" s="122">
        <f>_xlfn.IFNA(INDEX(q_projections!$A:$BD,MATCH($A16,q_projections!$A:$A,0),MATCH(GS$2,q_projections!$2:$2,0)),"n/a")</f>
        <v>-7.3367581312426378</v>
      </c>
      <c r="GT16" s="122">
        <f>_xlfn.IFNA(INDEX(q_projections!$A:$BD,MATCH($A16,q_projections!$A:$A,0),MATCH(GT$2,q_projections!$2:$2,0)),"n/a")</f>
        <v>-4.1331312835502843</v>
      </c>
      <c r="GU16" s="122">
        <f>_xlfn.IFNA(INDEX(q_projections!$A:$BD,MATCH($A16,q_projections!$A:$A,0),MATCH(GU$2,q_projections!$2:$2,0)),"n/a")</f>
        <v>-1.4460971298050684</v>
      </c>
      <c r="GV16" s="122">
        <f>_xlfn.IFNA(INDEX(q_projections!$A:$BD,MATCH($A16,q_projections!$A:$A,0),MATCH(GV$2,q_projections!$2:$2,0)),"n/a")</f>
        <v>1.4071113521966883</v>
      </c>
      <c r="GW16" s="122">
        <f>_xlfn.IFNA(INDEX(q_projections!$A:$BD,MATCH($A16,q_projections!$A:$A,0),MATCH(GW$2,q_projections!$2:$2,0)),"n/a")</f>
        <v>1.7926055289112952</v>
      </c>
      <c r="GX16" s="122">
        <f>_xlfn.IFNA(INDEX(q_projections!$A:$BD,MATCH($A16,q_projections!$A:$A,0),MATCH(GX$2,q_projections!$2:$2,0)),"n/a")</f>
        <v>2.0543450979504385</v>
      </c>
      <c r="GY16" s="122">
        <f>_xlfn.IFNA(INDEX(q_projections!$A:$BD,MATCH($A16,q_projections!$A:$A,0),MATCH(GY$2,q_projections!$2:$2,0)),"n/a")</f>
        <v>2.0140056737888878</v>
      </c>
      <c r="GZ16" s="122">
        <f>_xlfn.IFNA(INDEX(q_projections!$A:$BD,MATCH($A16,q_projections!$A:$A,0),MATCH(GZ$2,q_projections!$2:$2,0)),"n/a")</f>
        <v>1.796252100448581</v>
      </c>
      <c r="HA16" s="122">
        <f>_xlfn.IFNA(INDEX(q_projections!$A:$BD,MATCH($A16,q_projections!$A:$A,0),MATCH(HA$2,q_projections!$2:$2,0)),"n/a")</f>
        <v>1.7587150147817532</v>
      </c>
      <c r="HB16" s="122">
        <f>_xlfn.IFNA(INDEX(q_projections!$A:$BD,MATCH($A16,q_projections!$A:$A,0),MATCH(HB$2,q_projections!$2:$2,0)),"n/a")</f>
        <v>0.37745394134895971</v>
      </c>
      <c r="HC16" s="122">
        <f>_xlfn.IFNA(INDEX(q_projections!$A:$BD,MATCH($A16,q_projections!$A:$A,0),MATCH(HC$2,q_projections!$2:$2,0)),"n/a")</f>
        <v>0.8426817707866352</v>
      </c>
      <c r="HD16" s="122">
        <f>_xlfn.IFNA(INDEX(q_projections!$A:$BD,MATCH($A16,q_projections!$A:$A,0),MATCH(HD$2,q_projections!$2:$2,0)),"n/a")</f>
        <v>1.7163868828486306</v>
      </c>
      <c r="HE16" s="122">
        <f>_xlfn.IFNA(INDEX(q_projections!$A:$BD,MATCH($A16,q_projections!$A:$A,0),MATCH(HE$2,q_projections!$2:$2,0)),"n/a")</f>
        <v>1.8257090886282912</v>
      </c>
      <c r="HF16" s="122">
        <f>_xlfn.IFNA(INDEX(q_projections!$A:$BD,MATCH($A16,q_projections!$A:$A,0),MATCH(HF$2,q_projections!$2:$2,0)),"n/a")</f>
        <v>2.1954981651837402</v>
      </c>
      <c r="HG16" s="122">
        <f>_xlfn.IFNA(INDEX(q_projections!$A:$BD,MATCH($A16,q_projections!$A:$A,0),MATCH(HG$2,q_projections!$2:$2,0)),"n/a")</f>
        <v>2.1835138527532605</v>
      </c>
      <c r="HH16" s="122">
        <f>_xlfn.IFNA(INDEX(q_projections!$A:$BD,MATCH($A16,q_projections!$A:$A,0),MATCH(HH$2,q_projections!$2:$2,0)),"n/a")</f>
        <v>2.1716596601519145</v>
      </c>
      <c r="HI16" s="122">
        <f>_xlfn.IFNA(INDEX(q_projections!$A:$BD,MATCH($A16,q_projections!$A:$A,0),MATCH(HI$2,q_projections!$2:$2,0)),"n/a")</f>
        <v>2.2172421851320179</v>
      </c>
      <c r="HJ16" s="122">
        <f>_xlfn.IFNA(INDEX(q_projections!$A:$BD,MATCH($A16,q_projections!$A:$A,0),MATCH(HJ$2,q_projections!$2:$2,0)),"n/a")</f>
        <v>2.0625888725559038</v>
      </c>
      <c r="HK16" s="122">
        <f>_xlfn.IFNA(INDEX(q_projections!$A:$BD,MATCH($A16,q_projections!$A:$A,0),MATCH(HK$2,q_projections!$2:$2,0)),"n/a")</f>
        <v>1.7125422474680185</v>
      </c>
      <c r="HL16" s="122">
        <f>_xlfn.IFNA(INDEX(q_projections!$A:$BD,MATCH($A16,q_projections!$A:$A,0),MATCH(HL$2,q_projections!$2:$2,0)),"n/a")</f>
        <v>2.4669432807594482</v>
      </c>
      <c r="HM16" s="122">
        <f>_xlfn.IFNA(INDEX(q_projections!$A:$BD,MATCH($A16,q_projections!$A:$A,0),MATCH(HM$2,q_projections!$2:$2,0)),"n/a")</f>
        <v>2.1990200867008092</v>
      </c>
      <c r="HN16" s="122">
        <f>_xlfn.IFNA(INDEX(q_projections!$A:$BD,MATCH($A16,q_projections!$A:$A,0),MATCH(HN$2,q_projections!$2:$2,0)),"n/a")</f>
        <v>2.1869974006814452</v>
      </c>
      <c r="HO16" s="122">
        <f>_xlfn.IFNA(INDEX(q_projections!$A:$BD,MATCH($A16,q_projections!$A:$A,0),MATCH(HO$2,q_projections!$2:$2,0)),"n/a")</f>
        <v>2.2028638322197036</v>
      </c>
      <c r="HP16" s="122">
        <f>_xlfn.IFNA(INDEX(q_projections!$A:$BD,MATCH($A16,q_projections!$A:$A,0),MATCH(HP$2,q_projections!$2:$2,0)),"n/a")</f>
        <v>2.1907991965237184</v>
      </c>
      <c r="HQ16" s="122">
        <f>_xlfn.IFNA(INDEX(q_projections!$A:$BD,MATCH($A16,q_projections!$A:$A,0),MATCH(HQ$2,q_projections!$2:$2,0)),"n/a")</f>
        <v>2.2063251201477563</v>
      </c>
      <c r="HR16" s="122">
        <f>_xlfn.IFNA(INDEX(q_projections!$A:$BD,MATCH($A16,q_projections!$A:$A,0),MATCH(HR$2,q_projections!$2:$2,0)),"n/a")</f>
        <v>2.1942226466558745</v>
      </c>
      <c r="HS16" s="122">
        <f>_xlfn.IFNA(INDEX(q_projections!$A:$BD,MATCH($A16,q_projections!$A:$A,0),MATCH(HS$2,q_projections!$2:$2,0)),"n/a")</f>
        <v>2.2365828029516033</v>
      </c>
      <c r="HT16" s="122">
        <f>_xlfn.IFNA(INDEX(q_projections!$A:$BD,MATCH($A16,q_projections!$A:$A,0),MATCH(HT$2,q_projections!$2:$2,0)),"n/a")</f>
        <v>2.3863539322073857</v>
      </c>
      <c r="HU16" s="122">
        <f>_xlfn.IFNA(INDEX(q_projections!$A:$BD,MATCH($A16,q_projections!$A:$A,0),MATCH(HU$2,q_projections!$2:$2,0)),"n/a")</f>
        <v>2.3453161540580636</v>
      </c>
      <c r="HV16" s="122">
        <f>_xlfn.IFNA(INDEX(q_projections!$A:$BD,MATCH($A16,q_projections!$A:$A,0),MATCH(HV$2,q_projections!$2:$2,0)),"n/a")</f>
        <v>2.4118454388852628</v>
      </c>
      <c r="HW16" s="122">
        <f>_xlfn.IFNA(INDEX(q_projections!$A:$BD,MATCH($A16,q_projections!$A:$A,0),MATCH(HW$2,q_projections!$2:$2,0)),"n/a")</f>
        <v>2.4239727895253749</v>
      </c>
      <c r="HX16" s="122">
        <f>_xlfn.IFNA(INDEX(q_projections!$A:$BD,MATCH($A16,q_projections!$A:$A,0),MATCH(HX$2,q_projections!$2:$2,0)),"n/a")</f>
        <v>2.5151061613256198</v>
      </c>
      <c r="HY16" s="122">
        <f>_xlfn.IFNA(INDEX(q_projections!$A:$BD,MATCH($A16,q_projections!$A:$A,0),MATCH(HY$2,q_projections!$2:$2,0)),"n/a")</f>
        <v>2.5256706960927522</v>
      </c>
      <c r="HZ16" s="122">
        <f>_xlfn.IFNA(INDEX(q_projections!$A:$BD,MATCH($A16,q_projections!$A:$A,0),MATCH(HZ$2,q_projections!$2:$2,0)),"n/a")</f>
        <v>2.5620649483777846</v>
      </c>
      <c r="IA16" s="122">
        <f>_xlfn.IFNA(INDEX(q_projections!$A:$BD,MATCH($A16,q_projections!$A:$A,0),MATCH(IA$2,q_projections!$2:$2,0)),"n/a")</f>
        <v>2.5976849429675708</v>
      </c>
      <c r="IB16" s="122">
        <f>_xlfn.IFNA(INDEX(q_projections!$A:$BD,MATCH($A16,q_projections!$A:$A,0),MATCH(IB$2,q_projections!$2:$2,0)),"n/a")</f>
        <v>2.6067255677932666</v>
      </c>
      <c r="IC16" s="122">
        <f>_xlfn.IFNA(INDEX(q_projections!$A:$BD,MATCH($A16,q_projections!$A:$A,0),MATCH(IC$2,q_projections!$2:$2,0)),"n/a")</f>
        <v>2.6154859192011992</v>
      </c>
    </row>
    <row r="17" spans="1:238" s="60" customFormat="1">
      <c r="A17" s="70" t="s">
        <v>447</v>
      </c>
      <c r="B17" s="60" t="str">
        <f>_xlfn.IFNA(INDEX(q_projections!$A:$BD,MATCH($A17,q_projections!$A:$A,0),MATCH(B$2,q_projections!$2:$2,0)),"n/a")</f>
        <v>n/a</v>
      </c>
      <c r="C17" s="60" t="str">
        <f>_xlfn.IFNA(INDEX(q_projections!$A:$BD,MATCH($A17,q_projections!$A:$A,0),MATCH(C$2,q_projections!$2:$2,0)),"n/a")</f>
        <v>n/a</v>
      </c>
      <c r="D17" s="60" t="str">
        <f>_xlfn.IFNA(INDEX(q_projections!$A:$BD,MATCH($A17,q_projections!$A:$A,0),MATCH(D$2,q_projections!$2:$2,0)),"n/a")</f>
        <v>n/a</v>
      </c>
      <c r="E17" s="60" t="str">
        <f>_xlfn.IFNA(INDEX(q_projections!$A:$BD,MATCH($A17,q_projections!$A:$A,0),MATCH(E$2,q_projections!$2:$2,0)),"n/a")</f>
        <v>n/a</v>
      </c>
      <c r="F17" s="60" t="str">
        <f>_xlfn.IFNA(INDEX(q_projections!$A:$BD,MATCH($A17,q_projections!$A:$A,0),MATCH(F$2,q_projections!$2:$2,0)),"n/a")</f>
        <v>n/a</v>
      </c>
      <c r="G17" s="60" t="str">
        <f>_xlfn.IFNA(INDEX(q_projections!$A:$BD,MATCH($A17,q_projections!$A:$A,0),MATCH(G$2,q_projections!$2:$2,0)),"n/a")</f>
        <v>n/a</v>
      </c>
      <c r="H17" s="60" t="str">
        <f>_xlfn.IFNA(INDEX(q_projections!$A:$BD,MATCH($A17,q_projections!$A:$A,0),MATCH(H$2,q_projections!$2:$2,0)),"n/a")</f>
        <v>n/a</v>
      </c>
      <c r="I17" s="60" t="str">
        <f>_xlfn.IFNA(INDEX(q_projections!$A:$BD,MATCH($A17,q_projections!$A:$A,0),MATCH(I$2,q_projections!$2:$2,0)),"n/a")</f>
        <v>n/a</v>
      </c>
      <c r="J17" s="60" t="str">
        <f>_xlfn.IFNA(INDEX(q_projections!$A:$BD,MATCH($A17,q_projections!$A:$A,0),MATCH(J$2,q_projections!$2:$2,0)),"n/a")</f>
        <v>n/a</v>
      </c>
      <c r="K17" s="60" t="str">
        <f>_xlfn.IFNA(INDEX(q_projections!$A:$BD,MATCH($A17,q_projections!$A:$A,0),MATCH(K$2,q_projections!$2:$2,0)),"n/a")</f>
        <v>n/a</v>
      </c>
      <c r="L17" s="60" t="str">
        <f>_xlfn.IFNA(INDEX(q_projections!$A:$BD,MATCH($A17,q_projections!$A:$A,0),MATCH(L$2,q_projections!$2:$2,0)),"n/a")</f>
        <v>n/a</v>
      </c>
      <c r="M17" s="60" t="str">
        <f>_xlfn.IFNA(INDEX(q_projections!$A:$BD,MATCH($A17,q_projections!$A:$A,0),MATCH(M$2,q_projections!$2:$2,0)),"n/a")</f>
        <v>n/a</v>
      </c>
      <c r="N17" s="60" t="str">
        <f>_xlfn.IFNA(INDEX(q_projections!$A:$BD,MATCH($A17,q_projections!$A:$A,0),MATCH(N$2,q_projections!$2:$2,0)),"n/a")</f>
        <v>n/a</v>
      </c>
      <c r="O17" s="60" t="str">
        <f>_xlfn.IFNA(INDEX(q_projections!$A:$BD,MATCH($A17,q_projections!$A:$A,0),MATCH(O$2,q_projections!$2:$2,0)),"n/a")</f>
        <v>n/a</v>
      </c>
      <c r="P17" s="60" t="str">
        <f>_xlfn.IFNA(INDEX(q_projections!$A:$BD,MATCH($A17,q_projections!$A:$A,0),MATCH(P$2,q_projections!$2:$2,0)),"n/a")</f>
        <v>n/a</v>
      </c>
      <c r="Q17" s="60" t="str">
        <f>_xlfn.IFNA(INDEX(q_projections!$A:$BD,MATCH($A17,q_projections!$A:$A,0),MATCH(Q$2,q_projections!$2:$2,0)),"n/a")</f>
        <v>n/a</v>
      </c>
      <c r="R17" s="60" t="str">
        <f>_xlfn.IFNA(INDEX(q_projections!$A:$BD,MATCH($A17,q_projections!$A:$A,0),MATCH(R$2,q_projections!$2:$2,0)),"n/a")</f>
        <v>n/a</v>
      </c>
      <c r="S17" s="60" t="str">
        <f>_xlfn.IFNA(INDEX(q_projections!$A:$BD,MATCH($A17,q_projections!$A:$A,0),MATCH(S$2,q_projections!$2:$2,0)),"n/a")</f>
        <v>n/a</v>
      </c>
      <c r="T17" s="60" t="str">
        <f>_xlfn.IFNA(INDEX(q_projections!$A:$BD,MATCH($A17,q_projections!$A:$A,0),MATCH(T$2,q_projections!$2:$2,0)),"n/a")</f>
        <v>n/a</v>
      </c>
      <c r="U17" s="60" t="str">
        <f>_xlfn.IFNA(INDEX(q_projections!$A:$BD,MATCH($A17,q_projections!$A:$A,0),MATCH(U$2,q_projections!$2:$2,0)),"n/a")</f>
        <v>n/a</v>
      </c>
      <c r="V17" s="60" t="str">
        <f>_xlfn.IFNA(INDEX(q_projections!$A:$BD,MATCH($A17,q_projections!$A:$A,0),MATCH(V$2,q_projections!$2:$2,0)),"n/a")</f>
        <v>n/a</v>
      </c>
      <c r="W17" s="60" t="str">
        <f>_xlfn.IFNA(INDEX(q_projections!$A:$BD,MATCH($A17,q_projections!$A:$A,0),MATCH(W$2,q_projections!$2:$2,0)),"n/a")</f>
        <v>n/a</v>
      </c>
      <c r="X17" s="60" t="str">
        <f>_xlfn.IFNA(INDEX(q_projections!$A:$BD,MATCH($A17,q_projections!$A:$A,0),MATCH(X$2,q_projections!$2:$2,0)),"n/a")</f>
        <v>n/a</v>
      </c>
      <c r="Y17" s="60" t="str">
        <f>_xlfn.IFNA(INDEX(q_projections!$A:$BD,MATCH($A17,q_projections!$A:$A,0),MATCH(Y$2,q_projections!$2:$2,0)),"n/a")</f>
        <v>n/a</v>
      </c>
      <c r="Z17" s="60" t="str">
        <f>_xlfn.IFNA(INDEX(q_projections!$A:$BD,MATCH($A17,q_projections!$A:$A,0),MATCH(Z$2,q_projections!$2:$2,0)),"n/a")</f>
        <v>n/a</v>
      </c>
      <c r="AA17" s="60" t="str">
        <f>_xlfn.IFNA(INDEX(q_projections!$A:$BD,MATCH($A17,q_projections!$A:$A,0),MATCH(AA$2,q_projections!$2:$2,0)),"n/a")</f>
        <v>n/a</v>
      </c>
      <c r="AB17" s="60" t="str">
        <f>_xlfn.IFNA(INDEX(q_projections!$A:$BD,MATCH($A17,q_projections!$A:$A,0),MATCH(AB$2,q_projections!$2:$2,0)),"n/a")</f>
        <v>n/a</v>
      </c>
      <c r="AC17" s="60" t="str">
        <f>_xlfn.IFNA(INDEX(q_projections!$A:$BD,MATCH($A17,q_projections!$A:$A,0),MATCH(AC$2,q_projections!$2:$2,0)),"n/a")</f>
        <v>n/a</v>
      </c>
      <c r="AD17" s="60" t="str">
        <f>_xlfn.IFNA(INDEX(q_projections!$A:$BD,MATCH($A17,q_projections!$A:$A,0),MATCH(AD$2,q_projections!$2:$2,0)),"n/a")</f>
        <v>n/a</v>
      </c>
      <c r="AE17" s="60" t="str">
        <f>_xlfn.IFNA(INDEX(q_projections!$A:$BD,MATCH($A17,q_projections!$A:$A,0),MATCH(AE$2,q_projections!$2:$2,0)),"n/a")</f>
        <v>n/a</v>
      </c>
      <c r="AF17" s="60" t="str">
        <f>_xlfn.IFNA(INDEX(q_projections!$A:$BD,MATCH($A17,q_projections!$A:$A,0),MATCH(AF$2,q_projections!$2:$2,0)),"n/a")</f>
        <v>n/a</v>
      </c>
      <c r="AG17" s="60" t="str">
        <f>_xlfn.IFNA(INDEX(q_projections!$A:$BD,MATCH($A17,q_projections!$A:$A,0),MATCH(AG$2,q_projections!$2:$2,0)),"n/a")</f>
        <v>n/a</v>
      </c>
      <c r="AH17" s="60" t="str">
        <f>_xlfn.IFNA(INDEX(q_projections!$A:$BD,MATCH($A17,q_projections!$A:$A,0),MATCH(AH$2,q_projections!$2:$2,0)),"n/a")</f>
        <v>n/a</v>
      </c>
      <c r="AI17" s="60" t="str">
        <f>_xlfn.IFNA(INDEX(q_projections!$A:$BD,MATCH($A17,q_projections!$A:$A,0),MATCH(AI$2,q_projections!$2:$2,0)),"n/a")</f>
        <v>n/a</v>
      </c>
      <c r="AJ17" s="60" t="str">
        <f>_xlfn.IFNA(INDEX(q_projections!$A:$BD,MATCH($A17,q_projections!$A:$A,0),MATCH(AJ$2,q_projections!$2:$2,0)),"n/a")</f>
        <v>n/a</v>
      </c>
      <c r="AK17" s="60" t="str">
        <f>_xlfn.IFNA(INDEX(q_projections!$A:$BD,MATCH($A17,q_projections!$A:$A,0),MATCH(AK$2,q_projections!$2:$2,0)),"n/a")</f>
        <v>n/a</v>
      </c>
      <c r="AL17" s="60" t="str">
        <f>_xlfn.IFNA(INDEX(q_projections!$A:$BD,MATCH($A17,q_projections!$A:$A,0),MATCH(AL$2,q_projections!$2:$2,0)),"n/a")</f>
        <v>n/a</v>
      </c>
      <c r="AM17" s="60" t="str">
        <f>_xlfn.IFNA(INDEX(q_projections!$A:$BD,MATCH($A17,q_projections!$A:$A,0),MATCH(AM$2,q_projections!$2:$2,0)),"n/a")</f>
        <v>n/a</v>
      </c>
      <c r="AN17" s="60" t="str">
        <f>_xlfn.IFNA(INDEX(q_projections!$A:$BD,MATCH($A17,q_projections!$A:$A,0),MATCH(AN$2,q_projections!$2:$2,0)),"n/a")</f>
        <v>n/a</v>
      </c>
      <c r="AO17" s="60" t="str">
        <f>_xlfn.IFNA(INDEX(q_projections!$A:$BD,MATCH($A17,q_projections!$A:$A,0),MATCH(AO$2,q_projections!$2:$2,0)),"n/a")</f>
        <v>n/a</v>
      </c>
      <c r="AP17" s="60" t="str">
        <f>_xlfn.IFNA(INDEX(q_projections!$A:$BD,MATCH($A17,q_projections!$A:$A,0),MATCH(AP$2,q_projections!$2:$2,0)),"n/a")</f>
        <v>n/a</v>
      </c>
      <c r="AQ17" s="60" t="str">
        <f>_xlfn.IFNA(INDEX(q_projections!$A:$BD,MATCH($A17,q_projections!$A:$A,0),MATCH(AQ$2,q_projections!$2:$2,0)),"n/a")</f>
        <v>n/a</v>
      </c>
      <c r="AR17" s="60" t="str">
        <f>_xlfn.IFNA(INDEX(q_projections!$A:$BD,MATCH($A17,q_projections!$A:$A,0),MATCH(AR$2,q_projections!$2:$2,0)),"n/a")</f>
        <v>n/a</v>
      </c>
      <c r="AS17" s="60" t="str">
        <f>_xlfn.IFNA(INDEX(q_projections!$A:$BD,MATCH($A17,q_projections!$A:$A,0),MATCH(AS$2,q_projections!$2:$2,0)),"n/a")</f>
        <v>n/a</v>
      </c>
      <c r="AT17" s="60" t="str">
        <f>_xlfn.IFNA(INDEX(q_projections!$A:$BD,MATCH($A17,q_projections!$A:$A,0),MATCH(AT$2,q_projections!$2:$2,0)),"n/a")</f>
        <v>n/a</v>
      </c>
      <c r="AU17" s="60" t="str">
        <f>_xlfn.IFNA(INDEX(q_projections!$A:$BD,MATCH($A17,q_projections!$A:$A,0),MATCH(AU$2,q_projections!$2:$2,0)),"n/a")</f>
        <v>n/a</v>
      </c>
      <c r="AV17" s="60" t="str">
        <f>_xlfn.IFNA(INDEX(q_projections!$A:$BD,MATCH($A17,q_projections!$A:$A,0),MATCH(AV$2,q_projections!$2:$2,0)),"n/a")</f>
        <v>n/a</v>
      </c>
      <c r="AW17" s="60" t="str">
        <f>_xlfn.IFNA(INDEX(q_projections!$A:$BD,MATCH($A17,q_projections!$A:$A,0),MATCH(AW$2,q_projections!$2:$2,0)),"n/a")</f>
        <v>n/a</v>
      </c>
      <c r="AX17" s="60" t="str">
        <f>_xlfn.IFNA(INDEX(q_projections!$A:$BD,MATCH($A17,q_projections!$A:$A,0),MATCH(AX$2,q_projections!$2:$2,0)),"n/a")</f>
        <v>n/a</v>
      </c>
      <c r="AY17" s="60" t="str">
        <f>_xlfn.IFNA(INDEX(q_projections!$A:$BD,MATCH($A17,q_projections!$A:$A,0),MATCH(AY$2,q_projections!$2:$2,0)),"n/a")</f>
        <v>n/a</v>
      </c>
      <c r="AZ17" s="60" t="str">
        <f>_xlfn.IFNA(INDEX(q_projections!$A:$BD,MATCH($A17,q_projections!$A:$A,0),MATCH(AZ$2,q_projections!$2:$2,0)),"n/a")</f>
        <v>n/a</v>
      </c>
      <c r="BA17" s="60" t="str">
        <f>_xlfn.IFNA(INDEX(q_projections!$A:$BD,MATCH($A17,q_projections!$A:$A,0),MATCH(BA$2,q_projections!$2:$2,0)),"n/a")</f>
        <v>n/a</v>
      </c>
      <c r="BB17" s="60" t="str">
        <f>_xlfn.IFNA(INDEX(q_projections!$A:$BD,MATCH($A17,q_projections!$A:$A,0),MATCH(BB$2,q_projections!$2:$2,0)),"n/a")</f>
        <v>n/a</v>
      </c>
      <c r="BC17" s="60" t="str">
        <f>_xlfn.IFNA(INDEX(q_projections!$A:$BD,MATCH($A17,q_projections!$A:$A,0),MATCH(BC$2,q_projections!$2:$2,0)),"n/a")</f>
        <v>n/a</v>
      </c>
      <c r="BD17" s="60" t="str">
        <f>_xlfn.IFNA(INDEX(q_projections!$A:$BD,MATCH($A17,q_projections!$A:$A,0),MATCH(BD$2,q_projections!$2:$2,0)),"n/a")</f>
        <v>n/a</v>
      </c>
      <c r="BE17" s="60" t="str">
        <f>_xlfn.IFNA(INDEX(q_projections!$A:$BD,MATCH($A17,q_projections!$A:$A,0),MATCH(BE$2,q_projections!$2:$2,0)),"n/a")</f>
        <v>n/a</v>
      </c>
      <c r="BF17" s="60" t="str">
        <f>_xlfn.IFNA(INDEX(q_projections!$A:$BD,MATCH($A17,q_projections!$A:$A,0),MATCH(BF$2,q_projections!$2:$2,0)),"n/a")</f>
        <v>n/a</v>
      </c>
      <c r="BG17" s="60" t="str">
        <f>_xlfn.IFNA(INDEX(q_projections!$A:$BD,MATCH($A17,q_projections!$A:$A,0),MATCH(BG$2,q_projections!$2:$2,0)),"n/a")</f>
        <v>n/a</v>
      </c>
      <c r="BH17" s="60" t="str">
        <f>_xlfn.IFNA(INDEX(q_projections!$A:$BD,MATCH($A17,q_projections!$A:$A,0),MATCH(BH$2,q_projections!$2:$2,0)),"n/a")</f>
        <v>n/a</v>
      </c>
      <c r="BI17" s="60" t="str">
        <f>_xlfn.IFNA(INDEX(q_projections!$A:$BD,MATCH($A17,q_projections!$A:$A,0),MATCH(BI$2,q_projections!$2:$2,0)),"n/a")</f>
        <v>n/a</v>
      </c>
      <c r="BJ17" s="60" t="str">
        <f>_xlfn.IFNA(INDEX(q_projections!$A:$BD,MATCH($A17,q_projections!$A:$A,0),MATCH(BJ$2,q_projections!$2:$2,0)),"n/a")</f>
        <v>n/a</v>
      </c>
      <c r="BK17" s="60" t="str">
        <f>_xlfn.IFNA(INDEX(q_projections!$A:$BD,MATCH($A17,q_projections!$A:$A,0),MATCH(BK$2,q_projections!$2:$2,0)),"n/a")</f>
        <v>n/a</v>
      </c>
      <c r="BL17" s="60" t="str">
        <f>_xlfn.IFNA(INDEX(q_projections!$A:$BD,MATCH($A17,q_projections!$A:$A,0),MATCH(BL$2,q_projections!$2:$2,0)),"n/a")</f>
        <v>n/a</v>
      </c>
      <c r="BM17" s="60" t="str">
        <f>_xlfn.IFNA(INDEX(q_projections!$A:$BD,MATCH($A17,q_projections!$A:$A,0),MATCH(BM$2,q_projections!$2:$2,0)),"n/a")</f>
        <v>n/a</v>
      </c>
      <c r="BN17" s="60" t="str">
        <f>_xlfn.IFNA(INDEX(q_projections!$A:$BD,MATCH($A17,q_projections!$A:$A,0),MATCH(BN$2,q_projections!$2:$2,0)),"n/a")</f>
        <v>n/a</v>
      </c>
      <c r="BO17" s="60" t="str">
        <f>_xlfn.IFNA(INDEX(q_projections!$A:$BD,MATCH($A17,q_projections!$A:$A,0),MATCH(BO$2,q_projections!$2:$2,0)),"n/a")</f>
        <v>n/a</v>
      </c>
      <c r="BP17" s="60" t="str">
        <f>_xlfn.IFNA(INDEX(q_projections!$A:$BD,MATCH($A17,q_projections!$A:$A,0),MATCH(BP$2,q_projections!$2:$2,0)),"n/a")</f>
        <v>n/a</v>
      </c>
      <c r="BQ17" s="60" t="str">
        <f>_xlfn.IFNA(INDEX(q_projections!$A:$BD,MATCH($A17,q_projections!$A:$A,0),MATCH(BQ$2,q_projections!$2:$2,0)),"n/a")</f>
        <v>n/a</v>
      </c>
      <c r="BR17" s="60" t="str">
        <f>_xlfn.IFNA(INDEX(q_projections!$A:$BD,MATCH($A17,q_projections!$A:$A,0),MATCH(BR$2,q_projections!$2:$2,0)),"n/a")</f>
        <v>n/a</v>
      </c>
      <c r="BS17" s="60" t="str">
        <f>_xlfn.IFNA(INDEX(q_projections!$A:$BD,MATCH($A17,q_projections!$A:$A,0),MATCH(BS$2,q_projections!$2:$2,0)),"n/a")</f>
        <v>n/a</v>
      </c>
      <c r="BT17" s="60" t="str">
        <f>_xlfn.IFNA(INDEX(q_projections!$A:$BD,MATCH($A17,q_projections!$A:$A,0),MATCH(BT$2,q_projections!$2:$2,0)),"n/a")</f>
        <v>n/a</v>
      </c>
      <c r="BU17" s="60" t="str">
        <f>_xlfn.IFNA(INDEX(q_projections!$A:$BD,MATCH($A17,q_projections!$A:$A,0),MATCH(BU$2,q_projections!$2:$2,0)),"n/a")</f>
        <v>n/a</v>
      </c>
      <c r="BV17" s="60" t="str">
        <f>_xlfn.IFNA(INDEX(q_projections!$A:$BD,MATCH($A17,q_projections!$A:$A,0),MATCH(BV$2,q_projections!$2:$2,0)),"n/a")</f>
        <v>n/a</v>
      </c>
      <c r="BW17" s="60" t="str">
        <f>_xlfn.IFNA(INDEX(q_projections!$A:$BD,MATCH($A17,q_projections!$A:$A,0),MATCH(BW$2,q_projections!$2:$2,0)),"n/a")</f>
        <v>n/a</v>
      </c>
      <c r="BX17" s="60" t="str">
        <f>_xlfn.IFNA(INDEX(q_projections!$A:$BD,MATCH($A17,q_projections!$A:$A,0),MATCH(BX$2,q_projections!$2:$2,0)),"n/a")</f>
        <v>n/a</v>
      </c>
      <c r="BY17" s="60" t="str">
        <f>_xlfn.IFNA(INDEX(q_projections!$A:$BD,MATCH($A17,q_projections!$A:$A,0),MATCH(BY$2,q_projections!$2:$2,0)),"n/a")</f>
        <v>n/a</v>
      </c>
      <c r="BZ17" s="60" t="str">
        <f>_xlfn.IFNA(INDEX(q_projections!$A:$BD,MATCH($A17,q_projections!$A:$A,0),MATCH(BZ$2,q_projections!$2:$2,0)),"n/a")</f>
        <v>n/a</v>
      </c>
      <c r="CA17" s="60" t="str">
        <f>_xlfn.IFNA(INDEX(q_projections!$A:$BD,MATCH($A17,q_projections!$A:$A,0),MATCH(CA$2,q_projections!$2:$2,0)),"n/a")</f>
        <v>n/a</v>
      </c>
      <c r="CB17" s="60" t="str">
        <f>_xlfn.IFNA(INDEX(q_projections!$A:$BD,MATCH($A17,q_projections!$A:$A,0),MATCH(CB$2,q_projections!$2:$2,0)),"n/a")</f>
        <v>n/a</v>
      </c>
      <c r="CC17" s="60" t="str">
        <f>_xlfn.IFNA(INDEX(q_projections!$A:$BD,MATCH($A17,q_projections!$A:$A,0),MATCH(CC$2,q_projections!$2:$2,0)),"n/a")</f>
        <v>n/a</v>
      </c>
      <c r="CD17" s="60" t="str">
        <f>_xlfn.IFNA(INDEX(q_projections!$A:$BD,MATCH($A17,q_projections!$A:$A,0),MATCH(CD$2,q_projections!$2:$2,0)),"n/a")</f>
        <v>n/a</v>
      </c>
      <c r="CE17" s="60" t="str">
        <f>_xlfn.IFNA(INDEX(q_projections!$A:$BD,MATCH($A17,q_projections!$A:$A,0),MATCH(CE$2,q_projections!$2:$2,0)),"n/a")</f>
        <v>n/a</v>
      </c>
      <c r="CF17" s="60" t="str">
        <f>_xlfn.IFNA(INDEX(q_projections!$A:$BD,MATCH($A17,q_projections!$A:$A,0),MATCH(CF$2,q_projections!$2:$2,0)),"n/a")</f>
        <v>n/a</v>
      </c>
      <c r="CG17" s="60" t="str">
        <f>_xlfn.IFNA(INDEX(q_projections!$A:$BD,MATCH($A17,q_projections!$A:$A,0),MATCH(CG$2,q_projections!$2:$2,0)),"n/a")</f>
        <v>n/a</v>
      </c>
      <c r="CH17" s="60" t="str">
        <f>_xlfn.IFNA(INDEX(q_projections!$A:$BD,MATCH($A17,q_projections!$A:$A,0),MATCH(CH$2,q_projections!$2:$2,0)),"n/a")</f>
        <v>n/a</v>
      </c>
      <c r="CI17" s="60" t="str">
        <f>_xlfn.IFNA(INDEX(q_projections!$A:$BD,MATCH($A17,q_projections!$A:$A,0),MATCH(CI$2,q_projections!$2:$2,0)),"n/a")</f>
        <v>n/a</v>
      </c>
      <c r="CJ17" s="60" t="str">
        <f>_xlfn.IFNA(INDEX(q_projections!$A:$BD,MATCH($A17,q_projections!$A:$A,0),MATCH(CJ$2,q_projections!$2:$2,0)),"n/a")</f>
        <v>n/a</v>
      </c>
      <c r="CK17" s="60" t="str">
        <f>_xlfn.IFNA(INDEX(q_projections!$A:$BD,MATCH($A17,q_projections!$A:$A,0),MATCH(CK$2,q_projections!$2:$2,0)),"n/a")</f>
        <v>n/a</v>
      </c>
      <c r="CL17" s="60" t="str">
        <f>_xlfn.IFNA(INDEX(q_projections!$A:$BD,MATCH($A17,q_projections!$A:$A,0),MATCH(CL$2,q_projections!$2:$2,0)),"n/a")</f>
        <v>n/a</v>
      </c>
      <c r="CM17" s="60" t="str">
        <f>_xlfn.IFNA(INDEX(q_projections!$A:$BD,MATCH($A17,q_projections!$A:$A,0),MATCH(CM$2,q_projections!$2:$2,0)),"n/a")</f>
        <v>n/a</v>
      </c>
      <c r="CN17" s="60" t="str">
        <f>_xlfn.IFNA(INDEX(q_projections!$A:$BD,MATCH($A17,q_projections!$A:$A,0),MATCH(CN$2,q_projections!$2:$2,0)),"n/a")</f>
        <v>n/a</v>
      </c>
      <c r="CO17" s="60" t="str">
        <f>_xlfn.IFNA(INDEX(q_projections!$A:$BD,MATCH($A17,q_projections!$A:$A,0),MATCH(CO$2,q_projections!$2:$2,0)),"n/a")</f>
        <v>n/a</v>
      </c>
      <c r="CP17" s="60" t="str">
        <f>_xlfn.IFNA(INDEX(q_projections!$A:$BD,MATCH($A17,q_projections!$A:$A,0),MATCH(CP$2,q_projections!$2:$2,0)),"n/a")</f>
        <v>n/a</v>
      </c>
      <c r="CQ17" s="60" t="str">
        <f>_xlfn.IFNA(INDEX(q_projections!$A:$BD,MATCH($A17,q_projections!$A:$A,0),MATCH(CQ$2,q_projections!$2:$2,0)),"n/a")</f>
        <v>n/a</v>
      </c>
      <c r="CR17" s="60" t="str">
        <f>_xlfn.IFNA(INDEX(q_projections!$A:$BD,MATCH($A17,q_projections!$A:$A,0),MATCH(CR$2,q_projections!$2:$2,0)),"n/a")</f>
        <v>n/a</v>
      </c>
      <c r="CS17" s="60" t="str">
        <f>_xlfn.IFNA(INDEX(q_projections!$A:$BD,MATCH($A17,q_projections!$A:$A,0),MATCH(CS$2,q_projections!$2:$2,0)),"n/a")</f>
        <v>n/a</v>
      </c>
      <c r="CT17" s="60" t="str">
        <f>_xlfn.IFNA(INDEX(q_projections!$A:$BD,MATCH($A17,q_projections!$A:$A,0),MATCH(CT$2,q_projections!$2:$2,0)),"n/a")</f>
        <v>n/a</v>
      </c>
      <c r="CU17" s="60" t="str">
        <f>_xlfn.IFNA(INDEX(q_projections!$A:$BD,MATCH($A17,q_projections!$A:$A,0),MATCH(CU$2,q_projections!$2:$2,0)),"n/a")</f>
        <v>n/a</v>
      </c>
      <c r="CV17" s="60" t="str">
        <f>_xlfn.IFNA(INDEX(q_projections!$A:$BD,MATCH($A17,q_projections!$A:$A,0),MATCH(CV$2,q_projections!$2:$2,0)),"n/a")</f>
        <v>n/a</v>
      </c>
      <c r="CW17" s="60" t="str">
        <f>_xlfn.IFNA(INDEX(q_projections!$A:$BD,MATCH($A17,q_projections!$A:$A,0),MATCH(CW$2,q_projections!$2:$2,0)),"n/a")</f>
        <v>n/a</v>
      </c>
      <c r="CX17" s="60" t="str">
        <f>_xlfn.IFNA(INDEX(q_projections!$A:$BD,MATCH($A17,q_projections!$A:$A,0),MATCH(CX$2,q_projections!$2:$2,0)),"n/a")</f>
        <v>n/a</v>
      </c>
      <c r="CY17" s="60" t="str">
        <f>_xlfn.IFNA(INDEX(q_projections!$A:$BD,MATCH($A17,q_projections!$A:$A,0),MATCH(CY$2,q_projections!$2:$2,0)),"n/a")</f>
        <v>n/a</v>
      </c>
      <c r="CZ17" s="60" t="str">
        <f>_xlfn.IFNA(INDEX(q_projections!$A:$BD,MATCH($A17,q_projections!$A:$A,0),MATCH(CZ$2,q_projections!$2:$2,0)),"n/a")</f>
        <v>n/a</v>
      </c>
      <c r="DA17" s="60" t="str">
        <f>_xlfn.IFNA(INDEX(q_projections!$A:$BD,MATCH($A17,q_projections!$A:$A,0),MATCH(DA$2,q_projections!$2:$2,0)),"n/a")</f>
        <v>n/a</v>
      </c>
      <c r="DB17" s="60" t="str">
        <f>_xlfn.IFNA(INDEX(q_projections!$A:$BD,MATCH($A17,q_projections!$A:$A,0),MATCH(DB$2,q_projections!$2:$2,0)),"n/a")</f>
        <v>n/a</v>
      </c>
      <c r="DC17" s="60" t="str">
        <f>_xlfn.IFNA(INDEX(q_projections!$A:$BD,MATCH($A17,q_projections!$A:$A,0),MATCH(DC$2,q_projections!$2:$2,0)),"n/a")</f>
        <v>n/a</v>
      </c>
      <c r="DD17" s="60" t="str">
        <f>_xlfn.IFNA(INDEX(q_projections!$A:$BD,MATCH($A17,q_projections!$A:$A,0),MATCH(DD$2,q_projections!$2:$2,0)),"n/a")</f>
        <v>n/a</v>
      </c>
      <c r="DE17" s="60" t="str">
        <f>_xlfn.IFNA(INDEX(q_projections!$A:$BD,MATCH($A17,q_projections!$A:$A,0),MATCH(DE$2,q_projections!$2:$2,0)),"n/a")</f>
        <v>n/a</v>
      </c>
      <c r="DF17" s="60" t="str">
        <f>_xlfn.IFNA(INDEX(q_projections!$A:$BD,MATCH($A17,q_projections!$A:$A,0),MATCH(DF$2,q_projections!$2:$2,0)),"n/a")</f>
        <v>n/a</v>
      </c>
      <c r="DG17" s="60" t="str">
        <f>_xlfn.IFNA(INDEX(q_projections!$A:$BD,MATCH($A17,q_projections!$A:$A,0),MATCH(DG$2,q_projections!$2:$2,0)),"n/a")</f>
        <v>n/a</v>
      </c>
      <c r="DH17" s="60" t="str">
        <f>_xlfn.IFNA(INDEX(q_projections!$A:$BD,MATCH($A17,q_projections!$A:$A,0),MATCH(DH$2,q_projections!$2:$2,0)),"n/a")</f>
        <v>n/a</v>
      </c>
      <c r="DI17" s="60" t="str">
        <f>_xlfn.IFNA(INDEX(q_projections!$A:$BD,MATCH($A17,q_projections!$A:$A,0),MATCH(DI$2,q_projections!$2:$2,0)),"n/a")</f>
        <v>n/a</v>
      </c>
      <c r="DJ17" s="60" t="str">
        <f>_xlfn.IFNA(INDEX(q_projections!$A:$BD,MATCH($A17,q_projections!$A:$A,0),MATCH(DJ$2,q_projections!$2:$2,0)),"n/a")</f>
        <v>n/a</v>
      </c>
      <c r="DK17" s="60" t="str">
        <f>_xlfn.IFNA(INDEX(q_projections!$A:$BD,MATCH($A17,q_projections!$A:$A,0),MATCH(DK$2,q_projections!$2:$2,0)),"n/a")</f>
        <v>n/a</v>
      </c>
      <c r="DL17" s="60" t="str">
        <f>_xlfn.IFNA(INDEX(q_projections!$A:$BD,MATCH($A17,q_projections!$A:$A,0),MATCH(DL$2,q_projections!$2:$2,0)),"n/a")</f>
        <v>n/a</v>
      </c>
      <c r="DM17" s="60" t="str">
        <f>_xlfn.IFNA(INDEX(q_projections!$A:$BD,MATCH($A17,q_projections!$A:$A,0),MATCH(DM$2,q_projections!$2:$2,0)),"n/a")</f>
        <v>n/a</v>
      </c>
      <c r="DN17" s="60" t="str">
        <f>_xlfn.IFNA(INDEX(q_projections!$A:$BD,MATCH($A17,q_projections!$A:$A,0),MATCH(DN$2,q_projections!$2:$2,0)),"n/a")</f>
        <v>n/a</v>
      </c>
      <c r="DO17" s="60" t="str">
        <f>_xlfn.IFNA(INDEX(q_projections!$A:$BD,MATCH($A17,q_projections!$A:$A,0),MATCH(DO$2,q_projections!$2:$2,0)),"n/a")</f>
        <v>n/a</v>
      </c>
      <c r="DP17" s="60" t="str">
        <f>_xlfn.IFNA(INDEX(q_projections!$A:$BD,MATCH($A17,q_projections!$A:$A,0),MATCH(DP$2,q_projections!$2:$2,0)),"n/a")</f>
        <v>n/a</v>
      </c>
      <c r="DQ17" s="60" t="str">
        <f>_xlfn.IFNA(INDEX(q_projections!$A:$BD,MATCH($A17,q_projections!$A:$A,0),MATCH(DQ$2,q_projections!$2:$2,0)),"n/a")</f>
        <v>n/a</v>
      </c>
      <c r="DR17" s="60" t="str">
        <f>_xlfn.IFNA(INDEX(q_projections!$A:$BD,MATCH($A17,q_projections!$A:$A,0),MATCH(DR$2,q_projections!$2:$2,0)),"n/a")</f>
        <v>n/a</v>
      </c>
      <c r="DS17" s="60" t="str">
        <f>_xlfn.IFNA(INDEX(q_projections!$A:$BD,MATCH($A17,q_projections!$A:$A,0),MATCH(DS$2,q_projections!$2:$2,0)),"n/a")</f>
        <v>n/a</v>
      </c>
      <c r="DT17" s="60" t="str">
        <f>_xlfn.IFNA(INDEX(q_projections!$A:$BD,MATCH($A17,q_projections!$A:$A,0),MATCH(DT$2,q_projections!$2:$2,0)),"n/a")</f>
        <v>n/a</v>
      </c>
      <c r="DU17" s="60" t="str">
        <f>_xlfn.IFNA(INDEX(q_projections!$A:$BD,MATCH($A17,q_projections!$A:$A,0),MATCH(DU$2,q_projections!$2:$2,0)),"n/a")</f>
        <v>n/a</v>
      </c>
      <c r="DV17" s="60" t="str">
        <f>_xlfn.IFNA(INDEX(q_projections!$A:$BD,MATCH($A17,q_projections!$A:$A,0),MATCH(DV$2,q_projections!$2:$2,0)),"n/a")</f>
        <v>n/a</v>
      </c>
      <c r="DW17" s="60" t="str">
        <f>_xlfn.IFNA(INDEX(q_projections!$A:$BD,MATCH($A17,q_projections!$A:$A,0),MATCH(DW$2,q_projections!$2:$2,0)),"n/a")</f>
        <v>n/a</v>
      </c>
      <c r="DX17" s="60" t="str">
        <f>_xlfn.IFNA(INDEX(q_projections!$A:$BD,MATCH($A17,q_projections!$A:$A,0),MATCH(DX$2,q_projections!$2:$2,0)),"n/a")</f>
        <v>n/a</v>
      </c>
      <c r="DY17" s="60" t="str">
        <f>_xlfn.IFNA(INDEX(q_projections!$A:$BD,MATCH($A17,q_projections!$A:$A,0),MATCH(DY$2,q_projections!$2:$2,0)),"n/a")</f>
        <v>n/a</v>
      </c>
      <c r="DZ17" s="60" t="str">
        <f>_xlfn.IFNA(INDEX(q_projections!$A:$BD,MATCH($A17,q_projections!$A:$A,0),MATCH(DZ$2,q_projections!$2:$2,0)),"n/a")</f>
        <v>n/a</v>
      </c>
      <c r="EA17" s="60" t="str">
        <f>_xlfn.IFNA(INDEX(q_projections!$A:$BD,MATCH($A17,q_projections!$A:$A,0),MATCH(EA$2,q_projections!$2:$2,0)),"n/a")</f>
        <v>n/a</v>
      </c>
      <c r="EB17" s="60" t="str">
        <f>_xlfn.IFNA(INDEX(q_projections!$A:$BD,MATCH($A17,q_projections!$A:$A,0),MATCH(EB$2,q_projections!$2:$2,0)),"n/a")</f>
        <v>n/a</v>
      </c>
      <c r="EC17" s="60" t="str">
        <f>_xlfn.IFNA(INDEX(q_projections!$A:$BD,MATCH($A17,q_projections!$A:$A,0),MATCH(EC$2,q_projections!$2:$2,0)),"n/a")</f>
        <v>n/a</v>
      </c>
      <c r="ED17" s="60" t="str">
        <f>_xlfn.IFNA(INDEX(q_projections!$A:$BD,MATCH($A17,q_projections!$A:$A,0),MATCH(ED$2,q_projections!$2:$2,0)),"n/a")</f>
        <v>n/a</v>
      </c>
      <c r="EE17" s="60" t="str">
        <f>_xlfn.IFNA(INDEX(q_projections!$A:$BD,MATCH($A17,q_projections!$A:$A,0),MATCH(EE$2,q_projections!$2:$2,0)),"n/a")</f>
        <v>n/a</v>
      </c>
      <c r="EF17" s="60" t="str">
        <f>_xlfn.IFNA(INDEX(q_projections!$A:$BD,MATCH($A17,q_projections!$A:$A,0),MATCH(EF$2,q_projections!$2:$2,0)),"n/a")</f>
        <v>n/a</v>
      </c>
      <c r="EG17" s="60" t="str">
        <f>_xlfn.IFNA(INDEX(q_projections!$A:$BD,MATCH($A17,q_projections!$A:$A,0),MATCH(EG$2,q_projections!$2:$2,0)),"n/a")</f>
        <v>n/a</v>
      </c>
      <c r="EH17" s="60" t="str">
        <f>_xlfn.IFNA(INDEX(q_projections!$A:$BD,MATCH($A17,q_projections!$A:$A,0),MATCH(EH$2,q_projections!$2:$2,0)),"n/a")</f>
        <v>n/a</v>
      </c>
      <c r="EI17" s="60" t="str">
        <f>_xlfn.IFNA(INDEX(q_projections!$A:$BD,MATCH($A17,q_projections!$A:$A,0),MATCH(EI$2,q_projections!$2:$2,0)),"n/a")</f>
        <v>n/a</v>
      </c>
      <c r="EJ17" s="60" t="str">
        <f>_xlfn.IFNA(INDEX(q_projections!$A:$BD,MATCH($A17,q_projections!$A:$A,0),MATCH(EJ$2,q_projections!$2:$2,0)),"n/a")</f>
        <v>n/a</v>
      </c>
      <c r="EK17" s="60" t="str">
        <f>_xlfn.IFNA(INDEX(q_projections!$A:$BD,MATCH($A17,q_projections!$A:$A,0),MATCH(EK$2,q_projections!$2:$2,0)),"n/a")</f>
        <v>n/a</v>
      </c>
      <c r="EL17" s="60" t="str">
        <f>_xlfn.IFNA(INDEX(q_projections!$A:$BD,MATCH($A17,q_projections!$A:$A,0),MATCH(EL$2,q_projections!$2:$2,0)),"n/a")</f>
        <v>n/a</v>
      </c>
      <c r="EM17" s="60" t="str">
        <f>_xlfn.IFNA(INDEX(q_projections!$A:$BD,MATCH($A17,q_projections!$A:$A,0),MATCH(EM$2,q_projections!$2:$2,0)),"n/a")</f>
        <v>n/a</v>
      </c>
      <c r="EN17" s="60" t="str">
        <f>_xlfn.IFNA(INDEX(q_projections!$A:$BD,MATCH($A17,q_projections!$A:$A,0),MATCH(EN$2,q_projections!$2:$2,0)),"n/a")</f>
        <v>n/a</v>
      </c>
      <c r="EO17" s="60" t="str">
        <f>_xlfn.IFNA(INDEX(q_projections!$A:$BD,MATCH($A17,q_projections!$A:$A,0),MATCH(EO$2,q_projections!$2:$2,0)),"n/a")</f>
        <v>n/a</v>
      </c>
      <c r="EP17" s="60" t="str">
        <f>_xlfn.IFNA(INDEX(q_projections!$A:$BD,MATCH($A17,q_projections!$A:$A,0),MATCH(EP$2,q_projections!$2:$2,0)),"n/a")</f>
        <v>n/a</v>
      </c>
      <c r="EQ17" s="60" t="str">
        <f>_xlfn.IFNA(INDEX(q_projections!$A:$BD,MATCH($A17,q_projections!$A:$A,0),MATCH(EQ$2,q_projections!$2:$2,0)),"n/a")</f>
        <v>n/a</v>
      </c>
      <c r="ER17" s="60" t="str">
        <f>_xlfn.IFNA(INDEX(q_projections!$A:$BD,MATCH($A17,q_projections!$A:$A,0),MATCH(ER$2,q_projections!$2:$2,0)),"n/a")</f>
        <v>n/a</v>
      </c>
      <c r="ES17" s="60" t="str">
        <f>_xlfn.IFNA(INDEX(q_projections!$A:$BD,MATCH($A17,q_projections!$A:$A,0),MATCH(ES$2,q_projections!$2:$2,0)),"n/a")</f>
        <v>n/a</v>
      </c>
      <c r="ET17" s="60" t="str">
        <f>_xlfn.IFNA(INDEX(q_projections!$A:$BD,MATCH($A17,q_projections!$A:$A,0),MATCH(ET$2,q_projections!$2:$2,0)),"n/a")</f>
        <v>n/a</v>
      </c>
      <c r="EU17" s="60" t="str">
        <f>_xlfn.IFNA(INDEX(q_projections!$A:$BD,MATCH($A17,q_projections!$A:$A,0),MATCH(EU$2,q_projections!$2:$2,0)),"n/a")</f>
        <v>n/a</v>
      </c>
      <c r="EV17" s="60" t="str">
        <f>_xlfn.IFNA(INDEX(q_projections!$A:$BD,MATCH($A17,q_projections!$A:$A,0),MATCH(EV$2,q_projections!$2:$2,0)),"n/a")</f>
        <v>n/a</v>
      </c>
      <c r="EW17" s="60" t="str">
        <f>_xlfn.IFNA(INDEX(q_projections!$A:$BD,MATCH($A17,q_projections!$A:$A,0),MATCH(EW$2,q_projections!$2:$2,0)),"n/a")</f>
        <v>n/a</v>
      </c>
      <c r="EX17" s="60" t="str">
        <f>_xlfn.IFNA(INDEX(q_projections!$A:$BD,MATCH($A17,q_projections!$A:$A,0),MATCH(EX$2,q_projections!$2:$2,0)),"n/a")</f>
        <v>n/a</v>
      </c>
      <c r="EY17" s="60" t="str">
        <f>_xlfn.IFNA(INDEX(q_projections!$A:$BD,MATCH($A17,q_projections!$A:$A,0),MATCH(EY$2,q_projections!$2:$2,0)),"n/a")</f>
        <v>n/a</v>
      </c>
      <c r="EZ17" s="60" t="str">
        <f>_xlfn.IFNA(INDEX(q_projections!$A:$BD,MATCH($A17,q_projections!$A:$A,0),MATCH(EZ$2,q_projections!$2:$2,0)),"n/a")</f>
        <v>n/a</v>
      </c>
      <c r="FA17" s="60" t="str">
        <f>_xlfn.IFNA(INDEX(q_projections!$A:$BD,MATCH($A17,q_projections!$A:$A,0),MATCH(FA$2,q_projections!$2:$2,0)),"n/a")</f>
        <v>n/a</v>
      </c>
      <c r="FB17" s="60" t="str">
        <f>_xlfn.IFNA(INDEX(q_projections!$A:$BD,MATCH($A17,q_projections!$A:$A,0),MATCH(FB$2,q_projections!$2:$2,0)),"n/a")</f>
        <v>n/a</v>
      </c>
      <c r="FC17" s="60" t="str">
        <f>_xlfn.IFNA(INDEX(q_projections!$A:$BD,MATCH($A17,q_projections!$A:$A,0),MATCH(FC$2,q_projections!$2:$2,0)),"n/a")</f>
        <v>n/a</v>
      </c>
      <c r="FD17" s="60" t="str">
        <f>_xlfn.IFNA(INDEX(q_projections!$A:$BD,MATCH($A17,q_projections!$A:$A,0),MATCH(FD$2,q_projections!$2:$2,0)),"n/a")</f>
        <v>n/a</v>
      </c>
      <c r="FE17" s="60" t="str">
        <f>_xlfn.IFNA(INDEX(q_projections!$A:$BD,MATCH($A17,q_projections!$A:$A,0),MATCH(FE$2,q_projections!$2:$2,0)),"n/a")</f>
        <v>n/a</v>
      </c>
      <c r="FF17" s="60" t="str">
        <f>_xlfn.IFNA(INDEX(q_projections!$A:$BD,MATCH($A17,q_projections!$A:$A,0),MATCH(FF$2,q_projections!$2:$2,0)),"n/a")</f>
        <v>n/a</v>
      </c>
      <c r="FG17" s="60" t="str">
        <f>_xlfn.IFNA(INDEX(q_projections!$A:$BD,MATCH($A17,q_projections!$A:$A,0),MATCH(FG$2,q_projections!$2:$2,0)),"n/a")</f>
        <v>n/a</v>
      </c>
      <c r="FH17" s="60" t="str">
        <f>_xlfn.IFNA(INDEX(q_projections!$A:$BD,MATCH($A17,q_projections!$A:$A,0),MATCH(FH$2,q_projections!$2:$2,0)),"n/a")</f>
        <v>n/a</v>
      </c>
      <c r="FI17" s="60" t="str">
        <f>_xlfn.IFNA(INDEX(q_projections!$A:$BD,MATCH($A17,q_projections!$A:$A,0),MATCH(FI$2,q_projections!$2:$2,0)),"n/a")</f>
        <v>n/a</v>
      </c>
      <c r="FJ17" s="60" t="str">
        <f>_xlfn.IFNA(INDEX(q_projections!$A:$BD,MATCH($A17,q_projections!$A:$A,0),MATCH(FJ$2,q_projections!$2:$2,0)),"n/a")</f>
        <v>n/a</v>
      </c>
      <c r="FK17" s="60" t="str">
        <f>_xlfn.IFNA(INDEX(q_projections!$A:$BD,MATCH($A17,q_projections!$A:$A,0),MATCH(FK$2,q_projections!$2:$2,0)),"n/a")</f>
        <v>n/a</v>
      </c>
      <c r="FL17" s="60" t="str">
        <f>_xlfn.IFNA(INDEX(q_projections!$A:$BD,MATCH($A17,q_projections!$A:$A,0),MATCH(FL$2,q_projections!$2:$2,0)),"n/a")</f>
        <v>n/a</v>
      </c>
      <c r="FM17" s="60" t="str">
        <f>_xlfn.IFNA(INDEX(q_projections!$A:$BD,MATCH($A17,q_projections!$A:$A,0),MATCH(FM$2,q_projections!$2:$2,0)),"n/a")</f>
        <v>n/a</v>
      </c>
      <c r="FN17" s="60" t="str">
        <f>_xlfn.IFNA(INDEX(q_projections!$A:$BD,MATCH($A17,q_projections!$A:$A,0),MATCH(FN$2,q_projections!$2:$2,0)),"n/a")</f>
        <v>n/a</v>
      </c>
      <c r="FO17" s="60" t="str">
        <f>_xlfn.IFNA(INDEX(q_projections!$A:$BD,MATCH($A17,q_projections!$A:$A,0),MATCH(FO$2,q_projections!$2:$2,0)),"n/a")</f>
        <v>n/a</v>
      </c>
      <c r="FP17" s="60" t="str">
        <f>_xlfn.IFNA(INDEX(q_projections!$A:$BD,MATCH($A17,q_projections!$A:$A,0),MATCH(FP$2,q_projections!$2:$2,0)),"n/a")</f>
        <v>n/a</v>
      </c>
      <c r="FQ17" s="60" t="str">
        <f>_xlfn.IFNA(INDEX(q_projections!$A:$BD,MATCH($A17,q_projections!$A:$A,0),MATCH(FQ$2,q_projections!$2:$2,0)),"n/a")</f>
        <v>n/a</v>
      </c>
      <c r="FR17" s="60" t="str">
        <f>_xlfn.IFNA(INDEX(q_projections!$A:$BD,MATCH($A17,q_projections!$A:$A,0),MATCH(FR$2,q_projections!$2:$2,0)),"n/a")</f>
        <v>n/a</v>
      </c>
      <c r="FS17" s="60" t="str">
        <f>_xlfn.IFNA(INDEX(q_projections!$A:$BD,MATCH($A17,q_projections!$A:$A,0),MATCH(FS$2,q_projections!$2:$2,0)),"n/a")</f>
        <v>n/a</v>
      </c>
      <c r="FT17" s="60" t="str">
        <f>_xlfn.IFNA(INDEX(q_projections!$A:$BD,MATCH($A17,q_projections!$A:$A,0),MATCH(FT$2,q_projections!$2:$2,0)),"n/a")</f>
        <v>n/a</v>
      </c>
      <c r="FU17" s="60" t="str">
        <f>_xlfn.IFNA(INDEX(q_projections!$A:$BD,MATCH($A17,q_projections!$A:$A,0),MATCH(FU$2,q_projections!$2:$2,0)),"n/a")</f>
        <v>n/a</v>
      </c>
      <c r="FV17" s="60" t="str">
        <f>_xlfn.IFNA(INDEX(q_projections!$A:$BD,MATCH($A17,q_projections!$A:$A,0),MATCH(FV$2,q_projections!$2:$2,0)),"n/a")</f>
        <v>n/a</v>
      </c>
      <c r="FW17" s="60" t="str">
        <f>_xlfn.IFNA(INDEX(q_projections!$A:$BD,MATCH($A17,q_projections!$A:$A,0),MATCH(FW$2,q_projections!$2:$2,0)),"n/a")</f>
        <v>n/a</v>
      </c>
      <c r="FX17" s="60" t="str">
        <f>_xlfn.IFNA(INDEX(q_projections!$A:$BD,MATCH($A17,q_projections!$A:$A,0),MATCH(FX$2,q_projections!$2:$2,0)),"n/a")</f>
        <v>n/a</v>
      </c>
      <c r="FY17" s="60" t="str">
        <f>_xlfn.IFNA(INDEX(q_projections!$A:$BD,MATCH($A17,q_projections!$A:$A,0),MATCH(FY$2,q_projections!$2:$2,0)),"n/a")</f>
        <v>n/a</v>
      </c>
      <c r="FZ17" s="60" t="str">
        <f>_xlfn.IFNA(INDEX(q_projections!$A:$BD,MATCH($A17,q_projections!$A:$A,0),MATCH(FZ$2,q_projections!$2:$2,0)),"n/a")</f>
        <v>n/a</v>
      </c>
      <c r="GA17" s="60" t="str">
        <f>_xlfn.IFNA(INDEX(q_projections!$A:$BD,MATCH($A17,q_projections!$A:$A,0),MATCH(GA$2,q_projections!$2:$2,0)),"n/a")</f>
        <v>n/a</v>
      </c>
      <c r="GB17" s="60" t="str">
        <f>_xlfn.IFNA(INDEX(q_projections!$A:$BD,MATCH($A17,q_projections!$A:$A,0),MATCH(GB$2,q_projections!$2:$2,0)),"n/a")</f>
        <v>n/a</v>
      </c>
      <c r="GC17" s="60" t="str">
        <f>_xlfn.IFNA(INDEX(q_projections!$A:$BD,MATCH($A17,q_projections!$A:$A,0),MATCH(GC$2,q_projections!$2:$2,0)),"n/a")</f>
        <v>n/a</v>
      </c>
      <c r="GD17" s="60" t="str">
        <f>_xlfn.IFNA(INDEX(q_projections!$A:$BD,MATCH($A17,q_projections!$A:$A,0),MATCH(GD$2,q_projections!$2:$2,0)),"n/a")</f>
        <v>n/a</v>
      </c>
      <c r="GE17" s="60" t="str">
        <f>_xlfn.IFNA(INDEX(q_projections!$A:$BD,MATCH($A17,q_projections!$A:$A,0),MATCH(GE$2,q_projections!$2:$2,0)),"n/a")</f>
        <v>n/a</v>
      </c>
      <c r="GF17" s="60" t="str">
        <f>_xlfn.IFNA(INDEX(q_projections!$A:$BD,MATCH($A17,q_projections!$A:$A,0),MATCH(GF$2,q_projections!$2:$2,0)),"n/a")</f>
        <v>n/a</v>
      </c>
      <c r="GG17" s="60" t="str">
        <f>_xlfn.IFNA(INDEX(q_projections!$A:$BD,MATCH($A17,q_projections!$A:$A,0),MATCH(GG$2,q_projections!$2:$2,0)),"n/a")</f>
        <v>n/a</v>
      </c>
      <c r="GH17" s="60">
        <f>_xlfn.IFNA(INDEX(q_projections!$A:$BD,MATCH($A17,q_projections!$A:$A,0),MATCH(GH$2,q_projections!$2:$2,0)),"n/a")</f>
        <v>0</v>
      </c>
      <c r="GI17" s="60">
        <f>_xlfn.IFNA(INDEX(q_projections!$A:$BD,MATCH($A17,q_projections!$A:$A,0),MATCH(GI$2,q_projections!$2:$2,0)),"n/a")</f>
        <v>0</v>
      </c>
      <c r="GJ17" s="60">
        <f>_xlfn.IFNA(INDEX(q_projections!$A:$BD,MATCH($A17,q_projections!$A:$A,0),MATCH(GJ$2,q_projections!$2:$2,0)),"n/a")</f>
        <v>0</v>
      </c>
      <c r="GK17" s="60">
        <f>_xlfn.IFNA(INDEX(q_projections!$A:$BD,MATCH($A17,q_projections!$A:$A,0),MATCH(GK$2,q_projections!$2:$2,0)),"n/a")</f>
        <v>5.8138696475714013</v>
      </c>
      <c r="GL17" s="60">
        <f>_xlfn.IFNA(INDEX(q_projections!$A:$BD,MATCH($A17,q_projections!$A:$A,0),MATCH(GL$2,q_projections!$2:$2,0)),"n/a")</f>
        <v>4.4685916773616441</v>
      </c>
      <c r="GM17" s="60">
        <f>_xlfn.IFNA(INDEX(q_projections!$A:$BD,MATCH($A17,q_projections!$A:$A,0),MATCH(GM$2,q_projections!$2:$2,0)),"n/a")</f>
        <v>5.9565469483615185</v>
      </c>
      <c r="GN17" s="60">
        <f>_xlfn.IFNA(INDEX(q_projections!$A:$BD,MATCH($A17,q_projections!$A:$A,0),MATCH(GN$2,q_projections!$2:$2,0)),"n/a")</f>
        <v>5.1477791381184579</v>
      </c>
      <c r="GO17" s="60">
        <f>_xlfn.IFNA(INDEX(q_projections!$A:$BD,MATCH($A17,q_projections!$A:$A,0),MATCH(GO$2,q_projections!$2:$2,0)),"n/a")</f>
        <v>3.669094527649297</v>
      </c>
      <c r="GP17" s="60">
        <f>_xlfn.IFNA(INDEX(q_projections!$A:$BD,MATCH($A17,q_projections!$A:$A,0),MATCH(GP$2,q_projections!$2:$2,0)),"n/a")</f>
        <v>3.8375390968784506</v>
      </c>
      <c r="GQ17" s="60">
        <f>_xlfn.IFNA(INDEX(q_projections!$A:$BD,MATCH($A17,q_projections!$A:$A,0),MATCH(GQ$2,q_projections!$2:$2,0)),"n/a")</f>
        <v>3.9466022835692893</v>
      </c>
      <c r="GR17" s="60">
        <f>_xlfn.IFNA(INDEX(q_projections!$A:$BD,MATCH($A17,q_projections!$A:$A,0),MATCH(GR$2,q_projections!$2:$2,0)),"n/a")</f>
        <v>3.8179770757669873</v>
      </c>
      <c r="GS17" s="60">
        <f>_xlfn.IFNA(INDEX(q_projections!$A:$BD,MATCH($A17,q_projections!$A:$A,0),MATCH(GS$2,q_projections!$2:$2,0)),"n/a")</f>
        <v>3.817559277076632</v>
      </c>
      <c r="GT17" s="60">
        <f>_xlfn.IFNA(INDEX(q_projections!$A:$BD,MATCH($A17,q_projections!$A:$A,0),MATCH(GT$2,q_projections!$2:$2,0)),"n/a")</f>
        <v>3.6225395705548502</v>
      </c>
      <c r="GU17" s="60">
        <f>_xlfn.IFNA(INDEX(q_projections!$A:$BD,MATCH($A17,q_projections!$A:$A,0),MATCH(GU$2,q_projections!$2:$2,0)),"n/a")</f>
        <v>3.590030192305016</v>
      </c>
      <c r="GV17" s="60">
        <f>_xlfn.IFNA(INDEX(q_projections!$A:$BD,MATCH($A17,q_projections!$A:$A,0),MATCH(GV$2,q_projections!$2:$2,0)),"n/a")</f>
        <v>3.5580990610512675</v>
      </c>
      <c r="GW17" s="60">
        <f>_xlfn.IFNA(INDEX(q_projections!$A:$BD,MATCH($A17,q_projections!$A:$A,0),MATCH(GW$2,q_projections!$2:$2,0)),"n/a")</f>
        <v>3.5782698414285274</v>
      </c>
      <c r="GX17" s="60">
        <f>_xlfn.IFNA(INDEX(q_projections!$A:$BD,MATCH($A17,q_projections!$A:$A,0),MATCH(GX$2,q_projections!$2:$2,0)),"n/a")</f>
        <v>3.6146777562141352</v>
      </c>
      <c r="GY17" s="60">
        <f>_xlfn.IFNA(INDEX(q_projections!$A:$BD,MATCH($A17,q_projections!$A:$A,0),MATCH(GY$2,q_projections!$2:$2,0)),"n/a")</f>
        <v>3.5991921758582013</v>
      </c>
      <c r="GZ17" s="60">
        <f>_xlfn.IFNA(INDEX(q_projections!$A:$BD,MATCH($A17,q_projections!$A:$A,0),MATCH(GZ$2,q_projections!$2:$2,0)),"n/a")</f>
        <v>3.6173038216184006</v>
      </c>
      <c r="HA17" s="60">
        <f>_xlfn.IFNA(INDEX(q_projections!$A:$BD,MATCH($A17,q_projections!$A:$A,0),MATCH(HA$2,q_projections!$2:$2,0)),"n/a")</f>
        <v>3.6014751028963898</v>
      </c>
      <c r="HB17" s="60">
        <f>_xlfn.IFNA(INDEX(q_projections!$A:$BD,MATCH($A17,q_projections!$A:$A,0),MATCH(HB$2,q_projections!$2:$2,0)),"n/a")</f>
        <v>3.6351097355897588</v>
      </c>
      <c r="HC17" s="60">
        <f>_xlfn.IFNA(INDEX(q_projections!$A:$BD,MATCH($A17,q_projections!$A:$A,0),MATCH(HC$2,q_projections!$2:$2,0)),"n/a")</f>
        <v>3.6512723064988872</v>
      </c>
      <c r="HD17" s="60">
        <f>_xlfn.IFNA(INDEX(q_projections!$A:$BD,MATCH($A17,q_projections!$A:$A,0),MATCH(HD$2,q_projections!$2:$2,0)),"n/a")</f>
        <v>3.6990336548557545</v>
      </c>
      <c r="HE17" s="60">
        <f>_xlfn.IFNA(INDEX(q_projections!$A:$BD,MATCH($A17,q_projections!$A:$A,0),MATCH(HE$2,q_projections!$2:$2,0)),"n/a")</f>
        <v>3.7131874886483729</v>
      </c>
      <c r="HF17" s="60">
        <f>_xlfn.IFNA(INDEX(q_projections!$A:$BD,MATCH($A17,q_projections!$A:$A,0),MATCH(HF$2,q_projections!$2:$2,0)),"n/a")</f>
        <v>3.7425260906161828</v>
      </c>
      <c r="HG17" s="60">
        <f>_xlfn.IFNA(INDEX(q_projections!$A:$BD,MATCH($A17,q_projections!$A:$A,0),MATCH(HG$2,q_projections!$2:$2,0)),"n/a")</f>
        <v>3.7235653230651478</v>
      </c>
      <c r="HH17" s="60">
        <f>_xlfn.IFNA(INDEX(q_projections!$A:$BD,MATCH($A17,q_projections!$A:$A,0),MATCH(HH$2,q_projections!$2:$2,0)),"n/a")</f>
        <v>3.7359777985189524</v>
      </c>
      <c r="HI17" s="60">
        <f>_xlfn.IFNA(INDEX(q_projections!$A:$BD,MATCH($A17,q_projections!$A:$A,0),MATCH(HI$2,q_projections!$2:$2,0)),"n/a")</f>
        <v>3.7322946270250235</v>
      </c>
      <c r="HJ17" s="60">
        <f>_xlfn.IFNA(INDEX(q_projections!$A:$BD,MATCH($A17,q_projections!$A:$A,0),MATCH(HJ$2,q_projections!$2:$2,0)),"n/a")</f>
        <v>3.7437001995056063</v>
      </c>
      <c r="HK17" s="60">
        <f>_xlfn.IFNA(INDEX(q_projections!$A:$BD,MATCH($A17,q_projections!$A:$A,0),MATCH(HK$2,q_projections!$2:$2,0)),"n/a")</f>
        <v>3.7089904584699296</v>
      </c>
      <c r="HL17" s="60">
        <f>_xlfn.IFNA(INDEX(q_projections!$A:$BD,MATCH($A17,q_projections!$A:$A,0),MATCH(HL$2,q_projections!$2:$2,0)),"n/a")</f>
        <v>3.7049603573332091</v>
      </c>
      <c r="HM17" s="60">
        <f>_xlfn.IFNA(INDEX(q_projections!$A:$BD,MATCH($A17,q_projections!$A:$A,0),MATCH(HM$2,q_projections!$2:$2,0)),"n/a")</f>
        <v>3.685845679012667</v>
      </c>
      <c r="HN17" s="60">
        <f>_xlfn.IFNA(INDEX(q_projections!$A:$BD,MATCH($A17,q_projections!$A:$A,0),MATCH(HN$2,q_projections!$2:$2,0)),"n/a")</f>
        <v>3.6816924448592969</v>
      </c>
      <c r="HO17" s="60">
        <f>_xlfn.IFNA(INDEX(q_projections!$A:$BD,MATCH($A17,q_projections!$A:$A,0),MATCH(HO$2,q_projections!$2:$2,0)),"n/a")</f>
        <v>3.6481177244633622</v>
      </c>
      <c r="HP17" s="60">
        <f>_xlfn.IFNA(INDEX(q_projections!$A:$BD,MATCH($A17,q_projections!$A:$A,0),MATCH(HP$2,q_projections!$2:$2,0)),"n/a")</f>
        <v>3.6441127768097159</v>
      </c>
      <c r="HQ17" s="60">
        <f>_xlfn.IFNA(INDEX(q_projections!$A:$BD,MATCH($A17,q_projections!$A:$A,0),MATCH(HQ$2,q_projections!$2:$2,0)),"n/a")</f>
        <v>3.6255681661140571</v>
      </c>
      <c r="HR17" s="60">
        <f>_xlfn.IFNA(INDEX(q_projections!$A:$BD,MATCH($A17,q_projections!$A:$A,0),MATCH(HR$2,q_projections!$2:$2,0)),"n/a")</f>
        <v>3.635675763724211</v>
      </c>
      <c r="HS17" s="60">
        <f>_xlfn.IFNA(INDEX(q_projections!$A:$BD,MATCH($A17,q_projections!$A:$A,0),MATCH(HS$2,q_projections!$2:$2,0)),"n/a")</f>
        <v>3.588835875487284</v>
      </c>
      <c r="HT17" s="60">
        <f>_xlfn.IFNA(INDEX(q_projections!$A:$BD,MATCH($A17,q_projections!$A:$A,0),MATCH(HT$2,q_projections!$2:$2,0)),"n/a")</f>
        <v>3.5569258897375722</v>
      </c>
      <c r="HU17" s="60">
        <f>_xlfn.IFNA(INDEX(q_projections!$A:$BD,MATCH($A17,q_projections!$A:$A,0),MATCH(HU$2,q_projections!$2:$2,0)),"n/a")</f>
        <v>3.5117359039375184</v>
      </c>
      <c r="HV17" s="60">
        <f>_xlfn.IFNA(INDEX(q_projections!$A:$BD,MATCH($A17,q_projections!$A:$A,0),MATCH(HV$2,q_projections!$2:$2,0)),"n/a")</f>
        <v>3.4948967214686322</v>
      </c>
      <c r="HW17" s="60">
        <f>_xlfn.IFNA(INDEX(q_projections!$A:$BD,MATCH($A17,q_projections!$A:$A,0),MATCH(HW$2,q_projections!$2:$2,0)),"n/a")</f>
        <v>3.4782296569489279</v>
      </c>
      <c r="HX17" s="60">
        <f>_xlfn.IFNA(INDEX(q_projections!$A:$BD,MATCH($A17,q_projections!$A:$A,0),MATCH(HX$2,q_projections!$2:$2,0)),"n/a")</f>
        <v>3.4482478770077707</v>
      </c>
      <c r="HY17" s="60">
        <f>_xlfn.IFNA(INDEX(q_projections!$A:$BD,MATCH($A17,q_projections!$A:$A,0),MATCH(HY$2,q_projections!$2:$2,0)),"n/a")</f>
        <v>3.4321459396130738</v>
      </c>
      <c r="HZ17" s="60">
        <f>_xlfn.IFNA(INDEX(q_projections!$A:$BD,MATCH($A17,q_projections!$A:$A,0),MATCH(HZ$2,q_projections!$2:$2,0)),"n/a")</f>
        <v>3.3896976346559082</v>
      </c>
      <c r="IA17" s="60">
        <f>_xlfn.IFNA(INDEX(q_projections!$A:$BD,MATCH($A17,q_projections!$A:$A,0),MATCH(IA$2,q_projections!$2:$2,0)),"n/a")</f>
        <v>3.3874968217506352</v>
      </c>
      <c r="IB17" s="60">
        <f>_xlfn.IFNA(INDEX(q_projections!$A:$BD,MATCH($A17,q_projections!$A:$A,0),MATCH(IB$2,q_projections!$2:$2,0)),"n/a")</f>
        <v>3.3329951425439042</v>
      </c>
      <c r="IC17" s="60">
        <f>_xlfn.IFNA(INDEX(q_projections!$A:$BD,MATCH($A17,q_projections!$A:$A,0),MATCH(IC$2,q_projections!$2:$2,0)),"n/a")</f>
        <v>3.2925369507380342</v>
      </c>
    </row>
    <row r="18" spans="1:238" s="60" customFormat="1">
      <c r="A18" s="70"/>
    </row>
    <row r="19" spans="1:238" s="60" customFormat="1">
      <c r="A19" s="68" t="s">
        <v>504</v>
      </c>
      <c r="W19" s="61"/>
      <c r="X19" s="61"/>
      <c r="Y19" s="61"/>
      <c r="Z19" s="61"/>
      <c r="AA19" s="61"/>
      <c r="AB19" s="61"/>
      <c r="AC19" s="61"/>
      <c r="AD19" s="61"/>
      <c r="AE19" s="61"/>
      <c r="AF19" s="61"/>
      <c r="AG19" s="61"/>
      <c r="AH19" s="61"/>
      <c r="AI19" s="61"/>
      <c r="AJ19" s="61"/>
      <c r="AK19" s="61"/>
      <c r="AL19" s="61"/>
      <c r="AM19" s="61"/>
      <c r="AN19" s="61"/>
      <c r="AO19" s="61"/>
      <c r="AP19" s="61"/>
      <c r="AQ19" s="61"/>
      <c r="AR19" s="61"/>
      <c r="AS19" s="61"/>
      <c r="BO19" s="61"/>
      <c r="BP19" s="61"/>
      <c r="BQ19" s="61"/>
      <c r="BR19" s="61"/>
      <c r="BS19" s="61"/>
      <c r="BT19" s="61"/>
      <c r="BU19" s="61"/>
      <c r="BV19" s="61"/>
      <c r="BW19" s="61"/>
      <c r="BX19" s="61"/>
      <c r="BY19" s="61"/>
      <c r="BZ19" s="61"/>
      <c r="CA19" s="61"/>
      <c r="CB19" s="61"/>
      <c r="CC19" s="61"/>
      <c r="CD19" s="61"/>
      <c r="CE19" s="61"/>
      <c r="CF19" s="61"/>
      <c r="CG19" s="61"/>
      <c r="CH19" s="61"/>
      <c r="CI19" s="61"/>
      <c r="CJ19" s="61"/>
      <c r="CK19" s="61"/>
      <c r="DG19" s="61"/>
      <c r="DH19" s="61"/>
      <c r="DI19" s="61"/>
      <c r="DJ19" s="61"/>
      <c r="DK19" s="61"/>
      <c r="DL19" s="61"/>
      <c r="DM19" s="61"/>
      <c r="DN19" s="61"/>
      <c r="DO19" s="61"/>
      <c r="DP19" s="61"/>
      <c r="DQ19" s="61"/>
      <c r="DR19" s="61"/>
      <c r="DS19" s="61"/>
      <c r="DT19" s="61"/>
      <c r="DU19" s="61"/>
      <c r="DV19" s="61"/>
      <c r="DW19" s="61"/>
      <c r="DX19" s="61"/>
      <c r="DY19" s="61"/>
      <c r="DZ19" s="61"/>
      <c r="EA19" s="61"/>
      <c r="EB19" s="61"/>
      <c r="EC19" s="61"/>
      <c r="EY19" s="61"/>
      <c r="EZ19" s="61"/>
      <c r="FA19" s="61"/>
      <c r="FB19" s="61"/>
      <c r="FC19" s="61"/>
      <c r="FD19" s="61"/>
      <c r="FE19" s="61"/>
      <c r="FF19" s="61"/>
      <c r="FG19" s="61"/>
      <c r="FH19" s="61"/>
      <c r="FI19" s="61"/>
      <c r="FJ19" s="61"/>
      <c r="FK19" s="61"/>
      <c r="FL19" s="61"/>
      <c r="FM19" s="61"/>
      <c r="FN19" s="61"/>
      <c r="FO19" s="61"/>
      <c r="FP19" s="61"/>
      <c r="FQ19" s="61"/>
      <c r="FR19" s="61"/>
      <c r="FS19" s="61"/>
      <c r="FT19" s="61"/>
      <c r="FU19" s="61"/>
      <c r="FV19" s="61"/>
      <c r="FW19" s="61"/>
      <c r="FX19" s="61"/>
      <c r="FY19" s="61"/>
      <c r="FZ19" s="61"/>
      <c r="GA19" s="61"/>
      <c r="GB19" s="61"/>
      <c r="GC19" s="61"/>
      <c r="GD19" s="61"/>
      <c r="GE19" s="61"/>
      <c r="GF19" s="61"/>
      <c r="GG19" s="61"/>
      <c r="GH19" s="61"/>
      <c r="GI19" s="61"/>
      <c r="GJ19" s="61"/>
      <c r="GW19" s="61"/>
      <c r="GX19" s="61"/>
      <c r="GY19" s="61"/>
      <c r="GZ19" s="61"/>
      <c r="HA19" s="61"/>
      <c r="HB19" s="61"/>
      <c r="HC19" s="61"/>
      <c r="HD19" s="61"/>
      <c r="HE19" s="61"/>
      <c r="HF19" s="61"/>
      <c r="HG19" s="61"/>
      <c r="HH19" s="61"/>
      <c r="HI19" s="61"/>
      <c r="HJ19" s="61"/>
      <c r="HK19" s="61"/>
      <c r="HL19" s="61"/>
      <c r="HM19" s="61"/>
      <c r="HN19" s="61"/>
      <c r="HO19" s="61"/>
      <c r="HP19" s="61"/>
      <c r="HQ19" s="61"/>
      <c r="HR19" s="61"/>
      <c r="HS19" s="61"/>
      <c r="HT19" s="61"/>
      <c r="HU19" s="61"/>
      <c r="HV19" s="61"/>
      <c r="HW19" s="61"/>
      <c r="HX19" s="61"/>
      <c r="HY19" s="61"/>
      <c r="HZ19" s="61"/>
      <c r="IA19" s="61"/>
      <c r="IB19" s="61"/>
      <c r="IC19" s="61"/>
      <c r="ID19" s="61"/>
    </row>
    <row r="20" spans="1:238" s="25" customFormat="1">
      <c r="A20" s="71" t="s">
        <v>533</v>
      </c>
      <c r="W20" s="75"/>
      <c r="X20" s="75"/>
      <c r="Y20" s="75"/>
      <c r="Z20" s="75"/>
      <c r="AA20" s="75"/>
      <c r="AB20" s="75"/>
      <c r="AC20" s="75"/>
      <c r="AD20" s="75"/>
      <c r="AE20" s="75"/>
      <c r="AF20" s="75"/>
      <c r="AG20" s="75"/>
      <c r="AH20" s="75"/>
      <c r="AI20" s="75"/>
      <c r="AJ20" s="75"/>
      <c r="AK20" s="75"/>
      <c r="AL20" s="75"/>
      <c r="AM20" s="75"/>
      <c r="AN20" s="75"/>
      <c r="AO20" s="75"/>
      <c r="AP20" s="75"/>
      <c r="AQ20" s="75"/>
      <c r="AR20" s="75"/>
      <c r="AS20" s="75"/>
      <c r="BO20" s="75"/>
      <c r="BP20" s="75"/>
      <c r="BQ20" s="75"/>
      <c r="BR20" s="75"/>
      <c r="BS20" s="75"/>
      <c r="BT20" s="75"/>
      <c r="BU20" s="75"/>
      <c r="BV20" s="75"/>
      <c r="BW20" s="75"/>
      <c r="BX20" s="75"/>
      <c r="BY20" s="75"/>
      <c r="BZ20" s="75"/>
      <c r="CA20" s="75"/>
      <c r="CB20" s="75"/>
      <c r="CC20" s="75"/>
      <c r="CD20" s="75"/>
      <c r="CE20" s="75"/>
      <c r="CF20" s="75"/>
      <c r="CG20" s="75"/>
      <c r="CH20" s="75"/>
      <c r="CI20" s="75"/>
      <c r="CJ20" s="75"/>
      <c r="CK20" s="75"/>
      <c r="DG20" s="75"/>
      <c r="DH20" s="75"/>
      <c r="DI20" s="75"/>
      <c r="DJ20" s="75"/>
      <c r="DK20" s="75"/>
      <c r="DL20" s="75"/>
      <c r="DM20" s="75"/>
      <c r="DN20" s="75"/>
      <c r="DO20" s="75"/>
      <c r="DP20" s="75"/>
      <c r="DQ20" s="75"/>
      <c r="DR20" s="75"/>
      <c r="DS20" s="75"/>
      <c r="DT20" s="75"/>
      <c r="DU20" s="75"/>
      <c r="DV20" s="75"/>
      <c r="DW20" s="75"/>
      <c r="DX20" s="75"/>
      <c r="DY20" s="75"/>
      <c r="DZ20" s="75"/>
      <c r="EA20" s="75"/>
      <c r="EB20" s="75"/>
      <c r="EC20" s="75"/>
      <c r="EY20" s="75"/>
      <c r="EZ20" s="75"/>
      <c r="FA20" s="75"/>
      <c r="FB20" s="75"/>
      <c r="FC20" s="75"/>
      <c r="FD20" s="75"/>
      <c r="FE20" s="75"/>
      <c r="FF20" s="75"/>
      <c r="FG20" s="75"/>
      <c r="FH20" s="75"/>
      <c r="FI20" s="75"/>
      <c r="FJ20" s="75"/>
      <c r="FK20" s="75"/>
      <c r="FL20" s="75"/>
      <c r="FM20" s="75"/>
      <c r="FN20" s="75"/>
      <c r="FO20" s="75"/>
      <c r="FP20" s="75"/>
      <c r="FQ20" s="75"/>
      <c r="FR20" s="75"/>
      <c r="FS20" s="75"/>
      <c r="FT20" s="75"/>
      <c r="FU20" s="75"/>
      <c r="FV20" s="75"/>
      <c r="FW20" s="75"/>
      <c r="FX20" s="75"/>
      <c r="FY20" s="75"/>
      <c r="FZ20" s="75"/>
      <c r="GA20" s="75"/>
      <c r="GB20" s="75"/>
      <c r="GC20" s="75"/>
      <c r="GD20" s="75"/>
      <c r="GE20" s="76"/>
      <c r="GF20" s="76"/>
      <c r="GG20" s="76"/>
      <c r="GH20" s="76"/>
      <c r="GI20" s="76"/>
      <c r="GJ20" s="76"/>
      <c r="GK20" s="76"/>
      <c r="GL20" s="76"/>
      <c r="GM20" s="76"/>
      <c r="GN20" s="76"/>
      <c r="GO20" s="76"/>
      <c r="GP20" s="76"/>
      <c r="GQ20" s="76"/>
      <c r="GR20" s="76"/>
      <c r="GS20" s="76"/>
      <c r="GT20" s="76"/>
      <c r="GU20" s="76"/>
      <c r="GV20" s="76"/>
      <c r="GW20" s="76"/>
      <c r="GX20" s="76"/>
      <c r="GY20" s="76"/>
      <c r="GZ20" s="76"/>
      <c r="HA20" s="76"/>
      <c r="HB20" s="76"/>
      <c r="HC20" s="76"/>
      <c r="HD20" s="76"/>
      <c r="HE20" s="76"/>
      <c r="HF20" s="76"/>
      <c r="HG20" s="76"/>
      <c r="HH20" s="76"/>
      <c r="HI20" s="76"/>
      <c r="HJ20" s="76"/>
      <c r="HK20" s="76"/>
      <c r="HL20" s="76"/>
      <c r="HM20" s="76"/>
      <c r="HN20" s="76"/>
      <c r="HO20" s="76"/>
      <c r="HP20" s="76"/>
      <c r="HQ20" s="76"/>
      <c r="HR20" s="76"/>
      <c r="HS20" s="76"/>
      <c r="HT20" s="76"/>
      <c r="HU20" s="76"/>
      <c r="HV20" s="76"/>
      <c r="HW20" s="76"/>
      <c r="HX20" s="76"/>
      <c r="HY20" s="76"/>
      <c r="HZ20" s="76"/>
      <c r="IA20" s="76"/>
      <c r="IB20" s="76"/>
      <c r="IC20" s="76"/>
      <c r="ID20" s="76"/>
    </row>
    <row r="21" spans="1:238" s="9" customFormat="1">
      <c r="A21" s="93" t="s">
        <v>448</v>
      </c>
      <c r="B21" s="60" t="str">
        <f>_xlfn.IFNA(INDEX(a_projections!$A$28:$AZ$38,MATCH(current_projections!$A21,a_projections!$A$28:$A$38,0),MATCH(current_projections!B$2,a_projections!$A$28:$AZ$28,0)),"n/a")</f>
        <v>n/a</v>
      </c>
      <c r="C21" s="60" t="str">
        <f>_xlfn.IFNA(INDEX(a_projections!$A$28:$AZ$38,MATCH(current_projections!$A21,a_projections!$A$28:$A$38,0),MATCH(current_projections!C$2,a_projections!$A$28:$AZ$28,0)),"n/a")</f>
        <v>n/a</v>
      </c>
      <c r="D21" s="60" t="str">
        <f>_xlfn.IFNA(INDEX(a_projections!$A$28:$AZ$38,MATCH(current_projections!$A21,a_projections!$A$28:$A$38,0),MATCH(current_projections!D$2,a_projections!$A$28:$AZ$28,0)),"n/a")</f>
        <v>n/a</v>
      </c>
      <c r="E21" s="60" t="str">
        <f>_xlfn.IFNA(INDEX(a_projections!$A$28:$AZ$38,MATCH(current_projections!$A21,a_projections!$A$28:$A$38,0),MATCH(current_projections!E$2,a_projections!$A$28:$AZ$28,0)),"n/a")</f>
        <v>n/a</v>
      </c>
      <c r="F21" s="60" t="str">
        <f>_xlfn.IFNA(INDEX(a_projections!$A$28:$AZ$38,MATCH(current_projections!$A21,a_projections!$A$28:$A$38,0),MATCH(current_projections!F$2,a_projections!$A$28:$AZ$28,0)),"n/a")</f>
        <v>n/a</v>
      </c>
      <c r="G21" s="60" t="str">
        <f>_xlfn.IFNA(INDEX(a_projections!$A$28:$AZ$38,MATCH(current_projections!$A21,a_projections!$A$28:$A$38,0),MATCH(current_projections!G$2,a_projections!$A$28:$AZ$28,0)),"n/a")</f>
        <v>n/a</v>
      </c>
      <c r="H21" s="60" t="str">
        <f>_xlfn.IFNA(INDEX(a_projections!$A$28:$AZ$38,MATCH(current_projections!$A21,a_projections!$A$28:$A$38,0),MATCH(current_projections!H$2,a_projections!$A$28:$AZ$28,0)),"n/a")</f>
        <v>n/a</v>
      </c>
      <c r="I21" s="60" t="str">
        <f>_xlfn.IFNA(INDEX(a_projections!$A$28:$AZ$38,MATCH(current_projections!$A21,a_projections!$A$28:$A$38,0),MATCH(current_projections!I$2,a_projections!$A$28:$AZ$28,0)),"n/a")</f>
        <v>n/a</v>
      </c>
      <c r="J21" s="60" t="str">
        <f>_xlfn.IFNA(INDEX(a_projections!$A$28:$AZ$38,MATCH(current_projections!$A21,a_projections!$A$28:$A$38,0),MATCH(current_projections!J$2,a_projections!$A$28:$AZ$28,0)),"n/a")</f>
        <v>n/a</v>
      </c>
      <c r="K21" s="60" t="str">
        <f>_xlfn.IFNA(INDEX(a_projections!$A$28:$AZ$38,MATCH(current_projections!$A21,a_projections!$A$28:$A$38,0),MATCH(current_projections!K$2,a_projections!$A$28:$AZ$28,0)),"n/a")</f>
        <v>n/a</v>
      </c>
      <c r="L21" s="60" t="str">
        <f>_xlfn.IFNA(INDEX(a_projections!$A$28:$AZ$38,MATCH(current_projections!$A21,a_projections!$A$28:$A$38,0),MATCH(current_projections!L$2,a_projections!$A$28:$AZ$28,0)),"n/a")</f>
        <v>n/a</v>
      </c>
      <c r="M21" s="60" t="str">
        <f>_xlfn.IFNA(INDEX(a_projections!$A$28:$AZ$38,MATCH(current_projections!$A21,a_projections!$A$28:$A$38,0),MATCH(current_projections!M$2,a_projections!$A$28:$AZ$28,0)),"n/a")</f>
        <v>n/a</v>
      </c>
      <c r="N21" s="60" t="str">
        <f>_xlfn.IFNA(INDEX(a_projections!$A$28:$AZ$38,MATCH(current_projections!$A21,a_projections!$A$28:$A$38,0),MATCH(current_projections!N$2,a_projections!$A$28:$AZ$28,0)),"n/a")</f>
        <v>n/a</v>
      </c>
      <c r="O21" s="60" t="str">
        <f>_xlfn.IFNA(INDEX(a_projections!$A$28:$AZ$38,MATCH(current_projections!$A21,a_projections!$A$28:$A$38,0),MATCH(current_projections!O$2,a_projections!$A$28:$AZ$28,0)),"n/a")</f>
        <v>n/a</v>
      </c>
      <c r="P21" s="60" t="str">
        <f>_xlfn.IFNA(INDEX(a_projections!$A$28:$AZ$38,MATCH(current_projections!$A21,a_projections!$A$28:$A$38,0),MATCH(current_projections!P$2,a_projections!$A$28:$AZ$28,0)),"n/a")</f>
        <v>n/a</v>
      </c>
      <c r="Q21" s="60" t="str">
        <f>_xlfn.IFNA(INDEX(a_projections!$A$28:$AZ$38,MATCH(current_projections!$A21,a_projections!$A$28:$A$38,0),MATCH(current_projections!Q$2,a_projections!$A$28:$AZ$28,0)),"n/a")</f>
        <v>n/a</v>
      </c>
      <c r="R21" s="60" t="str">
        <f>_xlfn.IFNA(INDEX(a_projections!$A$28:$AZ$38,MATCH(current_projections!$A21,a_projections!$A$28:$A$38,0),MATCH(current_projections!R$2,a_projections!$A$28:$AZ$28,0)),"n/a")</f>
        <v>n/a</v>
      </c>
      <c r="S21" s="60" t="str">
        <f>_xlfn.IFNA(INDEX(a_projections!$A$28:$AZ$38,MATCH(current_projections!$A21,a_projections!$A$28:$A$38,0),MATCH(current_projections!S$2,a_projections!$A$28:$AZ$28,0)),"n/a")</f>
        <v>n/a</v>
      </c>
      <c r="T21" s="60" t="str">
        <f>_xlfn.IFNA(INDEX(a_projections!$A$28:$AZ$38,MATCH(current_projections!$A21,a_projections!$A$28:$A$38,0),MATCH(current_projections!T$2,a_projections!$A$28:$AZ$28,0)),"n/a")</f>
        <v>n/a</v>
      </c>
      <c r="U21" s="60" t="str">
        <f>_xlfn.IFNA(INDEX(a_projections!$A$28:$AZ$38,MATCH(current_projections!$A21,a_projections!$A$28:$A$38,0),MATCH(current_projections!U$2,a_projections!$A$28:$AZ$28,0)),"n/a")</f>
        <v>n/a</v>
      </c>
      <c r="V21" s="60" t="str">
        <f>_xlfn.IFNA(INDEX(a_projections!$A$28:$AZ$38,MATCH(current_projections!$A21,a_projections!$A$28:$A$38,0),MATCH(current_projections!V$2,a_projections!$A$28:$AZ$28,0)),"n/a")</f>
        <v>n/a</v>
      </c>
      <c r="W21" s="60" t="str">
        <f>_xlfn.IFNA(INDEX(a_projections!$A$28:$AZ$38,MATCH(current_projections!$A21,a_projections!$A$28:$A$38,0),MATCH(current_projections!W$2,a_projections!$A$28:$AZ$28,0)),"n/a")</f>
        <v>n/a</v>
      </c>
      <c r="X21" s="60" t="str">
        <f>_xlfn.IFNA(INDEX(a_projections!$A$28:$AZ$38,MATCH(current_projections!$A21,a_projections!$A$28:$A$38,0),MATCH(current_projections!X$2,a_projections!$A$28:$AZ$28,0)),"n/a")</f>
        <v>n/a</v>
      </c>
      <c r="Y21" s="60" t="str">
        <f>_xlfn.IFNA(INDEX(a_projections!$A$28:$AZ$38,MATCH(current_projections!$A21,a_projections!$A$28:$A$38,0),MATCH(current_projections!Y$2,a_projections!$A$28:$AZ$28,0)),"n/a")</f>
        <v>n/a</v>
      </c>
      <c r="Z21" s="60" t="str">
        <f>_xlfn.IFNA(INDEX(a_projections!$A$28:$AZ$38,MATCH(current_projections!$A21,a_projections!$A$28:$A$38,0),MATCH(current_projections!Z$2,a_projections!$A$28:$AZ$28,0)),"n/a")</f>
        <v>n/a</v>
      </c>
      <c r="AA21" s="60" t="str">
        <f>_xlfn.IFNA(INDEX(a_projections!$A$28:$AZ$38,MATCH(current_projections!$A21,a_projections!$A$28:$A$38,0),MATCH(current_projections!AA$2,a_projections!$A$28:$AZ$28,0)),"n/a")</f>
        <v>n/a</v>
      </c>
      <c r="AB21" s="60" t="str">
        <f>_xlfn.IFNA(INDEX(a_projections!$A$28:$AZ$38,MATCH(current_projections!$A21,a_projections!$A$28:$A$38,0),MATCH(current_projections!AB$2,a_projections!$A$28:$AZ$28,0)),"n/a")</f>
        <v>n/a</v>
      </c>
      <c r="AC21" s="60" t="str">
        <f>_xlfn.IFNA(INDEX(a_projections!$A$28:$AZ$38,MATCH(current_projections!$A21,a_projections!$A$28:$A$38,0),MATCH(current_projections!AC$2,a_projections!$A$28:$AZ$28,0)),"n/a")</f>
        <v>n/a</v>
      </c>
      <c r="AD21" s="60" t="str">
        <f>_xlfn.IFNA(INDEX(a_projections!$A$28:$AZ$38,MATCH(current_projections!$A21,a_projections!$A$28:$A$38,0),MATCH(current_projections!AD$2,a_projections!$A$28:$AZ$28,0)),"n/a")</f>
        <v>n/a</v>
      </c>
      <c r="AE21" s="60" t="str">
        <f>_xlfn.IFNA(INDEX(a_projections!$A$28:$AZ$38,MATCH(current_projections!$A21,a_projections!$A$28:$A$38,0),MATCH(current_projections!AE$2,a_projections!$A$28:$AZ$28,0)),"n/a")</f>
        <v>n/a</v>
      </c>
      <c r="AF21" s="60" t="str">
        <f>_xlfn.IFNA(INDEX(a_projections!$A$28:$AZ$38,MATCH(current_projections!$A21,a_projections!$A$28:$A$38,0),MATCH(current_projections!AF$2,a_projections!$A$28:$AZ$28,0)),"n/a")</f>
        <v>n/a</v>
      </c>
      <c r="AG21" s="60" t="str">
        <f>_xlfn.IFNA(INDEX(a_projections!$A$28:$AZ$38,MATCH(current_projections!$A21,a_projections!$A$28:$A$38,0),MATCH(current_projections!AG$2,a_projections!$A$28:$AZ$28,0)),"n/a")</f>
        <v>n/a</v>
      </c>
      <c r="AH21" s="60" t="str">
        <f>_xlfn.IFNA(INDEX(a_projections!$A$28:$AZ$38,MATCH(current_projections!$A21,a_projections!$A$28:$A$38,0),MATCH(current_projections!AH$2,a_projections!$A$28:$AZ$28,0)),"n/a")</f>
        <v>n/a</v>
      </c>
      <c r="AI21" s="60" t="str">
        <f>_xlfn.IFNA(INDEX(a_projections!$A$28:$AZ$38,MATCH(current_projections!$A21,a_projections!$A$28:$A$38,0),MATCH(current_projections!AI$2,a_projections!$A$28:$AZ$28,0)),"n/a")</f>
        <v>n/a</v>
      </c>
      <c r="AJ21" s="60" t="str">
        <f>_xlfn.IFNA(INDEX(a_projections!$A$28:$AZ$38,MATCH(current_projections!$A21,a_projections!$A$28:$A$38,0),MATCH(current_projections!AJ$2,a_projections!$A$28:$AZ$28,0)),"n/a")</f>
        <v>n/a</v>
      </c>
      <c r="AK21" s="60" t="str">
        <f>_xlfn.IFNA(INDEX(a_projections!$A$28:$AZ$38,MATCH(current_projections!$A21,a_projections!$A$28:$A$38,0),MATCH(current_projections!AK$2,a_projections!$A$28:$AZ$28,0)),"n/a")</f>
        <v>n/a</v>
      </c>
      <c r="AL21" s="60" t="str">
        <f>_xlfn.IFNA(INDEX(a_projections!$A$28:$AZ$38,MATCH(current_projections!$A21,a_projections!$A$28:$A$38,0),MATCH(current_projections!AL$2,a_projections!$A$28:$AZ$28,0)),"n/a")</f>
        <v>n/a</v>
      </c>
      <c r="AM21" s="60" t="str">
        <f>_xlfn.IFNA(INDEX(a_projections!$A$28:$AZ$38,MATCH(current_projections!$A21,a_projections!$A$28:$A$38,0),MATCH(current_projections!AM$2,a_projections!$A$28:$AZ$28,0)),"n/a")</f>
        <v>n/a</v>
      </c>
      <c r="AN21" s="60" t="str">
        <f>_xlfn.IFNA(INDEX(a_projections!$A$28:$AZ$38,MATCH(current_projections!$A21,a_projections!$A$28:$A$38,0),MATCH(current_projections!AN$2,a_projections!$A$28:$AZ$28,0)),"n/a")</f>
        <v>n/a</v>
      </c>
      <c r="AO21" s="60" t="str">
        <f>_xlfn.IFNA(INDEX(a_projections!$A$28:$AZ$38,MATCH(current_projections!$A21,a_projections!$A$28:$A$38,0),MATCH(current_projections!AO$2,a_projections!$A$28:$AZ$28,0)),"n/a")</f>
        <v>n/a</v>
      </c>
      <c r="AP21" s="60" t="str">
        <f>_xlfn.IFNA(INDEX(a_projections!$A$28:$AZ$38,MATCH(current_projections!$A21,a_projections!$A$28:$A$38,0),MATCH(current_projections!AP$2,a_projections!$A$28:$AZ$28,0)),"n/a")</f>
        <v>n/a</v>
      </c>
      <c r="AQ21" s="60" t="str">
        <f>_xlfn.IFNA(INDEX(a_projections!$A$28:$AZ$38,MATCH(current_projections!$A21,a_projections!$A$28:$A$38,0),MATCH(current_projections!AQ$2,a_projections!$A$28:$AZ$28,0)),"n/a")</f>
        <v>n/a</v>
      </c>
      <c r="AR21" s="60" t="str">
        <f>_xlfn.IFNA(INDEX(a_projections!$A$28:$AZ$38,MATCH(current_projections!$A21,a_projections!$A$28:$A$38,0),MATCH(current_projections!AR$2,a_projections!$A$28:$AZ$28,0)),"n/a")</f>
        <v>n/a</v>
      </c>
      <c r="AS21" s="60" t="str">
        <f>_xlfn.IFNA(INDEX(a_projections!$A$28:$AZ$38,MATCH(current_projections!$A21,a_projections!$A$28:$A$38,0),MATCH(current_projections!AS$2,a_projections!$A$28:$AZ$28,0)),"n/a")</f>
        <v>n/a</v>
      </c>
      <c r="AT21" s="60" t="str">
        <f>_xlfn.IFNA(INDEX(a_projections!$A$28:$AZ$38,MATCH(current_projections!$A21,a_projections!$A$28:$A$38,0),MATCH(current_projections!AT$2,a_projections!$A$28:$AZ$28,0)),"n/a")</f>
        <v>n/a</v>
      </c>
      <c r="AU21" s="60" t="str">
        <f>_xlfn.IFNA(INDEX(a_projections!$A$28:$AZ$38,MATCH(current_projections!$A21,a_projections!$A$28:$A$38,0),MATCH(current_projections!AU$2,a_projections!$A$28:$AZ$28,0)),"n/a")</f>
        <v>n/a</v>
      </c>
      <c r="AV21" s="60" t="str">
        <f>_xlfn.IFNA(INDEX(a_projections!$A$28:$AZ$38,MATCH(current_projections!$A21,a_projections!$A$28:$A$38,0),MATCH(current_projections!AV$2,a_projections!$A$28:$AZ$28,0)),"n/a")</f>
        <v>n/a</v>
      </c>
      <c r="AW21" s="60" t="str">
        <f>_xlfn.IFNA(INDEX(a_projections!$A$28:$AZ$38,MATCH(current_projections!$A21,a_projections!$A$28:$A$38,0),MATCH(current_projections!AW$2,a_projections!$A$28:$AZ$28,0)),"n/a")</f>
        <v>n/a</v>
      </c>
      <c r="AX21" s="60" t="str">
        <f>_xlfn.IFNA(INDEX(a_projections!$A$28:$AZ$38,MATCH(current_projections!$A21,a_projections!$A$28:$A$38,0),MATCH(current_projections!AX$2,a_projections!$A$28:$AZ$28,0)),"n/a")</f>
        <v>n/a</v>
      </c>
      <c r="AY21" s="60" t="str">
        <f>_xlfn.IFNA(INDEX(a_projections!$A$28:$AZ$38,MATCH(current_projections!$A21,a_projections!$A$28:$A$38,0),MATCH(current_projections!AY$2,a_projections!$A$28:$AZ$28,0)),"n/a")</f>
        <v>n/a</v>
      </c>
      <c r="AZ21" s="60" t="str">
        <f>_xlfn.IFNA(INDEX(a_projections!$A$28:$AZ$38,MATCH(current_projections!$A21,a_projections!$A$28:$A$38,0),MATCH(current_projections!AZ$2,a_projections!$A$28:$AZ$28,0)),"n/a")</f>
        <v>n/a</v>
      </c>
      <c r="BA21" s="60" t="str">
        <f>_xlfn.IFNA(INDEX(a_projections!$A$28:$AZ$38,MATCH(current_projections!$A21,a_projections!$A$28:$A$38,0),MATCH(current_projections!BA$2,a_projections!$A$28:$AZ$28,0)),"n/a")</f>
        <v>n/a</v>
      </c>
      <c r="BB21" s="60" t="str">
        <f>_xlfn.IFNA(INDEX(a_projections!$A$28:$AZ$38,MATCH(current_projections!$A21,a_projections!$A$28:$A$38,0),MATCH(current_projections!BB$2,a_projections!$A$28:$AZ$28,0)),"n/a")</f>
        <v>n/a</v>
      </c>
      <c r="BC21" s="60" t="str">
        <f>_xlfn.IFNA(INDEX(a_projections!$A$28:$AZ$38,MATCH(current_projections!$A21,a_projections!$A$28:$A$38,0),MATCH(current_projections!BC$2,a_projections!$A$28:$AZ$28,0)),"n/a")</f>
        <v>n/a</v>
      </c>
      <c r="BD21" s="60" t="str">
        <f>_xlfn.IFNA(INDEX(a_projections!$A$28:$AZ$38,MATCH(current_projections!$A21,a_projections!$A$28:$A$38,0),MATCH(current_projections!BD$2,a_projections!$A$28:$AZ$28,0)),"n/a")</f>
        <v>n/a</v>
      </c>
      <c r="BE21" s="60" t="str">
        <f>_xlfn.IFNA(INDEX(a_projections!$A$28:$AZ$38,MATCH(current_projections!$A21,a_projections!$A$28:$A$38,0),MATCH(current_projections!BE$2,a_projections!$A$28:$AZ$28,0)),"n/a")</f>
        <v>n/a</v>
      </c>
      <c r="BF21" s="60" t="str">
        <f>_xlfn.IFNA(INDEX(a_projections!$A$28:$AZ$38,MATCH(current_projections!$A21,a_projections!$A$28:$A$38,0),MATCH(current_projections!BF$2,a_projections!$A$28:$AZ$28,0)),"n/a")</f>
        <v>n/a</v>
      </c>
      <c r="BG21" s="60" t="str">
        <f>_xlfn.IFNA(INDEX(a_projections!$A$28:$AZ$38,MATCH(current_projections!$A21,a_projections!$A$28:$A$38,0),MATCH(current_projections!BG$2,a_projections!$A$28:$AZ$28,0)),"n/a")</f>
        <v>n/a</v>
      </c>
      <c r="BH21" s="60" t="str">
        <f>_xlfn.IFNA(INDEX(a_projections!$A$28:$AZ$38,MATCH(current_projections!$A21,a_projections!$A$28:$A$38,0),MATCH(current_projections!BH$2,a_projections!$A$28:$AZ$28,0)),"n/a")</f>
        <v>n/a</v>
      </c>
      <c r="BI21" s="60" t="str">
        <f>_xlfn.IFNA(INDEX(a_projections!$A$28:$AZ$38,MATCH(current_projections!$A21,a_projections!$A$28:$A$38,0),MATCH(current_projections!BI$2,a_projections!$A$28:$AZ$28,0)),"n/a")</f>
        <v>n/a</v>
      </c>
      <c r="BJ21" s="60" t="str">
        <f>_xlfn.IFNA(INDEX(a_projections!$A$28:$AZ$38,MATCH(current_projections!$A21,a_projections!$A$28:$A$38,0),MATCH(current_projections!BJ$2,a_projections!$A$28:$AZ$28,0)),"n/a")</f>
        <v>n/a</v>
      </c>
      <c r="BK21" s="60" t="str">
        <f>_xlfn.IFNA(INDEX(a_projections!$A$28:$AZ$38,MATCH(current_projections!$A21,a_projections!$A$28:$A$38,0),MATCH(current_projections!BK$2,a_projections!$A$28:$AZ$28,0)),"n/a")</f>
        <v>n/a</v>
      </c>
      <c r="BL21" s="60" t="str">
        <f>_xlfn.IFNA(INDEX(a_projections!$A$28:$AZ$38,MATCH(current_projections!$A21,a_projections!$A$28:$A$38,0),MATCH(current_projections!BL$2,a_projections!$A$28:$AZ$28,0)),"n/a")</f>
        <v>n/a</v>
      </c>
      <c r="BM21" s="60" t="str">
        <f>_xlfn.IFNA(INDEX(a_projections!$A$28:$AZ$38,MATCH(current_projections!$A21,a_projections!$A$28:$A$38,0),MATCH(current_projections!BM$2,a_projections!$A$28:$AZ$28,0)),"n/a")</f>
        <v>n/a</v>
      </c>
      <c r="BN21" s="60" t="str">
        <f>_xlfn.IFNA(INDEX(a_projections!$A$28:$AZ$38,MATCH(current_projections!$A21,a_projections!$A$28:$A$38,0),MATCH(current_projections!BN$2,a_projections!$A$28:$AZ$28,0)),"n/a")</f>
        <v>n/a</v>
      </c>
      <c r="BO21" s="60" t="str">
        <f>_xlfn.IFNA(INDEX(a_projections!$A$28:$AZ$38,MATCH(current_projections!$A21,a_projections!$A$28:$A$38,0),MATCH(current_projections!BO$2,a_projections!$A$28:$AZ$28,0)),"n/a")</f>
        <v>n/a</v>
      </c>
      <c r="BP21" s="60" t="str">
        <f>_xlfn.IFNA(INDEX(a_projections!$A$28:$AZ$38,MATCH(current_projections!$A21,a_projections!$A$28:$A$38,0),MATCH(current_projections!BP$2,a_projections!$A$28:$AZ$28,0)),"n/a")</f>
        <v>n/a</v>
      </c>
      <c r="BQ21" s="60" t="str">
        <f>_xlfn.IFNA(INDEX(a_projections!$A$28:$AZ$38,MATCH(current_projections!$A21,a_projections!$A$28:$A$38,0),MATCH(current_projections!BQ$2,a_projections!$A$28:$AZ$28,0)),"n/a")</f>
        <v>n/a</v>
      </c>
      <c r="BR21" s="60" t="str">
        <f>_xlfn.IFNA(INDEX(a_projections!$A$28:$AZ$38,MATCH(current_projections!$A21,a_projections!$A$28:$A$38,0),MATCH(current_projections!BR$2,a_projections!$A$28:$AZ$28,0)),"n/a")</f>
        <v>n/a</v>
      </c>
      <c r="BS21" s="60" t="str">
        <f>_xlfn.IFNA(INDEX(a_projections!$A$28:$AZ$38,MATCH(current_projections!$A21,a_projections!$A$28:$A$38,0),MATCH(current_projections!BS$2,a_projections!$A$28:$AZ$28,0)),"n/a")</f>
        <v>n/a</v>
      </c>
      <c r="BT21" s="60" t="str">
        <f>_xlfn.IFNA(INDEX(a_projections!$A$28:$AZ$38,MATCH(current_projections!$A21,a_projections!$A$28:$A$38,0),MATCH(current_projections!BT$2,a_projections!$A$28:$AZ$28,0)),"n/a")</f>
        <v>n/a</v>
      </c>
      <c r="BU21" s="60" t="str">
        <f>_xlfn.IFNA(INDEX(a_projections!$A$28:$AZ$38,MATCH(current_projections!$A21,a_projections!$A$28:$A$38,0),MATCH(current_projections!BU$2,a_projections!$A$28:$AZ$28,0)),"n/a")</f>
        <v>n/a</v>
      </c>
      <c r="BV21" s="60" t="str">
        <f>_xlfn.IFNA(INDEX(a_projections!$A$28:$AZ$38,MATCH(current_projections!$A21,a_projections!$A$28:$A$38,0),MATCH(current_projections!BV$2,a_projections!$A$28:$AZ$28,0)),"n/a")</f>
        <v>n/a</v>
      </c>
      <c r="BW21" s="60" t="str">
        <f>_xlfn.IFNA(INDEX(a_projections!$A$28:$AZ$38,MATCH(current_projections!$A21,a_projections!$A$28:$A$38,0),MATCH(current_projections!BW$2,a_projections!$A$28:$AZ$28,0)),"n/a")</f>
        <v>n/a</v>
      </c>
      <c r="BX21" s="60" t="str">
        <f>_xlfn.IFNA(INDEX(a_projections!$A$28:$AZ$38,MATCH(current_projections!$A21,a_projections!$A$28:$A$38,0),MATCH(current_projections!BX$2,a_projections!$A$28:$AZ$28,0)),"n/a")</f>
        <v>n/a</v>
      </c>
      <c r="BY21" s="60" t="str">
        <f>_xlfn.IFNA(INDEX(a_projections!$A$28:$AZ$38,MATCH(current_projections!$A21,a_projections!$A$28:$A$38,0),MATCH(current_projections!BY$2,a_projections!$A$28:$AZ$28,0)),"n/a")</f>
        <v>n/a</v>
      </c>
      <c r="BZ21" s="60" t="str">
        <f>_xlfn.IFNA(INDEX(a_projections!$A$28:$AZ$38,MATCH(current_projections!$A21,a_projections!$A$28:$A$38,0),MATCH(current_projections!BZ$2,a_projections!$A$28:$AZ$28,0)),"n/a")</f>
        <v>n/a</v>
      </c>
      <c r="CA21" s="60" t="str">
        <f>_xlfn.IFNA(INDEX(a_projections!$A$28:$AZ$38,MATCH(current_projections!$A21,a_projections!$A$28:$A$38,0),MATCH(current_projections!CA$2,a_projections!$A$28:$AZ$28,0)),"n/a")</f>
        <v>n/a</v>
      </c>
      <c r="CB21" s="60" t="str">
        <f>_xlfn.IFNA(INDEX(a_projections!$A$28:$AZ$38,MATCH(current_projections!$A21,a_projections!$A$28:$A$38,0),MATCH(current_projections!CB$2,a_projections!$A$28:$AZ$28,0)),"n/a")</f>
        <v>n/a</v>
      </c>
      <c r="CC21" s="60" t="str">
        <f>_xlfn.IFNA(INDEX(a_projections!$A$28:$AZ$38,MATCH(current_projections!$A21,a_projections!$A$28:$A$38,0),MATCH(current_projections!CC$2,a_projections!$A$28:$AZ$28,0)),"n/a")</f>
        <v>n/a</v>
      </c>
      <c r="CD21" s="60" t="str">
        <f>_xlfn.IFNA(INDEX(a_projections!$A$28:$AZ$38,MATCH(current_projections!$A21,a_projections!$A$28:$A$38,0),MATCH(current_projections!CD$2,a_projections!$A$28:$AZ$28,0)),"n/a")</f>
        <v>n/a</v>
      </c>
      <c r="CE21" s="60" t="str">
        <f>_xlfn.IFNA(INDEX(a_projections!$A$28:$AZ$38,MATCH(current_projections!$A21,a_projections!$A$28:$A$38,0),MATCH(current_projections!CE$2,a_projections!$A$28:$AZ$28,0)),"n/a")</f>
        <v>n/a</v>
      </c>
      <c r="CF21" s="60" t="str">
        <f>_xlfn.IFNA(INDEX(a_projections!$A$28:$AZ$38,MATCH(current_projections!$A21,a_projections!$A$28:$A$38,0),MATCH(current_projections!CF$2,a_projections!$A$28:$AZ$28,0)),"n/a")</f>
        <v>n/a</v>
      </c>
      <c r="CG21" s="60" t="str">
        <f>_xlfn.IFNA(INDEX(a_projections!$A$28:$AZ$38,MATCH(current_projections!$A21,a_projections!$A$28:$A$38,0),MATCH(current_projections!CG$2,a_projections!$A$28:$AZ$28,0)),"n/a")</f>
        <v>n/a</v>
      </c>
      <c r="CH21" s="60" t="str">
        <f>_xlfn.IFNA(INDEX(a_projections!$A$28:$AZ$38,MATCH(current_projections!$A21,a_projections!$A$28:$A$38,0),MATCH(current_projections!CH$2,a_projections!$A$28:$AZ$28,0)),"n/a")</f>
        <v>n/a</v>
      </c>
      <c r="CI21" s="60" t="str">
        <f>_xlfn.IFNA(INDEX(a_projections!$A$28:$AZ$38,MATCH(current_projections!$A21,a_projections!$A$28:$A$38,0),MATCH(current_projections!CI$2,a_projections!$A$28:$AZ$28,0)),"n/a")</f>
        <v>n/a</v>
      </c>
      <c r="CJ21" s="60" t="str">
        <f>_xlfn.IFNA(INDEX(a_projections!$A$28:$AZ$38,MATCH(current_projections!$A21,a_projections!$A$28:$A$38,0),MATCH(current_projections!CJ$2,a_projections!$A$28:$AZ$28,0)),"n/a")</f>
        <v>n/a</v>
      </c>
      <c r="CK21" s="60" t="str">
        <f>_xlfn.IFNA(INDEX(a_projections!$A$28:$AZ$38,MATCH(current_projections!$A21,a_projections!$A$28:$A$38,0),MATCH(current_projections!CK$2,a_projections!$A$28:$AZ$28,0)),"n/a")</f>
        <v>n/a</v>
      </c>
      <c r="CL21" s="60" t="str">
        <f>_xlfn.IFNA(INDEX(a_projections!$A$28:$AZ$38,MATCH(current_projections!$A21,a_projections!$A$28:$A$38,0),MATCH(current_projections!CL$2,a_projections!$A$28:$AZ$28,0)),"n/a")</f>
        <v>n/a</v>
      </c>
      <c r="CM21" s="60" t="str">
        <f>_xlfn.IFNA(INDEX(a_projections!$A$28:$AZ$38,MATCH(current_projections!$A21,a_projections!$A$28:$A$38,0),MATCH(current_projections!CM$2,a_projections!$A$28:$AZ$28,0)),"n/a")</f>
        <v>n/a</v>
      </c>
      <c r="CN21" s="60" t="str">
        <f>_xlfn.IFNA(INDEX(a_projections!$A$28:$AZ$38,MATCH(current_projections!$A21,a_projections!$A$28:$A$38,0),MATCH(current_projections!CN$2,a_projections!$A$28:$AZ$28,0)),"n/a")</f>
        <v>n/a</v>
      </c>
      <c r="CO21" s="60" t="str">
        <f>_xlfn.IFNA(INDEX(a_projections!$A$28:$AZ$38,MATCH(current_projections!$A21,a_projections!$A$28:$A$38,0),MATCH(current_projections!CO$2,a_projections!$A$28:$AZ$28,0)),"n/a")</f>
        <v>n/a</v>
      </c>
      <c r="CP21" s="60" t="str">
        <f>_xlfn.IFNA(INDEX(a_projections!$A$28:$AZ$38,MATCH(current_projections!$A21,a_projections!$A$28:$A$38,0),MATCH(current_projections!CP$2,a_projections!$A$28:$AZ$28,0)),"n/a")</f>
        <v>n/a</v>
      </c>
      <c r="CQ21" s="60" t="str">
        <f>_xlfn.IFNA(INDEX(a_projections!$A$28:$AZ$38,MATCH(current_projections!$A21,a_projections!$A$28:$A$38,0),MATCH(current_projections!CQ$2,a_projections!$A$28:$AZ$28,0)),"n/a")</f>
        <v>n/a</v>
      </c>
      <c r="CR21" s="60" t="str">
        <f>_xlfn.IFNA(INDEX(a_projections!$A$28:$AZ$38,MATCH(current_projections!$A21,a_projections!$A$28:$A$38,0),MATCH(current_projections!CR$2,a_projections!$A$28:$AZ$28,0)),"n/a")</f>
        <v>n/a</v>
      </c>
      <c r="CS21" s="60" t="str">
        <f>_xlfn.IFNA(INDEX(a_projections!$A$28:$AZ$38,MATCH(current_projections!$A21,a_projections!$A$28:$A$38,0),MATCH(current_projections!CS$2,a_projections!$A$28:$AZ$28,0)),"n/a")</f>
        <v>n/a</v>
      </c>
      <c r="CT21" s="60" t="str">
        <f>_xlfn.IFNA(INDEX(a_projections!$A$28:$AZ$38,MATCH(current_projections!$A21,a_projections!$A$28:$A$38,0),MATCH(current_projections!CT$2,a_projections!$A$28:$AZ$28,0)),"n/a")</f>
        <v>n/a</v>
      </c>
      <c r="CU21" s="60" t="str">
        <f>_xlfn.IFNA(INDEX(a_projections!$A$28:$AZ$38,MATCH(current_projections!$A21,a_projections!$A$28:$A$38,0),MATCH(current_projections!CU$2,a_projections!$A$28:$AZ$28,0)),"n/a")</f>
        <v>n/a</v>
      </c>
      <c r="CV21" s="60" t="str">
        <f>_xlfn.IFNA(INDEX(a_projections!$A$28:$AZ$38,MATCH(current_projections!$A21,a_projections!$A$28:$A$38,0),MATCH(current_projections!CV$2,a_projections!$A$28:$AZ$28,0)),"n/a")</f>
        <v>n/a</v>
      </c>
      <c r="CW21" s="60" t="str">
        <f>_xlfn.IFNA(INDEX(a_projections!$A$28:$AZ$38,MATCH(current_projections!$A21,a_projections!$A$28:$A$38,0),MATCH(current_projections!CW$2,a_projections!$A$28:$AZ$28,0)),"n/a")</f>
        <v>n/a</v>
      </c>
      <c r="CX21" s="60" t="str">
        <f>_xlfn.IFNA(INDEX(a_projections!$A$28:$AZ$38,MATCH(current_projections!$A21,a_projections!$A$28:$A$38,0),MATCH(current_projections!CX$2,a_projections!$A$28:$AZ$28,0)),"n/a")</f>
        <v>n/a</v>
      </c>
      <c r="CY21" s="60" t="str">
        <f>_xlfn.IFNA(INDEX(a_projections!$A$28:$AZ$38,MATCH(current_projections!$A21,a_projections!$A$28:$A$38,0),MATCH(current_projections!CY$2,a_projections!$A$28:$AZ$28,0)),"n/a")</f>
        <v>n/a</v>
      </c>
      <c r="CZ21" s="60" t="str">
        <f>_xlfn.IFNA(INDEX(a_projections!$A$28:$AZ$38,MATCH(current_projections!$A21,a_projections!$A$28:$A$38,0),MATCH(current_projections!CZ$2,a_projections!$A$28:$AZ$28,0)),"n/a")</f>
        <v>n/a</v>
      </c>
      <c r="DA21" s="60" t="str">
        <f>_xlfn.IFNA(INDEX(a_projections!$A$28:$AZ$38,MATCH(current_projections!$A21,a_projections!$A$28:$A$38,0),MATCH(current_projections!DA$2,a_projections!$A$28:$AZ$28,0)),"n/a")</f>
        <v>n/a</v>
      </c>
      <c r="DB21" s="60" t="str">
        <f>_xlfn.IFNA(INDEX(a_projections!$A$28:$AZ$38,MATCH(current_projections!$A21,a_projections!$A$28:$A$38,0),MATCH(current_projections!DB$2,a_projections!$A$28:$AZ$28,0)),"n/a")</f>
        <v>n/a</v>
      </c>
      <c r="DC21" s="60" t="str">
        <f>_xlfn.IFNA(INDEX(a_projections!$A$28:$AZ$38,MATCH(current_projections!$A21,a_projections!$A$28:$A$38,0),MATCH(current_projections!DC$2,a_projections!$A$28:$AZ$28,0)),"n/a")</f>
        <v>n/a</v>
      </c>
      <c r="DD21" s="60" t="str">
        <f>_xlfn.IFNA(INDEX(a_projections!$A$28:$AZ$38,MATCH(current_projections!$A21,a_projections!$A$28:$A$38,0),MATCH(current_projections!DD$2,a_projections!$A$28:$AZ$28,0)),"n/a")</f>
        <v>n/a</v>
      </c>
      <c r="DE21" s="60" t="str">
        <f>_xlfn.IFNA(INDEX(a_projections!$A$28:$AZ$38,MATCH(current_projections!$A21,a_projections!$A$28:$A$38,0),MATCH(current_projections!DE$2,a_projections!$A$28:$AZ$28,0)),"n/a")</f>
        <v>n/a</v>
      </c>
      <c r="DF21" s="60" t="str">
        <f>_xlfn.IFNA(INDEX(a_projections!$A$28:$AZ$38,MATCH(current_projections!$A21,a_projections!$A$28:$A$38,0),MATCH(current_projections!DF$2,a_projections!$A$28:$AZ$28,0)),"n/a")</f>
        <v>n/a</v>
      </c>
      <c r="DG21" s="60" t="str">
        <f>_xlfn.IFNA(INDEX(a_projections!$A$28:$AZ$38,MATCH(current_projections!$A21,a_projections!$A$28:$A$38,0),MATCH(current_projections!DG$2,a_projections!$A$28:$AZ$28,0)),"n/a")</f>
        <v>n/a</v>
      </c>
      <c r="DH21" s="60" t="str">
        <f>_xlfn.IFNA(INDEX(a_projections!$A$28:$AZ$38,MATCH(current_projections!$A21,a_projections!$A$28:$A$38,0),MATCH(current_projections!DH$2,a_projections!$A$28:$AZ$28,0)),"n/a")</f>
        <v>n/a</v>
      </c>
      <c r="DI21" s="60" t="str">
        <f>_xlfn.IFNA(INDEX(a_projections!$A$28:$AZ$38,MATCH(current_projections!$A21,a_projections!$A$28:$A$38,0),MATCH(current_projections!DI$2,a_projections!$A$28:$AZ$28,0)),"n/a")</f>
        <v>n/a</v>
      </c>
      <c r="DJ21" s="60" t="str">
        <f>_xlfn.IFNA(INDEX(a_projections!$A$28:$AZ$38,MATCH(current_projections!$A21,a_projections!$A$28:$A$38,0),MATCH(current_projections!DJ$2,a_projections!$A$28:$AZ$28,0)),"n/a")</f>
        <v>n/a</v>
      </c>
      <c r="DK21" s="60" t="str">
        <f>_xlfn.IFNA(INDEX(a_projections!$A$28:$AZ$38,MATCH(current_projections!$A21,a_projections!$A$28:$A$38,0),MATCH(current_projections!DK$2,a_projections!$A$28:$AZ$28,0)),"n/a")</f>
        <v>n/a</v>
      </c>
      <c r="DL21" s="60" t="str">
        <f>_xlfn.IFNA(INDEX(a_projections!$A$28:$AZ$38,MATCH(current_projections!$A21,a_projections!$A$28:$A$38,0),MATCH(current_projections!DL$2,a_projections!$A$28:$AZ$28,0)),"n/a")</f>
        <v>n/a</v>
      </c>
      <c r="DM21" s="60" t="str">
        <f>_xlfn.IFNA(INDEX(a_projections!$A$28:$AZ$38,MATCH(current_projections!$A21,a_projections!$A$28:$A$38,0),MATCH(current_projections!DM$2,a_projections!$A$28:$AZ$28,0)),"n/a")</f>
        <v>n/a</v>
      </c>
      <c r="DN21" s="60" t="str">
        <f>_xlfn.IFNA(INDEX(a_projections!$A$28:$AZ$38,MATCH(current_projections!$A21,a_projections!$A$28:$A$38,0),MATCH(current_projections!DN$2,a_projections!$A$28:$AZ$28,0)),"n/a")</f>
        <v>n/a</v>
      </c>
      <c r="DO21" s="60" t="str">
        <f>_xlfn.IFNA(INDEX(a_projections!$A$28:$AZ$38,MATCH(current_projections!$A21,a_projections!$A$28:$A$38,0),MATCH(current_projections!DO$2,a_projections!$A$28:$AZ$28,0)),"n/a")</f>
        <v>n/a</v>
      </c>
      <c r="DP21" s="60" t="str">
        <f>_xlfn.IFNA(INDEX(a_projections!$A$28:$AZ$38,MATCH(current_projections!$A21,a_projections!$A$28:$A$38,0),MATCH(current_projections!DP$2,a_projections!$A$28:$AZ$28,0)),"n/a")</f>
        <v>n/a</v>
      </c>
      <c r="DQ21" s="60" t="str">
        <f>_xlfn.IFNA(INDEX(a_projections!$A$28:$AZ$38,MATCH(current_projections!$A21,a_projections!$A$28:$A$38,0),MATCH(current_projections!DQ$2,a_projections!$A$28:$AZ$28,0)),"n/a")</f>
        <v>n/a</v>
      </c>
      <c r="DR21" s="60" t="str">
        <f>_xlfn.IFNA(INDEX(a_projections!$A$28:$AZ$38,MATCH(current_projections!$A21,a_projections!$A$28:$A$38,0),MATCH(current_projections!DR$2,a_projections!$A$28:$AZ$28,0)),"n/a")</f>
        <v>n/a</v>
      </c>
      <c r="DS21" s="60" t="str">
        <f>_xlfn.IFNA(INDEX(a_projections!$A$28:$AZ$38,MATCH(current_projections!$A21,a_projections!$A$28:$A$38,0),MATCH(current_projections!DS$2,a_projections!$A$28:$AZ$28,0)),"n/a")</f>
        <v>n/a</v>
      </c>
      <c r="DT21" s="60" t="str">
        <f>_xlfn.IFNA(INDEX(a_projections!$A$28:$AZ$38,MATCH(current_projections!$A21,a_projections!$A$28:$A$38,0),MATCH(current_projections!DT$2,a_projections!$A$28:$AZ$28,0)),"n/a")</f>
        <v>n/a</v>
      </c>
      <c r="DU21" s="60" t="str">
        <f>_xlfn.IFNA(INDEX(a_projections!$A$28:$AZ$38,MATCH(current_projections!$A21,a_projections!$A$28:$A$38,0),MATCH(current_projections!DU$2,a_projections!$A$28:$AZ$28,0)),"n/a")</f>
        <v>n/a</v>
      </c>
      <c r="DV21" s="60" t="str">
        <f>_xlfn.IFNA(INDEX(a_projections!$A$28:$AZ$38,MATCH(current_projections!$A21,a_projections!$A$28:$A$38,0),MATCH(current_projections!DV$2,a_projections!$A$28:$AZ$28,0)),"n/a")</f>
        <v>n/a</v>
      </c>
      <c r="DW21" s="60" t="str">
        <f>_xlfn.IFNA(INDEX(a_projections!$A$28:$AZ$38,MATCH(current_projections!$A21,a_projections!$A$28:$A$38,0),MATCH(current_projections!DW$2,a_projections!$A$28:$AZ$28,0)),"n/a")</f>
        <v>n/a</v>
      </c>
      <c r="DX21" s="60" t="str">
        <f>_xlfn.IFNA(INDEX(a_projections!$A$28:$AZ$38,MATCH(current_projections!$A21,a_projections!$A$28:$A$38,0),MATCH(current_projections!DX$2,a_projections!$A$28:$AZ$28,0)),"n/a")</f>
        <v>n/a</v>
      </c>
      <c r="DY21" s="60" t="str">
        <f>_xlfn.IFNA(INDEX(a_projections!$A$28:$AZ$38,MATCH(current_projections!$A21,a_projections!$A$28:$A$38,0),MATCH(current_projections!DY$2,a_projections!$A$28:$AZ$28,0)),"n/a")</f>
        <v>n/a</v>
      </c>
      <c r="DZ21" s="60" t="str">
        <f>_xlfn.IFNA(INDEX(a_projections!$A$28:$AZ$38,MATCH(current_projections!$A21,a_projections!$A$28:$A$38,0),MATCH(current_projections!DZ$2,a_projections!$A$28:$AZ$28,0)),"n/a")</f>
        <v>n/a</v>
      </c>
      <c r="EA21" s="60" t="str">
        <f>_xlfn.IFNA(INDEX(a_projections!$A$28:$AZ$38,MATCH(current_projections!$A21,a_projections!$A$28:$A$38,0),MATCH(current_projections!EA$2,a_projections!$A$28:$AZ$28,0)),"n/a")</f>
        <v>n/a</v>
      </c>
      <c r="EB21" s="60" t="str">
        <f>_xlfn.IFNA(INDEX(a_projections!$A$28:$AZ$38,MATCH(current_projections!$A21,a_projections!$A$28:$A$38,0),MATCH(current_projections!EB$2,a_projections!$A$28:$AZ$28,0)),"n/a")</f>
        <v>n/a</v>
      </c>
      <c r="EC21" s="60" t="str">
        <f>_xlfn.IFNA(INDEX(a_projections!$A$28:$AZ$38,MATCH(current_projections!$A21,a_projections!$A$28:$A$38,0),MATCH(current_projections!EC$2,a_projections!$A$28:$AZ$28,0)),"n/a")</f>
        <v>n/a</v>
      </c>
      <c r="ED21" s="60" t="str">
        <f>_xlfn.IFNA(INDEX(a_projections!$A$28:$AZ$38,MATCH(current_projections!$A21,a_projections!$A$28:$A$38,0),MATCH(current_projections!ED$2,a_projections!$A$28:$AZ$28,0)),"n/a")</f>
        <v>n/a</v>
      </c>
      <c r="EE21" s="60" t="str">
        <f>_xlfn.IFNA(INDEX(a_projections!$A$28:$AZ$38,MATCH(current_projections!$A21,a_projections!$A$28:$A$38,0),MATCH(current_projections!EE$2,a_projections!$A$28:$AZ$28,0)),"n/a")</f>
        <v>n/a</v>
      </c>
      <c r="EF21" s="60" t="str">
        <f>_xlfn.IFNA(INDEX(a_projections!$A$28:$AZ$38,MATCH(current_projections!$A21,a_projections!$A$28:$A$38,0),MATCH(current_projections!EF$2,a_projections!$A$28:$AZ$28,0)),"n/a")</f>
        <v>n/a</v>
      </c>
      <c r="EG21" s="60" t="str">
        <f>_xlfn.IFNA(INDEX(a_projections!$A$28:$AZ$38,MATCH(current_projections!$A21,a_projections!$A$28:$A$38,0),MATCH(current_projections!EG$2,a_projections!$A$28:$AZ$28,0)),"n/a")</f>
        <v>n/a</v>
      </c>
      <c r="EH21" s="60" t="str">
        <f>_xlfn.IFNA(INDEX(a_projections!$A$28:$AZ$38,MATCH(current_projections!$A21,a_projections!$A$28:$A$38,0),MATCH(current_projections!EH$2,a_projections!$A$28:$AZ$28,0)),"n/a")</f>
        <v>n/a</v>
      </c>
      <c r="EI21" s="60" t="str">
        <f>_xlfn.IFNA(INDEX(a_projections!$A$28:$AZ$38,MATCH(current_projections!$A21,a_projections!$A$28:$A$38,0),MATCH(current_projections!EI$2,a_projections!$A$28:$AZ$28,0)),"n/a")</f>
        <v>n/a</v>
      </c>
      <c r="EJ21" s="60" t="str">
        <f>_xlfn.IFNA(INDEX(a_projections!$A$28:$AZ$38,MATCH(current_projections!$A21,a_projections!$A$28:$A$38,0),MATCH(current_projections!EJ$2,a_projections!$A$28:$AZ$28,0)),"n/a")</f>
        <v>n/a</v>
      </c>
      <c r="EK21" s="60" t="str">
        <f>_xlfn.IFNA(INDEX(a_projections!$A$28:$AZ$38,MATCH(current_projections!$A21,a_projections!$A$28:$A$38,0),MATCH(current_projections!EK$2,a_projections!$A$28:$AZ$28,0)),"n/a")</f>
        <v>n/a</v>
      </c>
      <c r="EL21" s="60" t="str">
        <f>_xlfn.IFNA(INDEX(a_projections!$A$28:$AZ$38,MATCH(current_projections!$A21,a_projections!$A$28:$A$38,0),MATCH(current_projections!EL$2,a_projections!$A$28:$AZ$28,0)),"n/a")</f>
        <v>n/a</v>
      </c>
      <c r="EM21" s="60" t="str">
        <f>_xlfn.IFNA(INDEX(a_projections!$A$28:$AZ$38,MATCH(current_projections!$A21,a_projections!$A$28:$A$38,0),MATCH(current_projections!EM$2,a_projections!$A$28:$AZ$28,0)),"n/a")</f>
        <v>n/a</v>
      </c>
      <c r="EN21" s="60" t="str">
        <f>_xlfn.IFNA(INDEX(a_projections!$A$28:$AZ$38,MATCH(current_projections!$A21,a_projections!$A$28:$A$38,0),MATCH(current_projections!EN$2,a_projections!$A$28:$AZ$28,0)),"n/a")</f>
        <v>n/a</v>
      </c>
      <c r="EO21" s="60" t="str">
        <f>_xlfn.IFNA(INDEX(a_projections!$A$28:$AZ$38,MATCH(current_projections!$A21,a_projections!$A$28:$A$38,0),MATCH(current_projections!EO$2,a_projections!$A$28:$AZ$28,0)),"n/a")</f>
        <v>n/a</v>
      </c>
      <c r="EP21" s="60" t="str">
        <f>_xlfn.IFNA(INDEX(a_projections!$A$28:$AZ$38,MATCH(current_projections!$A21,a_projections!$A$28:$A$38,0),MATCH(current_projections!EP$2,a_projections!$A$28:$AZ$28,0)),"n/a")</f>
        <v>n/a</v>
      </c>
      <c r="EQ21" s="60" t="str">
        <f>_xlfn.IFNA(INDEX(a_projections!$A$28:$AZ$38,MATCH(current_projections!$A21,a_projections!$A$28:$A$38,0),MATCH(current_projections!EQ$2,a_projections!$A$28:$AZ$28,0)),"n/a")</f>
        <v>n/a</v>
      </c>
      <c r="ER21" s="60" t="str">
        <f>_xlfn.IFNA(INDEX(a_projections!$A$28:$AZ$38,MATCH(current_projections!$A21,a_projections!$A$28:$A$38,0),MATCH(current_projections!ER$2,a_projections!$A$28:$AZ$28,0)),"n/a")</f>
        <v>n/a</v>
      </c>
      <c r="ES21" s="60" t="str">
        <f>_xlfn.IFNA(INDEX(a_projections!$A$28:$AZ$38,MATCH(current_projections!$A21,a_projections!$A$28:$A$38,0),MATCH(current_projections!ES$2,a_projections!$A$28:$AZ$28,0)),"n/a")</f>
        <v>n/a</v>
      </c>
      <c r="ET21" s="60" t="str">
        <f>_xlfn.IFNA(INDEX(a_projections!$A$28:$AZ$38,MATCH(current_projections!$A21,a_projections!$A$28:$A$38,0),MATCH(current_projections!ET$2,a_projections!$A$28:$AZ$28,0)),"n/a")</f>
        <v>n/a</v>
      </c>
      <c r="EU21" s="60" t="str">
        <f>_xlfn.IFNA(INDEX(a_projections!$A$28:$AZ$38,MATCH(current_projections!$A21,a_projections!$A$28:$A$38,0),MATCH(current_projections!EU$2,a_projections!$A$28:$AZ$28,0)),"n/a")</f>
        <v>n/a</v>
      </c>
      <c r="EV21" s="60" t="str">
        <f>_xlfn.IFNA(INDEX(a_projections!$A$28:$AZ$38,MATCH(current_projections!$A21,a_projections!$A$28:$A$38,0),MATCH(current_projections!EV$2,a_projections!$A$28:$AZ$28,0)),"n/a")</f>
        <v>n/a</v>
      </c>
      <c r="EW21" s="60" t="str">
        <f>_xlfn.IFNA(INDEX(a_projections!$A$28:$AZ$38,MATCH(current_projections!$A21,a_projections!$A$28:$A$38,0),MATCH(current_projections!EW$2,a_projections!$A$28:$AZ$28,0)),"n/a")</f>
        <v>n/a</v>
      </c>
      <c r="EX21" s="60" t="str">
        <f>_xlfn.IFNA(INDEX(a_projections!$A$28:$AZ$38,MATCH(current_projections!$A21,a_projections!$A$28:$A$38,0),MATCH(current_projections!EX$2,a_projections!$A$28:$AZ$28,0)),"n/a")</f>
        <v>n/a</v>
      </c>
      <c r="EY21" s="60" t="str">
        <f>_xlfn.IFNA(INDEX(a_projections!$A$28:$AZ$38,MATCH(current_projections!$A21,a_projections!$A$28:$A$38,0),MATCH(current_projections!EY$2,a_projections!$A$28:$AZ$28,0)),"n/a")</f>
        <v>n/a</v>
      </c>
      <c r="EZ21" s="60" t="str">
        <f>_xlfn.IFNA(INDEX(a_projections!$A$28:$AZ$38,MATCH(current_projections!$A21,a_projections!$A$28:$A$38,0),MATCH(current_projections!EZ$2,a_projections!$A$28:$AZ$28,0)),"n/a")</f>
        <v>n/a</v>
      </c>
      <c r="FA21" s="60" t="str">
        <f>_xlfn.IFNA(INDEX(a_projections!$A$28:$AZ$38,MATCH(current_projections!$A21,a_projections!$A$28:$A$38,0),MATCH(current_projections!FA$2,a_projections!$A$28:$AZ$28,0)),"n/a")</f>
        <v>n/a</v>
      </c>
      <c r="FB21" s="60" t="str">
        <f>_xlfn.IFNA(INDEX(a_projections!$A$28:$AZ$38,MATCH(current_projections!$A21,a_projections!$A$28:$A$38,0),MATCH(current_projections!FB$2,a_projections!$A$28:$AZ$28,0)),"n/a")</f>
        <v>n/a</v>
      </c>
      <c r="FC21" s="60" t="str">
        <f>_xlfn.IFNA(INDEX(a_projections!$A$28:$AZ$38,MATCH(current_projections!$A21,a_projections!$A$28:$A$38,0),MATCH(current_projections!FC$2,a_projections!$A$28:$AZ$28,0)),"n/a")</f>
        <v>n/a</v>
      </c>
      <c r="FD21" s="60" t="str">
        <f>_xlfn.IFNA(INDEX(a_projections!$A$28:$AZ$38,MATCH(current_projections!$A21,a_projections!$A$28:$A$38,0),MATCH(current_projections!FD$2,a_projections!$A$28:$AZ$28,0)),"n/a")</f>
        <v>n/a</v>
      </c>
      <c r="FE21" s="60" t="str">
        <f>_xlfn.IFNA(INDEX(a_projections!$A$28:$AZ$38,MATCH(current_projections!$A21,a_projections!$A$28:$A$38,0),MATCH(current_projections!FE$2,a_projections!$A$28:$AZ$28,0)),"n/a")</f>
        <v>n/a</v>
      </c>
      <c r="FF21" s="60" t="str">
        <f>_xlfn.IFNA(INDEX(a_projections!$A$28:$AZ$38,MATCH(current_projections!$A21,a_projections!$A$28:$A$38,0),MATCH(current_projections!FF$2,a_projections!$A$28:$AZ$28,0)),"n/a")</f>
        <v>n/a</v>
      </c>
      <c r="FG21" s="60" t="str">
        <f>_xlfn.IFNA(INDEX(a_projections!$A$28:$AZ$38,MATCH(current_projections!$A21,a_projections!$A$28:$A$38,0),MATCH(current_projections!FG$2,a_projections!$A$28:$AZ$28,0)),"n/a")</f>
        <v>n/a</v>
      </c>
      <c r="FH21" s="60" t="str">
        <f>_xlfn.IFNA(INDEX(a_projections!$A$28:$AZ$38,MATCH(current_projections!$A21,a_projections!$A$28:$A$38,0),MATCH(current_projections!FH$2,a_projections!$A$28:$AZ$28,0)),"n/a")</f>
        <v>n/a</v>
      </c>
      <c r="FI21" s="60" t="str">
        <f>_xlfn.IFNA(INDEX(a_projections!$A$28:$AZ$38,MATCH(current_projections!$A21,a_projections!$A$28:$A$38,0),MATCH(current_projections!FI$2,a_projections!$A$28:$AZ$28,0)),"n/a")</f>
        <v>n/a</v>
      </c>
      <c r="FJ21" s="60" t="str">
        <f>_xlfn.IFNA(INDEX(a_projections!$A$28:$AZ$38,MATCH(current_projections!$A21,a_projections!$A$28:$A$38,0),MATCH(current_projections!FJ$2,a_projections!$A$28:$AZ$28,0)),"n/a")</f>
        <v>n/a</v>
      </c>
      <c r="FK21" s="60" t="str">
        <f>_xlfn.IFNA(INDEX(a_projections!$A$28:$AZ$38,MATCH(current_projections!$A21,a_projections!$A$28:$A$38,0),MATCH(current_projections!FK$2,a_projections!$A$28:$AZ$28,0)),"n/a")</f>
        <v>n/a</v>
      </c>
      <c r="FL21" s="60" t="str">
        <f>_xlfn.IFNA(INDEX(a_projections!$A$28:$AZ$38,MATCH(current_projections!$A21,a_projections!$A$28:$A$38,0),MATCH(current_projections!FL$2,a_projections!$A$28:$AZ$28,0)),"n/a")</f>
        <v>n/a</v>
      </c>
      <c r="FM21" s="60" t="str">
        <f>_xlfn.IFNA(INDEX(a_projections!$A$28:$AZ$38,MATCH(current_projections!$A21,a_projections!$A$28:$A$38,0),MATCH(current_projections!FM$2,a_projections!$A$28:$AZ$28,0)),"n/a")</f>
        <v>n/a</v>
      </c>
      <c r="FN21" s="60" t="str">
        <f>_xlfn.IFNA(INDEX(a_projections!$A$28:$AZ$38,MATCH(current_projections!$A21,a_projections!$A$28:$A$38,0),MATCH(current_projections!FN$2,a_projections!$A$28:$AZ$28,0)),"n/a")</f>
        <v>n/a</v>
      </c>
      <c r="FO21" s="60" t="str">
        <f>_xlfn.IFNA(INDEX(a_projections!$A$28:$AZ$38,MATCH(current_projections!$A21,a_projections!$A$28:$A$38,0),MATCH(current_projections!FO$2,a_projections!$A$28:$AZ$28,0)),"n/a")</f>
        <v>n/a</v>
      </c>
      <c r="FP21" s="60" t="str">
        <f>_xlfn.IFNA(INDEX(a_projections!$A$28:$AZ$38,MATCH(current_projections!$A21,a_projections!$A$28:$A$38,0),MATCH(current_projections!FP$2,a_projections!$A$28:$AZ$28,0)),"n/a")</f>
        <v>n/a</v>
      </c>
      <c r="FQ21" s="60" t="str">
        <f>_xlfn.IFNA(INDEX(a_projections!$A$28:$AZ$38,MATCH(current_projections!$A21,a_projections!$A$28:$A$38,0),MATCH(current_projections!FQ$2,a_projections!$A$28:$AZ$28,0)),"n/a")</f>
        <v>n/a</v>
      </c>
      <c r="FR21" s="60" t="str">
        <f>_xlfn.IFNA(INDEX(a_projections!$A$28:$AZ$38,MATCH(current_projections!$A21,a_projections!$A$28:$A$38,0),MATCH(current_projections!FR$2,a_projections!$A$28:$AZ$28,0)),"n/a")</f>
        <v>n/a</v>
      </c>
      <c r="FS21" s="60" t="str">
        <f>_xlfn.IFNA(INDEX(a_projections!$A$28:$AZ$38,MATCH(current_projections!$A21,a_projections!$A$28:$A$38,0),MATCH(current_projections!FS$2,a_projections!$A$28:$AZ$28,0)),"n/a")</f>
        <v>n/a</v>
      </c>
      <c r="FT21" s="60" t="str">
        <f>_xlfn.IFNA(INDEX(a_projections!$A$28:$AZ$38,MATCH(current_projections!$A21,a_projections!$A$28:$A$38,0),MATCH(current_projections!FT$2,a_projections!$A$28:$AZ$28,0)),"n/a")</f>
        <v>n/a</v>
      </c>
      <c r="FU21" s="60" t="str">
        <f>_xlfn.IFNA(INDEX(a_projections!$A$28:$AZ$38,MATCH(current_projections!$A21,a_projections!$A$28:$A$38,0),MATCH(current_projections!FU$2,a_projections!$A$28:$AZ$28,0)),"n/a")</f>
        <v>n/a</v>
      </c>
      <c r="FV21" s="60" t="str">
        <f>_xlfn.IFNA(INDEX(a_projections!$A$28:$AZ$38,MATCH(current_projections!$A21,a_projections!$A$28:$A$38,0),MATCH(current_projections!FV$2,a_projections!$A$28:$AZ$28,0)),"n/a")</f>
        <v>n/a</v>
      </c>
      <c r="FW21" s="60" t="str">
        <f>_xlfn.IFNA(INDEX(a_projections!$A$28:$AZ$38,MATCH(current_projections!$A21,a_projections!$A$28:$A$38,0),MATCH(current_projections!FW$2,a_projections!$A$28:$AZ$28,0)),"n/a")</f>
        <v>n/a</v>
      </c>
      <c r="FX21" s="60" t="str">
        <f>_xlfn.IFNA(INDEX(a_projections!$A$28:$AZ$38,MATCH(current_projections!$A21,a_projections!$A$28:$A$38,0),MATCH(current_projections!FX$2,a_projections!$A$28:$AZ$28,0)),"n/a")</f>
        <v>n/a</v>
      </c>
      <c r="FY21" s="60" t="str">
        <f>_xlfn.IFNA(INDEX(a_projections!$A$28:$AZ$38,MATCH(current_projections!$A21,a_projections!$A$28:$A$38,0),MATCH(current_projections!FY$2,a_projections!$A$28:$AZ$28,0)),"n/a")</f>
        <v>n/a</v>
      </c>
      <c r="FZ21" s="60" t="str">
        <f>_xlfn.IFNA(INDEX(a_projections!$A$28:$AZ$38,MATCH(current_projections!$A21,a_projections!$A$28:$A$38,0),MATCH(current_projections!FZ$2,a_projections!$A$28:$AZ$28,0)),"n/a")</f>
        <v>n/a</v>
      </c>
      <c r="GA21" s="60" t="str">
        <f>_xlfn.IFNA(INDEX(a_projections!$A$28:$AZ$38,MATCH(current_projections!$A21,a_projections!$A$28:$A$38,0),MATCH(current_projections!GA$2,a_projections!$A$28:$AZ$28,0)),"n/a")</f>
        <v>n/a</v>
      </c>
      <c r="GB21" s="60" t="str">
        <f>_xlfn.IFNA(INDEX(a_projections!$A$28:$AZ$38,MATCH(current_projections!$A21,a_projections!$A$28:$A$38,0),MATCH(current_projections!GB$2,a_projections!$A$28:$AZ$28,0)),"n/a")</f>
        <v>n/a</v>
      </c>
      <c r="GC21" s="60" t="str">
        <f>_xlfn.IFNA(INDEX(a_projections!$A$28:$AZ$38,MATCH(current_projections!$A21,a_projections!$A$28:$A$38,0),MATCH(current_projections!GC$2,a_projections!$A$28:$AZ$28,0)),"n/a")</f>
        <v>n/a</v>
      </c>
      <c r="GD21" s="60" t="str">
        <f>_xlfn.IFNA(INDEX(a_projections!$A$28:$AZ$38,MATCH(current_projections!$A21,a_projections!$A$28:$A$38,0),MATCH(current_projections!GD$2,a_projections!$A$28:$AZ$28,0)),"n/a")</f>
        <v>n/a</v>
      </c>
      <c r="GE21" s="60" t="str">
        <f>_xlfn.IFNA(INDEX(a_projections!$A$28:$AZ$38,MATCH(current_projections!$A21,a_projections!$A$28:$A$38,0),MATCH(current_projections!GE$2,a_projections!$A$28:$AZ$28,0)),"n/a")</f>
        <v>n/a</v>
      </c>
      <c r="GF21" s="60" t="str">
        <f>_xlfn.IFNA(INDEX(a_projections!$A$28:$AZ$38,MATCH(current_projections!$A21,a_projections!$A$28:$A$38,0),MATCH(current_projections!GF$2,a_projections!$A$28:$AZ$28,0)),"n/a")</f>
        <v>n/a</v>
      </c>
      <c r="GG21" s="60" t="str">
        <f>_xlfn.IFNA(INDEX(a_projections!$A$28:$AZ$38,MATCH(current_projections!$A21,a_projections!$A$28:$A$38,0),MATCH(current_projections!GG$2,a_projections!$A$28:$AZ$28,0)),"n/a")</f>
        <v>n/a</v>
      </c>
      <c r="GH21" s="60" t="str">
        <f>_xlfn.IFNA(INDEX(a_projections!$A$28:$AZ$38,MATCH(current_projections!$A21,a_projections!$A$28:$A$38,0),MATCH(current_projections!GH$2,a_projections!$A$28:$AZ$28,0)),"n/a")</f>
        <v>n/a</v>
      </c>
      <c r="GI21" s="60">
        <f>_xlfn.IFNA(INDEX(a_projections!$A$28:$AZ$38,MATCH(current_projections!$A21,a_projections!$A$28:$A$38,0),MATCH(current_projections!GI$2,a_projections!$A$28:$AZ$28,0)),"n/a")</f>
        <v>0</v>
      </c>
      <c r="GJ21" s="60">
        <f>_xlfn.IFNA(INDEX(a_projections!$A$28:$AZ$38,MATCH(current_projections!$A21,a_projections!$A$28:$A$38,0),MATCH(current_projections!GJ$2,a_projections!$A$28:$AZ$28,0)),"n/a")</f>
        <v>-4.4408920985006262E-14</v>
      </c>
      <c r="GK21" s="60">
        <f>_xlfn.IFNA(INDEX(a_projections!$A$28:$AZ$38,MATCH(current_projections!$A21,a_projections!$A$28:$A$38,0),MATCH(current_projections!GK$2,a_projections!$A$28:$AZ$28,0)),"n/a")</f>
        <v>0.24228161278800897</v>
      </c>
      <c r="GL21" s="60">
        <f>_xlfn.IFNA(INDEX(a_projections!$A$28:$AZ$38,MATCH(current_projections!$A21,a_projections!$A$28:$A$38,0),MATCH(current_projections!GL$2,a_projections!$A$28:$AZ$28,0)),"n/a")</f>
        <v>6.0492567915471085E-2</v>
      </c>
      <c r="GM21" s="60">
        <f>_xlfn.IFNA(INDEX(a_projections!$A$28:$AZ$38,MATCH(current_projections!$A21,a_projections!$A$28:$A$38,0),MATCH(current_projections!GM$2,a_projections!$A$28:$AZ$28,0)),"n/a")</f>
        <v>7.5608562185425221E-2</v>
      </c>
      <c r="GN21" s="60">
        <f>_xlfn.IFNA(INDEX(a_projections!$A$28:$AZ$38,MATCH(current_projections!$A21,a_projections!$A$28:$A$38,0),MATCH(current_projections!GN$2,a_projections!$A$28:$AZ$28,0)),"n/a")</f>
        <v>9.4499536338132906E-2</v>
      </c>
      <c r="GO21" s="60">
        <f>_xlfn.IFNA(INDEX(a_projections!$A$28:$AZ$38,MATCH(current_projections!$A21,a_projections!$A$28:$A$38,0),MATCH(current_projections!GO$2,a_projections!$A$28:$AZ$28,0)),"n/a")</f>
        <v>9.4792279120095024</v>
      </c>
      <c r="GP21" s="60">
        <f>_xlfn.IFNA(INDEX(a_projections!$A$28:$AZ$38,MATCH(current_projections!$A21,a_projections!$A$28:$A$38,0),MATCH(current_projections!GP$2,a_projections!$A$28:$AZ$28,0)),"n/a")</f>
        <v>2.2997977113625723</v>
      </c>
      <c r="GQ21" s="60">
        <f>_xlfn.IFNA(INDEX(a_projections!$A$28:$AZ$38,MATCH(current_projections!$A21,a_projections!$A$28:$A$38,0),MATCH(current_projections!GQ$2,a_projections!$A$28:$AZ$28,0)),"n/a")</f>
        <v>2.8456364852785576</v>
      </c>
      <c r="GR21" s="60">
        <f>_xlfn.IFNA(INDEX(a_projections!$A$28:$AZ$38,MATCH(current_projections!$A21,a_projections!$A$28:$A$38,0),MATCH(current_projections!GR$2,a_projections!$A$28:$AZ$28,0)),"n/a")</f>
        <v>3.5177871118458715</v>
      </c>
      <c r="GS21" s="60">
        <f>_xlfn.IFNA(INDEX(a_projections!$A$28:$AZ$38,MATCH(current_projections!$A21,a_projections!$A$28:$A$38,0),MATCH(current_projections!GS$2,a_projections!$A$28:$AZ$28,0)),"n/a")</f>
        <v>9.6561843523417679</v>
      </c>
      <c r="GT21" s="60">
        <f>_xlfn.IFNA(INDEX(a_projections!$A$28:$AZ$38,MATCH(current_projections!$A21,a_projections!$A$28:$A$38,0),MATCH(current_projections!GT$2,a_projections!$A$28:$AZ$28,0)),"n/a")</f>
        <v>3.8507489543529339</v>
      </c>
      <c r="GU21" s="60">
        <f>_xlfn.IFNA(INDEX(a_projections!$A$28:$AZ$38,MATCH(current_projections!$A21,a_projections!$A$28:$A$38,0),MATCH(current_projections!GU$2,a_projections!$A$28:$AZ$28,0)),"n/a")</f>
        <v>4.0912976240839116</v>
      </c>
      <c r="GV21" s="60">
        <f>_xlfn.IFNA(INDEX(a_projections!$A$28:$AZ$38,MATCH(current_projections!$A21,a_projections!$A$28:$A$38,0),MATCH(current_projections!GV$2,a_projections!$A$28:$AZ$28,0)),"n/a")</f>
        <v>4.2278741933375663</v>
      </c>
      <c r="GW21" s="60">
        <f>_xlfn.IFNA(INDEX(a_projections!$A$28:$AZ$38,MATCH(current_projections!$A21,a_projections!$A$28:$A$38,0),MATCH(current_projections!GW$2,a_projections!$A$28:$AZ$28,0)),"n/a")</f>
        <v>11.259340471838231</v>
      </c>
      <c r="GX21" s="60">
        <f>_xlfn.IFNA(INDEX(a_projections!$A$28:$AZ$38,MATCH(current_projections!$A21,a_projections!$A$28:$A$38,0),MATCH(current_projections!GX$2,a_projections!$A$28:$AZ$28,0)),"n/a")</f>
        <v>4.6758841523234729</v>
      </c>
      <c r="GY21" s="60">
        <f>_xlfn.IFNA(INDEX(a_projections!$A$28:$AZ$38,MATCH(current_projections!$A21,a_projections!$A$28:$A$38,0),MATCH(current_projections!GY$2,a_projections!$A$28:$AZ$28,0)),"n/a")</f>
        <v>4.8140879310029749</v>
      </c>
      <c r="GZ21" s="60">
        <f>_xlfn.IFNA(INDEX(a_projections!$A$28:$AZ$38,MATCH(current_projections!$A21,a_projections!$A$28:$A$38,0),MATCH(current_projections!GZ$2,a_projections!$A$28:$AZ$28,0)),"n/a")</f>
        <v>4.9524372656104321</v>
      </c>
      <c r="HA21" s="60">
        <f>_xlfn.IFNA(INDEX(a_projections!$A$28:$AZ$38,MATCH(current_projections!$A21,a_projections!$A$28:$A$38,0),MATCH(current_projections!HA$2,a_projections!$A$28:$AZ$28,0)),"n/a")</f>
        <v>17.217269093558606</v>
      </c>
      <c r="HB21" s="60">
        <f>_xlfn.IFNA(INDEX(a_projections!$A$28:$AZ$38,MATCH(current_projections!$A21,a_projections!$A$28:$A$38,0),MATCH(current_projections!HB$2,a_projections!$A$28:$AZ$28,0)),"n/a")</f>
        <v>6.3012619474537734</v>
      </c>
      <c r="HC21" s="60">
        <f>_xlfn.IFNA(INDEX(a_projections!$A$28:$AZ$38,MATCH(current_projections!$A21,a_projections!$A$28:$A$38,0),MATCH(current_projections!HC$2,a_projections!$A$28:$AZ$28,0)),"n/a")</f>
        <v>6.6471110043187398</v>
      </c>
      <c r="HD21" s="60">
        <f>_xlfn.IFNA(INDEX(a_projections!$A$28:$AZ$38,MATCH(current_projections!$A21,a_projections!$A$28:$A$38,0),MATCH(current_projections!HD$2,a_projections!$A$28:$AZ$28,0)),"n/a")</f>
        <v>7.0398567102398779</v>
      </c>
      <c r="HE21" s="60">
        <f>_xlfn.IFNA(INDEX(a_projections!$A$28:$AZ$38,MATCH(current_projections!$A21,a_projections!$A$28:$A$38,0),MATCH(current_projections!HE$2,a_projections!$A$28:$AZ$28,0)),"n/a")</f>
        <v>9.1301368057373988</v>
      </c>
      <c r="HF21" s="60">
        <f>_xlfn.IFNA(INDEX(a_projections!$A$28:$AZ$38,MATCH(current_projections!$A21,a_projections!$A$28:$A$38,0),MATCH(current_projections!HF$2,a_projections!$A$28:$AZ$28,0)),"n/a")</f>
        <v>5.4538598996503929</v>
      </c>
      <c r="HG21" s="60">
        <f>_xlfn.IFNA(INDEX(a_projections!$A$28:$AZ$38,MATCH(current_projections!$A21,a_projections!$A$28:$A$38,0),MATCH(current_projections!HG$2,a_projections!$A$28:$AZ$28,0)),"n/a")</f>
        <v>5.1766662736536739</v>
      </c>
      <c r="HH21" s="60">
        <f>_xlfn.IFNA(INDEX(a_projections!$A$28:$AZ$38,MATCH(current_projections!$A21,a_projections!$A$28:$A$38,0),MATCH(current_projections!HH$2,a_projections!$A$28:$AZ$28,0)),"n/a")</f>
        <v>4.74361178191538</v>
      </c>
      <c r="HI21" s="60">
        <f>_xlfn.IFNA(INDEX(a_projections!$A$28:$AZ$38,MATCH(current_projections!$A21,a_projections!$A$28:$A$38,0),MATCH(current_projections!HI$2,a_projections!$A$28:$AZ$28,0)),"n/a")</f>
        <v>7.3271593847639593</v>
      </c>
      <c r="HJ21" s="60">
        <f>_xlfn.IFNA(INDEX(a_projections!$A$28:$AZ$38,MATCH(current_projections!$A21,a_projections!$A$28:$A$38,0),MATCH(current_projections!HJ$2,a_projections!$A$28:$AZ$28,0)),"n/a")</f>
        <v>4.1652344340003644</v>
      </c>
      <c r="HK21" s="60">
        <f>_xlfn.IFNA(INDEX(a_projections!$A$28:$AZ$38,MATCH(current_projections!$A21,a_projections!$A$28:$A$38,0),MATCH(current_projections!HK$2,a_projections!$A$28:$AZ$28,0)),"n/a")</f>
        <v>3.9262841559323025</v>
      </c>
      <c r="HL21" s="60">
        <f>_xlfn.IFNA(INDEX(a_projections!$A$28:$AZ$38,MATCH(current_projections!$A21,a_projections!$A$28:$A$38,0),MATCH(current_projections!HL$2,a_projections!$A$28:$AZ$28,0)),"n/a")</f>
        <v>3.732448344087036</v>
      </c>
      <c r="HM21" s="60">
        <f>_xlfn.IFNA(INDEX(a_projections!$A$28:$AZ$38,MATCH(current_projections!$A21,a_projections!$A$28:$A$38,0),MATCH(current_projections!HM$2,a_projections!$A$28:$AZ$28,0)),"n/a")</f>
        <v>15.58577241163206</v>
      </c>
      <c r="HN21" s="60">
        <f>_xlfn.IFNA(INDEX(a_projections!$A$28:$AZ$38,MATCH(current_projections!$A21,a_projections!$A$28:$A$38,0),MATCH(current_projections!HN$2,a_projections!$A$28:$AZ$28,0)),"n/a")</f>
        <v>5.459818787653381</v>
      </c>
      <c r="HO21" s="60">
        <f>_xlfn.IFNA(INDEX(a_projections!$A$28:$AZ$38,MATCH(current_projections!$A21,a_projections!$A$28:$A$38,0),MATCH(current_projections!HO$2,a_projections!$A$28:$AZ$28,0)),"n/a")</f>
        <v>5.8203257717055479</v>
      </c>
      <c r="HP21" s="60">
        <f>_xlfn.IFNA(INDEX(a_projections!$A$28:$AZ$38,MATCH(current_projections!$A21,a_projections!$A$28:$A$38,0),MATCH(current_projections!HP$2,a_projections!$A$28:$AZ$28,0)),"n/a")</f>
        <v>6.3101241589805568</v>
      </c>
      <c r="HQ21" s="60">
        <f>_xlfn.IFNA(INDEX(a_projections!$A$28:$AZ$38,MATCH(current_projections!$A21,a_projections!$A$28:$A$38,0),MATCH(current_projections!HQ$2,a_projections!$A$28:$AZ$28,0)),"n/a")</f>
        <v>12.687602919074514</v>
      </c>
      <c r="HR21" s="60">
        <f>_xlfn.IFNA(INDEX(a_projections!$A$28:$AZ$38,MATCH(current_projections!$A21,a_projections!$A$28:$A$38,0),MATCH(current_projections!HR$2,a_projections!$A$28:$AZ$28,0)),"n/a")</f>
        <v>5.8834045608197716</v>
      </c>
      <c r="HS21" s="60">
        <f>_xlfn.IFNA(INDEX(a_projections!$A$28:$AZ$38,MATCH(current_projections!$A21,a_projections!$A$28:$A$38,0),MATCH(current_projections!HS$2,a_projections!$A$28:$AZ$28,0)),"n/a")</f>
        <v>5.8980593981390772</v>
      </c>
      <c r="HT21" s="60">
        <f>_xlfn.IFNA(INDEX(a_projections!$A$28:$AZ$38,MATCH(current_projections!$A21,a_projections!$A$28:$A$38,0),MATCH(current_projections!HT$2,a_projections!$A$28:$AZ$28,0)),"n/a")</f>
        <v>5.8025416380633965</v>
      </c>
      <c r="HU21" s="60">
        <f>_xlfn.IFNA(INDEX(a_projections!$A$28:$AZ$38,MATCH(current_projections!$A21,a_projections!$A$28:$A$38,0),MATCH(current_projections!HU$2,a_projections!$A$28:$AZ$28,0)),"n/a")</f>
        <v>12.735871854279424</v>
      </c>
      <c r="HV21" s="60">
        <f>_xlfn.IFNA(INDEX(a_projections!$A$28:$AZ$38,MATCH(current_projections!$A21,a_projections!$A$28:$A$38,0),MATCH(current_projections!HV$2,a_projections!$A$28:$AZ$28,0)),"n/a")</f>
        <v>5.7942827693053589</v>
      </c>
      <c r="HW21" s="60">
        <f>_xlfn.IFNA(INDEX(a_projections!$A$28:$AZ$38,MATCH(current_projections!$A21,a_projections!$A$28:$A$38,0),MATCH(current_projections!HW$2,a_projections!$A$28:$AZ$28,0)),"n/a")</f>
        <v>5.7701634173553895</v>
      </c>
      <c r="HX21" s="60">
        <f>_xlfn.IFNA(INDEX(a_projections!$A$28:$AZ$38,MATCH(current_projections!$A21,a_projections!$A$28:$A$38,0),MATCH(current_projections!HX$2,a_projections!$A$28:$AZ$28,0)),"n/a")</f>
        <v>5.7626335791568284</v>
      </c>
      <c r="HY21" s="60">
        <f>_xlfn.IFNA(INDEX(a_projections!$A$28:$AZ$38,MATCH(current_projections!$A21,a_projections!$A$28:$A$38,0),MATCH(current_projections!HY$2,a_projections!$A$28:$AZ$28,0)),"n/a")</f>
        <v>19.01077217005529</v>
      </c>
      <c r="HZ21" s="60">
        <f>_xlfn.IFNA(INDEX(a_projections!$A$28:$AZ$38,MATCH(current_projections!$A21,a_projections!$A$28:$A$38,0),MATCH(current_projections!HZ$2,a_projections!$A$28:$AZ$28,0)),"n/a")</f>
        <v>7.0851368328222586</v>
      </c>
      <c r="IA21" s="60">
        <f>_xlfn.IFNA(INDEX(a_projections!$A$28:$AZ$38,MATCH(current_projections!$A21,a_projections!$A$28:$A$38,0),MATCH(current_projections!IA$2,a_projections!$A$28:$AZ$28,0)),"n/a")</f>
        <v>7.3877052347891325</v>
      </c>
      <c r="IB21" s="60">
        <f>_xlfn.IFNA(INDEX(a_projections!$A$28:$AZ$38,MATCH(current_projections!$A21,a_projections!$A$28:$A$38,0),MATCH(current_projections!IB$2,a_projections!$A$28:$AZ$28,0)),"n/a")</f>
        <v>7.7607030358206597</v>
      </c>
      <c r="IC21" s="60" t="str">
        <f>_xlfn.IFNA(INDEX(a_projections!$A$28:$AZ$38,MATCH(current_projections!$A21,a_projections!$A$28:$A$38,0),MATCH(current_projections!IC$2,a_projections!$A$28:$AZ$28,0)),"n/a")</f>
        <v>n/a</v>
      </c>
    </row>
    <row r="22" spans="1:238" s="9" customFormat="1">
      <c r="A22" s="93" t="s">
        <v>449</v>
      </c>
      <c r="B22" s="60" t="str">
        <f>_xlfn.IFNA(INDEX(a_projections!$A$28:$AZ$38,MATCH(current_projections!$A22,a_projections!$A$28:$A$38,0),MATCH(current_projections!B$2,a_projections!$A$28:$AZ$28,0)),"n/a")</f>
        <v>n/a</v>
      </c>
      <c r="C22" s="60" t="str">
        <f>_xlfn.IFNA(INDEX(a_projections!$A$28:$AZ$38,MATCH(current_projections!$A22,a_projections!$A$28:$A$38,0),MATCH(current_projections!C$2,a_projections!$A$28:$AZ$28,0)),"n/a")</f>
        <v>n/a</v>
      </c>
      <c r="D22" s="60" t="str">
        <f>_xlfn.IFNA(INDEX(a_projections!$A$28:$AZ$38,MATCH(current_projections!$A22,a_projections!$A$28:$A$38,0),MATCH(current_projections!D$2,a_projections!$A$28:$AZ$28,0)),"n/a")</f>
        <v>n/a</v>
      </c>
      <c r="E22" s="60" t="str">
        <f>_xlfn.IFNA(INDEX(a_projections!$A$28:$AZ$38,MATCH(current_projections!$A22,a_projections!$A$28:$A$38,0),MATCH(current_projections!E$2,a_projections!$A$28:$AZ$28,0)),"n/a")</f>
        <v>n/a</v>
      </c>
      <c r="F22" s="60" t="str">
        <f>_xlfn.IFNA(INDEX(a_projections!$A$28:$AZ$38,MATCH(current_projections!$A22,a_projections!$A$28:$A$38,0),MATCH(current_projections!F$2,a_projections!$A$28:$AZ$28,0)),"n/a")</f>
        <v>n/a</v>
      </c>
      <c r="G22" s="60" t="str">
        <f>_xlfn.IFNA(INDEX(a_projections!$A$28:$AZ$38,MATCH(current_projections!$A22,a_projections!$A$28:$A$38,0),MATCH(current_projections!G$2,a_projections!$A$28:$AZ$28,0)),"n/a")</f>
        <v>n/a</v>
      </c>
      <c r="H22" s="60" t="str">
        <f>_xlfn.IFNA(INDEX(a_projections!$A$28:$AZ$38,MATCH(current_projections!$A22,a_projections!$A$28:$A$38,0),MATCH(current_projections!H$2,a_projections!$A$28:$AZ$28,0)),"n/a")</f>
        <v>n/a</v>
      </c>
      <c r="I22" s="60" t="str">
        <f>_xlfn.IFNA(INDEX(a_projections!$A$28:$AZ$38,MATCH(current_projections!$A22,a_projections!$A$28:$A$38,0),MATCH(current_projections!I$2,a_projections!$A$28:$AZ$28,0)),"n/a")</f>
        <v>n/a</v>
      </c>
      <c r="J22" s="60" t="str">
        <f>_xlfn.IFNA(INDEX(a_projections!$A$28:$AZ$38,MATCH(current_projections!$A22,a_projections!$A$28:$A$38,0),MATCH(current_projections!J$2,a_projections!$A$28:$AZ$28,0)),"n/a")</f>
        <v>n/a</v>
      </c>
      <c r="K22" s="60" t="str">
        <f>_xlfn.IFNA(INDEX(a_projections!$A$28:$AZ$38,MATCH(current_projections!$A22,a_projections!$A$28:$A$38,0),MATCH(current_projections!K$2,a_projections!$A$28:$AZ$28,0)),"n/a")</f>
        <v>n/a</v>
      </c>
      <c r="L22" s="60" t="str">
        <f>_xlfn.IFNA(INDEX(a_projections!$A$28:$AZ$38,MATCH(current_projections!$A22,a_projections!$A$28:$A$38,0),MATCH(current_projections!L$2,a_projections!$A$28:$AZ$28,0)),"n/a")</f>
        <v>n/a</v>
      </c>
      <c r="M22" s="60" t="str">
        <f>_xlfn.IFNA(INDEX(a_projections!$A$28:$AZ$38,MATCH(current_projections!$A22,a_projections!$A$28:$A$38,0),MATCH(current_projections!M$2,a_projections!$A$28:$AZ$28,0)),"n/a")</f>
        <v>n/a</v>
      </c>
      <c r="N22" s="60" t="str">
        <f>_xlfn.IFNA(INDEX(a_projections!$A$28:$AZ$38,MATCH(current_projections!$A22,a_projections!$A$28:$A$38,0),MATCH(current_projections!N$2,a_projections!$A$28:$AZ$28,0)),"n/a")</f>
        <v>n/a</v>
      </c>
      <c r="O22" s="60" t="str">
        <f>_xlfn.IFNA(INDEX(a_projections!$A$28:$AZ$38,MATCH(current_projections!$A22,a_projections!$A$28:$A$38,0),MATCH(current_projections!O$2,a_projections!$A$28:$AZ$28,0)),"n/a")</f>
        <v>n/a</v>
      </c>
      <c r="P22" s="60" t="str">
        <f>_xlfn.IFNA(INDEX(a_projections!$A$28:$AZ$38,MATCH(current_projections!$A22,a_projections!$A$28:$A$38,0),MATCH(current_projections!P$2,a_projections!$A$28:$AZ$28,0)),"n/a")</f>
        <v>n/a</v>
      </c>
      <c r="Q22" s="60" t="str">
        <f>_xlfn.IFNA(INDEX(a_projections!$A$28:$AZ$38,MATCH(current_projections!$A22,a_projections!$A$28:$A$38,0),MATCH(current_projections!Q$2,a_projections!$A$28:$AZ$28,0)),"n/a")</f>
        <v>n/a</v>
      </c>
      <c r="R22" s="60" t="str">
        <f>_xlfn.IFNA(INDEX(a_projections!$A$28:$AZ$38,MATCH(current_projections!$A22,a_projections!$A$28:$A$38,0),MATCH(current_projections!R$2,a_projections!$A$28:$AZ$28,0)),"n/a")</f>
        <v>n/a</v>
      </c>
      <c r="S22" s="60" t="str">
        <f>_xlfn.IFNA(INDEX(a_projections!$A$28:$AZ$38,MATCH(current_projections!$A22,a_projections!$A$28:$A$38,0),MATCH(current_projections!S$2,a_projections!$A$28:$AZ$28,0)),"n/a")</f>
        <v>n/a</v>
      </c>
      <c r="T22" s="60" t="str">
        <f>_xlfn.IFNA(INDEX(a_projections!$A$28:$AZ$38,MATCH(current_projections!$A22,a_projections!$A$28:$A$38,0),MATCH(current_projections!T$2,a_projections!$A$28:$AZ$28,0)),"n/a")</f>
        <v>n/a</v>
      </c>
      <c r="U22" s="60" t="str">
        <f>_xlfn.IFNA(INDEX(a_projections!$A$28:$AZ$38,MATCH(current_projections!$A22,a_projections!$A$28:$A$38,0),MATCH(current_projections!U$2,a_projections!$A$28:$AZ$28,0)),"n/a")</f>
        <v>n/a</v>
      </c>
      <c r="V22" s="60" t="str">
        <f>_xlfn.IFNA(INDEX(a_projections!$A$28:$AZ$38,MATCH(current_projections!$A22,a_projections!$A$28:$A$38,0),MATCH(current_projections!V$2,a_projections!$A$28:$AZ$28,0)),"n/a")</f>
        <v>n/a</v>
      </c>
      <c r="W22" s="60" t="str">
        <f>_xlfn.IFNA(INDEX(a_projections!$A$28:$AZ$38,MATCH(current_projections!$A22,a_projections!$A$28:$A$38,0),MATCH(current_projections!W$2,a_projections!$A$28:$AZ$28,0)),"n/a")</f>
        <v>n/a</v>
      </c>
      <c r="X22" s="60" t="str">
        <f>_xlfn.IFNA(INDEX(a_projections!$A$28:$AZ$38,MATCH(current_projections!$A22,a_projections!$A$28:$A$38,0),MATCH(current_projections!X$2,a_projections!$A$28:$AZ$28,0)),"n/a")</f>
        <v>n/a</v>
      </c>
      <c r="Y22" s="60" t="str">
        <f>_xlfn.IFNA(INDEX(a_projections!$A$28:$AZ$38,MATCH(current_projections!$A22,a_projections!$A$28:$A$38,0),MATCH(current_projections!Y$2,a_projections!$A$28:$AZ$28,0)),"n/a")</f>
        <v>n/a</v>
      </c>
      <c r="Z22" s="60" t="str">
        <f>_xlfn.IFNA(INDEX(a_projections!$A$28:$AZ$38,MATCH(current_projections!$A22,a_projections!$A$28:$A$38,0),MATCH(current_projections!Z$2,a_projections!$A$28:$AZ$28,0)),"n/a")</f>
        <v>n/a</v>
      </c>
      <c r="AA22" s="60" t="str">
        <f>_xlfn.IFNA(INDEX(a_projections!$A$28:$AZ$38,MATCH(current_projections!$A22,a_projections!$A$28:$A$38,0),MATCH(current_projections!AA$2,a_projections!$A$28:$AZ$28,0)),"n/a")</f>
        <v>n/a</v>
      </c>
      <c r="AB22" s="60" t="str">
        <f>_xlfn.IFNA(INDEX(a_projections!$A$28:$AZ$38,MATCH(current_projections!$A22,a_projections!$A$28:$A$38,0),MATCH(current_projections!AB$2,a_projections!$A$28:$AZ$28,0)),"n/a")</f>
        <v>n/a</v>
      </c>
      <c r="AC22" s="60" t="str">
        <f>_xlfn.IFNA(INDEX(a_projections!$A$28:$AZ$38,MATCH(current_projections!$A22,a_projections!$A$28:$A$38,0),MATCH(current_projections!AC$2,a_projections!$A$28:$AZ$28,0)),"n/a")</f>
        <v>n/a</v>
      </c>
      <c r="AD22" s="60" t="str">
        <f>_xlfn.IFNA(INDEX(a_projections!$A$28:$AZ$38,MATCH(current_projections!$A22,a_projections!$A$28:$A$38,0),MATCH(current_projections!AD$2,a_projections!$A$28:$AZ$28,0)),"n/a")</f>
        <v>n/a</v>
      </c>
      <c r="AE22" s="60" t="str">
        <f>_xlfn.IFNA(INDEX(a_projections!$A$28:$AZ$38,MATCH(current_projections!$A22,a_projections!$A$28:$A$38,0),MATCH(current_projections!AE$2,a_projections!$A$28:$AZ$28,0)),"n/a")</f>
        <v>n/a</v>
      </c>
      <c r="AF22" s="60" t="str">
        <f>_xlfn.IFNA(INDEX(a_projections!$A$28:$AZ$38,MATCH(current_projections!$A22,a_projections!$A$28:$A$38,0),MATCH(current_projections!AF$2,a_projections!$A$28:$AZ$28,0)),"n/a")</f>
        <v>n/a</v>
      </c>
      <c r="AG22" s="60" t="str">
        <f>_xlfn.IFNA(INDEX(a_projections!$A$28:$AZ$38,MATCH(current_projections!$A22,a_projections!$A$28:$A$38,0),MATCH(current_projections!AG$2,a_projections!$A$28:$AZ$28,0)),"n/a")</f>
        <v>n/a</v>
      </c>
      <c r="AH22" s="60" t="str">
        <f>_xlfn.IFNA(INDEX(a_projections!$A$28:$AZ$38,MATCH(current_projections!$A22,a_projections!$A$28:$A$38,0),MATCH(current_projections!AH$2,a_projections!$A$28:$AZ$28,0)),"n/a")</f>
        <v>n/a</v>
      </c>
      <c r="AI22" s="60" t="str">
        <f>_xlfn.IFNA(INDEX(a_projections!$A$28:$AZ$38,MATCH(current_projections!$A22,a_projections!$A$28:$A$38,0),MATCH(current_projections!AI$2,a_projections!$A$28:$AZ$28,0)),"n/a")</f>
        <v>n/a</v>
      </c>
      <c r="AJ22" s="60" t="str">
        <f>_xlfn.IFNA(INDEX(a_projections!$A$28:$AZ$38,MATCH(current_projections!$A22,a_projections!$A$28:$A$38,0),MATCH(current_projections!AJ$2,a_projections!$A$28:$AZ$28,0)),"n/a")</f>
        <v>n/a</v>
      </c>
      <c r="AK22" s="60" t="str">
        <f>_xlfn.IFNA(INDEX(a_projections!$A$28:$AZ$38,MATCH(current_projections!$A22,a_projections!$A$28:$A$38,0),MATCH(current_projections!AK$2,a_projections!$A$28:$AZ$28,0)),"n/a")</f>
        <v>n/a</v>
      </c>
      <c r="AL22" s="60" t="str">
        <f>_xlfn.IFNA(INDEX(a_projections!$A$28:$AZ$38,MATCH(current_projections!$A22,a_projections!$A$28:$A$38,0),MATCH(current_projections!AL$2,a_projections!$A$28:$AZ$28,0)),"n/a")</f>
        <v>n/a</v>
      </c>
      <c r="AM22" s="60" t="str">
        <f>_xlfn.IFNA(INDEX(a_projections!$A$28:$AZ$38,MATCH(current_projections!$A22,a_projections!$A$28:$A$38,0),MATCH(current_projections!AM$2,a_projections!$A$28:$AZ$28,0)),"n/a")</f>
        <v>n/a</v>
      </c>
      <c r="AN22" s="60" t="str">
        <f>_xlfn.IFNA(INDEX(a_projections!$A$28:$AZ$38,MATCH(current_projections!$A22,a_projections!$A$28:$A$38,0),MATCH(current_projections!AN$2,a_projections!$A$28:$AZ$28,0)),"n/a")</f>
        <v>n/a</v>
      </c>
      <c r="AO22" s="60" t="str">
        <f>_xlfn.IFNA(INDEX(a_projections!$A$28:$AZ$38,MATCH(current_projections!$A22,a_projections!$A$28:$A$38,0),MATCH(current_projections!AO$2,a_projections!$A$28:$AZ$28,0)),"n/a")</f>
        <v>n/a</v>
      </c>
      <c r="AP22" s="60" t="str">
        <f>_xlfn.IFNA(INDEX(a_projections!$A$28:$AZ$38,MATCH(current_projections!$A22,a_projections!$A$28:$A$38,0),MATCH(current_projections!AP$2,a_projections!$A$28:$AZ$28,0)),"n/a")</f>
        <v>n/a</v>
      </c>
      <c r="AQ22" s="60" t="str">
        <f>_xlfn.IFNA(INDEX(a_projections!$A$28:$AZ$38,MATCH(current_projections!$A22,a_projections!$A$28:$A$38,0),MATCH(current_projections!AQ$2,a_projections!$A$28:$AZ$28,0)),"n/a")</f>
        <v>n/a</v>
      </c>
      <c r="AR22" s="60" t="str">
        <f>_xlfn.IFNA(INDEX(a_projections!$A$28:$AZ$38,MATCH(current_projections!$A22,a_projections!$A$28:$A$38,0),MATCH(current_projections!AR$2,a_projections!$A$28:$AZ$28,0)),"n/a")</f>
        <v>n/a</v>
      </c>
      <c r="AS22" s="60" t="str">
        <f>_xlfn.IFNA(INDEX(a_projections!$A$28:$AZ$38,MATCH(current_projections!$A22,a_projections!$A$28:$A$38,0),MATCH(current_projections!AS$2,a_projections!$A$28:$AZ$28,0)),"n/a")</f>
        <v>n/a</v>
      </c>
      <c r="AT22" s="60" t="str">
        <f>_xlfn.IFNA(INDEX(a_projections!$A$28:$AZ$38,MATCH(current_projections!$A22,a_projections!$A$28:$A$38,0),MATCH(current_projections!AT$2,a_projections!$A$28:$AZ$28,0)),"n/a")</f>
        <v>n/a</v>
      </c>
      <c r="AU22" s="60" t="str">
        <f>_xlfn.IFNA(INDEX(a_projections!$A$28:$AZ$38,MATCH(current_projections!$A22,a_projections!$A$28:$A$38,0),MATCH(current_projections!AU$2,a_projections!$A$28:$AZ$28,0)),"n/a")</f>
        <v>n/a</v>
      </c>
      <c r="AV22" s="60" t="str">
        <f>_xlfn.IFNA(INDEX(a_projections!$A$28:$AZ$38,MATCH(current_projections!$A22,a_projections!$A$28:$A$38,0),MATCH(current_projections!AV$2,a_projections!$A$28:$AZ$28,0)),"n/a")</f>
        <v>n/a</v>
      </c>
      <c r="AW22" s="60" t="str">
        <f>_xlfn.IFNA(INDEX(a_projections!$A$28:$AZ$38,MATCH(current_projections!$A22,a_projections!$A$28:$A$38,0),MATCH(current_projections!AW$2,a_projections!$A$28:$AZ$28,0)),"n/a")</f>
        <v>n/a</v>
      </c>
      <c r="AX22" s="60" t="str">
        <f>_xlfn.IFNA(INDEX(a_projections!$A$28:$AZ$38,MATCH(current_projections!$A22,a_projections!$A$28:$A$38,0),MATCH(current_projections!AX$2,a_projections!$A$28:$AZ$28,0)),"n/a")</f>
        <v>n/a</v>
      </c>
      <c r="AY22" s="60" t="str">
        <f>_xlfn.IFNA(INDEX(a_projections!$A$28:$AZ$38,MATCH(current_projections!$A22,a_projections!$A$28:$A$38,0),MATCH(current_projections!AY$2,a_projections!$A$28:$AZ$28,0)),"n/a")</f>
        <v>n/a</v>
      </c>
      <c r="AZ22" s="60" t="str">
        <f>_xlfn.IFNA(INDEX(a_projections!$A$28:$AZ$38,MATCH(current_projections!$A22,a_projections!$A$28:$A$38,0),MATCH(current_projections!AZ$2,a_projections!$A$28:$AZ$28,0)),"n/a")</f>
        <v>n/a</v>
      </c>
      <c r="BA22" s="60" t="str">
        <f>_xlfn.IFNA(INDEX(a_projections!$A$28:$AZ$38,MATCH(current_projections!$A22,a_projections!$A$28:$A$38,0),MATCH(current_projections!BA$2,a_projections!$A$28:$AZ$28,0)),"n/a")</f>
        <v>n/a</v>
      </c>
      <c r="BB22" s="60" t="str">
        <f>_xlfn.IFNA(INDEX(a_projections!$A$28:$AZ$38,MATCH(current_projections!$A22,a_projections!$A$28:$A$38,0),MATCH(current_projections!BB$2,a_projections!$A$28:$AZ$28,0)),"n/a")</f>
        <v>n/a</v>
      </c>
      <c r="BC22" s="60" t="str">
        <f>_xlfn.IFNA(INDEX(a_projections!$A$28:$AZ$38,MATCH(current_projections!$A22,a_projections!$A$28:$A$38,0),MATCH(current_projections!BC$2,a_projections!$A$28:$AZ$28,0)),"n/a")</f>
        <v>n/a</v>
      </c>
      <c r="BD22" s="60" t="str">
        <f>_xlfn.IFNA(INDEX(a_projections!$A$28:$AZ$38,MATCH(current_projections!$A22,a_projections!$A$28:$A$38,0),MATCH(current_projections!BD$2,a_projections!$A$28:$AZ$28,0)),"n/a")</f>
        <v>n/a</v>
      </c>
      <c r="BE22" s="60" t="str">
        <f>_xlfn.IFNA(INDEX(a_projections!$A$28:$AZ$38,MATCH(current_projections!$A22,a_projections!$A$28:$A$38,0),MATCH(current_projections!BE$2,a_projections!$A$28:$AZ$28,0)),"n/a")</f>
        <v>n/a</v>
      </c>
      <c r="BF22" s="60" t="str">
        <f>_xlfn.IFNA(INDEX(a_projections!$A$28:$AZ$38,MATCH(current_projections!$A22,a_projections!$A$28:$A$38,0),MATCH(current_projections!BF$2,a_projections!$A$28:$AZ$28,0)),"n/a")</f>
        <v>n/a</v>
      </c>
      <c r="BG22" s="60" t="str">
        <f>_xlfn.IFNA(INDEX(a_projections!$A$28:$AZ$38,MATCH(current_projections!$A22,a_projections!$A$28:$A$38,0),MATCH(current_projections!BG$2,a_projections!$A$28:$AZ$28,0)),"n/a")</f>
        <v>n/a</v>
      </c>
      <c r="BH22" s="60" t="str">
        <f>_xlfn.IFNA(INDEX(a_projections!$A$28:$AZ$38,MATCH(current_projections!$A22,a_projections!$A$28:$A$38,0),MATCH(current_projections!BH$2,a_projections!$A$28:$AZ$28,0)),"n/a")</f>
        <v>n/a</v>
      </c>
      <c r="BI22" s="60" t="str">
        <f>_xlfn.IFNA(INDEX(a_projections!$A$28:$AZ$38,MATCH(current_projections!$A22,a_projections!$A$28:$A$38,0),MATCH(current_projections!BI$2,a_projections!$A$28:$AZ$28,0)),"n/a")</f>
        <v>n/a</v>
      </c>
      <c r="BJ22" s="60" t="str">
        <f>_xlfn.IFNA(INDEX(a_projections!$A$28:$AZ$38,MATCH(current_projections!$A22,a_projections!$A$28:$A$38,0),MATCH(current_projections!BJ$2,a_projections!$A$28:$AZ$28,0)),"n/a")</f>
        <v>n/a</v>
      </c>
      <c r="BK22" s="60" t="str">
        <f>_xlfn.IFNA(INDEX(a_projections!$A$28:$AZ$38,MATCH(current_projections!$A22,a_projections!$A$28:$A$38,0),MATCH(current_projections!BK$2,a_projections!$A$28:$AZ$28,0)),"n/a")</f>
        <v>n/a</v>
      </c>
      <c r="BL22" s="60" t="str">
        <f>_xlfn.IFNA(INDEX(a_projections!$A$28:$AZ$38,MATCH(current_projections!$A22,a_projections!$A$28:$A$38,0),MATCH(current_projections!BL$2,a_projections!$A$28:$AZ$28,0)),"n/a")</f>
        <v>n/a</v>
      </c>
      <c r="BM22" s="60" t="str">
        <f>_xlfn.IFNA(INDEX(a_projections!$A$28:$AZ$38,MATCH(current_projections!$A22,a_projections!$A$28:$A$38,0),MATCH(current_projections!BM$2,a_projections!$A$28:$AZ$28,0)),"n/a")</f>
        <v>n/a</v>
      </c>
      <c r="BN22" s="60" t="str">
        <f>_xlfn.IFNA(INDEX(a_projections!$A$28:$AZ$38,MATCH(current_projections!$A22,a_projections!$A$28:$A$38,0),MATCH(current_projections!BN$2,a_projections!$A$28:$AZ$28,0)),"n/a")</f>
        <v>n/a</v>
      </c>
      <c r="BO22" s="60" t="str">
        <f>_xlfn.IFNA(INDEX(a_projections!$A$28:$AZ$38,MATCH(current_projections!$A22,a_projections!$A$28:$A$38,0),MATCH(current_projections!BO$2,a_projections!$A$28:$AZ$28,0)),"n/a")</f>
        <v>n/a</v>
      </c>
      <c r="BP22" s="60" t="str">
        <f>_xlfn.IFNA(INDEX(a_projections!$A$28:$AZ$38,MATCH(current_projections!$A22,a_projections!$A$28:$A$38,0),MATCH(current_projections!BP$2,a_projections!$A$28:$AZ$28,0)),"n/a")</f>
        <v>n/a</v>
      </c>
      <c r="BQ22" s="60" t="str">
        <f>_xlfn.IFNA(INDEX(a_projections!$A$28:$AZ$38,MATCH(current_projections!$A22,a_projections!$A$28:$A$38,0),MATCH(current_projections!BQ$2,a_projections!$A$28:$AZ$28,0)),"n/a")</f>
        <v>n/a</v>
      </c>
      <c r="BR22" s="60" t="str">
        <f>_xlfn.IFNA(INDEX(a_projections!$A$28:$AZ$38,MATCH(current_projections!$A22,a_projections!$A$28:$A$38,0),MATCH(current_projections!BR$2,a_projections!$A$28:$AZ$28,0)),"n/a")</f>
        <v>n/a</v>
      </c>
      <c r="BS22" s="60" t="str">
        <f>_xlfn.IFNA(INDEX(a_projections!$A$28:$AZ$38,MATCH(current_projections!$A22,a_projections!$A$28:$A$38,0),MATCH(current_projections!BS$2,a_projections!$A$28:$AZ$28,0)),"n/a")</f>
        <v>n/a</v>
      </c>
      <c r="BT22" s="60" t="str">
        <f>_xlfn.IFNA(INDEX(a_projections!$A$28:$AZ$38,MATCH(current_projections!$A22,a_projections!$A$28:$A$38,0),MATCH(current_projections!BT$2,a_projections!$A$28:$AZ$28,0)),"n/a")</f>
        <v>n/a</v>
      </c>
      <c r="BU22" s="60" t="str">
        <f>_xlfn.IFNA(INDEX(a_projections!$A$28:$AZ$38,MATCH(current_projections!$A22,a_projections!$A$28:$A$38,0),MATCH(current_projections!BU$2,a_projections!$A$28:$AZ$28,0)),"n/a")</f>
        <v>n/a</v>
      </c>
      <c r="BV22" s="60" t="str">
        <f>_xlfn.IFNA(INDEX(a_projections!$A$28:$AZ$38,MATCH(current_projections!$A22,a_projections!$A$28:$A$38,0),MATCH(current_projections!BV$2,a_projections!$A$28:$AZ$28,0)),"n/a")</f>
        <v>n/a</v>
      </c>
      <c r="BW22" s="60" t="str">
        <f>_xlfn.IFNA(INDEX(a_projections!$A$28:$AZ$38,MATCH(current_projections!$A22,a_projections!$A$28:$A$38,0),MATCH(current_projections!BW$2,a_projections!$A$28:$AZ$28,0)),"n/a")</f>
        <v>n/a</v>
      </c>
      <c r="BX22" s="60" t="str">
        <f>_xlfn.IFNA(INDEX(a_projections!$A$28:$AZ$38,MATCH(current_projections!$A22,a_projections!$A$28:$A$38,0),MATCH(current_projections!BX$2,a_projections!$A$28:$AZ$28,0)),"n/a")</f>
        <v>n/a</v>
      </c>
      <c r="BY22" s="60" t="str">
        <f>_xlfn.IFNA(INDEX(a_projections!$A$28:$AZ$38,MATCH(current_projections!$A22,a_projections!$A$28:$A$38,0),MATCH(current_projections!BY$2,a_projections!$A$28:$AZ$28,0)),"n/a")</f>
        <v>n/a</v>
      </c>
      <c r="BZ22" s="60" t="str">
        <f>_xlfn.IFNA(INDEX(a_projections!$A$28:$AZ$38,MATCH(current_projections!$A22,a_projections!$A$28:$A$38,0),MATCH(current_projections!BZ$2,a_projections!$A$28:$AZ$28,0)),"n/a")</f>
        <v>n/a</v>
      </c>
      <c r="CA22" s="60" t="str">
        <f>_xlfn.IFNA(INDEX(a_projections!$A$28:$AZ$38,MATCH(current_projections!$A22,a_projections!$A$28:$A$38,0),MATCH(current_projections!CA$2,a_projections!$A$28:$AZ$28,0)),"n/a")</f>
        <v>n/a</v>
      </c>
      <c r="CB22" s="60" t="str">
        <f>_xlfn.IFNA(INDEX(a_projections!$A$28:$AZ$38,MATCH(current_projections!$A22,a_projections!$A$28:$A$38,0),MATCH(current_projections!CB$2,a_projections!$A$28:$AZ$28,0)),"n/a")</f>
        <v>n/a</v>
      </c>
      <c r="CC22" s="60" t="str">
        <f>_xlfn.IFNA(INDEX(a_projections!$A$28:$AZ$38,MATCH(current_projections!$A22,a_projections!$A$28:$A$38,0),MATCH(current_projections!CC$2,a_projections!$A$28:$AZ$28,0)),"n/a")</f>
        <v>n/a</v>
      </c>
      <c r="CD22" s="60" t="str">
        <f>_xlfn.IFNA(INDEX(a_projections!$A$28:$AZ$38,MATCH(current_projections!$A22,a_projections!$A$28:$A$38,0),MATCH(current_projections!CD$2,a_projections!$A$28:$AZ$28,0)),"n/a")</f>
        <v>n/a</v>
      </c>
      <c r="CE22" s="60" t="str">
        <f>_xlfn.IFNA(INDEX(a_projections!$A$28:$AZ$38,MATCH(current_projections!$A22,a_projections!$A$28:$A$38,0),MATCH(current_projections!CE$2,a_projections!$A$28:$AZ$28,0)),"n/a")</f>
        <v>n/a</v>
      </c>
      <c r="CF22" s="60" t="str">
        <f>_xlfn.IFNA(INDEX(a_projections!$A$28:$AZ$38,MATCH(current_projections!$A22,a_projections!$A$28:$A$38,0),MATCH(current_projections!CF$2,a_projections!$A$28:$AZ$28,0)),"n/a")</f>
        <v>n/a</v>
      </c>
      <c r="CG22" s="60" t="str">
        <f>_xlfn.IFNA(INDEX(a_projections!$A$28:$AZ$38,MATCH(current_projections!$A22,a_projections!$A$28:$A$38,0),MATCH(current_projections!CG$2,a_projections!$A$28:$AZ$28,0)),"n/a")</f>
        <v>n/a</v>
      </c>
      <c r="CH22" s="60" t="str">
        <f>_xlfn.IFNA(INDEX(a_projections!$A$28:$AZ$38,MATCH(current_projections!$A22,a_projections!$A$28:$A$38,0),MATCH(current_projections!CH$2,a_projections!$A$28:$AZ$28,0)),"n/a")</f>
        <v>n/a</v>
      </c>
      <c r="CI22" s="60" t="str">
        <f>_xlfn.IFNA(INDEX(a_projections!$A$28:$AZ$38,MATCH(current_projections!$A22,a_projections!$A$28:$A$38,0),MATCH(current_projections!CI$2,a_projections!$A$28:$AZ$28,0)),"n/a")</f>
        <v>n/a</v>
      </c>
      <c r="CJ22" s="60" t="str">
        <f>_xlfn.IFNA(INDEX(a_projections!$A$28:$AZ$38,MATCH(current_projections!$A22,a_projections!$A$28:$A$38,0),MATCH(current_projections!CJ$2,a_projections!$A$28:$AZ$28,0)),"n/a")</f>
        <v>n/a</v>
      </c>
      <c r="CK22" s="60" t="str">
        <f>_xlfn.IFNA(INDEX(a_projections!$A$28:$AZ$38,MATCH(current_projections!$A22,a_projections!$A$28:$A$38,0),MATCH(current_projections!CK$2,a_projections!$A$28:$AZ$28,0)),"n/a")</f>
        <v>n/a</v>
      </c>
      <c r="CL22" s="60" t="str">
        <f>_xlfn.IFNA(INDEX(a_projections!$A$28:$AZ$38,MATCH(current_projections!$A22,a_projections!$A$28:$A$38,0),MATCH(current_projections!CL$2,a_projections!$A$28:$AZ$28,0)),"n/a")</f>
        <v>n/a</v>
      </c>
      <c r="CM22" s="60" t="str">
        <f>_xlfn.IFNA(INDEX(a_projections!$A$28:$AZ$38,MATCH(current_projections!$A22,a_projections!$A$28:$A$38,0),MATCH(current_projections!CM$2,a_projections!$A$28:$AZ$28,0)),"n/a")</f>
        <v>n/a</v>
      </c>
      <c r="CN22" s="60" t="str">
        <f>_xlfn.IFNA(INDEX(a_projections!$A$28:$AZ$38,MATCH(current_projections!$A22,a_projections!$A$28:$A$38,0),MATCH(current_projections!CN$2,a_projections!$A$28:$AZ$28,0)),"n/a")</f>
        <v>n/a</v>
      </c>
      <c r="CO22" s="60" t="str">
        <f>_xlfn.IFNA(INDEX(a_projections!$A$28:$AZ$38,MATCH(current_projections!$A22,a_projections!$A$28:$A$38,0),MATCH(current_projections!CO$2,a_projections!$A$28:$AZ$28,0)),"n/a")</f>
        <v>n/a</v>
      </c>
      <c r="CP22" s="60" t="str">
        <f>_xlfn.IFNA(INDEX(a_projections!$A$28:$AZ$38,MATCH(current_projections!$A22,a_projections!$A$28:$A$38,0),MATCH(current_projections!CP$2,a_projections!$A$28:$AZ$28,0)),"n/a")</f>
        <v>n/a</v>
      </c>
      <c r="CQ22" s="60" t="str">
        <f>_xlfn.IFNA(INDEX(a_projections!$A$28:$AZ$38,MATCH(current_projections!$A22,a_projections!$A$28:$A$38,0),MATCH(current_projections!CQ$2,a_projections!$A$28:$AZ$28,0)),"n/a")</f>
        <v>n/a</v>
      </c>
      <c r="CR22" s="60" t="str">
        <f>_xlfn.IFNA(INDEX(a_projections!$A$28:$AZ$38,MATCH(current_projections!$A22,a_projections!$A$28:$A$38,0),MATCH(current_projections!CR$2,a_projections!$A$28:$AZ$28,0)),"n/a")</f>
        <v>n/a</v>
      </c>
      <c r="CS22" s="60" t="str">
        <f>_xlfn.IFNA(INDEX(a_projections!$A$28:$AZ$38,MATCH(current_projections!$A22,a_projections!$A$28:$A$38,0),MATCH(current_projections!CS$2,a_projections!$A$28:$AZ$28,0)),"n/a")</f>
        <v>n/a</v>
      </c>
      <c r="CT22" s="60" t="str">
        <f>_xlfn.IFNA(INDEX(a_projections!$A$28:$AZ$38,MATCH(current_projections!$A22,a_projections!$A$28:$A$38,0),MATCH(current_projections!CT$2,a_projections!$A$28:$AZ$28,0)),"n/a")</f>
        <v>n/a</v>
      </c>
      <c r="CU22" s="60" t="str">
        <f>_xlfn.IFNA(INDEX(a_projections!$A$28:$AZ$38,MATCH(current_projections!$A22,a_projections!$A$28:$A$38,0),MATCH(current_projections!CU$2,a_projections!$A$28:$AZ$28,0)),"n/a")</f>
        <v>n/a</v>
      </c>
      <c r="CV22" s="60" t="str">
        <f>_xlfn.IFNA(INDEX(a_projections!$A$28:$AZ$38,MATCH(current_projections!$A22,a_projections!$A$28:$A$38,0),MATCH(current_projections!CV$2,a_projections!$A$28:$AZ$28,0)),"n/a")</f>
        <v>n/a</v>
      </c>
      <c r="CW22" s="60" t="str">
        <f>_xlfn.IFNA(INDEX(a_projections!$A$28:$AZ$38,MATCH(current_projections!$A22,a_projections!$A$28:$A$38,0),MATCH(current_projections!CW$2,a_projections!$A$28:$AZ$28,0)),"n/a")</f>
        <v>n/a</v>
      </c>
      <c r="CX22" s="60" t="str">
        <f>_xlfn.IFNA(INDEX(a_projections!$A$28:$AZ$38,MATCH(current_projections!$A22,a_projections!$A$28:$A$38,0),MATCH(current_projections!CX$2,a_projections!$A$28:$AZ$28,0)),"n/a")</f>
        <v>n/a</v>
      </c>
      <c r="CY22" s="60" t="str">
        <f>_xlfn.IFNA(INDEX(a_projections!$A$28:$AZ$38,MATCH(current_projections!$A22,a_projections!$A$28:$A$38,0),MATCH(current_projections!CY$2,a_projections!$A$28:$AZ$28,0)),"n/a")</f>
        <v>n/a</v>
      </c>
      <c r="CZ22" s="60" t="str">
        <f>_xlfn.IFNA(INDEX(a_projections!$A$28:$AZ$38,MATCH(current_projections!$A22,a_projections!$A$28:$A$38,0),MATCH(current_projections!CZ$2,a_projections!$A$28:$AZ$28,0)),"n/a")</f>
        <v>n/a</v>
      </c>
      <c r="DA22" s="60" t="str">
        <f>_xlfn.IFNA(INDEX(a_projections!$A$28:$AZ$38,MATCH(current_projections!$A22,a_projections!$A$28:$A$38,0),MATCH(current_projections!DA$2,a_projections!$A$28:$AZ$28,0)),"n/a")</f>
        <v>n/a</v>
      </c>
      <c r="DB22" s="60" t="str">
        <f>_xlfn.IFNA(INDEX(a_projections!$A$28:$AZ$38,MATCH(current_projections!$A22,a_projections!$A$28:$A$38,0),MATCH(current_projections!DB$2,a_projections!$A$28:$AZ$28,0)),"n/a")</f>
        <v>n/a</v>
      </c>
      <c r="DC22" s="60" t="str">
        <f>_xlfn.IFNA(INDEX(a_projections!$A$28:$AZ$38,MATCH(current_projections!$A22,a_projections!$A$28:$A$38,0),MATCH(current_projections!DC$2,a_projections!$A$28:$AZ$28,0)),"n/a")</f>
        <v>n/a</v>
      </c>
      <c r="DD22" s="60" t="str">
        <f>_xlfn.IFNA(INDEX(a_projections!$A$28:$AZ$38,MATCH(current_projections!$A22,a_projections!$A$28:$A$38,0),MATCH(current_projections!DD$2,a_projections!$A$28:$AZ$28,0)),"n/a")</f>
        <v>n/a</v>
      </c>
      <c r="DE22" s="60" t="str">
        <f>_xlfn.IFNA(INDEX(a_projections!$A$28:$AZ$38,MATCH(current_projections!$A22,a_projections!$A$28:$A$38,0),MATCH(current_projections!DE$2,a_projections!$A$28:$AZ$28,0)),"n/a")</f>
        <v>n/a</v>
      </c>
      <c r="DF22" s="60" t="str">
        <f>_xlfn.IFNA(INDEX(a_projections!$A$28:$AZ$38,MATCH(current_projections!$A22,a_projections!$A$28:$A$38,0),MATCH(current_projections!DF$2,a_projections!$A$28:$AZ$28,0)),"n/a")</f>
        <v>n/a</v>
      </c>
      <c r="DG22" s="60" t="str">
        <f>_xlfn.IFNA(INDEX(a_projections!$A$28:$AZ$38,MATCH(current_projections!$A22,a_projections!$A$28:$A$38,0),MATCH(current_projections!DG$2,a_projections!$A$28:$AZ$28,0)),"n/a")</f>
        <v>n/a</v>
      </c>
      <c r="DH22" s="60" t="str">
        <f>_xlfn.IFNA(INDEX(a_projections!$A$28:$AZ$38,MATCH(current_projections!$A22,a_projections!$A$28:$A$38,0),MATCH(current_projections!DH$2,a_projections!$A$28:$AZ$28,0)),"n/a")</f>
        <v>n/a</v>
      </c>
      <c r="DI22" s="60" t="str">
        <f>_xlfn.IFNA(INDEX(a_projections!$A$28:$AZ$38,MATCH(current_projections!$A22,a_projections!$A$28:$A$38,0),MATCH(current_projections!DI$2,a_projections!$A$28:$AZ$28,0)),"n/a")</f>
        <v>n/a</v>
      </c>
      <c r="DJ22" s="60" t="str">
        <f>_xlfn.IFNA(INDEX(a_projections!$A$28:$AZ$38,MATCH(current_projections!$A22,a_projections!$A$28:$A$38,0),MATCH(current_projections!DJ$2,a_projections!$A$28:$AZ$28,0)),"n/a")</f>
        <v>n/a</v>
      </c>
      <c r="DK22" s="60" t="str">
        <f>_xlfn.IFNA(INDEX(a_projections!$A$28:$AZ$38,MATCH(current_projections!$A22,a_projections!$A$28:$A$38,0),MATCH(current_projections!DK$2,a_projections!$A$28:$AZ$28,0)),"n/a")</f>
        <v>n/a</v>
      </c>
      <c r="DL22" s="60" t="str">
        <f>_xlfn.IFNA(INDEX(a_projections!$A$28:$AZ$38,MATCH(current_projections!$A22,a_projections!$A$28:$A$38,0),MATCH(current_projections!DL$2,a_projections!$A$28:$AZ$28,0)),"n/a")</f>
        <v>n/a</v>
      </c>
      <c r="DM22" s="60" t="str">
        <f>_xlfn.IFNA(INDEX(a_projections!$A$28:$AZ$38,MATCH(current_projections!$A22,a_projections!$A$28:$A$38,0),MATCH(current_projections!DM$2,a_projections!$A$28:$AZ$28,0)),"n/a")</f>
        <v>n/a</v>
      </c>
      <c r="DN22" s="60" t="str">
        <f>_xlfn.IFNA(INDEX(a_projections!$A$28:$AZ$38,MATCH(current_projections!$A22,a_projections!$A$28:$A$38,0),MATCH(current_projections!DN$2,a_projections!$A$28:$AZ$28,0)),"n/a")</f>
        <v>n/a</v>
      </c>
      <c r="DO22" s="60" t="str">
        <f>_xlfn.IFNA(INDEX(a_projections!$A$28:$AZ$38,MATCH(current_projections!$A22,a_projections!$A$28:$A$38,0),MATCH(current_projections!DO$2,a_projections!$A$28:$AZ$28,0)),"n/a")</f>
        <v>n/a</v>
      </c>
      <c r="DP22" s="60" t="str">
        <f>_xlfn.IFNA(INDEX(a_projections!$A$28:$AZ$38,MATCH(current_projections!$A22,a_projections!$A$28:$A$38,0),MATCH(current_projections!DP$2,a_projections!$A$28:$AZ$28,0)),"n/a")</f>
        <v>n/a</v>
      </c>
      <c r="DQ22" s="60" t="str">
        <f>_xlfn.IFNA(INDEX(a_projections!$A$28:$AZ$38,MATCH(current_projections!$A22,a_projections!$A$28:$A$38,0),MATCH(current_projections!DQ$2,a_projections!$A$28:$AZ$28,0)),"n/a")</f>
        <v>n/a</v>
      </c>
      <c r="DR22" s="60" t="str">
        <f>_xlfn.IFNA(INDEX(a_projections!$A$28:$AZ$38,MATCH(current_projections!$A22,a_projections!$A$28:$A$38,0),MATCH(current_projections!DR$2,a_projections!$A$28:$AZ$28,0)),"n/a")</f>
        <v>n/a</v>
      </c>
      <c r="DS22" s="60" t="str">
        <f>_xlfn.IFNA(INDEX(a_projections!$A$28:$AZ$38,MATCH(current_projections!$A22,a_projections!$A$28:$A$38,0),MATCH(current_projections!DS$2,a_projections!$A$28:$AZ$28,0)),"n/a")</f>
        <v>n/a</v>
      </c>
      <c r="DT22" s="60" t="str">
        <f>_xlfn.IFNA(INDEX(a_projections!$A$28:$AZ$38,MATCH(current_projections!$A22,a_projections!$A$28:$A$38,0),MATCH(current_projections!DT$2,a_projections!$A$28:$AZ$28,0)),"n/a")</f>
        <v>n/a</v>
      </c>
      <c r="DU22" s="60" t="str">
        <f>_xlfn.IFNA(INDEX(a_projections!$A$28:$AZ$38,MATCH(current_projections!$A22,a_projections!$A$28:$A$38,0),MATCH(current_projections!DU$2,a_projections!$A$28:$AZ$28,0)),"n/a")</f>
        <v>n/a</v>
      </c>
      <c r="DV22" s="60" t="str">
        <f>_xlfn.IFNA(INDEX(a_projections!$A$28:$AZ$38,MATCH(current_projections!$A22,a_projections!$A$28:$A$38,0),MATCH(current_projections!DV$2,a_projections!$A$28:$AZ$28,0)),"n/a")</f>
        <v>n/a</v>
      </c>
      <c r="DW22" s="60" t="str">
        <f>_xlfn.IFNA(INDEX(a_projections!$A$28:$AZ$38,MATCH(current_projections!$A22,a_projections!$A$28:$A$38,0),MATCH(current_projections!DW$2,a_projections!$A$28:$AZ$28,0)),"n/a")</f>
        <v>n/a</v>
      </c>
      <c r="DX22" s="60" t="str">
        <f>_xlfn.IFNA(INDEX(a_projections!$A$28:$AZ$38,MATCH(current_projections!$A22,a_projections!$A$28:$A$38,0),MATCH(current_projections!DX$2,a_projections!$A$28:$AZ$28,0)),"n/a")</f>
        <v>n/a</v>
      </c>
      <c r="DY22" s="60" t="str">
        <f>_xlfn.IFNA(INDEX(a_projections!$A$28:$AZ$38,MATCH(current_projections!$A22,a_projections!$A$28:$A$38,0),MATCH(current_projections!DY$2,a_projections!$A$28:$AZ$28,0)),"n/a")</f>
        <v>n/a</v>
      </c>
      <c r="DZ22" s="60" t="str">
        <f>_xlfn.IFNA(INDEX(a_projections!$A$28:$AZ$38,MATCH(current_projections!$A22,a_projections!$A$28:$A$38,0),MATCH(current_projections!DZ$2,a_projections!$A$28:$AZ$28,0)),"n/a")</f>
        <v>n/a</v>
      </c>
      <c r="EA22" s="60" t="str">
        <f>_xlfn.IFNA(INDEX(a_projections!$A$28:$AZ$38,MATCH(current_projections!$A22,a_projections!$A$28:$A$38,0),MATCH(current_projections!EA$2,a_projections!$A$28:$AZ$28,0)),"n/a")</f>
        <v>n/a</v>
      </c>
      <c r="EB22" s="60" t="str">
        <f>_xlfn.IFNA(INDEX(a_projections!$A$28:$AZ$38,MATCH(current_projections!$A22,a_projections!$A$28:$A$38,0),MATCH(current_projections!EB$2,a_projections!$A$28:$AZ$28,0)),"n/a")</f>
        <v>n/a</v>
      </c>
      <c r="EC22" s="60" t="str">
        <f>_xlfn.IFNA(INDEX(a_projections!$A$28:$AZ$38,MATCH(current_projections!$A22,a_projections!$A$28:$A$38,0),MATCH(current_projections!EC$2,a_projections!$A$28:$AZ$28,0)),"n/a")</f>
        <v>n/a</v>
      </c>
      <c r="ED22" s="60" t="str">
        <f>_xlfn.IFNA(INDEX(a_projections!$A$28:$AZ$38,MATCH(current_projections!$A22,a_projections!$A$28:$A$38,0),MATCH(current_projections!ED$2,a_projections!$A$28:$AZ$28,0)),"n/a")</f>
        <v>n/a</v>
      </c>
      <c r="EE22" s="60" t="str">
        <f>_xlfn.IFNA(INDEX(a_projections!$A$28:$AZ$38,MATCH(current_projections!$A22,a_projections!$A$28:$A$38,0),MATCH(current_projections!EE$2,a_projections!$A$28:$AZ$28,0)),"n/a")</f>
        <v>n/a</v>
      </c>
      <c r="EF22" s="60" t="str">
        <f>_xlfn.IFNA(INDEX(a_projections!$A$28:$AZ$38,MATCH(current_projections!$A22,a_projections!$A$28:$A$38,0),MATCH(current_projections!EF$2,a_projections!$A$28:$AZ$28,0)),"n/a")</f>
        <v>n/a</v>
      </c>
      <c r="EG22" s="60" t="str">
        <f>_xlfn.IFNA(INDEX(a_projections!$A$28:$AZ$38,MATCH(current_projections!$A22,a_projections!$A$28:$A$38,0),MATCH(current_projections!EG$2,a_projections!$A$28:$AZ$28,0)),"n/a")</f>
        <v>n/a</v>
      </c>
      <c r="EH22" s="60" t="str">
        <f>_xlfn.IFNA(INDEX(a_projections!$A$28:$AZ$38,MATCH(current_projections!$A22,a_projections!$A$28:$A$38,0),MATCH(current_projections!EH$2,a_projections!$A$28:$AZ$28,0)),"n/a")</f>
        <v>n/a</v>
      </c>
      <c r="EI22" s="60" t="str">
        <f>_xlfn.IFNA(INDEX(a_projections!$A$28:$AZ$38,MATCH(current_projections!$A22,a_projections!$A$28:$A$38,0),MATCH(current_projections!EI$2,a_projections!$A$28:$AZ$28,0)),"n/a")</f>
        <v>n/a</v>
      </c>
      <c r="EJ22" s="60" t="str">
        <f>_xlfn.IFNA(INDEX(a_projections!$A$28:$AZ$38,MATCH(current_projections!$A22,a_projections!$A$28:$A$38,0),MATCH(current_projections!EJ$2,a_projections!$A$28:$AZ$28,0)),"n/a")</f>
        <v>n/a</v>
      </c>
      <c r="EK22" s="60" t="str">
        <f>_xlfn.IFNA(INDEX(a_projections!$A$28:$AZ$38,MATCH(current_projections!$A22,a_projections!$A$28:$A$38,0),MATCH(current_projections!EK$2,a_projections!$A$28:$AZ$28,0)),"n/a")</f>
        <v>n/a</v>
      </c>
      <c r="EL22" s="60" t="str">
        <f>_xlfn.IFNA(INDEX(a_projections!$A$28:$AZ$38,MATCH(current_projections!$A22,a_projections!$A$28:$A$38,0),MATCH(current_projections!EL$2,a_projections!$A$28:$AZ$28,0)),"n/a")</f>
        <v>n/a</v>
      </c>
      <c r="EM22" s="60" t="str">
        <f>_xlfn.IFNA(INDEX(a_projections!$A$28:$AZ$38,MATCH(current_projections!$A22,a_projections!$A$28:$A$38,0),MATCH(current_projections!EM$2,a_projections!$A$28:$AZ$28,0)),"n/a")</f>
        <v>n/a</v>
      </c>
      <c r="EN22" s="60" t="str">
        <f>_xlfn.IFNA(INDEX(a_projections!$A$28:$AZ$38,MATCH(current_projections!$A22,a_projections!$A$28:$A$38,0),MATCH(current_projections!EN$2,a_projections!$A$28:$AZ$28,0)),"n/a")</f>
        <v>n/a</v>
      </c>
      <c r="EO22" s="60" t="str">
        <f>_xlfn.IFNA(INDEX(a_projections!$A$28:$AZ$38,MATCH(current_projections!$A22,a_projections!$A$28:$A$38,0),MATCH(current_projections!EO$2,a_projections!$A$28:$AZ$28,0)),"n/a")</f>
        <v>n/a</v>
      </c>
      <c r="EP22" s="60" t="str">
        <f>_xlfn.IFNA(INDEX(a_projections!$A$28:$AZ$38,MATCH(current_projections!$A22,a_projections!$A$28:$A$38,0),MATCH(current_projections!EP$2,a_projections!$A$28:$AZ$28,0)),"n/a")</f>
        <v>n/a</v>
      </c>
      <c r="EQ22" s="60" t="str">
        <f>_xlfn.IFNA(INDEX(a_projections!$A$28:$AZ$38,MATCH(current_projections!$A22,a_projections!$A$28:$A$38,0),MATCH(current_projections!EQ$2,a_projections!$A$28:$AZ$28,0)),"n/a")</f>
        <v>n/a</v>
      </c>
      <c r="ER22" s="60" t="str">
        <f>_xlfn.IFNA(INDEX(a_projections!$A$28:$AZ$38,MATCH(current_projections!$A22,a_projections!$A$28:$A$38,0),MATCH(current_projections!ER$2,a_projections!$A$28:$AZ$28,0)),"n/a")</f>
        <v>n/a</v>
      </c>
      <c r="ES22" s="60" t="str">
        <f>_xlfn.IFNA(INDEX(a_projections!$A$28:$AZ$38,MATCH(current_projections!$A22,a_projections!$A$28:$A$38,0),MATCH(current_projections!ES$2,a_projections!$A$28:$AZ$28,0)),"n/a")</f>
        <v>n/a</v>
      </c>
      <c r="ET22" s="60" t="str">
        <f>_xlfn.IFNA(INDEX(a_projections!$A$28:$AZ$38,MATCH(current_projections!$A22,a_projections!$A$28:$A$38,0),MATCH(current_projections!ET$2,a_projections!$A$28:$AZ$28,0)),"n/a")</f>
        <v>n/a</v>
      </c>
      <c r="EU22" s="60" t="str">
        <f>_xlfn.IFNA(INDEX(a_projections!$A$28:$AZ$38,MATCH(current_projections!$A22,a_projections!$A$28:$A$38,0),MATCH(current_projections!EU$2,a_projections!$A$28:$AZ$28,0)),"n/a")</f>
        <v>n/a</v>
      </c>
      <c r="EV22" s="60" t="str">
        <f>_xlfn.IFNA(INDEX(a_projections!$A$28:$AZ$38,MATCH(current_projections!$A22,a_projections!$A$28:$A$38,0),MATCH(current_projections!EV$2,a_projections!$A$28:$AZ$28,0)),"n/a")</f>
        <v>n/a</v>
      </c>
      <c r="EW22" s="60" t="str">
        <f>_xlfn.IFNA(INDEX(a_projections!$A$28:$AZ$38,MATCH(current_projections!$A22,a_projections!$A$28:$A$38,0),MATCH(current_projections!EW$2,a_projections!$A$28:$AZ$28,0)),"n/a")</f>
        <v>n/a</v>
      </c>
      <c r="EX22" s="60" t="str">
        <f>_xlfn.IFNA(INDEX(a_projections!$A$28:$AZ$38,MATCH(current_projections!$A22,a_projections!$A$28:$A$38,0),MATCH(current_projections!EX$2,a_projections!$A$28:$AZ$28,0)),"n/a")</f>
        <v>n/a</v>
      </c>
      <c r="EY22" s="60" t="str">
        <f>_xlfn.IFNA(INDEX(a_projections!$A$28:$AZ$38,MATCH(current_projections!$A22,a_projections!$A$28:$A$38,0),MATCH(current_projections!EY$2,a_projections!$A$28:$AZ$28,0)),"n/a")</f>
        <v>n/a</v>
      </c>
      <c r="EZ22" s="60" t="str">
        <f>_xlfn.IFNA(INDEX(a_projections!$A$28:$AZ$38,MATCH(current_projections!$A22,a_projections!$A$28:$A$38,0),MATCH(current_projections!EZ$2,a_projections!$A$28:$AZ$28,0)),"n/a")</f>
        <v>n/a</v>
      </c>
      <c r="FA22" s="60" t="str">
        <f>_xlfn.IFNA(INDEX(a_projections!$A$28:$AZ$38,MATCH(current_projections!$A22,a_projections!$A$28:$A$38,0),MATCH(current_projections!FA$2,a_projections!$A$28:$AZ$28,0)),"n/a")</f>
        <v>n/a</v>
      </c>
      <c r="FB22" s="60" t="str">
        <f>_xlfn.IFNA(INDEX(a_projections!$A$28:$AZ$38,MATCH(current_projections!$A22,a_projections!$A$28:$A$38,0),MATCH(current_projections!FB$2,a_projections!$A$28:$AZ$28,0)),"n/a")</f>
        <v>n/a</v>
      </c>
      <c r="FC22" s="60" t="str">
        <f>_xlfn.IFNA(INDEX(a_projections!$A$28:$AZ$38,MATCH(current_projections!$A22,a_projections!$A$28:$A$38,0),MATCH(current_projections!FC$2,a_projections!$A$28:$AZ$28,0)),"n/a")</f>
        <v>n/a</v>
      </c>
      <c r="FD22" s="60" t="str">
        <f>_xlfn.IFNA(INDEX(a_projections!$A$28:$AZ$38,MATCH(current_projections!$A22,a_projections!$A$28:$A$38,0),MATCH(current_projections!FD$2,a_projections!$A$28:$AZ$28,0)),"n/a")</f>
        <v>n/a</v>
      </c>
      <c r="FE22" s="60" t="str">
        <f>_xlfn.IFNA(INDEX(a_projections!$A$28:$AZ$38,MATCH(current_projections!$A22,a_projections!$A$28:$A$38,0),MATCH(current_projections!FE$2,a_projections!$A$28:$AZ$28,0)),"n/a")</f>
        <v>n/a</v>
      </c>
      <c r="FF22" s="60" t="str">
        <f>_xlfn.IFNA(INDEX(a_projections!$A$28:$AZ$38,MATCH(current_projections!$A22,a_projections!$A$28:$A$38,0),MATCH(current_projections!FF$2,a_projections!$A$28:$AZ$28,0)),"n/a")</f>
        <v>n/a</v>
      </c>
      <c r="FG22" s="60" t="str">
        <f>_xlfn.IFNA(INDEX(a_projections!$A$28:$AZ$38,MATCH(current_projections!$A22,a_projections!$A$28:$A$38,0),MATCH(current_projections!FG$2,a_projections!$A$28:$AZ$28,0)),"n/a")</f>
        <v>n/a</v>
      </c>
      <c r="FH22" s="60" t="str">
        <f>_xlfn.IFNA(INDEX(a_projections!$A$28:$AZ$38,MATCH(current_projections!$A22,a_projections!$A$28:$A$38,0),MATCH(current_projections!FH$2,a_projections!$A$28:$AZ$28,0)),"n/a")</f>
        <v>n/a</v>
      </c>
      <c r="FI22" s="60" t="str">
        <f>_xlfn.IFNA(INDEX(a_projections!$A$28:$AZ$38,MATCH(current_projections!$A22,a_projections!$A$28:$A$38,0),MATCH(current_projections!FI$2,a_projections!$A$28:$AZ$28,0)),"n/a")</f>
        <v>n/a</v>
      </c>
      <c r="FJ22" s="60" t="str">
        <f>_xlfn.IFNA(INDEX(a_projections!$A$28:$AZ$38,MATCH(current_projections!$A22,a_projections!$A$28:$A$38,0),MATCH(current_projections!FJ$2,a_projections!$A$28:$AZ$28,0)),"n/a")</f>
        <v>n/a</v>
      </c>
      <c r="FK22" s="60" t="str">
        <f>_xlfn.IFNA(INDEX(a_projections!$A$28:$AZ$38,MATCH(current_projections!$A22,a_projections!$A$28:$A$38,0),MATCH(current_projections!FK$2,a_projections!$A$28:$AZ$28,0)),"n/a")</f>
        <v>n/a</v>
      </c>
      <c r="FL22" s="60" t="str">
        <f>_xlfn.IFNA(INDEX(a_projections!$A$28:$AZ$38,MATCH(current_projections!$A22,a_projections!$A$28:$A$38,0),MATCH(current_projections!FL$2,a_projections!$A$28:$AZ$28,0)),"n/a")</f>
        <v>n/a</v>
      </c>
      <c r="FM22" s="60" t="str">
        <f>_xlfn.IFNA(INDEX(a_projections!$A$28:$AZ$38,MATCH(current_projections!$A22,a_projections!$A$28:$A$38,0),MATCH(current_projections!FM$2,a_projections!$A$28:$AZ$28,0)),"n/a")</f>
        <v>n/a</v>
      </c>
      <c r="FN22" s="60" t="str">
        <f>_xlfn.IFNA(INDEX(a_projections!$A$28:$AZ$38,MATCH(current_projections!$A22,a_projections!$A$28:$A$38,0),MATCH(current_projections!FN$2,a_projections!$A$28:$AZ$28,0)),"n/a")</f>
        <v>n/a</v>
      </c>
      <c r="FO22" s="60" t="str">
        <f>_xlfn.IFNA(INDEX(a_projections!$A$28:$AZ$38,MATCH(current_projections!$A22,a_projections!$A$28:$A$38,0),MATCH(current_projections!FO$2,a_projections!$A$28:$AZ$28,0)),"n/a")</f>
        <v>n/a</v>
      </c>
      <c r="FP22" s="60" t="str">
        <f>_xlfn.IFNA(INDEX(a_projections!$A$28:$AZ$38,MATCH(current_projections!$A22,a_projections!$A$28:$A$38,0),MATCH(current_projections!FP$2,a_projections!$A$28:$AZ$28,0)),"n/a")</f>
        <v>n/a</v>
      </c>
      <c r="FQ22" s="60" t="str">
        <f>_xlfn.IFNA(INDEX(a_projections!$A$28:$AZ$38,MATCH(current_projections!$A22,a_projections!$A$28:$A$38,0),MATCH(current_projections!FQ$2,a_projections!$A$28:$AZ$28,0)),"n/a")</f>
        <v>n/a</v>
      </c>
      <c r="FR22" s="60" t="str">
        <f>_xlfn.IFNA(INDEX(a_projections!$A$28:$AZ$38,MATCH(current_projections!$A22,a_projections!$A$28:$A$38,0),MATCH(current_projections!FR$2,a_projections!$A$28:$AZ$28,0)),"n/a")</f>
        <v>n/a</v>
      </c>
      <c r="FS22" s="60" t="str">
        <f>_xlfn.IFNA(INDEX(a_projections!$A$28:$AZ$38,MATCH(current_projections!$A22,a_projections!$A$28:$A$38,0),MATCH(current_projections!FS$2,a_projections!$A$28:$AZ$28,0)),"n/a")</f>
        <v>n/a</v>
      </c>
      <c r="FT22" s="60" t="str">
        <f>_xlfn.IFNA(INDEX(a_projections!$A$28:$AZ$38,MATCH(current_projections!$A22,a_projections!$A$28:$A$38,0),MATCH(current_projections!FT$2,a_projections!$A$28:$AZ$28,0)),"n/a")</f>
        <v>n/a</v>
      </c>
      <c r="FU22" s="60" t="str">
        <f>_xlfn.IFNA(INDEX(a_projections!$A$28:$AZ$38,MATCH(current_projections!$A22,a_projections!$A$28:$A$38,0),MATCH(current_projections!FU$2,a_projections!$A$28:$AZ$28,0)),"n/a")</f>
        <v>n/a</v>
      </c>
      <c r="FV22" s="60" t="str">
        <f>_xlfn.IFNA(INDEX(a_projections!$A$28:$AZ$38,MATCH(current_projections!$A22,a_projections!$A$28:$A$38,0),MATCH(current_projections!FV$2,a_projections!$A$28:$AZ$28,0)),"n/a")</f>
        <v>n/a</v>
      </c>
      <c r="FW22" s="60" t="str">
        <f>_xlfn.IFNA(INDEX(a_projections!$A$28:$AZ$38,MATCH(current_projections!$A22,a_projections!$A$28:$A$38,0),MATCH(current_projections!FW$2,a_projections!$A$28:$AZ$28,0)),"n/a")</f>
        <v>n/a</v>
      </c>
      <c r="FX22" s="60" t="str">
        <f>_xlfn.IFNA(INDEX(a_projections!$A$28:$AZ$38,MATCH(current_projections!$A22,a_projections!$A$28:$A$38,0),MATCH(current_projections!FX$2,a_projections!$A$28:$AZ$28,0)),"n/a")</f>
        <v>n/a</v>
      </c>
      <c r="FY22" s="60" t="str">
        <f>_xlfn.IFNA(INDEX(a_projections!$A$28:$AZ$38,MATCH(current_projections!$A22,a_projections!$A$28:$A$38,0),MATCH(current_projections!FY$2,a_projections!$A$28:$AZ$28,0)),"n/a")</f>
        <v>n/a</v>
      </c>
      <c r="FZ22" s="60" t="str">
        <f>_xlfn.IFNA(INDEX(a_projections!$A$28:$AZ$38,MATCH(current_projections!$A22,a_projections!$A$28:$A$38,0),MATCH(current_projections!FZ$2,a_projections!$A$28:$AZ$28,0)),"n/a")</f>
        <v>n/a</v>
      </c>
      <c r="GA22" s="60" t="str">
        <f>_xlfn.IFNA(INDEX(a_projections!$A$28:$AZ$38,MATCH(current_projections!$A22,a_projections!$A$28:$A$38,0),MATCH(current_projections!GA$2,a_projections!$A$28:$AZ$28,0)),"n/a")</f>
        <v>n/a</v>
      </c>
      <c r="GB22" s="60" t="str">
        <f>_xlfn.IFNA(INDEX(a_projections!$A$28:$AZ$38,MATCH(current_projections!$A22,a_projections!$A$28:$A$38,0),MATCH(current_projections!GB$2,a_projections!$A$28:$AZ$28,0)),"n/a")</f>
        <v>n/a</v>
      </c>
      <c r="GC22" s="60" t="str">
        <f>_xlfn.IFNA(INDEX(a_projections!$A$28:$AZ$38,MATCH(current_projections!$A22,a_projections!$A$28:$A$38,0),MATCH(current_projections!GC$2,a_projections!$A$28:$AZ$28,0)),"n/a")</f>
        <v>n/a</v>
      </c>
      <c r="GD22" s="60" t="str">
        <f>_xlfn.IFNA(INDEX(a_projections!$A$28:$AZ$38,MATCH(current_projections!$A22,a_projections!$A$28:$A$38,0),MATCH(current_projections!GD$2,a_projections!$A$28:$AZ$28,0)),"n/a")</f>
        <v>n/a</v>
      </c>
      <c r="GE22" s="60" t="str">
        <f>_xlfn.IFNA(INDEX(a_projections!$A$28:$AZ$38,MATCH(current_projections!$A22,a_projections!$A$28:$A$38,0),MATCH(current_projections!GE$2,a_projections!$A$28:$AZ$28,0)),"n/a")</f>
        <v>n/a</v>
      </c>
      <c r="GF22" s="60" t="str">
        <f>_xlfn.IFNA(INDEX(a_projections!$A$28:$AZ$38,MATCH(current_projections!$A22,a_projections!$A$28:$A$38,0),MATCH(current_projections!GF$2,a_projections!$A$28:$AZ$28,0)),"n/a")</f>
        <v>n/a</v>
      </c>
      <c r="GG22" s="60" t="str">
        <f>_xlfn.IFNA(INDEX(a_projections!$A$28:$AZ$38,MATCH(current_projections!$A22,a_projections!$A$28:$A$38,0),MATCH(current_projections!GG$2,a_projections!$A$28:$AZ$28,0)),"n/a")</f>
        <v>n/a</v>
      </c>
      <c r="GH22" s="60" t="str">
        <f>_xlfn.IFNA(INDEX(a_projections!$A$28:$AZ$38,MATCH(current_projections!$A22,a_projections!$A$28:$A$38,0),MATCH(current_projections!GH$2,a_projections!$A$28:$AZ$28,0)),"n/a")</f>
        <v>n/a</v>
      </c>
      <c r="GI22" s="60">
        <f>_xlfn.IFNA(INDEX(a_projections!$A$28:$AZ$38,MATCH(current_projections!$A22,a_projections!$A$28:$A$38,0),MATCH(current_projections!GI$2,a_projections!$A$28:$AZ$28,0)),"n/a")</f>
        <v>0</v>
      </c>
      <c r="GJ22" s="60">
        <f>_xlfn.IFNA(INDEX(a_projections!$A$28:$AZ$38,MATCH(current_projections!$A22,a_projections!$A$28:$A$38,0),MATCH(current_projections!GJ$2,a_projections!$A$28:$AZ$28,0)),"n/a")</f>
        <v>0</v>
      </c>
      <c r="GK22" s="60">
        <f>_xlfn.IFNA(INDEX(a_projections!$A$28:$AZ$38,MATCH(current_projections!$A22,a_projections!$A$28:$A$38,0),MATCH(current_projections!GK$2,a_projections!$A$28:$AZ$28,0)),"n/a")</f>
        <v>3.8713526974666346</v>
      </c>
      <c r="GL22" s="60">
        <f>_xlfn.IFNA(INDEX(a_projections!$A$28:$AZ$38,MATCH(current_projections!$A22,a_projections!$A$28:$A$38,0),MATCH(current_projections!GL$2,a_projections!$A$28:$AZ$28,0)),"n/a")</f>
        <v>0.94843432491524826</v>
      </c>
      <c r="GM22" s="60">
        <f>_xlfn.IFNA(INDEX(a_projections!$A$28:$AZ$38,MATCH(current_projections!$A22,a_projections!$A$28:$A$38,0),MATCH(current_projections!GM$2,a_projections!$A$28:$AZ$28,0)),"n/a")</f>
        <v>1.1837839995625377</v>
      </c>
      <c r="GN22" s="60">
        <f>_xlfn.IFNA(INDEX(a_projections!$A$28:$AZ$38,MATCH(current_projections!$A22,a_projections!$A$28:$A$38,0),MATCH(current_projections!GN$2,a_projections!$A$28:$AZ$28,0)),"n/a")</f>
        <v>1.4769891087366149</v>
      </c>
      <c r="GO22" s="60">
        <f>_xlfn.IFNA(INDEX(a_projections!$A$28:$AZ$38,MATCH(current_projections!$A22,a_projections!$A$28:$A$38,0),MATCH(current_projections!GO$2,a_projections!$A$28:$AZ$28,0)),"n/a")</f>
        <v>5.4548626238952513</v>
      </c>
      <c r="GP22" s="60">
        <f>_xlfn.IFNA(INDEX(a_projections!$A$28:$AZ$38,MATCH(current_projections!$A22,a_projections!$A$28:$A$38,0),MATCH(current_projections!GP$2,a_projections!$A$28:$AZ$28,0)),"n/a")</f>
        <v>1.9835194464716155</v>
      </c>
      <c r="GQ22" s="60">
        <f>_xlfn.IFNA(INDEX(a_projections!$A$28:$AZ$38,MATCH(current_projections!$A22,a_projections!$A$28:$A$38,0),MATCH(current_projections!GQ$2,a_projections!$A$28:$AZ$28,0)),"n/a")</f>
        <v>2.1792736298246185</v>
      </c>
      <c r="GR22" s="60">
        <f>_xlfn.IFNA(INDEX(a_projections!$A$28:$AZ$38,MATCH(current_projections!$A22,a_projections!$A$28:$A$38,0),MATCH(current_projections!GR$2,a_projections!$A$28:$AZ$28,0)),"n/a")</f>
        <v>2.3506759816888545</v>
      </c>
      <c r="GS22" s="60">
        <f>_xlfn.IFNA(INDEX(a_projections!$A$28:$AZ$38,MATCH(current_projections!$A22,a_projections!$A$28:$A$38,0),MATCH(current_projections!GS$2,a_projections!$A$28:$AZ$28,0)),"n/a")</f>
        <v>5.2604011795432726</v>
      </c>
      <c r="GT22" s="60">
        <f>_xlfn.IFNA(INDEX(a_projections!$A$28:$AZ$38,MATCH(current_projections!$A22,a_projections!$A$28:$A$38,0),MATCH(current_projections!GT$2,a_projections!$A$28:$AZ$28,0)),"n/a")</f>
        <v>2.3941044573019932</v>
      </c>
      <c r="GU22" s="60">
        <f>_xlfn.IFNA(INDEX(a_projections!$A$28:$AZ$38,MATCH(current_projections!$A22,a_projections!$A$28:$A$38,0),MATCH(current_projections!GU$2,a_projections!$A$28:$AZ$28,0)),"n/a")</f>
        <v>2.4462795443356944</v>
      </c>
      <c r="GV22" s="60">
        <f>_xlfn.IFNA(INDEX(a_projections!$A$28:$AZ$38,MATCH(current_projections!$A22,a_projections!$A$28:$A$38,0),MATCH(current_projections!GV$2,a_projections!$A$28:$AZ$28,0)),"n/a")</f>
        <v>2.4694706400260724</v>
      </c>
      <c r="GW22" s="60">
        <f>_xlfn.IFNA(INDEX(a_projections!$A$28:$AZ$38,MATCH(current_projections!$A22,a_projections!$A$28:$A$38,0),MATCH(current_projections!GW$2,a_projections!$A$28:$AZ$28,0)),"n/a")</f>
        <v>6.8942733057686389</v>
      </c>
      <c r="GX22" s="60">
        <f>_xlfn.IFNA(INDEX(a_projections!$A$28:$AZ$38,MATCH(current_projections!$A22,a_projections!$A$28:$A$38,0),MATCH(current_projections!GX$2,a_projections!$A$28:$AZ$28,0)),"n/a")</f>
        <v>2.870112195111707</v>
      </c>
      <c r="GY22" s="60">
        <f>_xlfn.IFNA(INDEX(a_projections!$A$28:$AZ$38,MATCH(current_projections!$A22,a_projections!$A$28:$A$38,0),MATCH(current_projections!GY$2,a_projections!$A$28:$AZ$28,0)),"n/a")</f>
        <v>2.9725322521199971</v>
      </c>
      <c r="GZ22" s="60">
        <f>_xlfn.IFNA(INDEX(a_projections!$A$28:$AZ$38,MATCH(current_projections!$A22,a_projections!$A$28:$A$38,0),MATCH(current_projections!GZ$2,a_projections!$A$28:$AZ$28,0)),"n/a")</f>
        <v>3.0939858776077189</v>
      </c>
      <c r="HA22" s="60">
        <f>_xlfn.IFNA(INDEX(a_projections!$A$28:$AZ$38,MATCH(current_projections!$A22,a_projections!$A$28:$A$38,0),MATCH(current_projections!HA$2,a_projections!$A$28:$AZ$28,0)),"n/a")</f>
        <v>8.8653475045997965</v>
      </c>
      <c r="HB22" s="60">
        <f>_xlfn.IFNA(INDEX(a_projections!$A$28:$AZ$38,MATCH(current_projections!$A22,a_projections!$A$28:$A$38,0),MATCH(current_projections!HB$2,a_projections!$A$28:$AZ$28,0)),"n/a")</f>
        <v>3.6005792124922609</v>
      </c>
      <c r="HC22" s="60">
        <f>_xlfn.IFNA(INDEX(a_projections!$A$28:$AZ$38,MATCH(current_projections!$A22,a_projections!$A$28:$A$38,0),MATCH(current_projections!HC$2,a_projections!$A$28:$AZ$28,0)),"n/a")</f>
        <v>3.7511035214433441</v>
      </c>
      <c r="HD22" s="60">
        <f>_xlfn.IFNA(INDEX(a_projections!$A$28:$AZ$38,MATCH(current_projections!$A22,a_projections!$A$28:$A$38,0),MATCH(current_projections!HD$2,a_projections!$A$28:$AZ$28,0)),"n/a")</f>
        <v>3.9083186682078885</v>
      </c>
      <c r="HE22" s="60">
        <f>_xlfn.IFNA(INDEX(a_projections!$A$28:$AZ$38,MATCH(current_projections!$A22,a_projections!$A$28:$A$38,0),MATCH(current_projections!HE$2,a_projections!$A$28:$AZ$28,0)),"n/a")</f>
        <v>9.6074409963402996</v>
      </c>
      <c r="HF22" s="60">
        <f>_xlfn.IFNA(INDEX(a_projections!$A$28:$AZ$38,MATCH(current_projections!$A22,a_projections!$A$28:$A$38,0),MATCH(current_projections!HF$2,a_projections!$A$28:$AZ$28,0)),"n/a")</f>
        <v>4.1496666420787198</v>
      </c>
      <c r="HG22" s="60">
        <f>_xlfn.IFNA(INDEX(a_projections!$A$28:$AZ$38,MATCH(current_projections!$A22,a_projections!$A$28:$A$38,0),MATCH(current_projections!HG$2,a_projections!$A$28:$AZ$28,0)),"n/a")</f>
        <v>4.2444373674219715</v>
      </c>
      <c r="HH22" s="60">
        <f>_xlfn.IFNA(INDEX(a_projections!$A$28:$AZ$38,MATCH(current_projections!$A22,a_projections!$A$28:$A$38,0),MATCH(current_projections!HH$2,a_projections!$A$28:$AZ$28,0)),"n/a")</f>
        <v>4.324242868691841</v>
      </c>
      <c r="HI22" s="60">
        <f>_xlfn.IFNA(INDEX(a_projections!$A$28:$AZ$38,MATCH(current_projections!$A22,a_projections!$A$28:$A$38,0),MATCH(current_projections!HI$2,a_projections!$A$28:$AZ$28,0)),"n/a")</f>
        <v>9.832116829070614</v>
      </c>
      <c r="HJ22" s="60">
        <f>_xlfn.IFNA(INDEX(a_projections!$A$28:$AZ$38,MATCH(current_projections!$A22,a_projections!$A$28:$A$38,0),MATCH(current_projections!HJ$2,a_projections!$A$28:$AZ$28,0)),"n/a")</f>
        <v>4.4162074343165214</v>
      </c>
      <c r="HK22" s="60">
        <f>_xlfn.IFNA(INDEX(a_projections!$A$28:$AZ$38,MATCH(current_projections!$A22,a_projections!$A$28:$A$38,0),MATCH(current_projections!HK$2,a_projections!$A$28:$AZ$28,0)),"n/a")</f>
        <v>4.4568737802199276</v>
      </c>
      <c r="HL22" s="60">
        <f>_xlfn.IFNA(INDEX(a_projections!$A$28:$AZ$38,MATCH(current_projections!$A22,a_projections!$A$28:$A$38,0),MATCH(current_projections!HL$2,a_projections!$A$28:$AZ$28,0)),"n/a")</f>
        <v>4.48825253374181</v>
      </c>
      <c r="HM22" s="60">
        <f>_xlfn.IFNA(INDEX(a_projections!$A$28:$AZ$38,MATCH(current_projections!$A22,a_projections!$A$28:$A$38,0),MATCH(current_projections!HM$2,a_projections!$A$28:$AZ$28,0)),"n/a")</f>
        <v>9.833264028451616</v>
      </c>
      <c r="HN22" s="60">
        <f>_xlfn.IFNA(INDEX(a_projections!$A$28:$AZ$38,MATCH(current_projections!$A22,a_projections!$A$28:$A$38,0),MATCH(current_projections!HN$2,a_projections!$A$28:$AZ$28,0)),"n/a")</f>
        <v>4.5055441294613141</v>
      </c>
      <c r="HO22" s="60">
        <f>_xlfn.IFNA(INDEX(a_projections!$A$28:$AZ$38,MATCH(current_projections!$A22,a_projections!$A$28:$A$38,0),MATCH(current_projections!HO$2,a_projections!$A$28:$AZ$28,0)),"n/a")</f>
        <v>4.5170475985812919</v>
      </c>
      <c r="HP22" s="60">
        <f>_xlfn.IFNA(INDEX(a_projections!$A$28:$AZ$38,MATCH(current_projections!$A22,a_projections!$A$28:$A$38,0),MATCH(current_projections!HP$2,a_projections!$A$28:$AZ$28,0)),"n/a")</f>
        <v>4.5238518693967222</v>
      </c>
      <c r="HQ22" s="60">
        <f>_xlfn.IFNA(INDEX(a_projections!$A$28:$AZ$38,MATCH(current_projections!$A22,a_projections!$A$28:$A$38,0),MATCH(current_projections!HQ$2,a_projections!$A$28:$AZ$28,0)),"n/a")</f>
        <v>10.124925413482089</v>
      </c>
      <c r="HR22" s="60">
        <f>_xlfn.IFNA(INDEX(a_projections!$A$28:$AZ$38,MATCH(current_projections!$A22,a_projections!$A$28:$A$38,0),MATCH(current_projections!HR$2,a_projections!$A$28:$AZ$28,0)),"n/a")</f>
        <v>4.5936573185366925</v>
      </c>
      <c r="HS22" s="60">
        <f>_xlfn.IFNA(INDEX(a_projections!$A$28:$AZ$38,MATCH(current_projections!$A22,a_projections!$A$28:$A$38,0),MATCH(current_projections!HS$2,a_projections!$A$28:$AZ$28,0)),"n/a")</f>
        <v>4.6117466697569443</v>
      </c>
      <c r="HT22" s="60">
        <f>_xlfn.IFNA(INDEX(a_projections!$A$28:$AZ$38,MATCH(current_projections!$A22,a_projections!$A$28:$A$38,0),MATCH(current_projections!HT$2,a_projections!$A$28:$AZ$28,0)),"n/a")</f>
        <v>4.6324970312256353</v>
      </c>
      <c r="HU22" s="60">
        <f>_xlfn.IFNA(INDEX(a_projections!$A$28:$AZ$38,MATCH(current_projections!$A22,a_projections!$A$28:$A$38,0),MATCH(current_projections!HU$2,a_projections!$A$28:$AZ$28,0)),"n/a")</f>
        <v>9.9979616170122299</v>
      </c>
      <c r="HV22" s="60">
        <f>_xlfn.IFNA(INDEX(a_projections!$A$28:$AZ$38,MATCH(current_projections!$A22,a_projections!$A$28:$A$38,0),MATCH(current_projections!HV$2,a_projections!$A$28:$AZ$28,0)),"n/a")</f>
        <v>4.6131847350787236</v>
      </c>
      <c r="HW22" s="60">
        <f>_xlfn.IFNA(INDEX(a_projections!$A$28:$AZ$38,MATCH(current_projections!$A22,a_projections!$A$28:$A$38,0),MATCH(current_projections!HW$2,a_projections!$A$28:$AZ$28,0)),"n/a")</f>
        <v>4.6135240999330307</v>
      </c>
      <c r="HX22" s="60">
        <f>_xlfn.IFNA(INDEX(a_projections!$A$28:$AZ$38,MATCH(current_projections!$A22,a_projections!$A$28:$A$38,0),MATCH(current_projections!HX$2,a_projections!$A$28:$AZ$28,0)),"n/a")</f>
        <v>4.6090471569064873</v>
      </c>
      <c r="HY22" s="60">
        <f>_xlfn.IFNA(INDEX(a_projections!$A$28:$AZ$38,MATCH(current_projections!$A22,a_projections!$A$28:$A$38,0),MATCH(current_projections!HY$2,a_projections!$A$28:$AZ$28,0)),"n/a")</f>
        <v>9.800510126667028</v>
      </c>
      <c r="HZ22" s="60">
        <f>_xlfn.IFNA(INDEX(a_projections!$A$28:$AZ$38,MATCH(current_projections!$A22,a_projections!$A$28:$A$38,0),MATCH(current_projections!HZ$2,a_projections!$A$28:$AZ$28,0)),"n/a")</f>
        <v>4.563712629097294</v>
      </c>
      <c r="IA22" s="60">
        <f>_xlfn.IFNA(INDEX(a_projections!$A$28:$AZ$38,MATCH(current_projections!$A22,a_projections!$A$28:$A$38,0),MATCH(current_projections!IA$2,a_projections!$A$28:$AZ$28,0)),"n/a")</f>
        <v>4.5519531554757409</v>
      </c>
      <c r="IB22" s="60">
        <f>_xlfn.IFNA(INDEX(a_projections!$A$28:$AZ$38,MATCH(current_projections!$A22,a_projections!$A$28:$A$38,0),MATCH(current_projections!IB$2,a_projections!$A$28:$AZ$28,0)),"n/a")</f>
        <v>4.5384728762658089</v>
      </c>
      <c r="IC22" s="60" t="str">
        <f>_xlfn.IFNA(INDEX(a_projections!$A$28:$AZ$38,MATCH(current_projections!$A22,a_projections!$A$28:$A$38,0),MATCH(current_projections!IC$2,a_projections!$A$28:$AZ$28,0)),"n/a")</f>
        <v>n/a</v>
      </c>
    </row>
    <row r="23" spans="1:238" s="60" customFormat="1">
      <c r="A23" s="70" t="s">
        <v>524</v>
      </c>
      <c r="B23" s="60" t="str">
        <f>_xlfn.IFNA(INDEX(a_projections!$A$28:$AZ$38,MATCH(current_projections!$A23,a_projections!$A$28:$A$38,0),MATCH(current_projections!B$2,a_projections!$A$28:$AZ$28,0)),"n/a")</f>
        <v>n/a</v>
      </c>
      <c r="C23" s="60" t="str">
        <f>_xlfn.IFNA(INDEX(a_projections!$A$28:$AZ$38,MATCH(current_projections!$A23,a_projections!$A$28:$A$38,0),MATCH(current_projections!C$2,a_projections!$A$28:$AZ$28,0)),"n/a")</f>
        <v>n/a</v>
      </c>
      <c r="D23" s="60" t="str">
        <f>_xlfn.IFNA(INDEX(a_projections!$A$28:$AZ$38,MATCH(current_projections!$A23,a_projections!$A$28:$A$38,0),MATCH(current_projections!D$2,a_projections!$A$28:$AZ$28,0)),"n/a")</f>
        <v>n/a</v>
      </c>
      <c r="E23" s="60" t="str">
        <f>_xlfn.IFNA(INDEX(a_projections!$A$28:$AZ$38,MATCH(current_projections!$A23,a_projections!$A$28:$A$38,0),MATCH(current_projections!E$2,a_projections!$A$28:$AZ$28,0)),"n/a")</f>
        <v>n/a</v>
      </c>
      <c r="F23" s="60" t="str">
        <f>_xlfn.IFNA(INDEX(a_projections!$A$28:$AZ$38,MATCH(current_projections!$A23,a_projections!$A$28:$A$38,0),MATCH(current_projections!F$2,a_projections!$A$28:$AZ$28,0)),"n/a")</f>
        <v>n/a</v>
      </c>
      <c r="G23" s="60" t="str">
        <f>_xlfn.IFNA(INDEX(a_projections!$A$28:$AZ$38,MATCH(current_projections!$A23,a_projections!$A$28:$A$38,0),MATCH(current_projections!G$2,a_projections!$A$28:$AZ$28,0)),"n/a")</f>
        <v>n/a</v>
      </c>
      <c r="H23" s="60" t="str">
        <f>_xlfn.IFNA(INDEX(a_projections!$A$28:$AZ$38,MATCH(current_projections!$A23,a_projections!$A$28:$A$38,0),MATCH(current_projections!H$2,a_projections!$A$28:$AZ$28,0)),"n/a")</f>
        <v>n/a</v>
      </c>
      <c r="I23" s="60" t="str">
        <f>_xlfn.IFNA(INDEX(a_projections!$A$28:$AZ$38,MATCH(current_projections!$A23,a_projections!$A$28:$A$38,0),MATCH(current_projections!I$2,a_projections!$A$28:$AZ$28,0)),"n/a")</f>
        <v>n/a</v>
      </c>
      <c r="J23" s="60" t="str">
        <f>_xlfn.IFNA(INDEX(a_projections!$A$28:$AZ$38,MATCH(current_projections!$A23,a_projections!$A$28:$A$38,0),MATCH(current_projections!J$2,a_projections!$A$28:$AZ$28,0)),"n/a")</f>
        <v>n/a</v>
      </c>
      <c r="K23" s="60" t="str">
        <f>_xlfn.IFNA(INDEX(a_projections!$A$28:$AZ$38,MATCH(current_projections!$A23,a_projections!$A$28:$A$38,0),MATCH(current_projections!K$2,a_projections!$A$28:$AZ$28,0)),"n/a")</f>
        <v>n/a</v>
      </c>
      <c r="L23" s="60" t="str">
        <f>_xlfn.IFNA(INDEX(a_projections!$A$28:$AZ$38,MATCH(current_projections!$A23,a_projections!$A$28:$A$38,0),MATCH(current_projections!L$2,a_projections!$A$28:$AZ$28,0)),"n/a")</f>
        <v>n/a</v>
      </c>
      <c r="M23" s="60" t="str">
        <f>_xlfn.IFNA(INDEX(a_projections!$A$28:$AZ$38,MATCH(current_projections!$A23,a_projections!$A$28:$A$38,0),MATCH(current_projections!M$2,a_projections!$A$28:$AZ$28,0)),"n/a")</f>
        <v>n/a</v>
      </c>
      <c r="N23" s="60" t="str">
        <f>_xlfn.IFNA(INDEX(a_projections!$A$28:$AZ$38,MATCH(current_projections!$A23,a_projections!$A$28:$A$38,0),MATCH(current_projections!N$2,a_projections!$A$28:$AZ$28,0)),"n/a")</f>
        <v>n/a</v>
      </c>
      <c r="O23" s="60" t="str">
        <f>_xlfn.IFNA(INDEX(a_projections!$A$28:$AZ$38,MATCH(current_projections!$A23,a_projections!$A$28:$A$38,0),MATCH(current_projections!O$2,a_projections!$A$28:$AZ$28,0)),"n/a")</f>
        <v>n/a</v>
      </c>
      <c r="P23" s="60" t="str">
        <f>_xlfn.IFNA(INDEX(a_projections!$A$28:$AZ$38,MATCH(current_projections!$A23,a_projections!$A$28:$A$38,0),MATCH(current_projections!P$2,a_projections!$A$28:$AZ$28,0)),"n/a")</f>
        <v>n/a</v>
      </c>
      <c r="Q23" s="60" t="str">
        <f>_xlfn.IFNA(INDEX(a_projections!$A$28:$AZ$38,MATCH(current_projections!$A23,a_projections!$A$28:$A$38,0),MATCH(current_projections!Q$2,a_projections!$A$28:$AZ$28,0)),"n/a")</f>
        <v>n/a</v>
      </c>
      <c r="R23" s="60" t="str">
        <f>_xlfn.IFNA(INDEX(a_projections!$A$28:$AZ$38,MATCH(current_projections!$A23,a_projections!$A$28:$A$38,0),MATCH(current_projections!R$2,a_projections!$A$28:$AZ$28,0)),"n/a")</f>
        <v>n/a</v>
      </c>
      <c r="S23" s="60" t="str">
        <f>_xlfn.IFNA(INDEX(a_projections!$A$28:$AZ$38,MATCH(current_projections!$A23,a_projections!$A$28:$A$38,0),MATCH(current_projections!S$2,a_projections!$A$28:$AZ$28,0)),"n/a")</f>
        <v>n/a</v>
      </c>
      <c r="T23" s="60" t="str">
        <f>_xlfn.IFNA(INDEX(a_projections!$A$28:$AZ$38,MATCH(current_projections!$A23,a_projections!$A$28:$A$38,0),MATCH(current_projections!T$2,a_projections!$A$28:$AZ$28,0)),"n/a")</f>
        <v>n/a</v>
      </c>
      <c r="U23" s="60" t="str">
        <f>_xlfn.IFNA(INDEX(a_projections!$A$28:$AZ$38,MATCH(current_projections!$A23,a_projections!$A$28:$A$38,0),MATCH(current_projections!U$2,a_projections!$A$28:$AZ$28,0)),"n/a")</f>
        <v>n/a</v>
      </c>
      <c r="V23" s="60" t="str">
        <f>_xlfn.IFNA(INDEX(a_projections!$A$28:$AZ$38,MATCH(current_projections!$A23,a_projections!$A$28:$A$38,0),MATCH(current_projections!V$2,a_projections!$A$28:$AZ$28,0)),"n/a")</f>
        <v>n/a</v>
      </c>
      <c r="W23" s="60" t="str">
        <f>_xlfn.IFNA(INDEX(a_projections!$A$28:$AZ$38,MATCH(current_projections!$A23,a_projections!$A$28:$A$38,0),MATCH(current_projections!W$2,a_projections!$A$28:$AZ$28,0)),"n/a")</f>
        <v>n/a</v>
      </c>
      <c r="X23" s="60" t="str">
        <f>_xlfn.IFNA(INDEX(a_projections!$A$28:$AZ$38,MATCH(current_projections!$A23,a_projections!$A$28:$A$38,0),MATCH(current_projections!X$2,a_projections!$A$28:$AZ$28,0)),"n/a")</f>
        <v>n/a</v>
      </c>
      <c r="Y23" s="60" t="str">
        <f>_xlfn.IFNA(INDEX(a_projections!$A$28:$AZ$38,MATCH(current_projections!$A23,a_projections!$A$28:$A$38,0),MATCH(current_projections!Y$2,a_projections!$A$28:$AZ$28,0)),"n/a")</f>
        <v>n/a</v>
      </c>
      <c r="Z23" s="60" t="str">
        <f>_xlfn.IFNA(INDEX(a_projections!$A$28:$AZ$38,MATCH(current_projections!$A23,a_projections!$A$28:$A$38,0),MATCH(current_projections!Z$2,a_projections!$A$28:$AZ$28,0)),"n/a")</f>
        <v>n/a</v>
      </c>
      <c r="AA23" s="60" t="str">
        <f>_xlfn.IFNA(INDEX(a_projections!$A$28:$AZ$38,MATCH(current_projections!$A23,a_projections!$A$28:$A$38,0),MATCH(current_projections!AA$2,a_projections!$A$28:$AZ$28,0)),"n/a")</f>
        <v>n/a</v>
      </c>
      <c r="AB23" s="60" t="str">
        <f>_xlfn.IFNA(INDEX(a_projections!$A$28:$AZ$38,MATCH(current_projections!$A23,a_projections!$A$28:$A$38,0),MATCH(current_projections!AB$2,a_projections!$A$28:$AZ$28,0)),"n/a")</f>
        <v>n/a</v>
      </c>
      <c r="AC23" s="60" t="str">
        <f>_xlfn.IFNA(INDEX(a_projections!$A$28:$AZ$38,MATCH(current_projections!$A23,a_projections!$A$28:$A$38,0),MATCH(current_projections!AC$2,a_projections!$A$28:$AZ$28,0)),"n/a")</f>
        <v>n/a</v>
      </c>
      <c r="AD23" s="60" t="str">
        <f>_xlfn.IFNA(INDEX(a_projections!$A$28:$AZ$38,MATCH(current_projections!$A23,a_projections!$A$28:$A$38,0),MATCH(current_projections!AD$2,a_projections!$A$28:$AZ$28,0)),"n/a")</f>
        <v>n/a</v>
      </c>
      <c r="AE23" s="60" t="str">
        <f>_xlfn.IFNA(INDEX(a_projections!$A$28:$AZ$38,MATCH(current_projections!$A23,a_projections!$A$28:$A$38,0),MATCH(current_projections!AE$2,a_projections!$A$28:$AZ$28,0)),"n/a")</f>
        <v>n/a</v>
      </c>
      <c r="AF23" s="60" t="str">
        <f>_xlfn.IFNA(INDEX(a_projections!$A$28:$AZ$38,MATCH(current_projections!$A23,a_projections!$A$28:$A$38,0),MATCH(current_projections!AF$2,a_projections!$A$28:$AZ$28,0)),"n/a")</f>
        <v>n/a</v>
      </c>
      <c r="AG23" s="60" t="str">
        <f>_xlfn.IFNA(INDEX(a_projections!$A$28:$AZ$38,MATCH(current_projections!$A23,a_projections!$A$28:$A$38,0),MATCH(current_projections!AG$2,a_projections!$A$28:$AZ$28,0)),"n/a")</f>
        <v>n/a</v>
      </c>
      <c r="AH23" s="60" t="str">
        <f>_xlfn.IFNA(INDEX(a_projections!$A$28:$AZ$38,MATCH(current_projections!$A23,a_projections!$A$28:$A$38,0),MATCH(current_projections!AH$2,a_projections!$A$28:$AZ$28,0)),"n/a")</f>
        <v>n/a</v>
      </c>
      <c r="AI23" s="60" t="str">
        <f>_xlfn.IFNA(INDEX(a_projections!$A$28:$AZ$38,MATCH(current_projections!$A23,a_projections!$A$28:$A$38,0),MATCH(current_projections!AI$2,a_projections!$A$28:$AZ$28,0)),"n/a")</f>
        <v>n/a</v>
      </c>
      <c r="AJ23" s="60" t="str">
        <f>_xlfn.IFNA(INDEX(a_projections!$A$28:$AZ$38,MATCH(current_projections!$A23,a_projections!$A$28:$A$38,0),MATCH(current_projections!AJ$2,a_projections!$A$28:$AZ$28,0)),"n/a")</f>
        <v>n/a</v>
      </c>
      <c r="AK23" s="60" t="str">
        <f>_xlfn.IFNA(INDEX(a_projections!$A$28:$AZ$38,MATCH(current_projections!$A23,a_projections!$A$28:$A$38,0),MATCH(current_projections!AK$2,a_projections!$A$28:$AZ$28,0)),"n/a")</f>
        <v>n/a</v>
      </c>
      <c r="AL23" s="60" t="str">
        <f>_xlfn.IFNA(INDEX(a_projections!$A$28:$AZ$38,MATCH(current_projections!$A23,a_projections!$A$28:$A$38,0),MATCH(current_projections!AL$2,a_projections!$A$28:$AZ$28,0)),"n/a")</f>
        <v>n/a</v>
      </c>
      <c r="AM23" s="60" t="str">
        <f>_xlfn.IFNA(INDEX(a_projections!$A$28:$AZ$38,MATCH(current_projections!$A23,a_projections!$A$28:$A$38,0),MATCH(current_projections!AM$2,a_projections!$A$28:$AZ$28,0)),"n/a")</f>
        <v>n/a</v>
      </c>
      <c r="AN23" s="60" t="str">
        <f>_xlfn.IFNA(INDEX(a_projections!$A$28:$AZ$38,MATCH(current_projections!$A23,a_projections!$A$28:$A$38,0),MATCH(current_projections!AN$2,a_projections!$A$28:$AZ$28,0)),"n/a")</f>
        <v>n/a</v>
      </c>
      <c r="AO23" s="60" t="str">
        <f>_xlfn.IFNA(INDEX(a_projections!$A$28:$AZ$38,MATCH(current_projections!$A23,a_projections!$A$28:$A$38,0),MATCH(current_projections!AO$2,a_projections!$A$28:$AZ$28,0)),"n/a")</f>
        <v>n/a</v>
      </c>
      <c r="AP23" s="60" t="str">
        <f>_xlfn.IFNA(INDEX(a_projections!$A$28:$AZ$38,MATCH(current_projections!$A23,a_projections!$A$28:$A$38,0),MATCH(current_projections!AP$2,a_projections!$A$28:$AZ$28,0)),"n/a")</f>
        <v>n/a</v>
      </c>
      <c r="AQ23" s="60" t="str">
        <f>_xlfn.IFNA(INDEX(a_projections!$A$28:$AZ$38,MATCH(current_projections!$A23,a_projections!$A$28:$A$38,0),MATCH(current_projections!AQ$2,a_projections!$A$28:$AZ$28,0)),"n/a")</f>
        <v>n/a</v>
      </c>
      <c r="AR23" s="60" t="str">
        <f>_xlfn.IFNA(INDEX(a_projections!$A$28:$AZ$38,MATCH(current_projections!$A23,a_projections!$A$28:$A$38,0),MATCH(current_projections!AR$2,a_projections!$A$28:$AZ$28,0)),"n/a")</f>
        <v>n/a</v>
      </c>
      <c r="AS23" s="60" t="str">
        <f>_xlfn.IFNA(INDEX(a_projections!$A$28:$AZ$38,MATCH(current_projections!$A23,a_projections!$A$28:$A$38,0),MATCH(current_projections!AS$2,a_projections!$A$28:$AZ$28,0)),"n/a")</f>
        <v>n/a</v>
      </c>
      <c r="AT23" s="60" t="str">
        <f>_xlfn.IFNA(INDEX(a_projections!$A$28:$AZ$38,MATCH(current_projections!$A23,a_projections!$A$28:$A$38,0),MATCH(current_projections!AT$2,a_projections!$A$28:$AZ$28,0)),"n/a")</f>
        <v>n/a</v>
      </c>
      <c r="AU23" s="60" t="str">
        <f>_xlfn.IFNA(INDEX(a_projections!$A$28:$AZ$38,MATCH(current_projections!$A23,a_projections!$A$28:$A$38,0),MATCH(current_projections!AU$2,a_projections!$A$28:$AZ$28,0)),"n/a")</f>
        <v>n/a</v>
      </c>
      <c r="AV23" s="60" t="str">
        <f>_xlfn.IFNA(INDEX(a_projections!$A$28:$AZ$38,MATCH(current_projections!$A23,a_projections!$A$28:$A$38,0),MATCH(current_projections!AV$2,a_projections!$A$28:$AZ$28,0)),"n/a")</f>
        <v>n/a</v>
      </c>
      <c r="AW23" s="60" t="str">
        <f>_xlfn.IFNA(INDEX(a_projections!$A$28:$AZ$38,MATCH(current_projections!$A23,a_projections!$A$28:$A$38,0),MATCH(current_projections!AW$2,a_projections!$A$28:$AZ$28,0)),"n/a")</f>
        <v>n/a</v>
      </c>
      <c r="AX23" s="60" t="str">
        <f>_xlfn.IFNA(INDEX(a_projections!$A$28:$AZ$38,MATCH(current_projections!$A23,a_projections!$A$28:$A$38,0),MATCH(current_projections!AX$2,a_projections!$A$28:$AZ$28,0)),"n/a")</f>
        <v>n/a</v>
      </c>
      <c r="AY23" s="60" t="str">
        <f>_xlfn.IFNA(INDEX(a_projections!$A$28:$AZ$38,MATCH(current_projections!$A23,a_projections!$A$28:$A$38,0),MATCH(current_projections!AY$2,a_projections!$A$28:$AZ$28,0)),"n/a")</f>
        <v>n/a</v>
      </c>
      <c r="AZ23" s="60" t="str">
        <f>_xlfn.IFNA(INDEX(a_projections!$A$28:$AZ$38,MATCH(current_projections!$A23,a_projections!$A$28:$A$38,0),MATCH(current_projections!AZ$2,a_projections!$A$28:$AZ$28,0)),"n/a")</f>
        <v>n/a</v>
      </c>
      <c r="BA23" s="60" t="str">
        <f>_xlfn.IFNA(INDEX(a_projections!$A$28:$AZ$38,MATCH(current_projections!$A23,a_projections!$A$28:$A$38,0),MATCH(current_projections!BA$2,a_projections!$A$28:$AZ$28,0)),"n/a")</f>
        <v>n/a</v>
      </c>
      <c r="BB23" s="60" t="str">
        <f>_xlfn.IFNA(INDEX(a_projections!$A$28:$AZ$38,MATCH(current_projections!$A23,a_projections!$A$28:$A$38,0),MATCH(current_projections!BB$2,a_projections!$A$28:$AZ$28,0)),"n/a")</f>
        <v>n/a</v>
      </c>
      <c r="BC23" s="60" t="str">
        <f>_xlfn.IFNA(INDEX(a_projections!$A$28:$AZ$38,MATCH(current_projections!$A23,a_projections!$A$28:$A$38,0),MATCH(current_projections!BC$2,a_projections!$A$28:$AZ$28,0)),"n/a")</f>
        <v>n/a</v>
      </c>
      <c r="BD23" s="60" t="str">
        <f>_xlfn.IFNA(INDEX(a_projections!$A$28:$AZ$38,MATCH(current_projections!$A23,a_projections!$A$28:$A$38,0),MATCH(current_projections!BD$2,a_projections!$A$28:$AZ$28,0)),"n/a")</f>
        <v>n/a</v>
      </c>
      <c r="BE23" s="60" t="str">
        <f>_xlfn.IFNA(INDEX(a_projections!$A$28:$AZ$38,MATCH(current_projections!$A23,a_projections!$A$28:$A$38,0),MATCH(current_projections!BE$2,a_projections!$A$28:$AZ$28,0)),"n/a")</f>
        <v>n/a</v>
      </c>
      <c r="BF23" s="60" t="str">
        <f>_xlfn.IFNA(INDEX(a_projections!$A$28:$AZ$38,MATCH(current_projections!$A23,a_projections!$A$28:$A$38,0),MATCH(current_projections!BF$2,a_projections!$A$28:$AZ$28,0)),"n/a")</f>
        <v>n/a</v>
      </c>
      <c r="BG23" s="60" t="str">
        <f>_xlfn.IFNA(INDEX(a_projections!$A$28:$AZ$38,MATCH(current_projections!$A23,a_projections!$A$28:$A$38,0),MATCH(current_projections!BG$2,a_projections!$A$28:$AZ$28,0)),"n/a")</f>
        <v>n/a</v>
      </c>
      <c r="BH23" s="60" t="str">
        <f>_xlfn.IFNA(INDEX(a_projections!$A$28:$AZ$38,MATCH(current_projections!$A23,a_projections!$A$28:$A$38,0),MATCH(current_projections!BH$2,a_projections!$A$28:$AZ$28,0)),"n/a")</f>
        <v>n/a</v>
      </c>
      <c r="BI23" s="60" t="str">
        <f>_xlfn.IFNA(INDEX(a_projections!$A$28:$AZ$38,MATCH(current_projections!$A23,a_projections!$A$28:$A$38,0),MATCH(current_projections!BI$2,a_projections!$A$28:$AZ$28,0)),"n/a")</f>
        <v>n/a</v>
      </c>
      <c r="BJ23" s="60" t="str">
        <f>_xlfn.IFNA(INDEX(a_projections!$A$28:$AZ$38,MATCH(current_projections!$A23,a_projections!$A$28:$A$38,0),MATCH(current_projections!BJ$2,a_projections!$A$28:$AZ$28,0)),"n/a")</f>
        <v>n/a</v>
      </c>
      <c r="BK23" s="60" t="str">
        <f>_xlfn.IFNA(INDEX(a_projections!$A$28:$AZ$38,MATCH(current_projections!$A23,a_projections!$A$28:$A$38,0),MATCH(current_projections!BK$2,a_projections!$A$28:$AZ$28,0)),"n/a")</f>
        <v>n/a</v>
      </c>
      <c r="BL23" s="60" t="str">
        <f>_xlfn.IFNA(INDEX(a_projections!$A$28:$AZ$38,MATCH(current_projections!$A23,a_projections!$A$28:$A$38,0),MATCH(current_projections!BL$2,a_projections!$A$28:$AZ$28,0)),"n/a")</f>
        <v>n/a</v>
      </c>
      <c r="BM23" s="60" t="str">
        <f>_xlfn.IFNA(INDEX(a_projections!$A$28:$AZ$38,MATCH(current_projections!$A23,a_projections!$A$28:$A$38,0),MATCH(current_projections!BM$2,a_projections!$A$28:$AZ$28,0)),"n/a")</f>
        <v>n/a</v>
      </c>
      <c r="BN23" s="60" t="str">
        <f>_xlfn.IFNA(INDEX(a_projections!$A$28:$AZ$38,MATCH(current_projections!$A23,a_projections!$A$28:$A$38,0),MATCH(current_projections!BN$2,a_projections!$A$28:$AZ$28,0)),"n/a")</f>
        <v>n/a</v>
      </c>
      <c r="BO23" s="60" t="str">
        <f>_xlfn.IFNA(INDEX(a_projections!$A$28:$AZ$38,MATCH(current_projections!$A23,a_projections!$A$28:$A$38,0),MATCH(current_projections!BO$2,a_projections!$A$28:$AZ$28,0)),"n/a")</f>
        <v>n/a</v>
      </c>
      <c r="BP23" s="60" t="str">
        <f>_xlfn.IFNA(INDEX(a_projections!$A$28:$AZ$38,MATCH(current_projections!$A23,a_projections!$A$28:$A$38,0),MATCH(current_projections!BP$2,a_projections!$A$28:$AZ$28,0)),"n/a")</f>
        <v>n/a</v>
      </c>
      <c r="BQ23" s="60" t="str">
        <f>_xlfn.IFNA(INDEX(a_projections!$A$28:$AZ$38,MATCH(current_projections!$A23,a_projections!$A$28:$A$38,0),MATCH(current_projections!BQ$2,a_projections!$A$28:$AZ$28,0)),"n/a")</f>
        <v>n/a</v>
      </c>
      <c r="BR23" s="60" t="str">
        <f>_xlfn.IFNA(INDEX(a_projections!$A$28:$AZ$38,MATCH(current_projections!$A23,a_projections!$A$28:$A$38,0),MATCH(current_projections!BR$2,a_projections!$A$28:$AZ$28,0)),"n/a")</f>
        <v>n/a</v>
      </c>
      <c r="BS23" s="60" t="str">
        <f>_xlfn.IFNA(INDEX(a_projections!$A$28:$AZ$38,MATCH(current_projections!$A23,a_projections!$A$28:$A$38,0),MATCH(current_projections!BS$2,a_projections!$A$28:$AZ$28,0)),"n/a")</f>
        <v>n/a</v>
      </c>
      <c r="BT23" s="60" t="str">
        <f>_xlfn.IFNA(INDEX(a_projections!$A$28:$AZ$38,MATCH(current_projections!$A23,a_projections!$A$28:$A$38,0),MATCH(current_projections!BT$2,a_projections!$A$28:$AZ$28,0)),"n/a")</f>
        <v>n/a</v>
      </c>
      <c r="BU23" s="60" t="str">
        <f>_xlfn.IFNA(INDEX(a_projections!$A$28:$AZ$38,MATCH(current_projections!$A23,a_projections!$A$28:$A$38,0),MATCH(current_projections!BU$2,a_projections!$A$28:$AZ$28,0)),"n/a")</f>
        <v>n/a</v>
      </c>
      <c r="BV23" s="60" t="str">
        <f>_xlfn.IFNA(INDEX(a_projections!$A$28:$AZ$38,MATCH(current_projections!$A23,a_projections!$A$28:$A$38,0),MATCH(current_projections!BV$2,a_projections!$A$28:$AZ$28,0)),"n/a")</f>
        <v>n/a</v>
      </c>
      <c r="BW23" s="60" t="str">
        <f>_xlfn.IFNA(INDEX(a_projections!$A$28:$AZ$38,MATCH(current_projections!$A23,a_projections!$A$28:$A$38,0),MATCH(current_projections!BW$2,a_projections!$A$28:$AZ$28,0)),"n/a")</f>
        <v>n/a</v>
      </c>
      <c r="BX23" s="60" t="str">
        <f>_xlfn.IFNA(INDEX(a_projections!$A$28:$AZ$38,MATCH(current_projections!$A23,a_projections!$A$28:$A$38,0),MATCH(current_projections!BX$2,a_projections!$A$28:$AZ$28,0)),"n/a")</f>
        <v>n/a</v>
      </c>
      <c r="BY23" s="60" t="str">
        <f>_xlfn.IFNA(INDEX(a_projections!$A$28:$AZ$38,MATCH(current_projections!$A23,a_projections!$A$28:$A$38,0),MATCH(current_projections!BY$2,a_projections!$A$28:$AZ$28,0)),"n/a")</f>
        <v>n/a</v>
      </c>
      <c r="BZ23" s="60" t="str">
        <f>_xlfn.IFNA(INDEX(a_projections!$A$28:$AZ$38,MATCH(current_projections!$A23,a_projections!$A$28:$A$38,0),MATCH(current_projections!BZ$2,a_projections!$A$28:$AZ$28,0)),"n/a")</f>
        <v>n/a</v>
      </c>
      <c r="CA23" s="60" t="str">
        <f>_xlfn.IFNA(INDEX(a_projections!$A$28:$AZ$38,MATCH(current_projections!$A23,a_projections!$A$28:$A$38,0),MATCH(current_projections!CA$2,a_projections!$A$28:$AZ$28,0)),"n/a")</f>
        <v>n/a</v>
      </c>
      <c r="CB23" s="60" t="str">
        <f>_xlfn.IFNA(INDEX(a_projections!$A$28:$AZ$38,MATCH(current_projections!$A23,a_projections!$A$28:$A$38,0),MATCH(current_projections!CB$2,a_projections!$A$28:$AZ$28,0)),"n/a")</f>
        <v>n/a</v>
      </c>
      <c r="CC23" s="60" t="str">
        <f>_xlfn.IFNA(INDEX(a_projections!$A$28:$AZ$38,MATCH(current_projections!$A23,a_projections!$A$28:$A$38,0),MATCH(current_projections!CC$2,a_projections!$A$28:$AZ$28,0)),"n/a")</f>
        <v>n/a</v>
      </c>
      <c r="CD23" s="60" t="str">
        <f>_xlfn.IFNA(INDEX(a_projections!$A$28:$AZ$38,MATCH(current_projections!$A23,a_projections!$A$28:$A$38,0),MATCH(current_projections!CD$2,a_projections!$A$28:$AZ$28,0)),"n/a")</f>
        <v>n/a</v>
      </c>
      <c r="CE23" s="60" t="str">
        <f>_xlfn.IFNA(INDEX(a_projections!$A$28:$AZ$38,MATCH(current_projections!$A23,a_projections!$A$28:$A$38,0),MATCH(current_projections!CE$2,a_projections!$A$28:$AZ$28,0)),"n/a")</f>
        <v>n/a</v>
      </c>
      <c r="CF23" s="60" t="str">
        <f>_xlfn.IFNA(INDEX(a_projections!$A$28:$AZ$38,MATCH(current_projections!$A23,a_projections!$A$28:$A$38,0),MATCH(current_projections!CF$2,a_projections!$A$28:$AZ$28,0)),"n/a")</f>
        <v>n/a</v>
      </c>
      <c r="CG23" s="60" t="str">
        <f>_xlfn.IFNA(INDEX(a_projections!$A$28:$AZ$38,MATCH(current_projections!$A23,a_projections!$A$28:$A$38,0),MATCH(current_projections!CG$2,a_projections!$A$28:$AZ$28,0)),"n/a")</f>
        <v>n/a</v>
      </c>
      <c r="CH23" s="60" t="str">
        <f>_xlfn.IFNA(INDEX(a_projections!$A$28:$AZ$38,MATCH(current_projections!$A23,a_projections!$A$28:$A$38,0),MATCH(current_projections!CH$2,a_projections!$A$28:$AZ$28,0)),"n/a")</f>
        <v>n/a</v>
      </c>
      <c r="CI23" s="60" t="str">
        <f>_xlfn.IFNA(INDEX(a_projections!$A$28:$AZ$38,MATCH(current_projections!$A23,a_projections!$A$28:$A$38,0),MATCH(current_projections!CI$2,a_projections!$A$28:$AZ$28,0)),"n/a")</f>
        <v>n/a</v>
      </c>
      <c r="CJ23" s="60" t="str">
        <f>_xlfn.IFNA(INDEX(a_projections!$A$28:$AZ$38,MATCH(current_projections!$A23,a_projections!$A$28:$A$38,0),MATCH(current_projections!CJ$2,a_projections!$A$28:$AZ$28,0)),"n/a")</f>
        <v>n/a</v>
      </c>
      <c r="CK23" s="60" t="str">
        <f>_xlfn.IFNA(INDEX(a_projections!$A$28:$AZ$38,MATCH(current_projections!$A23,a_projections!$A$28:$A$38,0),MATCH(current_projections!CK$2,a_projections!$A$28:$AZ$28,0)),"n/a")</f>
        <v>n/a</v>
      </c>
      <c r="CL23" s="60" t="str">
        <f>_xlfn.IFNA(INDEX(a_projections!$A$28:$AZ$38,MATCH(current_projections!$A23,a_projections!$A$28:$A$38,0),MATCH(current_projections!CL$2,a_projections!$A$28:$AZ$28,0)),"n/a")</f>
        <v>n/a</v>
      </c>
      <c r="CM23" s="60" t="str">
        <f>_xlfn.IFNA(INDEX(a_projections!$A$28:$AZ$38,MATCH(current_projections!$A23,a_projections!$A$28:$A$38,0),MATCH(current_projections!CM$2,a_projections!$A$28:$AZ$28,0)),"n/a")</f>
        <v>n/a</v>
      </c>
      <c r="CN23" s="60" t="str">
        <f>_xlfn.IFNA(INDEX(a_projections!$A$28:$AZ$38,MATCH(current_projections!$A23,a_projections!$A$28:$A$38,0),MATCH(current_projections!CN$2,a_projections!$A$28:$AZ$28,0)),"n/a")</f>
        <v>n/a</v>
      </c>
      <c r="CO23" s="60" t="str">
        <f>_xlfn.IFNA(INDEX(a_projections!$A$28:$AZ$38,MATCH(current_projections!$A23,a_projections!$A$28:$A$38,0),MATCH(current_projections!CO$2,a_projections!$A$28:$AZ$28,0)),"n/a")</f>
        <v>n/a</v>
      </c>
      <c r="CP23" s="60" t="str">
        <f>_xlfn.IFNA(INDEX(a_projections!$A$28:$AZ$38,MATCH(current_projections!$A23,a_projections!$A$28:$A$38,0),MATCH(current_projections!CP$2,a_projections!$A$28:$AZ$28,0)),"n/a")</f>
        <v>n/a</v>
      </c>
      <c r="CQ23" s="60" t="str">
        <f>_xlfn.IFNA(INDEX(a_projections!$A$28:$AZ$38,MATCH(current_projections!$A23,a_projections!$A$28:$A$38,0),MATCH(current_projections!CQ$2,a_projections!$A$28:$AZ$28,0)),"n/a")</f>
        <v>n/a</v>
      </c>
      <c r="CR23" s="60" t="str">
        <f>_xlfn.IFNA(INDEX(a_projections!$A$28:$AZ$38,MATCH(current_projections!$A23,a_projections!$A$28:$A$38,0),MATCH(current_projections!CR$2,a_projections!$A$28:$AZ$28,0)),"n/a")</f>
        <v>n/a</v>
      </c>
      <c r="CS23" s="60" t="str">
        <f>_xlfn.IFNA(INDEX(a_projections!$A$28:$AZ$38,MATCH(current_projections!$A23,a_projections!$A$28:$A$38,0),MATCH(current_projections!CS$2,a_projections!$A$28:$AZ$28,0)),"n/a")</f>
        <v>n/a</v>
      </c>
      <c r="CT23" s="60" t="str">
        <f>_xlfn.IFNA(INDEX(a_projections!$A$28:$AZ$38,MATCH(current_projections!$A23,a_projections!$A$28:$A$38,0),MATCH(current_projections!CT$2,a_projections!$A$28:$AZ$28,0)),"n/a")</f>
        <v>n/a</v>
      </c>
      <c r="CU23" s="60" t="str">
        <f>_xlfn.IFNA(INDEX(a_projections!$A$28:$AZ$38,MATCH(current_projections!$A23,a_projections!$A$28:$A$38,0),MATCH(current_projections!CU$2,a_projections!$A$28:$AZ$28,0)),"n/a")</f>
        <v>n/a</v>
      </c>
      <c r="CV23" s="60" t="str">
        <f>_xlfn.IFNA(INDEX(a_projections!$A$28:$AZ$38,MATCH(current_projections!$A23,a_projections!$A$28:$A$38,0),MATCH(current_projections!CV$2,a_projections!$A$28:$AZ$28,0)),"n/a")</f>
        <v>n/a</v>
      </c>
      <c r="CW23" s="60" t="str">
        <f>_xlfn.IFNA(INDEX(a_projections!$A$28:$AZ$38,MATCH(current_projections!$A23,a_projections!$A$28:$A$38,0),MATCH(current_projections!CW$2,a_projections!$A$28:$AZ$28,0)),"n/a")</f>
        <v>n/a</v>
      </c>
      <c r="CX23" s="60" t="str">
        <f>_xlfn.IFNA(INDEX(a_projections!$A$28:$AZ$38,MATCH(current_projections!$A23,a_projections!$A$28:$A$38,0),MATCH(current_projections!CX$2,a_projections!$A$28:$AZ$28,0)),"n/a")</f>
        <v>n/a</v>
      </c>
      <c r="CY23" s="60" t="str">
        <f>_xlfn.IFNA(INDEX(a_projections!$A$28:$AZ$38,MATCH(current_projections!$A23,a_projections!$A$28:$A$38,0),MATCH(current_projections!CY$2,a_projections!$A$28:$AZ$28,0)),"n/a")</f>
        <v>n/a</v>
      </c>
      <c r="CZ23" s="60" t="str">
        <f>_xlfn.IFNA(INDEX(a_projections!$A$28:$AZ$38,MATCH(current_projections!$A23,a_projections!$A$28:$A$38,0),MATCH(current_projections!CZ$2,a_projections!$A$28:$AZ$28,0)),"n/a")</f>
        <v>n/a</v>
      </c>
      <c r="DA23" s="60" t="str">
        <f>_xlfn.IFNA(INDEX(a_projections!$A$28:$AZ$38,MATCH(current_projections!$A23,a_projections!$A$28:$A$38,0),MATCH(current_projections!DA$2,a_projections!$A$28:$AZ$28,0)),"n/a")</f>
        <v>n/a</v>
      </c>
      <c r="DB23" s="60" t="str">
        <f>_xlfn.IFNA(INDEX(a_projections!$A$28:$AZ$38,MATCH(current_projections!$A23,a_projections!$A$28:$A$38,0),MATCH(current_projections!DB$2,a_projections!$A$28:$AZ$28,0)),"n/a")</f>
        <v>n/a</v>
      </c>
      <c r="DC23" s="60" t="str">
        <f>_xlfn.IFNA(INDEX(a_projections!$A$28:$AZ$38,MATCH(current_projections!$A23,a_projections!$A$28:$A$38,0),MATCH(current_projections!DC$2,a_projections!$A$28:$AZ$28,0)),"n/a")</f>
        <v>n/a</v>
      </c>
      <c r="DD23" s="60" t="str">
        <f>_xlfn.IFNA(INDEX(a_projections!$A$28:$AZ$38,MATCH(current_projections!$A23,a_projections!$A$28:$A$38,0),MATCH(current_projections!DD$2,a_projections!$A$28:$AZ$28,0)),"n/a")</f>
        <v>n/a</v>
      </c>
      <c r="DE23" s="60" t="str">
        <f>_xlfn.IFNA(INDEX(a_projections!$A$28:$AZ$38,MATCH(current_projections!$A23,a_projections!$A$28:$A$38,0),MATCH(current_projections!DE$2,a_projections!$A$28:$AZ$28,0)),"n/a")</f>
        <v>n/a</v>
      </c>
      <c r="DF23" s="60" t="str">
        <f>_xlfn.IFNA(INDEX(a_projections!$A$28:$AZ$38,MATCH(current_projections!$A23,a_projections!$A$28:$A$38,0),MATCH(current_projections!DF$2,a_projections!$A$28:$AZ$28,0)),"n/a")</f>
        <v>n/a</v>
      </c>
      <c r="DG23" s="60" t="str">
        <f>_xlfn.IFNA(INDEX(a_projections!$A$28:$AZ$38,MATCH(current_projections!$A23,a_projections!$A$28:$A$38,0),MATCH(current_projections!DG$2,a_projections!$A$28:$AZ$28,0)),"n/a")</f>
        <v>n/a</v>
      </c>
      <c r="DH23" s="60" t="str">
        <f>_xlfn.IFNA(INDEX(a_projections!$A$28:$AZ$38,MATCH(current_projections!$A23,a_projections!$A$28:$A$38,0),MATCH(current_projections!DH$2,a_projections!$A$28:$AZ$28,0)),"n/a")</f>
        <v>n/a</v>
      </c>
      <c r="DI23" s="60" t="str">
        <f>_xlfn.IFNA(INDEX(a_projections!$A$28:$AZ$38,MATCH(current_projections!$A23,a_projections!$A$28:$A$38,0),MATCH(current_projections!DI$2,a_projections!$A$28:$AZ$28,0)),"n/a")</f>
        <v>n/a</v>
      </c>
      <c r="DJ23" s="60" t="str">
        <f>_xlfn.IFNA(INDEX(a_projections!$A$28:$AZ$38,MATCH(current_projections!$A23,a_projections!$A$28:$A$38,0),MATCH(current_projections!DJ$2,a_projections!$A$28:$AZ$28,0)),"n/a")</f>
        <v>n/a</v>
      </c>
      <c r="DK23" s="60" t="str">
        <f>_xlfn.IFNA(INDEX(a_projections!$A$28:$AZ$38,MATCH(current_projections!$A23,a_projections!$A$28:$A$38,0),MATCH(current_projections!DK$2,a_projections!$A$28:$AZ$28,0)),"n/a")</f>
        <v>n/a</v>
      </c>
      <c r="DL23" s="60" t="str">
        <f>_xlfn.IFNA(INDEX(a_projections!$A$28:$AZ$38,MATCH(current_projections!$A23,a_projections!$A$28:$A$38,0),MATCH(current_projections!DL$2,a_projections!$A$28:$AZ$28,0)),"n/a")</f>
        <v>n/a</v>
      </c>
      <c r="DM23" s="60" t="str">
        <f>_xlfn.IFNA(INDEX(a_projections!$A$28:$AZ$38,MATCH(current_projections!$A23,a_projections!$A$28:$A$38,0),MATCH(current_projections!DM$2,a_projections!$A$28:$AZ$28,0)),"n/a")</f>
        <v>n/a</v>
      </c>
      <c r="DN23" s="60" t="str">
        <f>_xlfn.IFNA(INDEX(a_projections!$A$28:$AZ$38,MATCH(current_projections!$A23,a_projections!$A$28:$A$38,0),MATCH(current_projections!DN$2,a_projections!$A$28:$AZ$28,0)),"n/a")</f>
        <v>n/a</v>
      </c>
      <c r="DO23" s="60" t="str">
        <f>_xlfn.IFNA(INDEX(a_projections!$A$28:$AZ$38,MATCH(current_projections!$A23,a_projections!$A$28:$A$38,0),MATCH(current_projections!DO$2,a_projections!$A$28:$AZ$28,0)),"n/a")</f>
        <v>n/a</v>
      </c>
      <c r="DP23" s="60" t="str">
        <f>_xlfn.IFNA(INDEX(a_projections!$A$28:$AZ$38,MATCH(current_projections!$A23,a_projections!$A$28:$A$38,0),MATCH(current_projections!DP$2,a_projections!$A$28:$AZ$28,0)),"n/a")</f>
        <v>n/a</v>
      </c>
      <c r="DQ23" s="60" t="str">
        <f>_xlfn.IFNA(INDEX(a_projections!$A$28:$AZ$38,MATCH(current_projections!$A23,a_projections!$A$28:$A$38,0),MATCH(current_projections!DQ$2,a_projections!$A$28:$AZ$28,0)),"n/a")</f>
        <v>n/a</v>
      </c>
      <c r="DR23" s="60" t="str">
        <f>_xlfn.IFNA(INDEX(a_projections!$A$28:$AZ$38,MATCH(current_projections!$A23,a_projections!$A$28:$A$38,0),MATCH(current_projections!DR$2,a_projections!$A$28:$AZ$28,0)),"n/a")</f>
        <v>n/a</v>
      </c>
      <c r="DS23" s="60" t="str">
        <f>_xlfn.IFNA(INDEX(a_projections!$A$28:$AZ$38,MATCH(current_projections!$A23,a_projections!$A$28:$A$38,0),MATCH(current_projections!DS$2,a_projections!$A$28:$AZ$28,0)),"n/a")</f>
        <v>n/a</v>
      </c>
      <c r="DT23" s="60" t="str">
        <f>_xlfn.IFNA(INDEX(a_projections!$A$28:$AZ$38,MATCH(current_projections!$A23,a_projections!$A$28:$A$38,0),MATCH(current_projections!DT$2,a_projections!$A$28:$AZ$28,0)),"n/a")</f>
        <v>n/a</v>
      </c>
      <c r="DU23" s="60" t="str">
        <f>_xlfn.IFNA(INDEX(a_projections!$A$28:$AZ$38,MATCH(current_projections!$A23,a_projections!$A$28:$A$38,0),MATCH(current_projections!DU$2,a_projections!$A$28:$AZ$28,0)),"n/a")</f>
        <v>n/a</v>
      </c>
      <c r="DV23" s="60" t="str">
        <f>_xlfn.IFNA(INDEX(a_projections!$A$28:$AZ$38,MATCH(current_projections!$A23,a_projections!$A$28:$A$38,0),MATCH(current_projections!DV$2,a_projections!$A$28:$AZ$28,0)),"n/a")</f>
        <v>n/a</v>
      </c>
      <c r="DW23" s="60" t="str">
        <f>_xlfn.IFNA(INDEX(a_projections!$A$28:$AZ$38,MATCH(current_projections!$A23,a_projections!$A$28:$A$38,0),MATCH(current_projections!DW$2,a_projections!$A$28:$AZ$28,0)),"n/a")</f>
        <v>n/a</v>
      </c>
      <c r="DX23" s="60" t="str">
        <f>_xlfn.IFNA(INDEX(a_projections!$A$28:$AZ$38,MATCH(current_projections!$A23,a_projections!$A$28:$A$38,0),MATCH(current_projections!DX$2,a_projections!$A$28:$AZ$28,0)),"n/a")</f>
        <v>n/a</v>
      </c>
      <c r="DY23" s="60" t="str">
        <f>_xlfn.IFNA(INDEX(a_projections!$A$28:$AZ$38,MATCH(current_projections!$A23,a_projections!$A$28:$A$38,0),MATCH(current_projections!DY$2,a_projections!$A$28:$AZ$28,0)),"n/a")</f>
        <v>n/a</v>
      </c>
      <c r="DZ23" s="60" t="str">
        <f>_xlfn.IFNA(INDEX(a_projections!$A$28:$AZ$38,MATCH(current_projections!$A23,a_projections!$A$28:$A$38,0),MATCH(current_projections!DZ$2,a_projections!$A$28:$AZ$28,0)),"n/a")</f>
        <v>n/a</v>
      </c>
      <c r="EA23" s="60" t="str">
        <f>_xlfn.IFNA(INDEX(a_projections!$A$28:$AZ$38,MATCH(current_projections!$A23,a_projections!$A$28:$A$38,0),MATCH(current_projections!EA$2,a_projections!$A$28:$AZ$28,0)),"n/a")</f>
        <v>n/a</v>
      </c>
      <c r="EB23" s="60" t="str">
        <f>_xlfn.IFNA(INDEX(a_projections!$A$28:$AZ$38,MATCH(current_projections!$A23,a_projections!$A$28:$A$38,0),MATCH(current_projections!EB$2,a_projections!$A$28:$AZ$28,0)),"n/a")</f>
        <v>n/a</v>
      </c>
      <c r="EC23" s="60" t="str">
        <f>_xlfn.IFNA(INDEX(a_projections!$A$28:$AZ$38,MATCH(current_projections!$A23,a_projections!$A$28:$A$38,0),MATCH(current_projections!EC$2,a_projections!$A$28:$AZ$28,0)),"n/a")</f>
        <v>n/a</v>
      </c>
      <c r="ED23" s="60" t="str">
        <f>_xlfn.IFNA(INDEX(a_projections!$A$28:$AZ$38,MATCH(current_projections!$A23,a_projections!$A$28:$A$38,0),MATCH(current_projections!ED$2,a_projections!$A$28:$AZ$28,0)),"n/a")</f>
        <v>n/a</v>
      </c>
      <c r="EE23" s="60" t="str">
        <f>_xlfn.IFNA(INDEX(a_projections!$A$28:$AZ$38,MATCH(current_projections!$A23,a_projections!$A$28:$A$38,0),MATCH(current_projections!EE$2,a_projections!$A$28:$AZ$28,0)),"n/a")</f>
        <v>n/a</v>
      </c>
      <c r="EF23" s="60" t="str">
        <f>_xlfn.IFNA(INDEX(a_projections!$A$28:$AZ$38,MATCH(current_projections!$A23,a_projections!$A$28:$A$38,0),MATCH(current_projections!EF$2,a_projections!$A$28:$AZ$28,0)),"n/a")</f>
        <v>n/a</v>
      </c>
      <c r="EG23" s="60" t="str">
        <f>_xlfn.IFNA(INDEX(a_projections!$A$28:$AZ$38,MATCH(current_projections!$A23,a_projections!$A$28:$A$38,0),MATCH(current_projections!EG$2,a_projections!$A$28:$AZ$28,0)),"n/a")</f>
        <v>n/a</v>
      </c>
      <c r="EH23" s="60" t="str">
        <f>_xlfn.IFNA(INDEX(a_projections!$A$28:$AZ$38,MATCH(current_projections!$A23,a_projections!$A$28:$A$38,0),MATCH(current_projections!EH$2,a_projections!$A$28:$AZ$28,0)),"n/a")</f>
        <v>n/a</v>
      </c>
      <c r="EI23" s="60" t="str">
        <f>_xlfn.IFNA(INDEX(a_projections!$A$28:$AZ$38,MATCH(current_projections!$A23,a_projections!$A$28:$A$38,0),MATCH(current_projections!EI$2,a_projections!$A$28:$AZ$28,0)),"n/a")</f>
        <v>n/a</v>
      </c>
      <c r="EJ23" s="60" t="str">
        <f>_xlfn.IFNA(INDEX(a_projections!$A$28:$AZ$38,MATCH(current_projections!$A23,a_projections!$A$28:$A$38,0),MATCH(current_projections!EJ$2,a_projections!$A$28:$AZ$28,0)),"n/a")</f>
        <v>n/a</v>
      </c>
      <c r="EK23" s="60" t="str">
        <f>_xlfn.IFNA(INDEX(a_projections!$A$28:$AZ$38,MATCH(current_projections!$A23,a_projections!$A$28:$A$38,0),MATCH(current_projections!EK$2,a_projections!$A$28:$AZ$28,0)),"n/a")</f>
        <v>n/a</v>
      </c>
      <c r="EL23" s="60" t="str">
        <f>_xlfn.IFNA(INDEX(a_projections!$A$28:$AZ$38,MATCH(current_projections!$A23,a_projections!$A$28:$A$38,0),MATCH(current_projections!EL$2,a_projections!$A$28:$AZ$28,0)),"n/a")</f>
        <v>n/a</v>
      </c>
      <c r="EM23" s="60" t="str">
        <f>_xlfn.IFNA(INDEX(a_projections!$A$28:$AZ$38,MATCH(current_projections!$A23,a_projections!$A$28:$A$38,0),MATCH(current_projections!EM$2,a_projections!$A$28:$AZ$28,0)),"n/a")</f>
        <v>n/a</v>
      </c>
      <c r="EN23" s="60" t="str">
        <f>_xlfn.IFNA(INDEX(a_projections!$A$28:$AZ$38,MATCH(current_projections!$A23,a_projections!$A$28:$A$38,0),MATCH(current_projections!EN$2,a_projections!$A$28:$AZ$28,0)),"n/a")</f>
        <v>n/a</v>
      </c>
      <c r="EO23" s="60" t="str">
        <f>_xlfn.IFNA(INDEX(a_projections!$A$28:$AZ$38,MATCH(current_projections!$A23,a_projections!$A$28:$A$38,0),MATCH(current_projections!EO$2,a_projections!$A$28:$AZ$28,0)),"n/a")</f>
        <v>n/a</v>
      </c>
      <c r="EP23" s="60" t="str">
        <f>_xlfn.IFNA(INDEX(a_projections!$A$28:$AZ$38,MATCH(current_projections!$A23,a_projections!$A$28:$A$38,0),MATCH(current_projections!EP$2,a_projections!$A$28:$AZ$28,0)),"n/a")</f>
        <v>n/a</v>
      </c>
      <c r="EQ23" s="60" t="str">
        <f>_xlfn.IFNA(INDEX(a_projections!$A$28:$AZ$38,MATCH(current_projections!$A23,a_projections!$A$28:$A$38,0),MATCH(current_projections!EQ$2,a_projections!$A$28:$AZ$28,0)),"n/a")</f>
        <v>n/a</v>
      </c>
      <c r="ER23" s="60" t="str">
        <f>_xlfn.IFNA(INDEX(a_projections!$A$28:$AZ$38,MATCH(current_projections!$A23,a_projections!$A$28:$A$38,0),MATCH(current_projections!ER$2,a_projections!$A$28:$AZ$28,0)),"n/a")</f>
        <v>n/a</v>
      </c>
      <c r="ES23" s="60" t="str">
        <f>_xlfn.IFNA(INDEX(a_projections!$A$28:$AZ$38,MATCH(current_projections!$A23,a_projections!$A$28:$A$38,0),MATCH(current_projections!ES$2,a_projections!$A$28:$AZ$28,0)),"n/a")</f>
        <v>n/a</v>
      </c>
      <c r="ET23" s="60" t="str">
        <f>_xlfn.IFNA(INDEX(a_projections!$A$28:$AZ$38,MATCH(current_projections!$A23,a_projections!$A$28:$A$38,0),MATCH(current_projections!ET$2,a_projections!$A$28:$AZ$28,0)),"n/a")</f>
        <v>n/a</v>
      </c>
      <c r="EU23" s="60" t="str">
        <f>_xlfn.IFNA(INDEX(a_projections!$A$28:$AZ$38,MATCH(current_projections!$A23,a_projections!$A$28:$A$38,0),MATCH(current_projections!EU$2,a_projections!$A$28:$AZ$28,0)),"n/a")</f>
        <v>n/a</v>
      </c>
      <c r="EV23" s="60" t="str">
        <f>_xlfn.IFNA(INDEX(a_projections!$A$28:$AZ$38,MATCH(current_projections!$A23,a_projections!$A$28:$A$38,0),MATCH(current_projections!EV$2,a_projections!$A$28:$AZ$28,0)),"n/a")</f>
        <v>n/a</v>
      </c>
      <c r="EW23" s="60" t="str">
        <f>_xlfn.IFNA(INDEX(a_projections!$A$28:$AZ$38,MATCH(current_projections!$A23,a_projections!$A$28:$A$38,0),MATCH(current_projections!EW$2,a_projections!$A$28:$AZ$28,0)),"n/a")</f>
        <v>n/a</v>
      </c>
      <c r="EX23" s="60" t="str">
        <f>_xlfn.IFNA(INDEX(a_projections!$A$28:$AZ$38,MATCH(current_projections!$A23,a_projections!$A$28:$A$38,0),MATCH(current_projections!EX$2,a_projections!$A$28:$AZ$28,0)),"n/a")</f>
        <v>n/a</v>
      </c>
      <c r="EY23" s="60" t="str">
        <f>_xlfn.IFNA(INDEX(a_projections!$A$28:$AZ$38,MATCH(current_projections!$A23,a_projections!$A$28:$A$38,0),MATCH(current_projections!EY$2,a_projections!$A$28:$AZ$28,0)),"n/a")</f>
        <v>n/a</v>
      </c>
      <c r="EZ23" s="60" t="str">
        <f>_xlfn.IFNA(INDEX(a_projections!$A$28:$AZ$38,MATCH(current_projections!$A23,a_projections!$A$28:$A$38,0),MATCH(current_projections!EZ$2,a_projections!$A$28:$AZ$28,0)),"n/a")</f>
        <v>n/a</v>
      </c>
      <c r="FA23" s="60" t="str">
        <f>_xlfn.IFNA(INDEX(a_projections!$A$28:$AZ$38,MATCH(current_projections!$A23,a_projections!$A$28:$A$38,0),MATCH(current_projections!FA$2,a_projections!$A$28:$AZ$28,0)),"n/a")</f>
        <v>n/a</v>
      </c>
      <c r="FB23" s="60" t="str">
        <f>_xlfn.IFNA(INDEX(a_projections!$A$28:$AZ$38,MATCH(current_projections!$A23,a_projections!$A$28:$A$38,0),MATCH(current_projections!FB$2,a_projections!$A$28:$AZ$28,0)),"n/a")</f>
        <v>n/a</v>
      </c>
      <c r="FC23" s="60" t="str">
        <f>_xlfn.IFNA(INDEX(a_projections!$A$28:$AZ$38,MATCH(current_projections!$A23,a_projections!$A$28:$A$38,0),MATCH(current_projections!FC$2,a_projections!$A$28:$AZ$28,0)),"n/a")</f>
        <v>n/a</v>
      </c>
      <c r="FD23" s="60" t="str">
        <f>_xlfn.IFNA(INDEX(a_projections!$A$28:$AZ$38,MATCH(current_projections!$A23,a_projections!$A$28:$A$38,0),MATCH(current_projections!FD$2,a_projections!$A$28:$AZ$28,0)),"n/a")</f>
        <v>n/a</v>
      </c>
      <c r="FE23" s="60" t="str">
        <f>_xlfn.IFNA(INDEX(a_projections!$A$28:$AZ$38,MATCH(current_projections!$A23,a_projections!$A$28:$A$38,0),MATCH(current_projections!FE$2,a_projections!$A$28:$AZ$28,0)),"n/a")</f>
        <v>n/a</v>
      </c>
      <c r="FF23" s="60" t="str">
        <f>_xlfn.IFNA(INDEX(a_projections!$A$28:$AZ$38,MATCH(current_projections!$A23,a_projections!$A$28:$A$38,0),MATCH(current_projections!FF$2,a_projections!$A$28:$AZ$28,0)),"n/a")</f>
        <v>n/a</v>
      </c>
      <c r="FG23" s="60" t="str">
        <f>_xlfn.IFNA(INDEX(a_projections!$A$28:$AZ$38,MATCH(current_projections!$A23,a_projections!$A$28:$A$38,0),MATCH(current_projections!FG$2,a_projections!$A$28:$AZ$28,0)),"n/a")</f>
        <v>n/a</v>
      </c>
      <c r="FH23" s="60" t="str">
        <f>_xlfn.IFNA(INDEX(a_projections!$A$28:$AZ$38,MATCH(current_projections!$A23,a_projections!$A$28:$A$38,0),MATCH(current_projections!FH$2,a_projections!$A$28:$AZ$28,0)),"n/a")</f>
        <v>n/a</v>
      </c>
      <c r="FI23" s="60" t="str">
        <f>_xlfn.IFNA(INDEX(a_projections!$A$28:$AZ$38,MATCH(current_projections!$A23,a_projections!$A$28:$A$38,0),MATCH(current_projections!FI$2,a_projections!$A$28:$AZ$28,0)),"n/a")</f>
        <v>n/a</v>
      </c>
      <c r="FJ23" s="60" t="str">
        <f>_xlfn.IFNA(INDEX(a_projections!$A$28:$AZ$38,MATCH(current_projections!$A23,a_projections!$A$28:$A$38,0),MATCH(current_projections!FJ$2,a_projections!$A$28:$AZ$28,0)),"n/a")</f>
        <v>n/a</v>
      </c>
      <c r="FK23" s="60" t="str">
        <f>_xlfn.IFNA(INDEX(a_projections!$A$28:$AZ$38,MATCH(current_projections!$A23,a_projections!$A$28:$A$38,0),MATCH(current_projections!FK$2,a_projections!$A$28:$AZ$28,0)),"n/a")</f>
        <v>n/a</v>
      </c>
      <c r="FL23" s="60" t="str">
        <f>_xlfn.IFNA(INDEX(a_projections!$A$28:$AZ$38,MATCH(current_projections!$A23,a_projections!$A$28:$A$38,0),MATCH(current_projections!FL$2,a_projections!$A$28:$AZ$28,0)),"n/a")</f>
        <v>n/a</v>
      </c>
      <c r="FM23" s="60" t="str">
        <f>_xlfn.IFNA(INDEX(a_projections!$A$28:$AZ$38,MATCH(current_projections!$A23,a_projections!$A$28:$A$38,0),MATCH(current_projections!FM$2,a_projections!$A$28:$AZ$28,0)),"n/a")</f>
        <v>n/a</v>
      </c>
      <c r="FN23" s="60" t="str">
        <f>_xlfn.IFNA(INDEX(a_projections!$A$28:$AZ$38,MATCH(current_projections!$A23,a_projections!$A$28:$A$38,0),MATCH(current_projections!FN$2,a_projections!$A$28:$AZ$28,0)),"n/a")</f>
        <v>n/a</v>
      </c>
      <c r="FO23" s="60" t="str">
        <f>_xlfn.IFNA(INDEX(a_projections!$A$28:$AZ$38,MATCH(current_projections!$A23,a_projections!$A$28:$A$38,0),MATCH(current_projections!FO$2,a_projections!$A$28:$AZ$28,0)),"n/a")</f>
        <v>n/a</v>
      </c>
      <c r="FP23" s="60" t="str">
        <f>_xlfn.IFNA(INDEX(a_projections!$A$28:$AZ$38,MATCH(current_projections!$A23,a_projections!$A$28:$A$38,0),MATCH(current_projections!FP$2,a_projections!$A$28:$AZ$28,0)),"n/a")</f>
        <v>n/a</v>
      </c>
      <c r="FQ23" s="60" t="str">
        <f>_xlfn.IFNA(INDEX(a_projections!$A$28:$AZ$38,MATCH(current_projections!$A23,a_projections!$A$28:$A$38,0),MATCH(current_projections!FQ$2,a_projections!$A$28:$AZ$28,0)),"n/a")</f>
        <v>n/a</v>
      </c>
      <c r="FR23" s="60" t="str">
        <f>_xlfn.IFNA(INDEX(a_projections!$A$28:$AZ$38,MATCH(current_projections!$A23,a_projections!$A$28:$A$38,0),MATCH(current_projections!FR$2,a_projections!$A$28:$AZ$28,0)),"n/a")</f>
        <v>n/a</v>
      </c>
      <c r="FS23" s="60" t="str">
        <f>_xlfn.IFNA(INDEX(a_projections!$A$28:$AZ$38,MATCH(current_projections!$A23,a_projections!$A$28:$A$38,0),MATCH(current_projections!FS$2,a_projections!$A$28:$AZ$28,0)),"n/a")</f>
        <v>n/a</v>
      </c>
      <c r="FT23" s="60" t="str">
        <f>_xlfn.IFNA(INDEX(a_projections!$A$28:$AZ$38,MATCH(current_projections!$A23,a_projections!$A$28:$A$38,0),MATCH(current_projections!FT$2,a_projections!$A$28:$AZ$28,0)),"n/a")</f>
        <v>n/a</v>
      </c>
      <c r="FU23" s="60" t="str">
        <f>_xlfn.IFNA(INDEX(a_projections!$A$28:$AZ$38,MATCH(current_projections!$A23,a_projections!$A$28:$A$38,0),MATCH(current_projections!FU$2,a_projections!$A$28:$AZ$28,0)),"n/a")</f>
        <v>n/a</v>
      </c>
      <c r="FV23" s="60" t="str">
        <f>_xlfn.IFNA(INDEX(a_projections!$A$28:$AZ$38,MATCH(current_projections!$A23,a_projections!$A$28:$A$38,0),MATCH(current_projections!FV$2,a_projections!$A$28:$AZ$28,0)),"n/a")</f>
        <v>n/a</v>
      </c>
      <c r="FW23" s="60" t="str">
        <f>_xlfn.IFNA(INDEX(a_projections!$A$28:$AZ$38,MATCH(current_projections!$A23,a_projections!$A$28:$A$38,0),MATCH(current_projections!FW$2,a_projections!$A$28:$AZ$28,0)),"n/a")</f>
        <v>n/a</v>
      </c>
      <c r="FX23" s="60" t="str">
        <f>_xlfn.IFNA(INDEX(a_projections!$A$28:$AZ$38,MATCH(current_projections!$A23,a_projections!$A$28:$A$38,0),MATCH(current_projections!FX$2,a_projections!$A$28:$AZ$28,0)),"n/a")</f>
        <v>n/a</v>
      </c>
      <c r="FY23" s="60" t="str">
        <f>_xlfn.IFNA(INDEX(a_projections!$A$28:$AZ$38,MATCH(current_projections!$A23,a_projections!$A$28:$A$38,0),MATCH(current_projections!FY$2,a_projections!$A$28:$AZ$28,0)),"n/a")</f>
        <v>n/a</v>
      </c>
      <c r="FZ23" s="60" t="str">
        <f>_xlfn.IFNA(INDEX(a_projections!$A$28:$AZ$38,MATCH(current_projections!$A23,a_projections!$A$28:$A$38,0),MATCH(current_projections!FZ$2,a_projections!$A$28:$AZ$28,0)),"n/a")</f>
        <v>n/a</v>
      </c>
      <c r="GA23" s="60" t="str">
        <f>_xlfn.IFNA(INDEX(a_projections!$A$28:$AZ$38,MATCH(current_projections!$A23,a_projections!$A$28:$A$38,0),MATCH(current_projections!GA$2,a_projections!$A$28:$AZ$28,0)),"n/a")</f>
        <v>n/a</v>
      </c>
      <c r="GB23" s="60" t="str">
        <f>_xlfn.IFNA(INDEX(a_projections!$A$28:$AZ$38,MATCH(current_projections!$A23,a_projections!$A$28:$A$38,0),MATCH(current_projections!GB$2,a_projections!$A$28:$AZ$28,0)),"n/a")</f>
        <v>n/a</v>
      </c>
      <c r="GC23" s="60" t="str">
        <f>_xlfn.IFNA(INDEX(a_projections!$A$28:$AZ$38,MATCH(current_projections!$A23,a_projections!$A$28:$A$38,0),MATCH(current_projections!GC$2,a_projections!$A$28:$AZ$28,0)),"n/a")</f>
        <v>n/a</v>
      </c>
      <c r="GD23" s="60" t="str">
        <f>_xlfn.IFNA(INDEX(a_projections!$A$28:$AZ$38,MATCH(current_projections!$A23,a_projections!$A$28:$A$38,0),MATCH(current_projections!GD$2,a_projections!$A$28:$AZ$28,0)),"n/a")</f>
        <v>n/a</v>
      </c>
      <c r="GE23" s="60" t="str">
        <f>_xlfn.IFNA(INDEX(a_projections!$A$28:$AZ$38,MATCH(current_projections!$A23,a_projections!$A$28:$A$38,0),MATCH(current_projections!GE$2,a_projections!$A$28:$AZ$28,0)),"n/a")</f>
        <v>n/a</v>
      </c>
      <c r="GF23" s="60" t="str">
        <f>_xlfn.IFNA(INDEX(a_projections!$A$28:$AZ$38,MATCH(current_projections!$A23,a_projections!$A$28:$A$38,0),MATCH(current_projections!GF$2,a_projections!$A$28:$AZ$28,0)),"n/a")</f>
        <v>n/a</v>
      </c>
      <c r="GG23" s="60" t="str">
        <f>_xlfn.IFNA(INDEX(a_projections!$A$28:$AZ$38,MATCH(current_projections!$A23,a_projections!$A$28:$A$38,0),MATCH(current_projections!GG$2,a_projections!$A$28:$AZ$28,0)),"n/a")</f>
        <v>n/a</v>
      </c>
      <c r="GH23" s="60" t="str">
        <f>_xlfn.IFNA(INDEX(a_projections!$A$28:$AZ$38,MATCH(current_projections!$A23,a_projections!$A$28:$A$38,0),MATCH(current_projections!GH$2,a_projections!$A$28:$AZ$28,0)),"n/a")</f>
        <v>n/a</v>
      </c>
      <c r="GI23" s="60">
        <f>_xlfn.IFNA(INDEX(a_projections!$A$28:$AZ$38,MATCH(current_projections!$A23,a_projections!$A$28:$A$38,0),MATCH(current_projections!GI$2,a_projections!$A$28:$AZ$28,0)),"n/a")</f>
        <v>0</v>
      </c>
      <c r="GJ23" s="60">
        <f>_xlfn.IFNA(INDEX(a_projections!$A$28:$AZ$38,MATCH(current_projections!$A23,a_projections!$A$28:$A$38,0),MATCH(current_projections!GJ$2,a_projections!$A$28:$AZ$28,0)),"n/a")</f>
        <v>0</v>
      </c>
      <c r="GK23" s="60">
        <f>_xlfn.IFNA(INDEX(a_projections!$A$28:$AZ$38,MATCH(current_projections!$A23,a_projections!$A$28:$A$38,0),MATCH(current_projections!GK$2,a_projections!$A$28:$AZ$28,0)),"n/a")</f>
        <v>4.040396597606688</v>
      </c>
      <c r="GL23" s="60">
        <f>_xlfn.IFNA(INDEX(a_projections!$A$28:$AZ$38,MATCH(current_projections!$A23,a_projections!$A$28:$A$38,0),MATCH(current_projections!GL$2,a_projections!$A$28:$AZ$28,0)),"n/a")</f>
        <v>0.98898690169850756</v>
      </c>
      <c r="GM23" s="60">
        <f>_xlfn.IFNA(INDEX(a_projections!$A$28:$AZ$38,MATCH(current_projections!$A23,a_projections!$A$28:$A$38,0),MATCH(current_projections!GM$2,a_projections!$A$28:$AZ$28,0)),"n/a")</f>
        <v>1.2343210018281647</v>
      </c>
      <c r="GN23" s="60">
        <f>_xlfn.IFNA(INDEX(a_projections!$A$28:$AZ$38,MATCH(current_projections!$A23,a_projections!$A$28:$A$38,0),MATCH(current_projections!GN$2,a_projections!$A$28:$AZ$28,0)),"n/a")</f>
        <v>1.5399211702427085</v>
      </c>
      <c r="GO23" s="60">
        <f>_xlfn.IFNA(INDEX(a_projections!$A$28:$AZ$38,MATCH(current_projections!$A23,a_projections!$A$28:$A$38,0),MATCH(current_projections!GO$2,a_projections!$A$28:$AZ$28,0)),"n/a")</f>
        <v>6.9621712248365553</v>
      </c>
      <c r="GP23" s="60">
        <f>_xlfn.IFNA(INDEX(a_projections!$A$28:$AZ$38,MATCH(current_projections!$A23,a_projections!$A$28:$A$38,0),MATCH(current_projections!GP$2,a_projections!$A$28:$AZ$28,0)),"n/a")</f>
        <v>2.364142743323594</v>
      </c>
      <c r="GQ23" s="60">
        <f>_xlfn.IFNA(INDEX(a_projections!$A$28:$AZ$38,MATCH(current_projections!$A23,a_projections!$A$28:$A$38,0),MATCH(current_projections!GQ$2,a_projections!$A$28:$AZ$28,0)),"n/a")</f>
        <v>2.6397926191820575</v>
      </c>
      <c r="GR23" s="60">
        <f>_xlfn.IFNA(INDEX(a_projections!$A$28:$AZ$38,MATCH(current_projections!$A23,a_projections!$A$28:$A$38,0),MATCH(current_projections!GR$2,a_projections!$A$28:$AZ$28,0)),"n/a")</f>
        <v>2.9071706533842612</v>
      </c>
      <c r="GS23" s="60">
        <f>_xlfn.IFNA(INDEX(a_projections!$A$28:$AZ$38,MATCH(current_projections!$A23,a_projections!$A$28:$A$38,0),MATCH(current_projections!GS$2,a_projections!$A$28:$AZ$28,0)),"n/a")</f>
        <v>7.9937259968648533</v>
      </c>
      <c r="GT23" s="60">
        <f>_xlfn.IFNA(INDEX(a_projections!$A$28:$AZ$38,MATCH(current_projections!$A23,a_projections!$A$28:$A$38,0),MATCH(current_projections!GT$2,a_projections!$A$28:$AZ$28,0)),"n/a")</f>
        <v>3.2763473364084472</v>
      </c>
      <c r="GU23" s="60">
        <f>_xlfn.IFNA(INDEX(a_projections!$A$28:$AZ$38,MATCH(current_projections!$A23,a_projections!$A$28:$A$38,0),MATCH(current_projections!GU$2,a_projections!$A$28:$AZ$28,0)),"n/a")</f>
        <v>3.4295383346842012</v>
      </c>
      <c r="GV23" s="60">
        <f>_xlfn.IFNA(INDEX(a_projections!$A$28:$AZ$38,MATCH(current_projections!$A23,a_projections!$A$28:$A$38,0),MATCH(current_projections!GV$2,a_projections!$A$28:$AZ$28,0)),"n/a")</f>
        <v>3.554943505116781</v>
      </c>
      <c r="GW23" s="60">
        <f>_xlfn.IFNA(INDEX(a_projections!$A$28:$AZ$38,MATCH(current_projections!$A23,a_projections!$A$28:$A$38,0),MATCH(current_projections!GW$2,a_projections!$A$28:$AZ$28,0)),"n/a")</f>
        <v>9.0643690407686606</v>
      </c>
      <c r="GX23" s="60">
        <f>_xlfn.IFNA(INDEX(a_projections!$A$28:$AZ$38,MATCH(current_projections!$A23,a_projections!$A$28:$A$38,0),MATCH(current_projections!GX$2,a_projections!$A$28:$AZ$28,0)),"n/a")</f>
        <v>3.8658080066283018</v>
      </c>
      <c r="GY23" s="60">
        <f>_xlfn.IFNA(INDEX(a_projections!$A$28:$AZ$38,MATCH(current_projections!$A23,a_projections!$A$28:$A$38,0),MATCH(current_projections!GY$2,a_projections!$A$28:$AZ$28,0)),"n/a")</f>
        <v>3.9699319744245676</v>
      </c>
      <c r="GZ23" s="60">
        <f>_xlfn.IFNA(INDEX(a_projections!$A$28:$AZ$38,MATCH(current_projections!$A23,a_projections!$A$28:$A$38,0),MATCH(current_projections!GZ$2,a_projections!$A$28:$AZ$28,0)),"n/a")</f>
        <v>4.0688381617631331</v>
      </c>
      <c r="HA23" s="60">
        <f>_xlfn.IFNA(INDEX(a_projections!$A$28:$AZ$38,MATCH(current_projections!$A23,a_projections!$A$28:$A$38,0),MATCH(current_projections!HA$2,a_projections!$A$28:$AZ$28,0)),"n/a")</f>
        <v>9.6793712300086163</v>
      </c>
      <c r="HB23" s="60">
        <f>_xlfn.IFNA(INDEX(a_projections!$A$28:$AZ$38,MATCH(current_projections!$A23,a_projections!$A$28:$A$38,0),MATCH(current_projections!HB$2,a_projections!$A$28:$AZ$28,0)),"n/a")</f>
        <v>4.2561130195587715</v>
      </c>
      <c r="HC23" s="60">
        <f>_xlfn.IFNA(INDEX(a_projections!$A$28:$AZ$38,MATCH(current_projections!$A23,a_projections!$A$28:$A$38,0),MATCH(current_projections!HC$2,a_projections!$A$28:$AZ$28,0)),"n/a")</f>
        <v>4.3240366280389964</v>
      </c>
      <c r="HD23" s="60">
        <f>_xlfn.IFNA(INDEX(a_projections!$A$28:$AZ$38,MATCH(current_projections!$A23,a_projections!$A$28:$A$38,0),MATCH(current_projections!HD$2,a_projections!$A$28:$AZ$28,0)),"n/a")</f>
        <v>4.3845468009601429</v>
      </c>
      <c r="HE23" s="60">
        <f>_xlfn.IFNA(INDEX(a_projections!$A$28:$AZ$38,MATCH(current_projections!$A23,a_projections!$A$28:$A$38,0),MATCH(current_projections!HE$2,a_projections!$A$28:$AZ$28,0)),"n/a")</f>
        <v>9.7433933742303136</v>
      </c>
      <c r="HF23" s="60">
        <f>_xlfn.IFNA(INDEX(a_projections!$A$28:$AZ$38,MATCH(current_projections!$A23,a_projections!$A$28:$A$38,0),MATCH(current_projections!HF$2,a_projections!$A$28:$AZ$28,0)),"n/a")</f>
        <v>4.4293738810789129</v>
      </c>
      <c r="HG23" s="60">
        <f>_xlfn.IFNA(INDEX(a_projections!$A$28:$AZ$38,MATCH(current_projections!$A23,a_projections!$A$28:$A$38,0),MATCH(current_projections!HG$2,a_projections!$A$28:$AZ$28,0)),"n/a")</f>
        <v>4.4543008686403596</v>
      </c>
      <c r="HH23" s="60">
        <f>_xlfn.IFNA(INDEX(a_projections!$A$28:$AZ$38,MATCH(current_projections!$A23,a_projections!$A$28:$A$38,0),MATCH(current_projections!HH$2,a_projections!$A$28:$AZ$28,0)),"n/a")</f>
        <v>4.4707996989912457</v>
      </c>
      <c r="HI23" s="60">
        <f>_xlfn.IFNA(INDEX(a_projections!$A$28:$AZ$38,MATCH(current_projections!$A23,a_projections!$A$28:$A$38,0),MATCH(current_projections!HI$2,a_projections!$A$28:$AZ$28,0)),"n/a")</f>
        <v>9.7544774168645496</v>
      </c>
      <c r="HJ23" s="60">
        <f>_xlfn.IFNA(INDEX(a_projections!$A$28:$AZ$38,MATCH(current_projections!$A23,a_projections!$A$28:$A$38,0),MATCH(current_projections!HJ$2,a_projections!$A$28:$AZ$28,0)),"n/a")</f>
        <v>4.4830890722450167</v>
      </c>
      <c r="HK23" s="60">
        <f>_xlfn.IFNA(INDEX(a_projections!$A$28:$AZ$38,MATCH(current_projections!$A23,a_projections!$A$28:$A$38,0),MATCH(current_projections!HK$2,a_projections!$A$28:$AZ$28,0)),"n/a")</f>
        <v>4.489894613730061</v>
      </c>
      <c r="HL23" s="60">
        <f>_xlfn.IFNA(INDEX(a_projections!$A$28:$AZ$38,MATCH(current_projections!$A23,a_projections!$A$28:$A$38,0),MATCH(current_projections!HL$2,a_projections!$A$28:$AZ$28,0)),"n/a")</f>
        <v>4.4944080796301522</v>
      </c>
      <c r="HM23" s="60">
        <f>_xlfn.IFNA(INDEX(a_projections!$A$28:$AZ$38,MATCH(current_projections!$A23,a_projections!$A$28:$A$38,0),MATCH(current_projections!HM$2,a_projections!$A$28:$AZ$28,0)),"n/a")</f>
        <v>9.6841641078328387</v>
      </c>
      <c r="HN23" s="60">
        <f>_xlfn.IFNA(INDEX(a_projections!$A$28:$AZ$38,MATCH(current_projections!$A23,a_projections!$A$28:$A$38,0),MATCH(current_projections!HN$2,a_projections!$A$28:$AZ$28,0)),"n/a")</f>
        <v>4.4812567951761695</v>
      </c>
      <c r="HO23" s="60">
        <f>_xlfn.IFNA(INDEX(a_projections!$A$28:$AZ$38,MATCH(current_projections!$A23,a_projections!$A$28:$A$38,0),MATCH(current_projections!HO$2,a_projections!$A$28:$AZ$28,0)),"n/a")</f>
        <v>4.4792151041281869</v>
      </c>
      <c r="HP23" s="60">
        <f>_xlfn.IFNA(INDEX(a_projections!$A$28:$AZ$38,MATCH(current_projections!$A23,a_projections!$A$28:$A$38,0),MATCH(current_projections!HP$2,a_projections!$A$28:$AZ$28,0)),"n/a")</f>
        <v>4.4756240061878172</v>
      </c>
      <c r="HQ23" s="60">
        <f>_xlfn.IFNA(INDEX(a_projections!$A$28:$AZ$38,MATCH(current_projections!$A23,a_projections!$A$28:$A$38,0),MATCH(current_projections!HQ$2,a_projections!$A$28:$AZ$28,0)),"n/a")</f>
        <v>9.6778793196799171</v>
      </c>
      <c r="HR23" s="60">
        <f>_xlfn.IFNA(INDEX(a_projections!$A$28:$AZ$38,MATCH(current_projections!$A23,a_projections!$A$28:$A$38,0),MATCH(current_projections!HR$2,a_projections!$A$28:$AZ$28,0)),"n/a")</f>
        <v>4.4728773175373826</v>
      </c>
      <c r="HS23" s="60">
        <f>_xlfn.IFNA(INDEX(a_projections!$A$28:$AZ$38,MATCH(current_projections!$A23,a_projections!$A$28:$A$38,0),MATCH(current_projections!HS$2,a_projections!$A$28:$AZ$28,0)),"n/a")</f>
        <v>4.4713791046239848</v>
      </c>
      <c r="HT23" s="60">
        <f>_xlfn.IFNA(INDEX(a_projections!$A$28:$AZ$38,MATCH(current_projections!$A23,a_projections!$A$28:$A$38,0),MATCH(current_projections!HT$2,a_projections!$A$28:$AZ$28,0)),"n/a")</f>
        <v>4.4703756084402579</v>
      </c>
      <c r="HU23" s="60">
        <f>_xlfn.IFNA(INDEX(a_projections!$A$28:$AZ$38,MATCH(current_projections!$A23,a_projections!$A$28:$A$38,0),MATCH(current_projections!HU$2,a_projections!$A$28:$AZ$28,0)),"n/a")</f>
        <v>9.2155462115776743</v>
      </c>
      <c r="HV23" s="60">
        <f>_xlfn.IFNA(INDEX(a_projections!$A$28:$AZ$38,MATCH(current_projections!$A23,a_projections!$A$28:$A$38,0),MATCH(current_projections!HV$2,a_projections!$A$28:$AZ$28,0)),"n/a")</f>
        <v>4.3654383419071685</v>
      </c>
      <c r="HW23" s="60">
        <f>_xlfn.IFNA(INDEX(a_projections!$A$28:$AZ$38,MATCH(current_projections!$A23,a_projections!$A$28:$A$38,0),MATCH(current_projections!HW$2,a_projections!$A$28:$AZ$28,0)),"n/a")</f>
        <v>4.340372008005966</v>
      </c>
      <c r="HX23" s="60">
        <f>_xlfn.IFNA(INDEX(a_projections!$A$28:$AZ$38,MATCH(current_projections!$A23,a_projections!$A$28:$A$38,0),MATCH(current_projections!HX$2,a_projections!$A$28:$AZ$28,0)),"n/a")</f>
        <v>4.3096058780954349</v>
      </c>
      <c r="HY23" s="60">
        <f>_xlfn.IFNA(INDEX(a_projections!$A$28:$AZ$38,MATCH(current_projections!$A23,a_projections!$A$28:$A$38,0),MATCH(current_projections!HY$2,a_projections!$A$28:$AZ$28,0)),"n/a")</f>
        <v>9.8545608948075412</v>
      </c>
      <c r="HZ23" s="60">
        <f>_xlfn.IFNA(INDEX(a_projections!$A$28:$AZ$38,MATCH(current_projections!$A23,a_projections!$A$28:$A$38,0),MATCH(current_projections!HZ$2,a_projections!$A$28:$AZ$28,0)),"n/a")</f>
        <v>4.4405098586659086</v>
      </c>
      <c r="IA23" s="60">
        <f>_xlfn.IFNA(INDEX(a_projections!$A$28:$AZ$38,MATCH(current_projections!$A23,a_projections!$A$28:$A$38,0),MATCH(current_projections!IA$2,a_projections!$A$28:$AZ$28,0)),"n/a")</f>
        <v>4.4642026094637188</v>
      </c>
      <c r="IB23" s="60">
        <f>_xlfn.IFNA(INDEX(a_projections!$A$28:$AZ$38,MATCH(current_projections!$A23,a_projections!$A$28:$A$38,0),MATCH(current_projections!IB$2,a_projections!$A$28:$AZ$28,0)),"n/a")</f>
        <v>4.5007784041068088</v>
      </c>
      <c r="IC23" s="60" t="str">
        <f>_xlfn.IFNA(INDEX(a_projections!$A$28:$AZ$38,MATCH(current_projections!$A23,a_projections!$A$28:$A$38,0),MATCH(current_projections!IC$2,a_projections!$A$28:$AZ$28,0)),"n/a")</f>
        <v>n/a</v>
      </c>
    </row>
    <row r="24" spans="1:238" s="60" customFormat="1">
      <c r="A24" s="70" t="s">
        <v>615</v>
      </c>
      <c r="B24" s="60" t="str">
        <f>_xlfn.IFNA(INDEX(a_projections!$A$28:$AZ$38,MATCH(current_projections!$A24,a_projections!$A$28:$A$38,0),MATCH(current_projections!B$2,a_projections!$A$28:$AZ$28,0)),"n/a")</f>
        <v>n/a</v>
      </c>
      <c r="C24" s="60" t="str">
        <f>_xlfn.IFNA(INDEX(a_projections!$A$28:$AZ$38,MATCH(current_projections!$A24,a_projections!$A$28:$A$38,0),MATCH(current_projections!C$2,a_projections!$A$28:$AZ$28,0)),"n/a")</f>
        <v>n/a</v>
      </c>
      <c r="D24" s="60" t="str">
        <f>_xlfn.IFNA(INDEX(a_projections!$A$28:$AZ$38,MATCH(current_projections!$A24,a_projections!$A$28:$A$38,0),MATCH(current_projections!D$2,a_projections!$A$28:$AZ$28,0)),"n/a")</f>
        <v>n/a</v>
      </c>
      <c r="E24" s="60" t="str">
        <f>_xlfn.IFNA(INDEX(a_projections!$A$28:$AZ$38,MATCH(current_projections!$A24,a_projections!$A$28:$A$38,0),MATCH(current_projections!E$2,a_projections!$A$28:$AZ$28,0)),"n/a")</f>
        <v>n/a</v>
      </c>
      <c r="F24" s="60" t="str">
        <f>_xlfn.IFNA(INDEX(a_projections!$A$28:$AZ$38,MATCH(current_projections!$A24,a_projections!$A$28:$A$38,0),MATCH(current_projections!F$2,a_projections!$A$28:$AZ$28,0)),"n/a")</f>
        <v>n/a</v>
      </c>
      <c r="G24" s="60" t="str">
        <f>_xlfn.IFNA(INDEX(a_projections!$A$28:$AZ$38,MATCH(current_projections!$A24,a_projections!$A$28:$A$38,0),MATCH(current_projections!G$2,a_projections!$A$28:$AZ$28,0)),"n/a")</f>
        <v>n/a</v>
      </c>
      <c r="H24" s="60" t="str">
        <f>_xlfn.IFNA(INDEX(a_projections!$A$28:$AZ$38,MATCH(current_projections!$A24,a_projections!$A$28:$A$38,0),MATCH(current_projections!H$2,a_projections!$A$28:$AZ$28,0)),"n/a")</f>
        <v>n/a</v>
      </c>
      <c r="I24" s="60" t="str">
        <f>_xlfn.IFNA(INDEX(a_projections!$A$28:$AZ$38,MATCH(current_projections!$A24,a_projections!$A$28:$A$38,0),MATCH(current_projections!I$2,a_projections!$A$28:$AZ$28,0)),"n/a")</f>
        <v>n/a</v>
      </c>
      <c r="J24" s="60" t="str">
        <f>_xlfn.IFNA(INDEX(a_projections!$A$28:$AZ$38,MATCH(current_projections!$A24,a_projections!$A$28:$A$38,0),MATCH(current_projections!J$2,a_projections!$A$28:$AZ$28,0)),"n/a")</f>
        <v>n/a</v>
      </c>
      <c r="K24" s="60" t="str">
        <f>_xlfn.IFNA(INDEX(a_projections!$A$28:$AZ$38,MATCH(current_projections!$A24,a_projections!$A$28:$A$38,0),MATCH(current_projections!K$2,a_projections!$A$28:$AZ$28,0)),"n/a")</f>
        <v>n/a</v>
      </c>
      <c r="L24" s="60" t="str">
        <f>_xlfn.IFNA(INDEX(a_projections!$A$28:$AZ$38,MATCH(current_projections!$A24,a_projections!$A$28:$A$38,0),MATCH(current_projections!L$2,a_projections!$A$28:$AZ$28,0)),"n/a")</f>
        <v>n/a</v>
      </c>
      <c r="M24" s="60" t="str">
        <f>_xlfn.IFNA(INDEX(a_projections!$A$28:$AZ$38,MATCH(current_projections!$A24,a_projections!$A$28:$A$38,0),MATCH(current_projections!M$2,a_projections!$A$28:$AZ$28,0)),"n/a")</f>
        <v>n/a</v>
      </c>
      <c r="N24" s="60" t="str">
        <f>_xlfn.IFNA(INDEX(a_projections!$A$28:$AZ$38,MATCH(current_projections!$A24,a_projections!$A$28:$A$38,0),MATCH(current_projections!N$2,a_projections!$A$28:$AZ$28,0)),"n/a")</f>
        <v>n/a</v>
      </c>
      <c r="O24" s="60" t="str">
        <f>_xlfn.IFNA(INDEX(a_projections!$A$28:$AZ$38,MATCH(current_projections!$A24,a_projections!$A$28:$A$38,0),MATCH(current_projections!O$2,a_projections!$A$28:$AZ$28,0)),"n/a")</f>
        <v>n/a</v>
      </c>
      <c r="P24" s="60" t="str">
        <f>_xlfn.IFNA(INDEX(a_projections!$A$28:$AZ$38,MATCH(current_projections!$A24,a_projections!$A$28:$A$38,0),MATCH(current_projections!P$2,a_projections!$A$28:$AZ$28,0)),"n/a")</f>
        <v>n/a</v>
      </c>
      <c r="Q24" s="60" t="str">
        <f>_xlfn.IFNA(INDEX(a_projections!$A$28:$AZ$38,MATCH(current_projections!$A24,a_projections!$A$28:$A$38,0),MATCH(current_projections!Q$2,a_projections!$A$28:$AZ$28,0)),"n/a")</f>
        <v>n/a</v>
      </c>
      <c r="R24" s="60" t="str">
        <f>_xlfn.IFNA(INDEX(a_projections!$A$28:$AZ$38,MATCH(current_projections!$A24,a_projections!$A$28:$A$38,0),MATCH(current_projections!R$2,a_projections!$A$28:$AZ$28,0)),"n/a")</f>
        <v>n/a</v>
      </c>
      <c r="S24" s="60" t="str">
        <f>_xlfn.IFNA(INDEX(a_projections!$A$28:$AZ$38,MATCH(current_projections!$A24,a_projections!$A$28:$A$38,0),MATCH(current_projections!S$2,a_projections!$A$28:$AZ$28,0)),"n/a")</f>
        <v>n/a</v>
      </c>
      <c r="T24" s="60" t="str">
        <f>_xlfn.IFNA(INDEX(a_projections!$A$28:$AZ$38,MATCH(current_projections!$A24,a_projections!$A$28:$A$38,0),MATCH(current_projections!T$2,a_projections!$A$28:$AZ$28,0)),"n/a")</f>
        <v>n/a</v>
      </c>
      <c r="U24" s="60" t="str">
        <f>_xlfn.IFNA(INDEX(a_projections!$A$28:$AZ$38,MATCH(current_projections!$A24,a_projections!$A$28:$A$38,0),MATCH(current_projections!U$2,a_projections!$A$28:$AZ$28,0)),"n/a")</f>
        <v>n/a</v>
      </c>
      <c r="V24" s="60" t="str">
        <f>_xlfn.IFNA(INDEX(a_projections!$A$28:$AZ$38,MATCH(current_projections!$A24,a_projections!$A$28:$A$38,0),MATCH(current_projections!V$2,a_projections!$A$28:$AZ$28,0)),"n/a")</f>
        <v>n/a</v>
      </c>
      <c r="W24" s="60" t="str">
        <f>_xlfn.IFNA(INDEX(a_projections!$A$28:$AZ$38,MATCH(current_projections!$A24,a_projections!$A$28:$A$38,0),MATCH(current_projections!W$2,a_projections!$A$28:$AZ$28,0)),"n/a")</f>
        <v>n/a</v>
      </c>
      <c r="X24" s="60" t="str">
        <f>_xlfn.IFNA(INDEX(a_projections!$A$28:$AZ$38,MATCH(current_projections!$A24,a_projections!$A$28:$A$38,0),MATCH(current_projections!X$2,a_projections!$A$28:$AZ$28,0)),"n/a")</f>
        <v>n/a</v>
      </c>
      <c r="Y24" s="60" t="str">
        <f>_xlfn.IFNA(INDEX(a_projections!$A$28:$AZ$38,MATCH(current_projections!$A24,a_projections!$A$28:$A$38,0),MATCH(current_projections!Y$2,a_projections!$A$28:$AZ$28,0)),"n/a")</f>
        <v>n/a</v>
      </c>
      <c r="Z24" s="60" t="str">
        <f>_xlfn.IFNA(INDEX(a_projections!$A$28:$AZ$38,MATCH(current_projections!$A24,a_projections!$A$28:$A$38,0),MATCH(current_projections!Z$2,a_projections!$A$28:$AZ$28,0)),"n/a")</f>
        <v>n/a</v>
      </c>
      <c r="AA24" s="60" t="str">
        <f>_xlfn.IFNA(INDEX(a_projections!$A$28:$AZ$38,MATCH(current_projections!$A24,a_projections!$A$28:$A$38,0),MATCH(current_projections!AA$2,a_projections!$A$28:$AZ$28,0)),"n/a")</f>
        <v>n/a</v>
      </c>
      <c r="AB24" s="60" t="str">
        <f>_xlfn.IFNA(INDEX(a_projections!$A$28:$AZ$38,MATCH(current_projections!$A24,a_projections!$A$28:$A$38,0),MATCH(current_projections!AB$2,a_projections!$A$28:$AZ$28,0)),"n/a")</f>
        <v>n/a</v>
      </c>
      <c r="AC24" s="60" t="str">
        <f>_xlfn.IFNA(INDEX(a_projections!$A$28:$AZ$38,MATCH(current_projections!$A24,a_projections!$A$28:$A$38,0),MATCH(current_projections!AC$2,a_projections!$A$28:$AZ$28,0)),"n/a")</f>
        <v>n/a</v>
      </c>
      <c r="AD24" s="60" t="str">
        <f>_xlfn.IFNA(INDEX(a_projections!$A$28:$AZ$38,MATCH(current_projections!$A24,a_projections!$A$28:$A$38,0),MATCH(current_projections!AD$2,a_projections!$A$28:$AZ$28,0)),"n/a")</f>
        <v>n/a</v>
      </c>
      <c r="AE24" s="60" t="str">
        <f>_xlfn.IFNA(INDEX(a_projections!$A$28:$AZ$38,MATCH(current_projections!$A24,a_projections!$A$28:$A$38,0),MATCH(current_projections!AE$2,a_projections!$A$28:$AZ$28,0)),"n/a")</f>
        <v>n/a</v>
      </c>
      <c r="AF24" s="60" t="str">
        <f>_xlfn.IFNA(INDEX(a_projections!$A$28:$AZ$38,MATCH(current_projections!$A24,a_projections!$A$28:$A$38,0),MATCH(current_projections!AF$2,a_projections!$A$28:$AZ$28,0)),"n/a")</f>
        <v>n/a</v>
      </c>
      <c r="AG24" s="60" t="str">
        <f>_xlfn.IFNA(INDEX(a_projections!$A$28:$AZ$38,MATCH(current_projections!$A24,a_projections!$A$28:$A$38,0),MATCH(current_projections!AG$2,a_projections!$A$28:$AZ$28,0)),"n/a")</f>
        <v>n/a</v>
      </c>
      <c r="AH24" s="60" t="str">
        <f>_xlfn.IFNA(INDEX(a_projections!$A$28:$AZ$38,MATCH(current_projections!$A24,a_projections!$A$28:$A$38,0),MATCH(current_projections!AH$2,a_projections!$A$28:$AZ$28,0)),"n/a")</f>
        <v>n/a</v>
      </c>
      <c r="AI24" s="60" t="str">
        <f>_xlfn.IFNA(INDEX(a_projections!$A$28:$AZ$38,MATCH(current_projections!$A24,a_projections!$A$28:$A$38,0),MATCH(current_projections!AI$2,a_projections!$A$28:$AZ$28,0)),"n/a")</f>
        <v>n/a</v>
      </c>
      <c r="AJ24" s="60" t="str">
        <f>_xlfn.IFNA(INDEX(a_projections!$A$28:$AZ$38,MATCH(current_projections!$A24,a_projections!$A$28:$A$38,0),MATCH(current_projections!AJ$2,a_projections!$A$28:$AZ$28,0)),"n/a")</f>
        <v>n/a</v>
      </c>
      <c r="AK24" s="60" t="str">
        <f>_xlfn.IFNA(INDEX(a_projections!$A$28:$AZ$38,MATCH(current_projections!$A24,a_projections!$A$28:$A$38,0),MATCH(current_projections!AK$2,a_projections!$A$28:$AZ$28,0)),"n/a")</f>
        <v>n/a</v>
      </c>
      <c r="AL24" s="60" t="str">
        <f>_xlfn.IFNA(INDEX(a_projections!$A$28:$AZ$38,MATCH(current_projections!$A24,a_projections!$A$28:$A$38,0),MATCH(current_projections!AL$2,a_projections!$A$28:$AZ$28,0)),"n/a")</f>
        <v>n/a</v>
      </c>
      <c r="AM24" s="60" t="str">
        <f>_xlfn.IFNA(INDEX(a_projections!$A$28:$AZ$38,MATCH(current_projections!$A24,a_projections!$A$28:$A$38,0),MATCH(current_projections!AM$2,a_projections!$A$28:$AZ$28,0)),"n/a")</f>
        <v>n/a</v>
      </c>
      <c r="AN24" s="60" t="str">
        <f>_xlfn.IFNA(INDEX(a_projections!$A$28:$AZ$38,MATCH(current_projections!$A24,a_projections!$A$28:$A$38,0),MATCH(current_projections!AN$2,a_projections!$A$28:$AZ$28,0)),"n/a")</f>
        <v>n/a</v>
      </c>
      <c r="AO24" s="60" t="str">
        <f>_xlfn.IFNA(INDEX(a_projections!$A$28:$AZ$38,MATCH(current_projections!$A24,a_projections!$A$28:$A$38,0),MATCH(current_projections!AO$2,a_projections!$A$28:$AZ$28,0)),"n/a")</f>
        <v>n/a</v>
      </c>
      <c r="AP24" s="60" t="str">
        <f>_xlfn.IFNA(INDEX(a_projections!$A$28:$AZ$38,MATCH(current_projections!$A24,a_projections!$A$28:$A$38,0),MATCH(current_projections!AP$2,a_projections!$A$28:$AZ$28,0)),"n/a")</f>
        <v>n/a</v>
      </c>
      <c r="AQ24" s="60" t="str">
        <f>_xlfn.IFNA(INDEX(a_projections!$A$28:$AZ$38,MATCH(current_projections!$A24,a_projections!$A$28:$A$38,0),MATCH(current_projections!AQ$2,a_projections!$A$28:$AZ$28,0)),"n/a")</f>
        <v>n/a</v>
      </c>
      <c r="AR24" s="60" t="str">
        <f>_xlfn.IFNA(INDEX(a_projections!$A$28:$AZ$38,MATCH(current_projections!$A24,a_projections!$A$28:$A$38,0),MATCH(current_projections!AR$2,a_projections!$A$28:$AZ$28,0)),"n/a")</f>
        <v>n/a</v>
      </c>
      <c r="AS24" s="60" t="str">
        <f>_xlfn.IFNA(INDEX(a_projections!$A$28:$AZ$38,MATCH(current_projections!$A24,a_projections!$A$28:$A$38,0),MATCH(current_projections!AS$2,a_projections!$A$28:$AZ$28,0)),"n/a")</f>
        <v>n/a</v>
      </c>
      <c r="AT24" s="60" t="str">
        <f>_xlfn.IFNA(INDEX(a_projections!$A$28:$AZ$38,MATCH(current_projections!$A24,a_projections!$A$28:$A$38,0),MATCH(current_projections!AT$2,a_projections!$A$28:$AZ$28,0)),"n/a")</f>
        <v>n/a</v>
      </c>
      <c r="AU24" s="60" t="str">
        <f>_xlfn.IFNA(INDEX(a_projections!$A$28:$AZ$38,MATCH(current_projections!$A24,a_projections!$A$28:$A$38,0),MATCH(current_projections!AU$2,a_projections!$A$28:$AZ$28,0)),"n/a")</f>
        <v>n/a</v>
      </c>
      <c r="AV24" s="60" t="str">
        <f>_xlfn.IFNA(INDEX(a_projections!$A$28:$AZ$38,MATCH(current_projections!$A24,a_projections!$A$28:$A$38,0),MATCH(current_projections!AV$2,a_projections!$A$28:$AZ$28,0)),"n/a")</f>
        <v>n/a</v>
      </c>
      <c r="AW24" s="60" t="str">
        <f>_xlfn.IFNA(INDEX(a_projections!$A$28:$AZ$38,MATCH(current_projections!$A24,a_projections!$A$28:$A$38,0),MATCH(current_projections!AW$2,a_projections!$A$28:$AZ$28,0)),"n/a")</f>
        <v>n/a</v>
      </c>
      <c r="AX24" s="60" t="str">
        <f>_xlfn.IFNA(INDEX(a_projections!$A$28:$AZ$38,MATCH(current_projections!$A24,a_projections!$A$28:$A$38,0),MATCH(current_projections!AX$2,a_projections!$A$28:$AZ$28,0)),"n/a")</f>
        <v>n/a</v>
      </c>
      <c r="AY24" s="60" t="str">
        <f>_xlfn.IFNA(INDEX(a_projections!$A$28:$AZ$38,MATCH(current_projections!$A24,a_projections!$A$28:$A$38,0),MATCH(current_projections!AY$2,a_projections!$A$28:$AZ$28,0)),"n/a")</f>
        <v>n/a</v>
      </c>
      <c r="AZ24" s="60" t="str">
        <f>_xlfn.IFNA(INDEX(a_projections!$A$28:$AZ$38,MATCH(current_projections!$A24,a_projections!$A$28:$A$38,0),MATCH(current_projections!AZ$2,a_projections!$A$28:$AZ$28,0)),"n/a")</f>
        <v>n/a</v>
      </c>
      <c r="BA24" s="60" t="str">
        <f>_xlfn.IFNA(INDEX(a_projections!$A$28:$AZ$38,MATCH(current_projections!$A24,a_projections!$A$28:$A$38,0),MATCH(current_projections!BA$2,a_projections!$A$28:$AZ$28,0)),"n/a")</f>
        <v>n/a</v>
      </c>
      <c r="BB24" s="60" t="str">
        <f>_xlfn.IFNA(INDEX(a_projections!$A$28:$AZ$38,MATCH(current_projections!$A24,a_projections!$A$28:$A$38,0),MATCH(current_projections!BB$2,a_projections!$A$28:$AZ$28,0)),"n/a")</f>
        <v>n/a</v>
      </c>
      <c r="BC24" s="60" t="str">
        <f>_xlfn.IFNA(INDEX(a_projections!$A$28:$AZ$38,MATCH(current_projections!$A24,a_projections!$A$28:$A$38,0),MATCH(current_projections!BC$2,a_projections!$A$28:$AZ$28,0)),"n/a")</f>
        <v>n/a</v>
      </c>
      <c r="BD24" s="60" t="str">
        <f>_xlfn.IFNA(INDEX(a_projections!$A$28:$AZ$38,MATCH(current_projections!$A24,a_projections!$A$28:$A$38,0),MATCH(current_projections!BD$2,a_projections!$A$28:$AZ$28,0)),"n/a")</f>
        <v>n/a</v>
      </c>
      <c r="BE24" s="60" t="str">
        <f>_xlfn.IFNA(INDEX(a_projections!$A$28:$AZ$38,MATCH(current_projections!$A24,a_projections!$A$28:$A$38,0),MATCH(current_projections!BE$2,a_projections!$A$28:$AZ$28,0)),"n/a")</f>
        <v>n/a</v>
      </c>
      <c r="BF24" s="60" t="str">
        <f>_xlfn.IFNA(INDEX(a_projections!$A$28:$AZ$38,MATCH(current_projections!$A24,a_projections!$A$28:$A$38,0),MATCH(current_projections!BF$2,a_projections!$A$28:$AZ$28,0)),"n/a")</f>
        <v>n/a</v>
      </c>
      <c r="BG24" s="60" t="str">
        <f>_xlfn.IFNA(INDEX(a_projections!$A$28:$AZ$38,MATCH(current_projections!$A24,a_projections!$A$28:$A$38,0),MATCH(current_projections!BG$2,a_projections!$A$28:$AZ$28,0)),"n/a")</f>
        <v>n/a</v>
      </c>
      <c r="BH24" s="60" t="str">
        <f>_xlfn.IFNA(INDEX(a_projections!$A$28:$AZ$38,MATCH(current_projections!$A24,a_projections!$A$28:$A$38,0),MATCH(current_projections!BH$2,a_projections!$A$28:$AZ$28,0)),"n/a")</f>
        <v>n/a</v>
      </c>
      <c r="BI24" s="60" t="str">
        <f>_xlfn.IFNA(INDEX(a_projections!$A$28:$AZ$38,MATCH(current_projections!$A24,a_projections!$A$28:$A$38,0),MATCH(current_projections!BI$2,a_projections!$A$28:$AZ$28,0)),"n/a")</f>
        <v>n/a</v>
      </c>
      <c r="BJ24" s="60" t="str">
        <f>_xlfn.IFNA(INDEX(a_projections!$A$28:$AZ$38,MATCH(current_projections!$A24,a_projections!$A$28:$A$38,0),MATCH(current_projections!BJ$2,a_projections!$A$28:$AZ$28,0)),"n/a")</f>
        <v>n/a</v>
      </c>
      <c r="BK24" s="60" t="str">
        <f>_xlfn.IFNA(INDEX(a_projections!$A$28:$AZ$38,MATCH(current_projections!$A24,a_projections!$A$28:$A$38,0),MATCH(current_projections!BK$2,a_projections!$A$28:$AZ$28,0)),"n/a")</f>
        <v>n/a</v>
      </c>
      <c r="BL24" s="60" t="str">
        <f>_xlfn.IFNA(INDEX(a_projections!$A$28:$AZ$38,MATCH(current_projections!$A24,a_projections!$A$28:$A$38,0),MATCH(current_projections!BL$2,a_projections!$A$28:$AZ$28,0)),"n/a")</f>
        <v>n/a</v>
      </c>
      <c r="BM24" s="60" t="str">
        <f>_xlfn.IFNA(INDEX(a_projections!$A$28:$AZ$38,MATCH(current_projections!$A24,a_projections!$A$28:$A$38,0),MATCH(current_projections!BM$2,a_projections!$A$28:$AZ$28,0)),"n/a")</f>
        <v>n/a</v>
      </c>
      <c r="BN24" s="60" t="str">
        <f>_xlfn.IFNA(INDEX(a_projections!$A$28:$AZ$38,MATCH(current_projections!$A24,a_projections!$A$28:$A$38,0),MATCH(current_projections!BN$2,a_projections!$A$28:$AZ$28,0)),"n/a")</f>
        <v>n/a</v>
      </c>
      <c r="BO24" s="60" t="str">
        <f>_xlfn.IFNA(INDEX(a_projections!$A$28:$AZ$38,MATCH(current_projections!$A24,a_projections!$A$28:$A$38,0),MATCH(current_projections!BO$2,a_projections!$A$28:$AZ$28,0)),"n/a")</f>
        <v>n/a</v>
      </c>
      <c r="BP24" s="60" t="str">
        <f>_xlfn.IFNA(INDEX(a_projections!$A$28:$AZ$38,MATCH(current_projections!$A24,a_projections!$A$28:$A$38,0),MATCH(current_projections!BP$2,a_projections!$A$28:$AZ$28,0)),"n/a")</f>
        <v>n/a</v>
      </c>
      <c r="BQ24" s="60" t="str">
        <f>_xlfn.IFNA(INDEX(a_projections!$A$28:$AZ$38,MATCH(current_projections!$A24,a_projections!$A$28:$A$38,0),MATCH(current_projections!BQ$2,a_projections!$A$28:$AZ$28,0)),"n/a")</f>
        <v>n/a</v>
      </c>
      <c r="BR24" s="60" t="str">
        <f>_xlfn.IFNA(INDEX(a_projections!$A$28:$AZ$38,MATCH(current_projections!$A24,a_projections!$A$28:$A$38,0),MATCH(current_projections!BR$2,a_projections!$A$28:$AZ$28,0)),"n/a")</f>
        <v>n/a</v>
      </c>
      <c r="BS24" s="60" t="str">
        <f>_xlfn.IFNA(INDEX(a_projections!$A$28:$AZ$38,MATCH(current_projections!$A24,a_projections!$A$28:$A$38,0),MATCH(current_projections!BS$2,a_projections!$A$28:$AZ$28,0)),"n/a")</f>
        <v>n/a</v>
      </c>
      <c r="BT24" s="60" t="str">
        <f>_xlfn.IFNA(INDEX(a_projections!$A$28:$AZ$38,MATCH(current_projections!$A24,a_projections!$A$28:$A$38,0),MATCH(current_projections!BT$2,a_projections!$A$28:$AZ$28,0)),"n/a")</f>
        <v>n/a</v>
      </c>
      <c r="BU24" s="60" t="str">
        <f>_xlfn.IFNA(INDEX(a_projections!$A$28:$AZ$38,MATCH(current_projections!$A24,a_projections!$A$28:$A$38,0),MATCH(current_projections!BU$2,a_projections!$A$28:$AZ$28,0)),"n/a")</f>
        <v>n/a</v>
      </c>
      <c r="BV24" s="60" t="str">
        <f>_xlfn.IFNA(INDEX(a_projections!$A$28:$AZ$38,MATCH(current_projections!$A24,a_projections!$A$28:$A$38,0),MATCH(current_projections!BV$2,a_projections!$A$28:$AZ$28,0)),"n/a")</f>
        <v>n/a</v>
      </c>
      <c r="BW24" s="60" t="str">
        <f>_xlfn.IFNA(INDEX(a_projections!$A$28:$AZ$38,MATCH(current_projections!$A24,a_projections!$A$28:$A$38,0),MATCH(current_projections!BW$2,a_projections!$A$28:$AZ$28,0)),"n/a")</f>
        <v>n/a</v>
      </c>
      <c r="BX24" s="60" t="str">
        <f>_xlfn.IFNA(INDEX(a_projections!$A$28:$AZ$38,MATCH(current_projections!$A24,a_projections!$A$28:$A$38,0),MATCH(current_projections!BX$2,a_projections!$A$28:$AZ$28,0)),"n/a")</f>
        <v>n/a</v>
      </c>
      <c r="BY24" s="60" t="str">
        <f>_xlfn.IFNA(INDEX(a_projections!$A$28:$AZ$38,MATCH(current_projections!$A24,a_projections!$A$28:$A$38,0),MATCH(current_projections!BY$2,a_projections!$A$28:$AZ$28,0)),"n/a")</f>
        <v>n/a</v>
      </c>
      <c r="BZ24" s="60" t="str">
        <f>_xlfn.IFNA(INDEX(a_projections!$A$28:$AZ$38,MATCH(current_projections!$A24,a_projections!$A$28:$A$38,0),MATCH(current_projections!BZ$2,a_projections!$A$28:$AZ$28,0)),"n/a")</f>
        <v>n/a</v>
      </c>
      <c r="CA24" s="60" t="str">
        <f>_xlfn.IFNA(INDEX(a_projections!$A$28:$AZ$38,MATCH(current_projections!$A24,a_projections!$A$28:$A$38,0),MATCH(current_projections!CA$2,a_projections!$A$28:$AZ$28,0)),"n/a")</f>
        <v>n/a</v>
      </c>
      <c r="CB24" s="60" t="str">
        <f>_xlfn.IFNA(INDEX(a_projections!$A$28:$AZ$38,MATCH(current_projections!$A24,a_projections!$A$28:$A$38,0),MATCH(current_projections!CB$2,a_projections!$A$28:$AZ$28,0)),"n/a")</f>
        <v>n/a</v>
      </c>
      <c r="CC24" s="60" t="str">
        <f>_xlfn.IFNA(INDEX(a_projections!$A$28:$AZ$38,MATCH(current_projections!$A24,a_projections!$A$28:$A$38,0),MATCH(current_projections!CC$2,a_projections!$A$28:$AZ$28,0)),"n/a")</f>
        <v>n/a</v>
      </c>
      <c r="CD24" s="60" t="str">
        <f>_xlfn.IFNA(INDEX(a_projections!$A$28:$AZ$38,MATCH(current_projections!$A24,a_projections!$A$28:$A$38,0),MATCH(current_projections!CD$2,a_projections!$A$28:$AZ$28,0)),"n/a")</f>
        <v>n/a</v>
      </c>
      <c r="CE24" s="60" t="str">
        <f>_xlfn.IFNA(INDEX(a_projections!$A$28:$AZ$38,MATCH(current_projections!$A24,a_projections!$A$28:$A$38,0),MATCH(current_projections!CE$2,a_projections!$A$28:$AZ$28,0)),"n/a")</f>
        <v>n/a</v>
      </c>
      <c r="CF24" s="60" t="str">
        <f>_xlfn.IFNA(INDEX(a_projections!$A$28:$AZ$38,MATCH(current_projections!$A24,a_projections!$A$28:$A$38,0),MATCH(current_projections!CF$2,a_projections!$A$28:$AZ$28,0)),"n/a")</f>
        <v>n/a</v>
      </c>
      <c r="CG24" s="60" t="str">
        <f>_xlfn.IFNA(INDEX(a_projections!$A$28:$AZ$38,MATCH(current_projections!$A24,a_projections!$A$28:$A$38,0),MATCH(current_projections!CG$2,a_projections!$A$28:$AZ$28,0)),"n/a")</f>
        <v>n/a</v>
      </c>
      <c r="CH24" s="60" t="str">
        <f>_xlfn.IFNA(INDEX(a_projections!$A$28:$AZ$38,MATCH(current_projections!$A24,a_projections!$A$28:$A$38,0),MATCH(current_projections!CH$2,a_projections!$A$28:$AZ$28,0)),"n/a")</f>
        <v>n/a</v>
      </c>
      <c r="CI24" s="60" t="str">
        <f>_xlfn.IFNA(INDEX(a_projections!$A$28:$AZ$38,MATCH(current_projections!$A24,a_projections!$A$28:$A$38,0),MATCH(current_projections!CI$2,a_projections!$A$28:$AZ$28,0)),"n/a")</f>
        <v>n/a</v>
      </c>
      <c r="CJ24" s="60" t="str">
        <f>_xlfn.IFNA(INDEX(a_projections!$A$28:$AZ$38,MATCH(current_projections!$A24,a_projections!$A$28:$A$38,0),MATCH(current_projections!CJ$2,a_projections!$A$28:$AZ$28,0)),"n/a")</f>
        <v>n/a</v>
      </c>
      <c r="CK24" s="60" t="str">
        <f>_xlfn.IFNA(INDEX(a_projections!$A$28:$AZ$38,MATCH(current_projections!$A24,a_projections!$A$28:$A$38,0),MATCH(current_projections!CK$2,a_projections!$A$28:$AZ$28,0)),"n/a")</f>
        <v>n/a</v>
      </c>
      <c r="CL24" s="60" t="str">
        <f>_xlfn.IFNA(INDEX(a_projections!$A$28:$AZ$38,MATCH(current_projections!$A24,a_projections!$A$28:$A$38,0),MATCH(current_projections!CL$2,a_projections!$A$28:$AZ$28,0)),"n/a")</f>
        <v>n/a</v>
      </c>
      <c r="CM24" s="60" t="str">
        <f>_xlfn.IFNA(INDEX(a_projections!$A$28:$AZ$38,MATCH(current_projections!$A24,a_projections!$A$28:$A$38,0),MATCH(current_projections!CM$2,a_projections!$A$28:$AZ$28,0)),"n/a")</f>
        <v>n/a</v>
      </c>
      <c r="CN24" s="60" t="str">
        <f>_xlfn.IFNA(INDEX(a_projections!$A$28:$AZ$38,MATCH(current_projections!$A24,a_projections!$A$28:$A$38,0),MATCH(current_projections!CN$2,a_projections!$A$28:$AZ$28,0)),"n/a")</f>
        <v>n/a</v>
      </c>
      <c r="CO24" s="60" t="str">
        <f>_xlfn.IFNA(INDEX(a_projections!$A$28:$AZ$38,MATCH(current_projections!$A24,a_projections!$A$28:$A$38,0),MATCH(current_projections!CO$2,a_projections!$A$28:$AZ$28,0)),"n/a")</f>
        <v>n/a</v>
      </c>
      <c r="CP24" s="60" t="str">
        <f>_xlfn.IFNA(INDEX(a_projections!$A$28:$AZ$38,MATCH(current_projections!$A24,a_projections!$A$28:$A$38,0),MATCH(current_projections!CP$2,a_projections!$A$28:$AZ$28,0)),"n/a")</f>
        <v>n/a</v>
      </c>
      <c r="CQ24" s="60" t="str">
        <f>_xlfn.IFNA(INDEX(a_projections!$A$28:$AZ$38,MATCH(current_projections!$A24,a_projections!$A$28:$A$38,0),MATCH(current_projections!CQ$2,a_projections!$A$28:$AZ$28,0)),"n/a")</f>
        <v>n/a</v>
      </c>
      <c r="CR24" s="60" t="str">
        <f>_xlfn.IFNA(INDEX(a_projections!$A$28:$AZ$38,MATCH(current_projections!$A24,a_projections!$A$28:$A$38,0),MATCH(current_projections!CR$2,a_projections!$A$28:$AZ$28,0)),"n/a")</f>
        <v>n/a</v>
      </c>
      <c r="CS24" s="60" t="str">
        <f>_xlfn.IFNA(INDEX(a_projections!$A$28:$AZ$38,MATCH(current_projections!$A24,a_projections!$A$28:$A$38,0),MATCH(current_projections!CS$2,a_projections!$A$28:$AZ$28,0)),"n/a")</f>
        <v>n/a</v>
      </c>
      <c r="CT24" s="60" t="str">
        <f>_xlfn.IFNA(INDEX(a_projections!$A$28:$AZ$38,MATCH(current_projections!$A24,a_projections!$A$28:$A$38,0),MATCH(current_projections!CT$2,a_projections!$A$28:$AZ$28,0)),"n/a")</f>
        <v>n/a</v>
      </c>
      <c r="CU24" s="60" t="str">
        <f>_xlfn.IFNA(INDEX(a_projections!$A$28:$AZ$38,MATCH(current_projections!$A24,a_projections!$A$28:$A$38,0),MATCH(current_projections!CU$2,a_projections!$A$28:$AZ$28,0)),"n/a")</f>
        <v>n/a</v>
      </c>
      <c r="CV24" s="60" t="str">
        <f>_xlfn.IFNA(INDEX(a_projections!$A$28:$AZ$38,MATCH(current_projections!$A24,a_projections!$A$28:$A$38,0),MATCH(current_projections!CV$2,a_projections!$A$28:$AZ$28,0)),"n/a")</f>
        <v>n/a</v>
      </c>
      <c r="CW24" s="60" t="str">
        <f>_xlfn.IFNA(INDEX(a_projections!$A$28:$AZ$38,MATCH(current_projections!$A24,a_projections!$A$28:$A$38,0),MATCH(current_projections!CW$2,a_projections!$A$28:$AZ$28,0)),"n/a")</f>
        <v>n/a</v>
      </c>
      <c r="CX24" s="60" t="str">
        <f>_xlfn.IFNA(INDEX(a_projections!$A$28:$AZ$38,MATCH(current_projections!$A24,a_projections!$A$28:$A$38,0),MATCH(current_projections!CX$2,a_projections!$A$28:$AZ$28,0)),"n/a")</f>
        <v>n/a</v>
      </c>
      <c r="CY24" s="60" t="str">
        <f>_xlfn.IFNA(INDEX(a_projections!$A$28:$AZ$38,MATCH(current_projections!$A24,a_projections!$A$28:$A$38,0),MATCH(current_projections!CY$2,a_projections!$A$28:$AZ$28,0)),"n/a")</f>
        <v>n/a</v>
      </c>
      <c r="CZ24" s="60" t="str">
        <f>_xlfn.IFNA(INDEX(a_projections!$A$28:$AZ$38,MATCH(current_projections!$A24,a_projections!$A$28:$A$38,0),MATCH(current_projections!CZ$2,a_projections!$A$28:$AZ$28,0)),"n/a")</f>
        <v>n/a</v>
      </c>
      <c r="DA24" s="60" t="str">
        <f>_xlfn.IFNA(INDEX(a_projections!$A$28:$AZ$38,MATCH(current_projections!$A24,a_projections!$A$28:$A$38,0),MATCH(current_projections!DA$2,a_projections!$A$28:$AZ$28,0)),"n/a")</f>
        <v>n/a</v>
      </c>
      <c r="DB24" s="60" t="str">
        <f>_xlfn.IFNA(INDEX(a_projections!$A$28:$AZ$38,MATCH(current_projections!$A24,a_projections!$A$28:$A$38,0),MATCH(current_projections!DB$2,a_projections!$A$28:$AZ$28,0)),"n/a")</f>
        <v>n/a</v>
      </c>
      <c r="DC24" s="60" t="str">
        <f>_xlfn.IFNA(INDEX(a_projections!$A$28:$AZ$38,MATCH(current_projections!$A24,a_projections!$A$28:$A$38,0),MATCH(current_projections!DC$2,a_projections!$A$28:$AZ$28,0)),"n/a")</f>
        <v>n/a</v>
      </c>
      <c r="DD24" s="60" t="str">
        <f>_xlfn.IFNA(INDEX(a_projections!$A$28:$AZ$38,MATCH(current_projections!$A24,a_projections!$A$28:$A$38,0),MATCH(current_projections!DD$2,a_projections!$A$28:$AZ$28,0)),"n/a")</f>
        <v>n/a</v>
      </c>
      <c r="DE24" s="60" t="str">
        <f>_xlfn.IFNA(INDEX(a_projections!$A$28:$AZ$38,MATCH(current_projections!$A24,a_projections!$A$28:$A$38,0),MATCH(current_projections!DE$2,a_projections!$A$28:$AZ$28,0)),"n/a")</f>
        <v>n/a</v>
      </c>
      <c r="DF24" s="60" t="str">
        <f>_xlfn.IFNA(INDEX(a_projections!$A$28:$AZ$38,MATCH(current_projections!$A24,a_projections!$A$28:$A$38,0),MATCH(current_projections!DF$2,a_projections!$A$28:$AZ$28,0)),"n/a")</f>
        <v>n/a</v>
      </c>
      <c r="DG24" s="60" t="str">
        <f>_xlfn.IFNA(INDEX(a_projections!$A$28:$AZ$38,MATCH(current_projections!$A24,a_projections!$A$28:$A$38,0),MATCH(current_projections!DG$2,a_projections!$A$28:$AZ$28,0)),"n/a")</f>
        <v>n/a</v>
      </c>
      <c r="DH24" s="60" t="str">
        <f>_xlfn.IFNA(INDEX(a_projections!$A$28:$AZ$38,MATCH(current_projections!$A24,a_projections!$A$28:$A$38,0),MATCH(current_projections!DH$2,a_projections!$A$28:$AZ$28,0)),"n/a")</f>
        <v>n/a</v>
      </c>
      <c r="DI24" s="60" t="str">
        <f>_xlfn.IFNA(INDEX(a_projections!$A$28:$AZ$38,MATCH(current_projections!$A24,a_projections!$A$28:$A$38,0),MATCH(current_projections!DI$2,a_projections!$A$28:$AZ$28,0)),"n/a")</f>
        <v>n/a</v>
      </c>
      <c r="DJ24" s="60" t="str">
        <f>_xlfn.IFNA(INDEX(a_projections!$A$28:$AZ$38,MATCH(current_projections!$A24,a_projections!$A$28:$A$38,0),MATCH(current_projections!DJ$2,a_projections!$A$28:$AZ$28,0)),"n/a")</f>
        <v>n/a</v>
      </c>
      <c r="DK24" s="60" t="str">
        <f>_xlfn.IFNA(INDEX(a_projections!$A$28:$AZ$38,MATCH(current_projections!$A24,a_projections!$A$28:$A$38,0),MATCH(current_projections!DK$2,a_projections!$A$28:$AZ$28,0)),"n/a")</f>
        <v>n/a</v>
      </c>
      <c r="DL24" s="60" t="str">
        <f>_xlfn.IFNA(INDEX(a_projections!$A$28:$AZ$38,MATCH(current_projections!$A24,a_projections!$A$28:$A$38,0),MATCH(current_projections!DL$2,a_projections!$A$28:$AZ$28,0)),"n/a")</f>
        <v>n/a</v>
      </c>
      <c r="DM24" s="60" t="str">
        <f>_xlfn.IFNA(INDEX(a_projections!$A$28:$AZ$38,MATCH(current_projections!$A24,a_projections!$A$28:$A$38,0),MATCH(current_projections!DM$2,a_projections!$A$28:$AZ$28,0)),"n/a")</f>
        <v>n/a</v>
      </c>
      <c r="DN24" s="60" t="str">
        <f>_xlfn.IFNA(INDEX(a_projections!$A$28:$AZ$38,MATCH(current_projections!$A24,a_projections!$A$28:$A$38,0),MATCH(current_projections!DN$2,a_projections!$A$28:$AZ$28,0)),"n/a")</f>
        <v>n/a</v>
      </c>
      <c r="DO24" s="60" t="str">
        <f>_xlfn.IFNA(INDEX(a_projections!$A$28:$AZ$38,MATCH(current_projections!$A24,a_projections!$A$28:$A$38,0),MATCH(current_projections!DO$2,a_projections!$A$28:$AZ$28,0)),"n/a")</f>
        <v>n/a</v>
      </c>
      <c r="DP24" s="60" t="str">
        <f>_xlfn.IFNA(INDEX(a_projections!$A$28:$AZ$38,MATCH(current_projections!$A24,a_projections!$A$28:$A$38,0),MATCH(current_projections!DP$2,a_projections!$A$28:$AZ$28,0)),"n/a")</f>
        <v>n/a</v>
      </c>
      <c r="DQ24" s="60" t="str">
        <f>_xlfn.IFNA(INDEX(a_projections!$A$28:$AZ$38,MATCH(current_projections!$A24,a_projections!$A$28:$A$38,0),MATCH(current_projections!DQ$2,a_projections!$A$28:$AZ$28,0)),"n/a")</f>
        <v>n/a</v>
      </c>
      <c r="DR24" s="60" t="str">
        <f>_xlfn.IFNA(INDEX(a_projections!$A$28:$AZ$38,MATCH(current_projections!$A24,a_projections!$A$28:$A$38,0),MATCH(current_projections!DR$2,a_projections!$A$28:$AZ$28,0)),"n/a")</f>
        <v>n/a</v>
      </c>
      <c r="DS24" s="60" t="str">
        <f>_xlfn.IFNA(INDEX(a_projections!$A$28:$AZ$38,MATCH(current_projections!$A24,a_projections!$A$28:$A$38,0),MATCH(current_projections!DS$2,a_projections!$A$28:$AZ$28,0)),"n/a")</f>
        <v>n/a</v>
      </c>
      <c r="DT24" s="60" t="str">
        <f>_xlfn.IFNA(INDEX(a_projections!$A$28:$AZ$38,MATCH(current_projections!$A24,a_projections!$A$28:$A$38,0),MATCH(current_projections!DT$2,a_projections!$A$28:$AZ$28,0)),"n/a")</f>
        <v>n/a</v>
      </c>
      <c r="DU24" s="60" t="str">
        <f>_xlfn.IFNA(INDEX(a_projections!$A$28:$AZ$38,MATCH(current_projections!$A24,a_projections!$A$28:$A$38,0),MATCH(current_projections!DU$2,a_projections!$A$28:$AZ$28,0)),"n/a")</f>
        <v>n/a</v>
      </c>
      <c r="DV24" s="60" t="str">
        <f>_xlfn.IFNA(INDEX(a_projections!$A$28:$AZ$38,MATCH(current_projections!$A24,a_projections!$A$28:$A$38,0),MATCH(current_projections!DV$2,a_projections!$A$28:$AZ$28,0)),"n/a")</f>
        <v>n/a</v>
      </c>
      <c r="DW24" s="60" t="str">
        <f>_xlfn.IFNA(INDEX(a_projections!$A$28:$AZ$38,MATCH(current_projections!$A24,a_projections!$A$28:$A$38,0),MATCH(current_projections!DW$2,a_projections!$A$28:$AZ$28,0)),"n/a")</f>
        <v>n/a</v>
      </c>
      <c r="DX24" s="60" t="str">
        <f>_xlfn.IFNA(INDEX(a_projections!$A$28:$AZ$38,MATCH(current_projections!$A24,a_projections!$A$28:$A$38,0),MATCH(current_projections!DX$2,a_projections!$A$28:$AZ$28,0)),"n/a")</f>
        <v>n/a</v>
      </c>
      <c r="DY24" s="60" t="str">
        <f>_xlfn.IFNA(INDEX(a_projections!$A$28:$AZ$38,MATCH(current_projections!$A24,a_projections!$A$28:$A$38,0),MATCH(current_projections!DY$2,a_projections!$A$28:$AZ$28,0)),"n/a")</f>
        <v>n/a</v>
      </c>
      <c r="DZ24" s="60" t="str">
        <f>_xlfn.IFNA(INDEX(a_projections!$A$28:$AZ$38,MATCH(current_projections!$A24,a_projections!$A$28:$A$38,0),MATCH(current_projections!DZ$2,a_projections!$A$28:$AZ$28,0)),"n/a")</f>
        <v>n/a</v>
      </c>
      <c r="EA24" s="60" t="str">
        <f>_xlfn.IFNA(INDEX(a_projections!$A$28:$AZ$38,MATCH(current_projections!$A24,a_projections!$A$28:$A$38,0),MATCH(current_projections!EA$2,a_projections!$A$28:$AZ$28,0)),"n/a")</f>
        <v>n/a</v>
      </c>
      <c r="EB24" s="60" t="str">
        <f>_xlfn.IFNA(INDEX(a_projections!$A$28:$AZ$38,MATCH(current_projections!$A24,a_projections!$A$28:$A$38,0),MATCH(current_projections!EB$2,a_projections!$A$28:$AZ$28,0)),"n/a")</f>
        <v>n/a</v>
      </c>
      <c r="EC24" s="60" t="str">
        <f>_xlfn.IFNA(INDEX(a_projections!$A$28:$AZ$38,MATCH(current_projections!$A24,a_projections!$A$28:$A$38,0),MATCH(current_projections!EC$2,a_projections!$A$28:$AZ$28,0)),"n/a")</f>
        <v>n/a</v>
      </c>
      <c r="ED24" s="60" t="str">
        <f>_xlfn.IFNA(INDEX(a_projections!$A$28:$AZ$38,MATCH(current_projections!$A24,a_projections!$A$28:$A$38,0),MATCH(current_projections!ED$2,a_projections!$A$28:$AZ$28,0)),"n/a")</f>
        <v>n/a</v>
      </c>
      <c r="EE24" s="60" t="str">
        <f>_xlfn.IFNA(INDEX(a_projections!$A$28:$AZ$38,MATCH(current_projections!$A24,a_projections!$A$28:$A$38,0),MATCH(current_projections!EE$2,a_projections!$A$28:$AZ$28,0)),"n/a")</f>
        <v>n/a</v>
      </c>
      <c r="EF24" s="60" t="str">
        <f>_xlfn.IFNA(INDEX(a_projections!$A$28:$AZ$38,MATCH(current_projections!$A24,a_projections!$A$28:$A$38,0),MATCH(current_projections!EF$2,a_projections!$A$28:$AZ$28,0)),"n/a")</f>
        <v>n/a</v>
      </c>
      <c r="EG24" s="60" t="str">
        <f>_xlfn.IFNA(INDEX(a_projections!$A$28:$AZ$38,MATCH(current_projections!$A24,a_projections!$A$28:$A$38,0),MATCH(current_projections!EG$2,a_projections!$A$28:$AZ$28,0)),"n/a")</f>
        <v>n/a</v>
      </c>
      <c r="EH24" s="60" t="str">
        <f>_xlfn.IFNA(INDEX(a_projections!$A$28:$AZ$38,MATCH(current_projections!$A24,a_projections!$A$28:$A$38,0),MATCH(current_projections!EH$2,a_projections!$A$28:$AZ$28,0)),"n/a")</f>
        <v>n/a</v>
      </c>
      <c r="EI24" s="60" t="str">
        <f>_xlfn.IFNA(INDEX(a_projections!$A$28:$AZ$38,MATCH(current_projections!$A24,a_projections!$A$28:$A$38,0),MATCH(current_projections!EI$2,a_projections!$A$28:$AZ$28,0)),"n/a")</f>
        <v>n/a</v>
      </c>
      <c r="EJ24" s="60" t="str">
        <f>_xlfn.IFNA(INDEX(a_projections!$A$28:$AZ$38,MATCH(current_projections!$A24,a_projections!$A$28:$A$38,0),MATCH(current_projections!EJ$2,a_projections!$A$28:$AZ$28,0)),"n/a")</f>
        <v>n/a</v>
      </c>
      <c r="EK24" s="60" t="str">
        <f>_xlfn.IFNA(INDEX(a_projections!$A$28:$AZ$38,MATCH(current_projections!$A24,a_projections!$A$28:$A$38,0),MATCH(current_projections!EK$2,a_projections!$A$28:$AZ$28,0)),"n/a")</f>
        <v>n/a</v>
      </c>
      <c r="EL24" s="60" t="str">
        <f>_xlfn.IFNA(INDEX(a_projections!$A$28:$AZ$38,MATCH(current_projections!$A24,a_projections!$A$28:$A$38,0),MATCH(current_projections!EL$2,a_projections!$A$28:$AZ$28,0)),"n/a")</f>
        <v>n/a</v>
      </c>
      <c r="EM24" s="60" t="str">
        <f>_xlfn.IFNA(INDEX(a_projections!$A$28:$AZ$38,MATCH(current_projections!$A24,a_projections!$A$28:$A$38,0),MATCH(current_projections!EM$2,a_projections!$A$28:$AZ$28,0)),"n/a")</f>
        <v>n/a</v>
      </c>
      <c r="EN24" s="60" t="str">
        <f>_xlfn.IFNA(INDEX(a_projections!$A$28:$AZ$38,MATCH(current_projections!$A24,a_projections!$A$28:$A$38,0),MATCH(current_projections!EN$2,a_projections!$A$28:$AZ$28,0)),"n/a")</f>
        <v>n/a</v>
      </c>
      <c r="EO24" s="60" t="str">
        <f>_xlfn.IFNA(INDEX(a_projections!$A$28:$AZ$38,MATCH(current_projections!$A24,a_projections!$A$28:$A$38,0),MATCH(current_projections!EO$2,a_projections!$A$28:$AZ$28,0)),"n/a")</f>
        <v>n/a</v>
      </c>
      <c r="EP24" s="60" t="str">
        <f>_xlfn.IFNA(INDEX(a_projections!$A$28:$AZ$38,MATCH(current_projections!$A24,a_projections!$A$28:$A$38,0),MATCH(current_projections!EP$2,a_projections!$A$28:$AZ$28,0)),"n/a")</f>
        <v>n/a</v>
      </c>
      <c r="EQ24" s="60" t="str">
        <f>_xlfn.IFNA(INDEX(a_projections!$A$28:$AZ$38,MATCH(current_projections!$A24,a_projections!$A$28:$A$38,0),MATCH(current_projections!EQ$2,a_projections!$A$28:$AZ$28,0)),"n/a")</f>
        <v>n/a</v>
      </c>
      <c r="ER24" s="60" t="str">
        <f>_xlfn.IFNA(INDEX(a_projections!$A$28:$AZ$38,MATCH(current_projections!$A24,a_projections!$A$28:$A$38,0),MATCH(current_projections!ER$2,a_projections!$A$28:$AZ$28,0)),"n/a")</f>
        <v>n/a</v>
      </c>
      <c r="ES24" s="60" t="str">
        <f>_xlfn.IFNA(INDEX(a_projections!$A$28:$AZ$38,MATCH(current_projections!$A24,a_projections!$A$28:$A$38,0),MATCH(current_projections!ES$2,a_projections!$A$28:$AZ$28,0)),"n/a")</f>
        <v>n/a</v>
      </c>
      <c r="ET24" s="60" t="str">
        <f>_xlfn.IFNA(INDEX(a_projections!$A$28:$AZ$38,MATCH(current_projections!$A24,a_projections!$A$28:$A$38,0),MATCH(current_projections!ET$2,a_projections!$A$28:$AZ$28,0)),"n/a")</f>
        <v>n/a</v>
      </c>
      <c r="EU24" s="60" t="str">
        <f>_xlfn.IFNA(INDEX(a_projections!$A$28:$AZ$38,MATCH(current_projections!$A24,a_projections!$A$28:$A$38,0),MATCH(current_projections!EU$2,a_projections!$A$28:$AZ$28,0)),"n/a")</f>
        <v>n/a</v>
      </c>
      <c r="EV24" s="60" t="str">
        <f>_xlfn.IFNA(INDEX(a_projections!$A$28:$AZ$38,MATCH(current_projections!$A24,a_projections!$A$28:$A$38,0),MATCH(current_projections!EV$2,a_projections!$A$28:$AZ$28,0)),"n/a")</f>
        <v>n/a</v>
      </c>
      <c r="EW24" s="60" t="str">
        <f>_xlfn.IFNA(INDEX(a_projections!$A$28:$AZ$38,MATCH(current_projections!$A24,a_projections!$A$28:$A$38,0),MATCH(current_projections!EW$2,a_projections!$A$28:$AZ$28,0)),"n/a")</f>
        <v>n/a</v>
      </c>
      <c r="EX24" s="60" t="str">
        <f>_xlfn.IFNA(INDEX(a_projections!$A$28:$AZ$38,MATCH(current_projections!$A24,a_projections!$A$28:$A$38,0),MATCH(current_projections!EX$2,a_projections!$A$28:$AZ$28,0)),"n/a")</f>
        <v>n/a</v>
      </c>
      <c r="EY24" s="60" t="str">
        <f>_xlfn.IFNA(INDEX(a_projections!$A$28:$AZ$38,MATCH(current_projections!$A24,a_projections!$A$28:$A$38,0),MATCH(current_projections!EY$2,a_projections!$A$28:$AZ$28,0)),"n/a")</f>
        <v>n/a</v>
      </c>
      <c r="EZ24" s="60" t="str">
        <f>_xlfn.IFNA(INDEX(a_projections!$A$28:$AZ$38,MATCH(current_projections!$A24,a_projections!$A$28:$A$38,0),MATCH(current_projections!EZ$2,a_projections!$A$28:$AZ$28,0)),"n/a")</f>
        <v>n/a</v>
      </c>
      <c r="FA24" s="60" t="str">
        <f>_xlfn.IFNA(INDEX(a_projections!$A$28:$AZ$38,MATCH(current_projections!$A24,a_projections!$A$28:$A$38,0),MATCH(current_projections!FA$2,a_projections!$A$28:$AZ$28,0)),"n/a")</f>
        <v>n/a</v>
      </c>
      <c r="FB24" s="60" t="str">
        <f>_xlfn.IFNA(INDEX(a_projections!$A$28:$AZ$38,MATCH(current_projections!$A24,a_projections!$A$28:$A$38,0),MATCH(current_projections!FB$2,a_projections!$A$28:$AZ$28,0)),"n/a")</f>
        <v>n/a</v>
      </c>
      <c r="FC24" s="60" t="str">
        <f>_xlfn.IFNA(INDEX(a_projections!$A$28:$AZ$38,MATCH(current_projections!$A24,a_projections!$A$28:$A$38,0),MATCH(current_projections!FC$2,a_projections!$A$28:$AZ$28,0)),"n/a")</f>
        <v>n/a</v>
      </c>
      <c r="FD24" s="60" t="str">
        <f>_xlfn.IFNA(INDEX(a_projections!$A$28:$AZ$38,MATCH(current_projections!$A24,a_projections!$A$28:$A$38,0),MATCH(current_projections!FD$2,a_projections!$A$28:$AZ$28,0)),"n/a")</f>
        <v>n/a</v>
      </c>
      <c r="FE24" s="60" t="str">
        <f>_xlfn.IFNA(INDEX(a_projections!$A$28:$AZ$38,MATCH(current_projections!$A24,a_projections!$A$28:$A$38,0),MATCH(current_projections!FE$2,a_projections!$A$28:$AZ$28,0)),"n/a")</f>
        <v>n/a</v>
      </c>
      <c r="FF24" s="60" t="str">
        <f>_xlfn.IFNA(INDEX(a_projections!$A$28:$AZ$38,MATCH(current_projections!$A24,a_projections!$A$28:$A$38,0),MATCH(current_projections!FF$2,a_projections!$A$28:$AZ$28,0)),"n/a")</f>
        <v>n/a</v>
      </c>
      <c r="FG24" s="60" t="str">
        <f>_xlfn.IFNA(INDEX(a_projections!$A$28:$AZ$38,MATCH(current_projections!$A24,a_projections!$A$28:$A$38,0),MATCH(current_projections!FG$2,a_projections!$A$28:$AZ$28,0)),"n/a")</f>
        <v>n/a</v>
      </c>
      <c r="FH24" s="60" t="str">
        <f>_xlfn.IFNA(INDEX(a_projections!$A$28:$AZ$38,MATCH(current_projections!$A24,a_projections!$A$28:$A$38,0),MATCH(current_projections!FH$2,a_projections!$A$28:$AZ$28,0)),"n/a")</f>
        <v>n/a</v>
      </c>
      <c r="FI24" s="60" t="str">
        <f>_xlfn.IFNA(INDEX(a_projections!$A$28:$AZ$38,MATCH(current_projections!$A24,a_projections!$A$28:$A$38,0),MATCH(current_projections!FI$2,a_projections!$A$28:$AZ$28,0)),"n/a")</f>
        <v>n/a</v>
      </c>
      <c r="FJ24" s="60" t="str">
        <f>_xlfn.IFNA(INDEX(a_projections!$A$28:$AZ$38,MATCH(current_projections!$A24,a_projections!$A$28:$A$38,0),MATCH(current_projections!FJ$2,a_projections!$A$28:$AZ$28,0)),"n/a")</f>
        <v>n/a</v>
      </c>
      <c r="FK24" s="60" t="str">
        <f>_xlfn.IFNA(INDEX(a_projections!$A$28:$AZ$38,MATCH(current_projections!$A24,a_projections!$A$28:$A$38,0),MATCH(current_projections!FK$2,a_projections!$A$28:$AZ$28,0)),"n/a")</f>
        <v>n/a</v>
      </c>
      <c r="FL24" s="60" t="str">
        <f>_xlfn.IFNA(INDEX(a_projections!$A$28:$AZ$38,MATCH(current_projections!$A24,a_projections!$A$28:$A$38,0),MATCH(current_projections!FL$2,a_projections!$A$28:$AZ$28,0)),"n/a")</f>
        <v>n/a</v>
      </c>
      <c r="FM24" s="60" t="str">
        <f>_xlfn.IFNA(INDEX(a_projections!$A$28:$AZ$38,MATCH(current_projections!$A24,a_projections!$A$28:$A$38,0),MATCH(current_projections!FM$2,a_projections!$A$28:$AZ$28,0)),"n/a")</f>
        <v>n/a</v>
      </c>
      <c r="FN24" s="60" t="str">
        <f>_xlfn.IFNA(INDEX(a_projections!$A$28:$AZ$38,MATCH(current_projections!$A24,a_projections!$A$28:$A$38,0),MATCH(current_projections!FN$2,a_projections!$A$28:$AZ$28,0)),"n/a")</f>
        <v>n/a</v>
      </c>
      <c r="FO24" s="60" t="str">
        <f>_xlfn.IFNA(INDEX(a_projections!$A$28:$AZ$38,MATCH(current_projections!$A24,a_projections!$A$28:$A$38,0),MATCH(current_projections!FO$2,a_projections!$A$28:$AZ$28,0)),"n/a")</f>
        <v>n/a</v>
      </c>
      <c r="FP24" s="60" t="str">
        <f>_xlfn.IFNA(INDEX(a_projections!$A$28:$AZ$38,MATCH(current_projections!$A24,a_projections!$A$28:$A$38,0),MATCH(current_projections!FP$2,a_projections!$A$28:$AZ$28,0)),"n/a")</f>
        <v>n/a</v>
      </c>
      <c r="FQ24" s="60" t="str">
        <f>_xlfn.IFNA(INDEX(a_projections!$A$28:$AZ$38,MATCH(current_projections!$A24,a_projections!$A$28:$A$38,0),MATCH(current_projections!FQ$2,a_projections!$A$28:$AZ$28,0)),"n/a")</f>
        <v>n/a</v>
      </c>
      <c r="FR24" s="60" t="str">
        <f>_xlfn.IFNA(INDEX(a_projections!$A$28:$AZ$38,MATCH(current_projections!$A24,a_projections!$A$28:$A$38,0),MATCH(current_projections!FR$2,a_projections!$A$28:$AZ$28,0)),"n/a")</f>
        <v>n/a</v>
      </c>
      <c r="FS24" s="60" t="str">
        <f>_xlfn.IFNA(INDEX(a_projections!$A$28:$AZ$38,MATCH(current_projections!$A24,a_projections!$A$28:$A$38,0),MATCH(current_projections!FS$2,a_projections!$A$28:$AZ$28,0)),"n/a")</f>
        <v>n/a</v>
      </c>
      <c r="FT24" s="60" t="str">
        <f>_xlfn.IFNA(INDEX(a_projections!$A$28:$AZ$38,MATCH(current_projections!$A24,a_projections!$A$28:$A$38,0),MATCH(current_projections!FT$2,a_projections!$A$28:$AZ$28,0)),"n/a")</f>
        <v>n/a</v>
      </c>
      <c r="FU24" s="60" t="str">
        <f>_xlfn.IFNA(INDEX(a_projections!$A$28:$AZ$38,MATCH(current_projections!$A24,a_projections!$A$28:$A$38,0),MATCH(current_projections!FU$2,a_projections!$A$28:$AZ$28,0)),"n/a")</f>
        <v>n/a</v>
      </c>
      <c r="FV24" s="60" t="str">
        <f>_xlfn.IFNA(INDEX(a_projections!$A$28:$AZ$38,MATCH(current_projections!$A24,a_projections!$A$28:$A$38,0),MATCH(current_projections!FV$2,a_projections!$A$28:$AZ$28,0)),"n/a")</f>
        <v>n/a</v>
      </c>
      <c r="FW24" s="60" t="str">
        <f>_xlfn.IFNA(INDEX(a_projections!$A$28:$AZ$38,MATCH(current_projections!$A24,a_projections!$A$28:$A$38,0),MATCH(current_projections!FW$2,a_projections!$A$28:$AZ$28,0)),"n/a")</f>
        <v>n/a</v>
      </c>
      <c r="FX24" s="60" t="str">
        <f>_xlfn.IFNA(INDEX(a_projections!$A$28:$AZ$38,MATCH(current_projections!$A24,a_projections!$A$28:$A$38,0),MATCH(current_projections!FX$2,a_projections!$A$28:$AZ$28,0)),"n/a")</f>
        <v>n/a</v>
      </c>
      <c r="FY24" s="60" t="str">
        <f>_xlfn.IFNA(INDEX(a_projections!$A$28:$AZ$38,MATCH(current_projections!$A24,a_projections!$A$28:$A$38,0),MATCH(current_projections!FY$2,a_projections!$A$28:$AZ$28,0)),"n/a")</f>
        <v>n/a</v>
      </c>
      <c r="FZ24" s="60" t="str">
        <f>_xlfn.IFNA(INDEX(a_projections!$A$28:$AZ$38,MATCH(current_projections!$A24,a_projections!$A$28:$A$38,0),MATCH(current_projections!FZ$2,a_projections!$A$28:$AZ$28,0)),"n/a")</f>
        <v>n/a</v>
      </c>
      <c r="GA24" s="60" t="str">
        <f>_xlfn.IFNA(INDEX(a_projections!$A$28:$AZ$38,MATCH(current_projections!$A24,a_projections!$A$28:$A$38,0),MATCH(current_projections!GA$2,a_projections!$A$28:$AZ$28,0)),"n/a")</f>
        <v>n/a</v>
      </c>
      <c r="GB24" s="60" t="str">
        <f>_xlfn.IFNA(INDEX(a_projections!$A$28:$AZ$38,MATCH(current_projections!$A24,a_projections!$A$28:$A$38,0),MATCH(current_projections!GB$2,a_projections!$A$28:$AZ$28,0)),"n/a")</f>
        <v>n/a</v>
      </c>
      <c r="GC24" s="60" t="str">
        <f>_xlfn.IFNA(INDEX(a_projections!$A$28:$AZ$38,MATCH(current_projections!$A24,a_projections!$A$28:$A$38,0),MATCH(current_projections!GC$2,a_projections!$A$28:$AZ$28,0)),"n/a")</f>
        <v>n/a</v>
      </c>
      <c r="GD24" s="60" t="str">
        <f>_xlfn.IFNA(INDEX(a_projections!$A$28:$AZ$38,MATCH(current_projections!$A24,a_projections!$A$28:$A$38,0),MATCH(current_projections!GD$2,a_projections!$A$28:$AZ$28,0)),"n/a")</f>
        <v>n/a</v>
      </c>
      <c r="GE24" s="60" t="str">
        <f>_xlfn.IFNA(INDEX(a_projections!$A$28:$AZ$38,MATCH(current_projections!$A24,a_projections!$A$28:$A$38,0),MATCH(current_projections!GE$2,a_projections!$A$28:$AZ$28,0)),"n/a")</f>
        <v>n/a</v>
      </c>
      <c r="GF24" s="60" t="str">
        <f>_xlfn.IFNA(INDEX(a_projections!$A$28:$AZ$38,MATCH(current_projections!$A24,a_projections!$A$28:$A$38,0),MATCH(current_projections!GF$2,a_projections!$A$28:$AZ$28,0)),"n/a")</f>
        <v>n/a</v>
      </c>
      <c r="GG24" s="60" t="str">
        <f>_xlfn.IFNA(INDEX(a_projections!$A$28:$AZ$38,MATCH(current_projections!$A24,a_projections!$A$28:$A$38,0),MATCH(current_projections!GG$2,a_projections!$A$28:$AZ$28,0)),"n/a")</f>
        <v>n/a</v>
      </c>
      <c r="GH24" s="60" t="str">
        <f>_xlfn.IFNA(INDEX(a_projections!$A$28:$AZ$38,MATCH(current_projections!$A24,a_projections!$A$28:$A$38,0),MATCH(current_projections!GH$2,a_projections!$A$28:$AZ$28,0)),"n/a")</f>
        <v>n/a</v>
      </c>
      <c r="GI24" s="60">
        <f>_xlfn.IFNA(INDEX(a_projections!$A$28:$AZ$38,MATCH(current_projections!$A24,a_projections!$A$28:$A$38,0),MATCH(current_projections!GI$2,a_projections!$A$28:$AZ$28,0)),"n/a")</f>
        <v>0</v>
      </c>
      <c r="GJ24" s="60">
        <f>_xlfn.IFNA(INDEX(a_projections!$A$28:$AZ$38,MATCH(current_projections!$A24,a_projections!$A$28:$A$38,0),MATCH(current_projections!GJ$2,a_projections!$A$28:$AZ$28,0)),"n/a")</f>
        <v>0</v>
      </c>
      <c r="GK24" s="60">
        <f>_xlfn.IFNA(INDEX(a_projections!$A$28:$AZ$38,MATCH(current_projections!$A24,a_projections!$A$28:$A$38,0),MATCH(current_projections!GK$2,a_projections!$A$28:$AZ$28,0)),"n/a")</f>
        <v>1.973991274829956</v>
      </c>
      <c r="GL24" s="60">
        <f>_xlfn.IFNA(INDEX(a_projections!$A$28:$AZ$38,MATCH(current_projections!$A24,a_projections!$A$28:$A$38,0),MATCH(current_projections!GL$2,a_projections!$A$28:$AZ$28,0)),"n/a")</f>
        <v>0.48838996235323062</v>
      </c>
      <c r="GM24" s="60">
        <f>_xlfn.IFNA(INDEX(a_projections!$A$28:$AZ$38,MATCH(current_projections!$A24,a_projections!$A$28:$A$38,0),MATCH(current_projections!GM$2,a_projections!$A$28:$AZ$28,0)),"n/a")</f>
        <v>0.61002130455540815</v>
      </c>
      <c r="GN24" s="60">
        <f>_xlfn.IFNA(INDEX(a_projections!$A$28:$AZ$38,MATCH(current_projections!$A24,a_projections!$A$28:$A$38,0),MATCH(current_projections!GN$2,a_projections!$A$28:$AZ$28,0)),"n/a")</f>
        <v>0.76179927928923252</v>
      </c>
      <c r="GO24" s="60">
        <f>_xlfn.IFNA(INDEX(a_projections!$A$28:$AZ$38,MATCH(current_projections!$A24,a_projections!$A$28:$A$38,0),MATCH(current_projections!GO$2,a_projections!$A$28:$AZ$28,0)),"n/a")</f>
        <v>6.10745312105756</v>
      </c>
      <c r="GP24" s="60">
        <f>_xlfn.IFNA(INDEX(a_projections!$A$28:$AZ$38,MATCH(current_projections!$A24,a_projections!$A$28:$A$38,0),MATCH(current_projections!GP$2,a_projections!$A$28:$AZ$28,0)),"n/a")</f>
        <v>1.8195772749738603</v>
      </c>
      <c r="GQ24" s="60">
        <f>_xlfn.IFNA(INDEX(a_projections!$A$28:$AZ$38,MATCH(current_projections!$A24,a_projections!$A$28:$A$38,0),MATCH(current_projections!GQ$2,a_projections!$A$28:$AZ$28,0)),"n/a")</f>
        <v>2.1168165036239639</v>
      </c>
      <c r="GR24" s="60">
        <f>_xlfn.IFNA(INDEX(a_projections!$A$28:$AZ$38,MATCH(current_projections!$A24,a_projections!$A$28:$A$38,0),MATCH(current_projections!GR$2,a_projections!$A$28:$AZ$28,0)),"n/a")</f>
        <v>2.4487823988533552</v>
      </c>
      <c r="GS24" s="60">
        <f>_xlfn.IFNA(INDEX(a_projections!$A$28:$AZ$38,MATCH(current_projections!$A24,a_projections!$A$28:$A$38,0),MATCH(current_projections!GS$2,a_projections!$A$28:$AZ$28,0)),"n/a")</f>
        <v>6.9640045658266647</v>
      </c>
      <c r="GT24" s="60">
        <f>_xlfn.IFNA(INDEX(a_projections!$A$28:$AZ$38,MATCH(current_projections!$A24,a_projections!$A$28:$A$38,0),MATCH(current_projections!GT$2,a_projections!$A$28:$AZ$28,0)),"n/a")</f>
        <v>2.8013557946736656</v>
      </c>
      <c r="GU24" s="60">
        <f>_xlfn.IFNA(INDEX(a_projections!$A$28:$AZ$38,MATCH(current_projections!$A24,a_projections!$A$28:$A$38,0),MATCH(current_projections!GU$2,a_projections!$A$28:$AZ$28,0)),"n/a")</f>
        <v>2.9671151367376414</v>
      </c>
      <c r="GV24" s="60">
        <f>_xlfn.IFNA(INDEX(a_projections!$A$28:$AZ$38,MATCH(current_projections!$A24,a_projections!$A$28:$A$38,0),MATCH(current_projections!GV$2,a_projections!$A$28:$AZ$28,0)),"n/a")</f>
        <v>3.092272822207276</v>
      </c>
      <c r="GW24" s="60">
        <f>_xlfn.IFNA(INDEX(a_projections!$A$28:$AZ$38,MATCH(current_projections!$A24,a_projections!$A$28:$A$38,0),MATCH(current_projections!GW$2,a_projections!$A$28:$AZ$28,0)),"n/a")</f>
        <v>6.0301212963991491</v>
      </c>
      <c r="GX24" s="60">
        <f>_xlfn.IFNA(INDEX(a_projections!$A$28:$AZ$38,MATCH(current_projections!$A24,a_projections!$A$28:$A$38,0),MATCH(current_projections!GX$2,a_projections!$A$28:$AZ$28,0)),"n/a")</f>
        <v>2.9448753534619732</v>
      </c>
      <c r="GY24" s="60">
        <f>_xlfn.IFNA(INDEX(a_projections!$A$28:$AZ$38,MATCH(current_projections!$A24,a_projections!$A$28:$A$38,0),MATCH(current_projections!GY$2,a_projections!$A$28:$AZ$28,0)),"n/a")</f>
        <v>2.9395169274430089</v>
      </c>
      <c r="GZ24" s="60">
        <f>_xlfn.IFNA(INDEX(a_projections!$A$28:$AZ$38,MATCH(current_projections!$A24,a_projections!$A$28:$A$38,0),MATCH(current_projections!GZ$2,a_projections!$A$28:$AZ$28,0)),"n/a")</f>
        <v>2.9027313405126876</v>
      </c>
      <c r="HA24" s="60">
        <f>_xlfn.IFNA(INDEX(a_projections!$A$28:$AZ$38,MATCH(current_projections!$A24,a_projections!$A$28:$A$38,0),MATCH(current_projections!HA$2,a_projections!$A$28:$AZ$28,0)),"n/a")</f>
        <v>7.2910830303884788</v>
      </c>
      <c r="HB24" s="60">
        <f>_xlfn.IFNA(INDEX(a_projections!$A$28:$AZ$38,MATCH(current_projections!$A24,a_projections!$A$28:$A$38,0),MATCH(current_projections!HB$2,a_projections!$A$28:$AZ$28,0)),"n/a")</f>
        <v>3.1857588178670238</v>
      </c>
      <c r="HC24" s="60">
        <f>_xlfn.IFNA(INDEX(a_projections!$A$28:$AZ$38,MATCH(current_projections!$A24,a_projections!$A$28:$A$38,0),MATCH(current_projections!HC$2,a_projections!$A$28:$AZ$28,0)),"n/a")</f>
        <v>3.2449812594291139</v>
      </c>
      <c r="HD24" s="60">
        <f>_xlfn.IFNA(INDEX(a_projections!$A$28:$AZ$38,MATCH(current_projections!$A24,a_projections!$A$28:$A$38,0),MATCH(current_projections!HD$2,a_projections!$A$28:$AZ$28,0)),"n/a")</f>
        <v>3.3272687641902943</v>
      </c>
      <c r="HE24" s="60">
        <f>_xlfn.IFNA(INDEX(a_projections!$A$28:$AZ$38,MATCH(current_projections!$A24,a_projections!$A$28:$A$38,0),MATCH(current_projections!HE$2,a_projections!$A$28:$AZ$28,0)),"n/a")</f>
        <v>8.0061618652838007</v>
      </c>
      <c r="HF24" s="60">
        <f>_xlfn.IFNA(INDEX(a_projections!$A$28:$AZ$38,MATCH(current_projections!$A24,a_projections!$A$28:$A$38,0),MATCH(current_projections!HF$2,a_projections!$A$28:$AZ$28,0)),"n/a")</f>
        <v>3.5257741037308277</v>
      </c>
      <c r="HG24" s="60">
        <f>_xlfn.IFNA(INDEX(a_projections!$A$28:$AZ$38,MATCH(current_projections!$A24,a_projections!$A$28:$A$38,0),MATCH(current_projections!HG$2,a_projections!$A$28:$AZ$28,0)),"n/a")</f>
        <v>3.5930297563659952</v>
      </c>
      <c r="HH24" s="60">
        <f>_xlfn.IFNA(INDEX(a_projections!$A$28:$AZ$38,MATCH(current_projections!$A24,a_projections!$A$28:$A$38,0),MATCH(current_projections!HH$2,a_projections!$A$28:$AZ$28,0)),"n/a")</f>
        <v>3.6566270756103636</v>
      </c>
      <c r="HI24" s="60">
        <f>_xlfn.IFNA(INDEX(a_projections!$A$28:$AZ$38,MATCH(current_projections!$A24,a_projections!$A$28:$A$38,0),MATCH(current_projections!HI$2,a_projections!$A$28:$AZ$28,0)),"n/a")</f>
        <v>8.2233024532509358</v>
      </c>
      <c r="HJ24" s="60">
        <f>_xlfn.IFNA(INDEX(a_projections!$A$28:$AZ$38,MATCH(current_projections!$A24,a_projections!$A$28:$A$38,0),MATCH(current_projections!HJ$2,a_projections!$A$28:$AZ$28,0)),"n/a")</f>
        <v>3.7376093697229162</v>
      </c>
      <c r="HK24" s="60">
        <f>_xlfn.IFNA(INDEX(a_projections!$A$28:$AZ$38,MATCH(current_projections!$A24,a_projections!$A$28:$A$38,0),MATCH(current_projections!HK$2,a_projections!$A$28:$AZ$28,0)),"n/a")</f>
        <v>3.7721263025859209</v>
      </c>
      <c r="HL24" s="60">
        <f>_xlfn.IFNA(INDEX(a_projections!$A$28:$AZ$38,MATCH(current_projections!$A24,a_projections!$A$28:$A$38,0),MATCH(current_projections!HL$2,a_projections!$A$28:$AZ$28,0)),"n/a")</f>
        <v>3.7996850818221128</v>
      </c>
      <c r="HM24" s="60">
        <f>_xlfn.IFNA(INDEX(a_projections!$A$28:$AZ$38,MATCH(current_projections!$A24,a_projections!$A$28:$A$38,0),MATCH(current_projections!HM$2,a_projections!$A$28:$AZ$28,0)),"n/a")</f>
        <v>8.5624798348134199</v>
      </c>
      <c r="HN24" s="60">
        <f>_xlfn.IFNA(INDEX(a_projections!$A$28:$AZ$38,MATCH(current_projections!$A24,a_projections!$A$28:$A$38,0),MATCH(current_projections!HN$2,a_projections!$A$28:$AZ$28,0)),"n/a")</f>
        <v>3.8919096458796432</v>
      </c>
      <c r="HO24" s="60">
        <f>_xlfn.IFNA(INDEX(a_projections!$A$28:$AZ$38,MATCH(current_projections!$A24,a_projections!$A$28:$A$38,0),MATCH(current_projections!HO$2,a_projections!$A$28:$AZ$28,0)),"n/a")</f>
        <v>3.9204483645391752</v>
      </c>
      <c r="HP24" s="60">
        <f>_xlfn.IFNA(INDEX(a_projections!$A$28:$AZ$38,MATCH(current_projections!$A24,a_projections!$A$28:$A$38,0),MATCH(current_projections!HP$2,a_projections!$A$28:$AZ$28,0)),"n/a")</f>
        <v>3.9492104053773902</v>
      </c>
      <c r="HQ24" s="60">
        <f>_xlfn.IFNA(INDEX(a_projections!$A$28:$AZ$38,MATCH(current_projections!$A24,a_projections!$A$28:$A$38,0),MATCH(current_projections!HQ$2,a_projections!$A$28:$AZ$28,0)),"n/a")</f>
        <v>15.320287394159315</v>
      </c>
      <c r="HR24" s="60">
        <f>_xlfn.IFNA(INDEX(a_projections!$A$28:$AZ$38,MATCH(current_projections!$A24,a_projections!$A$28:$A$38,0),MATCH(current_projections!HR$2,a_projections!$A$28:$AZ$28,0)),"n/a")</f>
        <v>5.4532140016810393</v>
      </c>
      <c r="HS24" s="60">
        <f>_xlfn.IFNA(INDEX(a_projections!$A$28:$AZ$38,MATCH(current_projections!$A24,a_projections!$A$28:$A$38,0),MATCH(current_projections!HS$2,a_projections!$A$28:$AZ$28,0)),"n/a")</f>
        <v>5.8135689752499609</v>
      </c>
      <c r="HT24" s="60">
        <f>_xlfn.IFNA(INDEX(a_projections!$A$28:$AZ$38,MATCH(current_projections!$A24,a_projections!$A$28:$A$38,0),MATCH(current_projections!HT$2,a_projections!$A$28:$AZ$28,0)),"n/a")</f>
        <v>6.2505359160661023</v>
      </c>
      <c r="HU24" s="60">
        <f>_xlfn.IFNA(INDEX(a_projections!$A$28:$AZ$38,MATCH(current_projections!$A24,a_projections!$A$28:$A$38,0),MATCH(current_projections!HU$2,a_projections!$A$28:$AZ$28,0)),"n/a")</f>
        <v>14.804665250488425</v>
      </c>
      <c r="HV24" s="60">
        <f>_xlfn.IFNA(INDEX(a_projections!$A$28:$AZ$38,MATCH(current_projections!$A24,a_projections!$A$28:$A$38,0),MATCH(current_projections!HV$2,a_projections!$A$28:$AZ$28,0)),"n/a")</f>
        <v>6.3254795463657532</v>
      </c>
      <c r="HW24" s="60">
        <f>_xlfn.IFNA(INDEX(a_projections!$A$28:$AZ$38,MATCH(current_projections!$A24,a_projections!$A$28:$A$38,0),MATCH(current_projections!HW$2,a_projections!$A$28:$AZ$28,0)),"n/a")</f>
        <v>6.443983761087857</v>
      </c>
      <c r="HX24" s="60">
        <f>_xlfn.IFNA(INDEX(a_projections!$A$28:$AZ$38,MATCH(current_projections!$A24,a_projections!$A$28:$A$38,0),MATCH(current_projections!HX$2,a_projections!$A$28:$AZ$28,0)),"n/a")</f>
        <v>6.488637324335822</v>
      </c>
      <c r="HY24" s="60">
        <f>_xlfn.IFNA(INDEX(a_projections!$A$28:$AZ$38,MATCH(current_projections!$A24,a_projections!$A$28:$A$38,0),MATCH(current_projections!HY$2,a_projections!$A$28:$AZ$28,0)),"n/a")</f>
        <v>9.5587817551241461</v>
      </c>
      <c r="HZ24" s="60">
        <f>_xlfn.IFNA(INDEX(a_projections!$A$28:$AZ$38,MATCH(current_projections!$A24,a_projections!$A$28:$A$38,0),MATCH(current_projections!HZ$2,a_projections!$A$28:$AZ$28,0)),"n/a")</f>
        <v>5.3762987592656408</v>
      </c>
      <c r="IA24" s="60">
        <f>_xlfn.IFNA(INDEX(a_projections!$A$28:$AZ$38,MATCH(current_projections!$A24,a_projections!$A$28:$A$38,0),MATCH(current_projections!IA$2,a_projections!$A$28:$AZ$28,0)),"n/a")</f>
        <v>5.1278986892560052</v>
      </c>
      <c r="IB24" s="60">
        <f>_xlfn.IFNA(INDEX(a_projections!$A$28:$AZ$38,MATCH(current_projections!$A24,a_projections!$A$28:$A$38,0),MATCH(current_projections!IB$2,a_projections!$A$28:$AZ$28,0)),"n/a")</f>
        <v>4.8107428768459304</v>
      </c>
      <c r="IC24" s="60" t="str">
        <f>_xlfn.IFNA(INDEX(a_projections!$A$28:$AZ$38,MATCH(current_projections!$A24,a_projections!$A$28:$A$38,0),MATCH(current_projections!IC$2,a_projections!$A$28:$AZ$28,0)),"n/a")</f>
        <v>n/a</v>
      </c>
    </row>
    <row r="25" spans="1:238" s="60" customFormat="1">
      <c r="A25" s="70" t="s">
        <v>525</v>
      </c>
      <c r="B25" s="60" t="str">
        <f>_xlfn.IFNA(INDEX(a_projections!$A$28:$AZ$38,MATCH(current_projections!$A25,a_projections!$A$28:$A$38,0),MATCH(current_projections!B$2,a_projections!$A$28:$AZ$28,0)),"n/a")</f>
        <v>n/a</v>
      </c>
      <c r="C25" s="60" t="str">
        <f>_xlfn.IFNA(INDEX(a_projections!$A$28:$AZ$38,MATCH(current_projections!$A25,a_projections!$A$28:$A$38,0),MATCH(current_projections!C$2,a_projections!$A$28:$AZ$28,0)),"n/a")</f>
        <v>n/a</v>
      </c>
      <c r="D25" s="60" t="str">
        <f>_xlfn.IFNA(INDEX(a_projections!$A$28:$AZ$38,MATCH(current_projections!$A25,a_projections!$A$28:$A$38,0),MATCH(current_projections!D$2,a_projections!$A$28:$AZ$28,0)),"n/a")</f>
        <v>n/a</v>
      </c>
      <c r="E25" s="60" t="str">
        <f>_xlfn.IFNA(INDEX(a_projections!$A$28:$AZ$38,MATCH(current_projections!$A25,a_projections!$A$28:$A$38,0),MATCH(current_projections!E$2,a_projections!$A$28:$AZ$28,0)),"n/a")</f>
        <v>n/a</v>
      </c>
      <c r="F25" s="60" t="str">
        <f>_xlfn.IFNA(INDEX(a_projections!$A$28:$AZ$38,MATCH(current_projections!$A25,a_projections!$A$28:$A$38,0),MATCH(current_projections!F$2,a_projections!$A$28:$AZ$28,0)),"n/a")</f>
        <v>n/a</v>
      </c>
      <c r="G25" s="60" t="str">
        <f>_xlfn.IFNA(INDEX(a_projections!$A$28:$AZ$38,MATCH(current_projections!$A25,a_projections!$A$28:$A$38,0),MATCH(current_projections!G$2,a_projections!$A$28:$AZ$28,0)),"n/a")</f>
        <v>n/a</v>
      </c>
      <c r="H25" s="60" t="str">
        <f>_xlfn.IFNA(INDEX(a_projections!$A$28:$AZ$38,MATCH(current_projections!$A25,a_projections!$A$28:$A$38,0),MATCH(current_projections!H$2,a_projections!$A$28:$AZ$28,0)),"n/a")</f>
        <v>n/a</v>
      </c>
      <c r="I25" s="60" t="str">
        <f>_xlfn.IFNA(INDEX(a_projections!$A$28:$AZ$38,MATCH(current_projections!$A25,a_projections!$A$28:$A$38,0),MATCH(current_projections!I$2,a_projections!$A$28:$AZ$28,0)),"n/a")</f>
        <v>n/a</v>
      </c>
      <c r="J25" s="60" t="str">
        <f>_xlfn.IFNA(INDEX(a_projections!$A$28:$AZ$38,MATCH(current_projections!$A25,a_projections!$A$28:$A$38,0),MATCH(current_projections!J$2,a_projections!$A$28:$AZ$28,0)),"n/a")</f>
        <v>n/a</v>
      </c>
      <c r="K25" s="60" t="str">
        <f>_xlfn.IFNA(INDEX(a_projections!$A$28:$AZ$38,MATCH(current_projections!$A25,a_projections!$A$28:$A$38,0),MATCH(current_projections!K$2,a_projections!$A$28:$AZ$28,0)),"n/a")</f>
        <v>n/a</v>
      </c>
      <c r="L25" s="60" t="str">
        <f>_xlfn.IFNA(INDEX(a_projections!$A$28:$AZ$38,MATCH(current_projections!$A25,a_projections!$A$28:$A$38,0),MATCH(current_projections!L$2,a_projections!$A$28:$AZ$28,0)),"n/a")</f>
        <v>n/a</v>
      </c>
      <c r="M25" s="60" t="str">
        <f>_xlfn.IFNA(INDEX(a_projections!$A$28:$AZ$38,MATCH(current_projections!$A25,a_projections!$A$28:$A$38,0),MATCH(current_projections!M$2,a_projections!$A$28:$AZ$28,0)),"n/a")</f>
        <v>n/a</v>
      </c>
      <c r="N25" s="60" t="str">
        <f>_xlfn.IFNA(INDEX(a_projections!$A$28:$AZ$38,MATCH(current_projections!$A25,a_projections!$A$28:$A$38,0),MATCH(current_projections!N$2,a_projections!$A$28:$AZ$28,0)),"n/a")</f>
        <v>n/a</v>
      </c>
      <c r="O25" s="60" t="str">
        <f>_xlfn.IFNA(INDEX(a_projections!$A$28:$AZ$38,MATCH(current_projections!$A25,a_projections!$A$28:$A$38,0),MATCH(current_projections!O$2,a_projections!$A$28:$AZ$28,0)),"n/a")</f>
        <v>n/a</v>
      </c>
      <c r="P25" s="60" t="str">
        <f>_xlfn.IFNA(INDEX(a_projections!$A$28:$AZ$38,MATCH(current_projections!$A25,a_projections!$A$28:$A$38,0),MATCH(current_projections!P$2,a_projections!$A$28:$AZ$28,0)),"n/a")</f>
        <v>n/a</v>
      </c>
      <c r="Q25" s="60" t="str">
        <f>_xlfn.IFNA(INDEX(a_projections!$A$28:$AZ$38,MATCH(current_projections!$A25,a_projections!$A$28:$A$38,0),MATCH(current_projections!Q$2,a_projections!$A$28:$AZ$28,0)),"n/a")</f>
        <v>n/a</v>
      </c>
      <c r="R25" s="60" t="str">
        <f>_xlfn.IFNA(INDEX(a_projections!$A$28:$AZ$38,MATCH(current_projections!$A25,a_projections!$A$28:$A$38,0),MATCH(current_projections!R$2,a_projections!$A$28:$AZ$28,0)),"n/a")</f>
        <v>n/a</v>
      </c>
      <c r="S25" s="60" t="str">
        <f>_xlfn.IFNA(INDEX(a_projections!$A$28:$AZ$38,MATCH(current_projections!$A25,a_projections!$A$28:$A$38,0),MATCH(current_projections!S$2,a_projections!$A$28:$AZ$28,0)),"n/a")</f>
        <v>n/a</v>
      </c>
      <c r="T25" s="60" t="str">
        <f>_xlfn.IFNA(INDEX(a_projections!$A$28:$AZ$38,MATCH(current_projections!$A25,a_projections!$A$28:$A$38,0),MATCH(current_projections!T$2,a_projections!$A$28:$AZ$28,0)),"n/a")</f>
        <v>n/a</v>
      </c>
      <c r="U25" s="60" t="str">
        <f>_xlfn.IFNA(INDEX(a_projections!$A$28:$AZ$38,MATCH(current_projections!$A25,a_projections!$A$28:$A$38,0),MATCH(current_projections!U$2,a_projections!$A$28:$AZ$28,0)),"n/a")</f>
        <v>n/a</v>
      </c>
      <c r="V25" s="60" t="str">
        <f>_xlfn.IFNA(INDEX(a_projections!$A$28:$AZ$38,MATCH(current_projections!$A25,a_projections!$A$28:$A$38,0),MATCH(current_projections!V$2,a_projections!$A$28:$AZ$28,0)),"n/a")</f>
        <v>n/a</v>
      </c>
      <c r="W25" s="60" t="str">
        <f>_xlfn.IFNA(INDEX(a_projections!$A$28:$AZ$38,MATCH(current_projections!$A25,a_projections!$A$28:$A$38,0),MATCH(current_projections!W$2,a_projections!$A$28:$AZ$28,0)),"n/a")</f>
        <v>n/a</v>
      </c>
      <c r="X25" s="60" t="str">
        <f>_xlfn.IFNA(INDEX(a_projections!$A$28:$AZ$38,MATCH(current_projections!$A25,a_projections!$A$28:$A$38,0),MATCH(current_projections!X$2,a_projections!$A$28:$AZ$28,0)),"n/a")</f>
        <v>n/a</v>
      </c>
      <c r="Y25" s="60" t="str">
        <f>_xlfn.IFNA(INDEX(a_projections!$A$28:$AZ$38,MATCH(current_projections!$A25,a_projections!$A$28:$A$38,0),MATCH(current_projections!Y$2,a_projections!$A$28:$AZ$28,0)),"n/a")</f>
        <v>n/a</v>
      </c>
      <c r="Z25" s="60" t="str">
        <f>_xlfn.IFNA(INDEX(a_projections!$A$28:$AZ$38,MATCH(current_projections!$A25,a_projections!$A$28:$A$38,0),MATCH(current_projections!Z$2,a_projections!$A$28:$AZ$28,0)),"n/a")</f>
        <v>n/a</v>
      </c>
      <c r="AA25" s="60" t="str">
        <f>_xlfn.IFNA(INDEX(a_projections!$A$28:$AZ$38,MATCH(current_projections!$A25,a_projections!$A$28:$A$38,0),MATCH(current_projections!AA$2,a_projections!$A$28:$AZ$28,0)),"n/a")</f>
        <v>n/a</v>
      </c>
      <c r="AB25" s="60" t="str">
        <f>_xlfn.IFNA(INDEX(a_projections!$A$28:$AZ$38,MATCH(current_projections!$A25,a_projections!$A$28:$A$38,0),MATCH(current_projections!AB$2,a_projections!$A$28:$AZ$28,0)),"n/a")</f>
        <v>n/a</v>
      </c>
      <c r="AC25" s="60" t="str">
        <f>_xlfn.IFNA(INDEX(a_projections!$A$28:$AZ$38,MATCH(current_projections!$A25,a_projections!$A$28:$A$38,0),MATCH(current_projections!AC$2,a_projections!$A$28:$AZ$28,0)),"n/a")</f>
        <v>n/a</v>
      </c>
      <c r="AD25" s="60" t="str">
        <f>_xlfn.IFNA(INDEX(a_projections!$A$28:$AZ$38,MATCH(current_projections!$A25,a_projections!$A$28:$A$38,0),MATCH(current_projections!AD$2,a_projections!$A$28:$AZ$28,0)),"n/a")</f>
        <v>n/a</v>
      </c>
      <c r="AE25" s="60" t="str">
        <f>_xlfn.IFNA(INDEX(a_projections!$A$28:$AZ$38,MATCH(current_projections!$A25,a_projections!$A$28:$A$38,0),MATCH(current_projections!AE$2,a_projections!$A$28:$AZ$28,0)),"n/a")</f>
        <v>n/a</v>
      </c>
      <c r="AF25" s="60" t="str">
        <f>_xlfn.IFNA(INDEX(a_projections!$A$28:$AZ$38,MATCH(current_projections!$A25,a_projections!$A$28:$A$38,0),MATCH(current_projections!AF$2,a_projections!$A$28:$AZ$28,0)),"n/a")</f>
        <v>n/a</v>
      </c>
      <c r="AG25" s="60" t="str">
        <f>_xlfn.IFNA(INDEX(a_projections!$A$28:$AZ$38,MATCH(current_projections!$A25,a_projections!$A$28:$A$38,0),MATCH(current_projections!AG$2,a_projections!$A$28:$AZ$28,0)),"n/a")</f>
        <v>n/a</v>
      </c>
      <c r="AH25" s="60" t="str">
        <f>_xlfn.IFNA(INDEX(a_projections!$A$28:$AZ$38,MATCH(current_projections!$A25,a_projections!$A$28:$A$38,0),MATCH(current_projections!AH$2,a_projections!$A$28:$AZ$28,0)),"n/a")</f>
        <v>n/a</v>
      </c>
      <c r="AI25" s="60" t="str">
        <f>_xlfn.IFNA(INDEX(a_projections!$A$28:$AZ$38,MATCH(current_projections!$A25,a_projections!$A$28:$A$38,0),MATCH(current_projections!AI$2,a_projections!$A$28:$AZ$28,0)),"n/a")</f>
        <v>n/a</v>
      </c>
      <c r="AJ25" s="60" t="str">
        <f>_xlfn.IFNA(INDEX(a_projections!$A$28:$AZ$38,MATCH(current_projections!$A25,a_projections!$A$28:$A$38,0),MATCH(current_projections!AJ$2,a_projections!$A$28:$AZ$28,0)),"n/a")</f>
        <v>n/a</v>
      </c>
      <c r="AK25" s="60" t="str">
        <f>_xlfn.IFNA(INDEX(a_projections!$A$28:$AZ$38,MATCH(current_projections!$A25,a_projections!$A$28:$A$38,0),MATCH(current_projections!AK$2,a_projections!$A$28:$AZ$28,0)),"n/a")</f>
        <v>n/a</v>
      </c>
      <c r="AL25" s="60" t="str">
        <f>_xlfn.IFNA(INDEX(a_projections!$A$28:$AZ$38,MATCH(current_projections!$A25,a_projections!$A$28:$A$38,0),MATCH(current_projections!AL$2,a_projections!$A$28:$AZ$28,0)),"n/a")</f>
        <v>n/a</v>
      </c>
      <c r="AM25" s="60" t="str">
        <f>_xlfn.IFNA(INDEX(a_projections!$A$28:$AZ$38,MATCH(current_projections!$A25,a_projections!$A$28:$A$38,0),MATCH(current_projections!AM$2,a_projections!$A$28:$AZ$28,0)),"n/a")</f>
        <v>n/a</v>
      </c>
      <c r="AN25" s="60" t="str">
        <f>_xlfn.IFNA(INDEX(a_projections!$A$28:$AZ$38,MATCH(current_projections!$A25,a_projections!$A$28:$A$38,0),MATCH(current_projections!AN$2,a_projections!$A$28:$AZ$28,0)),"n/a")</f>
        <v>n/a</v>
      </c>
      <c r="AO25" s="60" t="str">
        <f>_xlfn.IFNA(INDEX(a_projections!$A$28:$AZ$38,MATCH(current_projections!$A25,a_projections!$A$28:$A$38,0),MATCH(current_projections!AO$2,a_projections!$A$28:$AZ$28,0)),"n/a")</f>
        <v>n/a</v>
      </c>
      <c r="AP25" s="60" t="str">
        <f>_xlfn.IFNA(INDEX(a_projections!$A$28:$AZ$38,MATCH(current_projections!$A25,a_projections!$A$28:$A$38,0),MATCH(current_projections!AP$2,a_projections!$A$28:$AZ$28,0)),"n/a")</f>
        <v>n/a</v>
      </c>
      <c r="AQ25" s="60" t="str">
        <f>_xlfn.IFNA(INDEX(a_projections!$A$28:$AZ$38,MATCH(current_projections!$A25,a_projections!$A$28:$A$38,0),MATCH(current_projections!AQ$2,a_projections!$A$28:$AZ$28,0)),"n/a")</f>
        <v>n/a</v>
      </c>
      <c r="AR25" s="60" t="str">
        <f>_xlfn.IFNA(INDEX(a_projections!$A$28:$AZ$38,MATCH(current_projections!$A25,a_projections!$A$28:$A$38,0),MATCH(current_projections!AR$2,a_projections!$A$28:$AZ$28,0)),"n/a")</f>
        <v>n/a</v>
      </c>
      <c r="AS25" s="60" t="str">
        <f>_xlfn.IFNA(INDEX(a_projections!$A$28:$AZ$38,MATCH(current_projections!$A25,a_projections!$A$28:$A$38,0),MATCH(current_projections!AS$2,a_projections!$A$28:$AZ$28,0)),"n/a")</f>
        <v>n/a</v>
      </c>
      <c r="AT25" s="60" t="str">
        <f>_xlfn.IFNA(INDEX(a_projections!$A$28:$AZ$38,MATCH(current_projections!$A25,a_projections!$A$28:$A$38,0),MATCH(current_projections!AT$2,a_projections!$A$28:$AZ$28,0)),"n/a")</f>
        <v>n/a</v>
      </c>
      <c r="AU25" s="60" t="str">
        <f>_xlfn.IFNA(INDEX(a_projections!$A$28:$AZ$38,MATCH(current_projections!$A25,a_projections!$A$28:$A$38,0),MATCH(current_projections!AU$2,a_projections!$A$28:$AZ$28,0)),"n/a")</f>
        <v>n/a</v>
      </c>
      <c r="AV25" s="60" t="str">
        <f>_xlfn.IFNA(INDEX(a_projections!$A$28:$AZ$38,MATCH(current_projections!$A25,a_projections!$A$28:$A$38,0),MATCH(current_projections!AV$2,a_projections!$A$28:$AZ$28,0)),"n/a")</f>
        <v>n/a</v>
      </c>
      <c r="AW25" s="60" t="str">
        <f>_xlfn.IFNA(INDEX(a_projections!$A$28:$AZ$38,MATCH(current_projections!$A25,a_projections!$A$28:$A$38,0),MATCH(current_projections!AW$2,a_projections!$A$28:$AZ$28,0)),"n/a")</f>
        <v>n/a</v>
      </c>
      <c r="AX25" s="60" t="str">
        <f>_xlfn.IFNA(INDEX(a_projections!$A$28:$AZ$38,MATCH(current_projections!$A25,a_projections!$A$28:$A$38,0),MATCH(current_projections!AX$2,a_projections!$A$28:$AZ$28,0)),"n/a")</f>
        <v>n/a</v>
      </c>
      <c r="AY25" s="60" t="str">
        <f>_xlfn.IFNA(INDEX(a_projections!$A$28:$AZ$38,MATCH(current_projections!$A25,a_projections!$A$28:$A$38,0),MATCH(current_projections!AY$2,a_projections!$A$28:$AZ$28,0)),"n/a")</f>
        <v>n/a</v>
      </c>
      <c r="AZ25" s="60" t="str">
        <f>_xlfn.IFNA(INDEX(a_projections!$A$28:$AZ$38,MATCH(current_projections!$A25,a_projections!$A$28:$A$38,0),MATCH(current_projections!AZ$2,a_projections!$A$28:$AZ$28,0)),"n/a")</f>
        <v>n/a</v>
      </c>
      <c r="BA25" s="60" t="str">
        <f>_xlfn.IFNA(INDEX(a_projections!$A$28:$AZ$38,MATCH(current_projections!$A25,a_projections!$A$28:$A$38,0),MATCH(current_projections!BA$2,a_projections!$A$28:$AZ$28,0)),"n/a")</f>
        <v>n/a</v>
      </c>
      <c r="BB25" s="60" t="str">
        <f>_xlfn.IFNA(INDEX(a_projections!$A$28:$AZ$38,MATCH(current_projections!$A25,a_projections!$A$28:$A$38,0),MATCH(current_projections!BB$2,a_projections!$A$28:$AZ$28,0)),"n/a")</f>
        <v>n/a</v>
      </c>
      <c r="BC25" s="60" t="str">
        <f>_xlfn.IFNA(INDEX(a_projections!$A$28:$AZ$38,MATCH(current_projections!$A25,a_projections!$A$28:$A$38,0),MATCH(current_projections!BC$2,a_projections!$A$28:$AZ$28,0)),"n/a")</f>
        <v>n/a</v>
      </c>
      <c r="BD25" s="60" t="str">
        <f>_xlfn.IFNA(INDEX(a_projections!$A$28:$AZ$38,MATCH(current_projections!$A25,a_projections!$A$28:$A$38,0),MATCH(current_projections!BD$2,a_projections!$A$28:$AZ$28,0)),"n/a")</f>
        <v>n/a</v>
      </c>
      <c r="BE25" s="60" t="str">
        <f>_xlfn.IFNA(INDEX(a_projections!$A$28:$AZ$38,MATCH(current_projections!$A25,a_projections!$A$28:$A$38,0),MATCH(current_projections!BE$2,a_projections!$A$28:$AZ$28,0)),"n/a")</f>
        <v>n/a</v>
      </c>
      <c r="BF25" s="60" t="str">
        <f>_xlfn.IFNA(INDEX(a_projections!$A$28:$AZ$38,MATCH(current_projections!$A25,a_projections!$A$28:$A$38,0),MATCH(current_projections!BF$2,a_projections!$A$28:$AZ$28,0)),"n/a")</f>
        <v>n/a</v>
      </c>
      <c r="BG25" s="60" t="str">
        <f>_xlfn.IFNA(INDEX(a_projections!$A$28:$AZ$38,MATCH(current_projections!$A25,a_projections!$A$28:$A$38,0),MATCH(current_projections!BG$2,a_projections!$A$28:$AZ$28,0)),"n/a")</f>
        <v>n/a</v>
      </c>
      <c r="BH25" s="60" t="str">
        <f>_xlfn.IFNA(INDEX(a_projections!$A$28:$AZ$38,MATCH(current_projections!$A25,a_projections!$A$28:$A$38,0),MATCH(current_projections!BH$2,a_projections!$A$28:$AZ$28,0)),"n/a")</f>
        <v>n/a</v>
      </c>
      <c r="BI25" s="60" t="str">
        <f>_xlfn.IFNA(INDEX(a_projections!$A$28:$AZ$38,MATCH(current_projections!$A25,a_projections!$A$28:$A$38,0),MATCH(current_projections!BI$2,a_projections!$A$28:$AZ$28,0)),"n/a")</f>
        <v>n/a</v>
      </c>
      <c r="BJ25" s="60" t="str">
        <f>_xlfn.IFNA(INDEX(a_projections!$A$28:$AZ$38,MATCH(current_projections!$A25,a_projections!$A$28:$A$38,0),MATCH(current_projections!BJ$2,a_projections!$A$28:$AZ$28,0)),"n/a")</f>
        <v>n/a</v>
      </c>
      <c r="BK25" s="60" t="str">
        <f>_xlfn.IFNA(INDEX(a_projections!$A$28:$AZ$38,MATCH(current_projections!$A25,a_projections!$A$28:$A$38,0),MATCH(current_projections!BK$2,a_projections!$A$28:$AZ$28,0)),"n/a")</f>
        <v>n/a</v>
      </c>
      <c r="BL25" s="60" t="str">
        <f>_xlfn.IFNA(INDEX(a_projections!$A$28:$AZ$38,MATCH(current_projections!$A25,a_projections!$A$28:$A$38,0),MATCH(current_projections!BL$2,a_projections!$A$28:$AZ$28,0)),"n/a")</f>
        <v>n/a</v>
      </c>
      <c r="BM25" s="60" t="str">
        <f>_xlfn.IFNA(INDEX(a_projections!$A$28:$AZ$38,MATCH(current_projections!$A25,a_projections!$A$28:$A$38,0),MATCH(current_projections!BM$2,a_projections!$A$28:$AZ$28,0)),"n/a")</f>
        <v>n/a</v>
      </c>
      <c r="BN25" s="60" t="str">
        <f>_xlfn.IFNA(INDEX(a_projections!$A$28:$AZ$38,MATCH(current_projections!$A25,a_projections!$A$28:$A$38,0),MATCH(current_projections!BN$2,a_projections!$A$28:$AZ$28,0)),"n/a")</f>
        <v>n/a</v>
      </c>
      <c r="BO25" s="60" t="str">
        <f>_xlfn.IFNA(INDEX(a_projections!$A$28:$AZ$38,MATCH(current_projections!$A25,a_projections!$A$28:$A$38,0),MATCH(current_projections!BO$2,a_projections!$A$28:$AZ$28,0)),"n/a")</f>
        <v>n/a</v>
      </c>
      <c r="BP25" s="60" t="str">
        <f>_xlfn.IFNA(INDEX(a_projections!$A$28:$AZ$38,MATCH(current_projections!$A25,a_projections!$A$28:$A$38,0),MATCH(current_projections!BP$2,a_projections!$A$28:$AZ$28,0)),"n/a")</f>
        <v>n/a</v>
      </c>
      <c r="BQ25" s="60" t="str">
        <f>_xlfn.IFNA(INDEX(a_projections!$A$28:$AZ$38,MATCH(current_projections!$A25,a_projections!$A$28:$A$38,0),MATCH(current_projections!BQ$2,a_projections!$A$28:$AZ$28,0)),"n/a")</f>
        <v>n/a</v>
      </c>
      <c r="BR25" s="60" t="str">
        <f>_xlfn.IFNA(INDEX(a_projections!$A$28:$AZ$38,MATCH(current_projections!$A25,a_projections!$A$28:$A$38,0),MATCH(current_projections!BR$2,a_projections!$A$28:$AZ$28,0)),"n/a")</f>
        <v>n/a</v>
      </c>
      <c r="BS25" s="60" t="str">
        <f>_xlfn.IFNA(INDEX(a_projections!$A$28:$AZ$38,MATCH(current_projections!$A25,a_projections!$A$28:$A$38,0),MATCH(current_projections!BS$2,a_projections!$A$28:$AZ$28,0)),"n/a")</f>
        <v>n/a</v>
      </c>
      <c r="BT25" s="60" t="str">
        <f>_xlfn.IFNA(INDEX(a_projections!$A$28:$AZ$38,MATCH(current_projections!$A25,a_projections!$A$28:$A$38,0),MATCH(current_projections!BT$2,a_projections!$A$28:$AZ$28,0)),"n/a")</f>
        <v>n/a</v>
      </c>
      <c r="BU25" s="60" t="str">
        <f>_xlfn.IFNA(INDEX(a_projections!$A$28:$AZ$38,MATCH(current_projections!$A25,a_projections!$A$28:$A$38,0),MATCH(current_projections!BU$2,a_projections!$A$28:$AZ$28,0)),"n/a")</f>
        <v>n/a</v>
      </c>
      <c r="BV25" s="60" t="str">
        <f>_xlfn.IFNA(INDEX(a_projections!$A$28:$AZ$38,MATCH(current_projections!$A25,a_projections!$A$28:$A$38,0),MATCH(current_projections!BV$2,a_projections!$A$28:$AZ$28,0)),"n/a")</f>
        <v>n/a</v>
      </c>
      <c r="BW25" s="60" t="str">
        <f>_xlfn.IFNA(INDEX(a_projections!$A$28:$AZ$38,MATCH(current_projections!$A25,a_projections!$A$28:$A$38,0),MATCH(current_projections!BW$2,a_projections!$A$28:$AZ$28,0)),"n/a")</f>
        <v>n/a</v>
      </c>
      <c r="BX25" s="60" t="str">
        <f>_xlfn.IFNA(INDEX(a_projections!$A$28:$AZ$38,MATCH(current_projections!$A25,a_projections!$A$28:$A$38,0),MATCH(current_projections!BX$2,a_projections!$A$28:$AZ$28,0)),"n/a")</f>
        <v>n/a</v>
      </c>
      <c r="BY25" s="60" t="str">
        <f>_xlfn.IFNA(INDEX(a_projections!$A$28:$AZ$38,MATCH(current_projections!$A25,a_projections!$A$28:$A$38,0),MATCH(current_projections!BY$2,a_projections!$A$28:$AZ$28,0)),"n/a")</f>
        <v>n/a</v>
      </c>
      <c r="BZ25" s="60" t="str">
        <f>_xlfn.IFNA(INDEX(a_projections!$A$28:$AZ$38,MATCH(current_projections!$A25,a_projections!$A$28:$A$38,0),MATCH(current_projections!BZ$2,a_projections!$A$28:$AZ$28,0)),"n/a")</f>
        <v>n/a</v>
      </c>
      <c r="CA25" s="60" t="str">
        <f>_xlfn.IFNA(INDEX(a_projections!$A$28:$AZ$38,MATCH(current_projections!$A25,a_projections!$A$28:$A$38,0),MATCH(current_projections!CA$2,a_projections!$A$28:$AZ$28,0)),"n/a")</f>
        <v>n/a</v>
      </c>
      <c r="CB25" s="60" t="str">
        <f>_xlfn.IFNA(INDEX(a_projections!$A$28:$AZ$38,MATCH(current_projections!$A25,a_projections!$A$28:$A$38,0),MATCH(current_projections!CB$2,a_projections!$A$28:$AZ$28,0)),"n/a")</f>
        <v>n/a</v>
      </c>
      <c r="CC25" s="60" t="str">
        <f>_xlfn.IFNA(INDEX(a_projections!$A$28:$AZ$38,MATCH(current_projections!$A25,a_projections!$A$28:$A$38,0),MATCH(current_projections!CC$2,a_projections!$A$28:$AZ$28,0)),"n/a")</f>
        <v>n/a</v>
      </c>
      <c r="CD25" s="60" t="str">
        <f>_xlfn.IFNA(INDEX(a_projections!$A$28:$AZ$38,MATCH(current_projections!$A25,a_projections!$A$28:$A$38,0),MATCH(current_projections!CD$2,a_projections!$A$28:$AZ$28,0)),"n/a")</f>
        <v>n/a</v>
      </c>
      <c r="CE25" s="60" t="str">
        <f>_xlfn.IFNA(INDEX(a_projections!$A$28:$AZ$38,MATCH(current_projections!$A25,a_projections!$A$28:$A$38,0),MATCH(current_projections!CE$2,a_projections!$A$28:$AZ$28,0)),"n/a")</f>
        <v>n/a</v>
      </c>
      <c r="CF25" s="60" t="str">
        <f>_xlfn.IFNA(INDEX(a_projections!$A$28:$AZ$38,MATCH(current_projections!$A25,a_projections!$A$28:$A$38,0),MATCH(current_projections!CF$2,a_projections!$A$28:$AZ$28,0)),"n/a")</f>
        <v>n/a</v>
      </c>
      <c r="CG25" s="60" t="str">
        <f>_xlfn.IFNA(INDEX(a_projections!$A$28:$AZ$38,MATCH(current_projections!$A25,a_projections!$A$28:$A$38,0),MATCH(current_projections!CG$2,a_projections!$A$28:$AZ$28,0)),"n/a")</f>
        <v>n/a</v>
      </c>
      <c r="CH25" s="60" t="str">
        <f>_xlfn.IFNA(INDEX(a_projections!$A$28:$AZ$38,MATCH(current_projections!$A25,a_projections!$A$28:$A$38,0),MATCH(current_projections!CH$2,a_projections!$A$28:$AZ$28,0)),"n/a")</f>
        <v>n/a</v>
      </c>
      <c r="CI25" s="60" t="str">
        <f>_xlfn.IFNA(INDEX(a_projections!$A$28:$AZ$38,MATCH(current_projections!$A25,a_projections!$A$28:$A$38,0),MATCH(current_projections!CI$2,a_projections!$A$28:$AZ$28,0)),"n/a")</f>
        <v>n/a</v>
      </c>
      <c r="CJ25" s="60" t="str">
        <f>_xlfn.IFNA(INDEX(a_projections!$A$28:$AZ$38,MATCH(current_projections!$A25,a_projections!$A$28:$A$38,0),MATCH(current_projections!CJ$2,a_projections!$A$28:$AZ$28,0)),"n/a")</f>
        <v>n/a</v>
      </c>
      <c r="CK25" s="60" t="str">
        <f>_xlfn.IFNA(INDEX(a_projections!$A$28:$AZ$38,MATCH(current_projections!$A25,a_projections!$A$28:$A$38,0),MATCH(current_projections!CK$2,a_projections!$A$28:$AZ$28,0)),"n/a")</f>
        <v>n/a</v>
      </c>
      <c r="CL25" s="60" t="str">
        <f>_xlfn.IFNA(INDEX(a_projections!$A$28:$AZ$38,MATCH(current_projections!$A25,a_projections!$A$28:$A$38,0),MATCH(current_projections!CL$2,a_projections!$A$28:$AZ$28,0)),"n/a")</f>
        <v>n/a</v>
      </c>
      <c r="CM25" s="60" t="str">
        <f>_xlfn.IFNA(INDEX(a_projections!$A$28:$AZ$38,MATCH(current_projections!$A25,a_projections!$A$28:$A$38,0),MATCH(current_projections!CM$2,a_projections!$A$28:$AZ$28,0)),"n/a")</f>
        <v>n/a</v>
      </c>
      <c r="CN25" s="60" t="str">
        <f>_xlfn.IFNA(INDEX(a_projections!$A$28:$AZ$38,MATCH(current_projections!$A25,a_projections!$A$28:$A$38,0),MATCH(current_projections!CN$2,a_projections!$A$28:$AZ$28,0)),"n/a")</f>
        <v>n/a</v>
      </c>
      <c r="CO25" s="60" t="str">
        <f>_xlfn.IFNA(INDEX(a_projections!$A$28:$AZ$38,MATCH(current_projections!$A25,a_projections!$A$28:$A$38,0),MATCH(current_projections!CO$2,a_projections!$A$28:$AZ$28,0)),"n/a")</f>
        <v>n/a</v>
      </c>
      <c r="CP25" s="60" t="str">
        <f>_xlfn.IFNA(INDEX(a_projections!$A$28:$AZ$38,MATCH(current_projections!$A25,a_projections!$A$28:$A$38,0),MATCH(current_projections!CP$2,a_projections!$A$28:$AZ$28,0)),"n/a")</f>
        <v>n/a</v>
      </c>
      <c r="CQ25" s="60" t="str">
        <f>_xlfn.IFNA(INDEX(a_projections!$A$28:$AZ$38,MATCH(current_projections!$A25,a_projections!$A$28:$A$38,0),MATCH(current_projections!CQ$2,a_projections!$A$28:$AZ$28,0)),"n/a")</f>
        <v>n/a</v>
      </c>
      <c r="CR25" s="60" t="str">
        <f>_xlfn.IFNA(INDEX(a_projections!$A$28:$AZ$38,MATCH(current_projections!$A25,a_projections!$A$28:$A$38,0),MATCH(current_projections!CR$2,a_projections!$A$28:$AZ$28,0)),"n/a")</f>
        <v>n/a</v>
      </c>
      <c r="CS25" s="60" t="str">
        <f>_xlfn.IFNA(INDEX(a_projections!$A$28:$AZ$38,MATCH(current_projections!$A25,a_projections!$A$28:$A$38,0),MATCH(current_projections!CS$2,a_projections!$A$28:$AZ$28,0)),"n/a")</f>
        <v>n/a</v>
      </c>
      <c r="CT25" s="60" t="str">
        <f>_xlfn.IFNA(INDEX(a_projections!$A$28:$AZ$38,MATCH(current_projections!$A25,a_projections!$A$28:$A$38,0),MATCH(current_projections!CT$2,a_projections!$A$28:$AZ$28,0)),"n/a")</f>
        <v>n/a</v>
      </c>
      <c r="CU25" s="60" t="str">
        <f>_xlfn.IFNA(INDEX(a_projections!$A$28:$AZ$38,MATCH(current_projections!$A25,a_projections!$A$28:$A$38,0),MATCH(current_projections!CU$2,a_projections!$A$28:$AZ$28,0)),"n/a")</f>
        <v>n/a</v>
      </c>
      <c r="CV25" s="60" t="str">
        <f>_xlfn.IFNA(INDEX(a_projections!$A$28:$AZ$38,MATCH(current_projections!$A25,a_projections!$A$28:$A$38,0),MATCH(current_projections!CV$2,a_projections!$A$28:$AZ$28,0)),"n/a")</f>
        <v>n/a</v>
      </c>
      <c r="CW25" s="60" t="str">
        <f>_xlfn.IFNA(INDEX(a_projections!$A$28:$AZ$38,MATCH(current_projections!$A25,a_projections!$A$28:$A$38,0),MATCH(current_projections!CW$2,a_projections!$A$28:$AZ$28,0)),"n/a")</f>
        <v>n/a</v>
      </c>
      <c r="CX25" s="60" t="str">
        <f>_xlfn.IFNA(INDEX(a_projections!$A$28:$AZ$38,MATCH(current_projections!$A25,a_projections!$A$28:$A$38,0),MATCH(current_projections!CX$2,a_projections!$A$28:$AZ$28,0)),"n/a")</f>
        <v>n/a</v>
      </c>
      <c r="CY25" s="60" t="str">
        <f>_xlfn.IFNA(INDEX(a_projections!$A$28:$AZ$38,MATCH(current_projections!$A25,a_projections!$A$28:$A$38,0),MATCH(current_projections!CY$2,a_projections!$A$28:$AZ$28,0)),"n/a")</f>
        <v>n/a</v>
      </c>
      <c r="CZ25" s="60" t="str">
        <f>_xlfn.IFNA(INDEX(a_projections!$A$28:$AZ$38,MATCH(current_projections!$A25,a_projections!$A$28:$A$38,0),MATCH(current_projections!CZ$2,a_projections!$A$28:$AZ$28,0)),"n/a")</f>
        <v>n/a</v>
      </c>
      <c r="DA25" s="60" t="str">
        <f>_xlfn.IFNA(INDEX(a_projections!$A$28:$AZ$38,MATCH(current_projections!$A25,a_projections!$A$28:$A$38,0),MATCH(current_projections!DA$2,a_projections!$A$28:$AZ$28,0)),"n/a")</f>
        <v>n/a</v>
      </c>
      <c r="DB25" s="60" t="str">
        <f>_xlfn.IFNA(INDEX(a_projections!$A$28:$AZ$38,MATCH(current_projections!$A25,a_projections!$A$28:$A$38,0),MATCH(current_projections!DB$2,a_projections!$A$28:$AZ$28,0)),"n/a")</f>
        <v>n/a</v>
      </c>
      <c r="DC25" s="60" t="str">
        <f>_xlfn.IFNA(INDEX(a_projections!$A$28:$AZ$38,MATCH(current_projections!$A25,a_projections!$A$28:$A$38,0),MATCH(current_projections!DC$2,a_projections!$A$28:$AZ$28,0)),"n/a")</f>
        <v>n/a</v>
      </c>
      <c r="DD25" s="60" t="str">
        <f>_xlfn.IFNA(INDEX(a_projections!$A$28:$AZ$38,MATCH(current_projections!$A25,a_projections!$A$28:$A$38,0),MATCH(current_projections!DD$2,a_projections!$A$28:$AZ$28,0)),"n/a")</f>
        <v>n/a</v>
      </c>
      <c r="DE25" s="60" t="str">
        <f>_xlfn.IFNA(INDEX(a_projections!$A$28:$AZ$38,MATCH(current_projections!$A25,a_projections!$A$28:$A$38,0),MATCH(current_projections!DE$2,a_projections!$A$28:$AZ$28,0)),"n/a")</f>
        <v>n/a</v>
      </c>
      <c r="DF25" s="60" t="str">
        <f>_xlfn.IFNA(INDEX(a_projections!$A$28:$AZ$38,MATCH(current_projections!$A25,a_projections!$A$28:$A$38,0),MATCH(current_projections!DF$2,a_projections!$A$28:$AZ$28,0)),"n/a")</f>
        <v>n/a</v>
      </c>
      <c r="DG25" s="60" t="str">
        <f>_xlfn.IFNA(INDEX(a_projections!$A$28:$AZ$38,MATCH(current_projections!$A25,a_projections!$A$28:$A$38,0),MATCH(current_projections!DG$2,a_projections!$A$28:$AZ$28,0)),"n/a")</f>
        <v>n/a</v>
      </c>
      <c r="DH25" s="60" t="str">
        <f>_xlfn.IFNA(INDEX(a_projections!$A$28:$AZ$38,MATCH(current_projections!$A25,a_projections!$A$28:$A$38,0),MATCH(current_projections!DH$2,a_projections!$A$28:$AZ$28,0)),"n/a")</f>
        <v>n/a</v>
      </c>
      <c r="DI25" s="60" t="str">
        <f>_xlfn.IFNA(INDEX(a_projections!$A$28:$AZ$38,MATCH(current_projections!$A25,a_projections!$A$28:$A$38,0),MATCH(current_projections!DI$2,a_projections!$A$28:$AZ$28,0)),"n/a")</f>
        <v>n/a</v>
      </c>
      <c r="DJ25" s="60" t="str">
        <f>_xlfn.IFNA(INDEX(a_projections!$A$28:$AZ$38,MATCH(current_projections!$A25,a_projections!$A$28:$A$38,0),MATCH(current_projections!DJ$2,a_projections!$A$28:$AZ$28,0)),"n/a")</f>
        <v>n/a</v>
      </c>
      <c r="DK25" s="60" t="str">
        <f>_xlfn.IFNA(INDEX(a_projections!$A$28:$AZ$38,MATCH(current_projections!$A25,a_projections!$A$28:$A$38,0),MATCH(current_projections!DK$2,a_projections!$A$28:$AZ$28,0)),"n/a")</f>
        <v>n/a</v>
      </c>
      <c r="DL25" s="60" t="str">
        <f>_xlfn.IFNA(INDEX(a_projections!$A$28:$AZ$38,MATCH(current_projections!$A25,a_projections!$A$28:$A$38,0),MATCH(current_projections!DL$2,a_projections!$A$28:$AZ$28,0)),"n/a")</f>
        <v>n/a</v>
      </c>
      <c r="DM25" s="60" t="str">
        <f>_xlfn.IFNA(INDEX(a_projections!$A$28:$AZ$38,MATCH(current_projections!$A25,a_projections!$A$28:$A$38,0),MATCH(current_projections!DM$2,a_projections!$A$28:$AZ$28,0)),"n/a")</f>
        <v>n/a</v>
      </c>
      <c r="DN25" s="60" t="str">
        <f>_xlfn.IFNA(INDEX(a_projections!$A$28:$AZ$38,MATCH(current_projections!$A25,a_projections!$A$28:$A$38,0),MATCH(current_projections!DN$2,a_projections!$A$28:$AZ$28,0)),"n/a")</f>
        <v>n/a</v>
      </c>
      <c r="DO25" s="60" t="str">
        <f>_xlfn.IFNA(INDEX(a_projections!$A$28:$AZ$38,MATCH(current_projections!$A25,a_projections!$A$28:$A$38,0),MATCH(current_projections!DO$2,a_projections!$A$28:$AZ$28,0)),"n/a")</f>
        <v>n/a</v>
      </c>
      <c r="DP25" s="60" t="str">
        <f>_xlfn.IFNA(INDEX(a_projections!$A$28:$AZ$38,MATCH(current_projections!$A25,a_projections!$A$28:$A$38,0),MATCH(current_projections!DP$2,a_projections!$A$28:$AZ$28,0)),"n/a")</f>
        <v>n/a</v>
      </c>
      <c r="DQ25" s="60" t="str">
        <f>_xlfn.IFNA(INDEX(a_projections!$A$28:$AZ$38,MATCH(current_projections!$A25,a_projections!$A$28:$A$38,0),MATCH(current_projections!DQ$2,a_projections!$A$28:$AZ$28,0)),"n/a")</f>
        <v>n/a</v>
      </c>
      <c r="DR25" s="60" t="str">
        <f>_xlfn.IFNA(INDEX(a_projections!$A$28:$AZ$38,MATCH(current_projections!$A25,a_projections!$A$28:$A$38,0),MATCH(current_projections!DR$2,a_projections!$A$28:$AZ$28,0)),"n/a")</f>
        <v>n/a</v>
      </c>
      <c r="DS25" s="60" t="str">
        <f>_xlfn.IFNA(INDEX(a_projections!$A$28:$AZ$38,MATCH(current_projections!$A25,a_projections!$A$28:$A$38,0),MATCH(current_projections!DS$2,a_projections!$A$28:$AZ$28,0)),"n/a")</f>
        <v>n/a</v>
      </c>
      <c r="DT25" s="60" t="str">
        <f>_xlfn.IFNA(INDEX(a_projections!$A$28:$AZ$38,MATCH(current_projections!$A25,a_projections!$A$28:$A$38,0),MATCH(current_projections!DT$2,a_projections!$A$28:$AZ$28,0)),"n/a")</f>
        <v>n/a</v>
      </c>
      <c r="DU25" s="60" t="str">
        <f>_xlfn.IFNA(INDEX(a_projections!$A$28:$AZ$38,MATCH(current_projections!$A25,a_projections!$A$28:$A$38,0),MATCH(current_projections!DU$2,a_projections!$A$28:$AZ$28,0)),"n/a")</f>
        <v>n/a</v>
      </c>
      <c r="DV25" s="60" t="str">
        <f>_xlfn.IFNA(INDEX(a_projections!$A$28:$AZ$38,MATCH(current_projections!$A25,a_projections!$A$28:$A$38,0),MATCH(current_projections!DV$2,a_projections!$A$28:$AZ$28,0)),"n/a")</f>
        <v>n/a</v>
      </c>
      <c r="DW25" s="60" t="str">
        <f>_xlfn.IFNA(INDEX(a_projections!$A$28:$AZ$38,MATCH(current_projections!$A25,a_projections!$A$28:$A$38,0),MATCH(current_projections!DW$2,a_projections!$A$28:$AZ$28,0)),"n/a")</f>
        <v>n/a</v>
      </c>
      <c r="DX25" s="60" t="str">
        <f>_xlfn.IFNA(INDEX(a_projections!$A$28:$AZ$38,MATCH(current_projections!$A25,a_projections!$A$28:$A$38,0),MATCH(current_projections!DX$2,a_projections!$A$28:$AZ$28,0)),"n/a")</f>
        <v>n/a</v>
      </c>
      <c r="DY25" s="60" t="str">
        <f>_xlfn.IFNA(INDEX(a_projections!$A$28:$AZ$38,MATCH(current_projections!$A25,a_projections!$A$28:$A$38,0),MATCH(current_projections!DY$2,a_projections!$A$28:$AZ$28,0)),"n/a")</f>
        <v>n/a</v>
      </c>
      <c r="DZ25" s="60" t="str">
        <f>_xlfn.IFNA(INDEX(a_projections!$A$28:$AZ$38,MATCH(current_projections!$A25,a_projections!$A$28:$A$38,0),MATCH(current_projections!DZ$2,a_projections!$A$28:$AZ$28,0)),"n/a")</f>
        <v>n/a</v>
      </c>
      <c r="EA25" s="60" t="str">
        <f>_xlfn.IFNA(INDEX(a_projections!$A$28:$AZ$38,MATCH(current_projections!$A25,a_projections!$A$28:$A$38,0),MATCH(current_projections!EA$2,a_projections!$A$28:$AZ$28,0)),"n/a")</f>
        <v>n/a</v>
      </c>
      <c r="EB25" s="60" t="str">
        <f>_xlfn.IFNA(INDEX(a_projections!$A$28:$AZ$38,MATCH(current_projections!$A25,a_projections!$A$28:$A$38,0),MATCH(current_projections!EB$2,a_projections!$A$28:$AZ$28,0)),"n/a")</f>
        <v>n/a</v>
      </c>
      <c r="EC25" s="60" t="str">
        <f>_xlfn.IFNA(INDEX(a_projections!$A$28:$AZ$38,MATCH(current_projections!$A25,a_projections!$A$28:$A$38,0),MATCH(current_projections!EC$2,a_projections!$A$28:$AZ$28,0)),"n/a")</f>
        <v>n/a</v>
      </c>
      <c r="ED25" s="60" t="str">
        <f>_xlfn.IFNA(INDEX(a_projections!$A$28:$AZ$38,MATCH(current_projections!$A25,a_projections!$A$28:$A$38,0),MATCH(current_projections!ED$2,a_projections!$A$28:$AZ$28,0)),"n/a")</f>
        <v>n/a</v>
      </c>
      <c r="EE25" s="60" t="str">
        <f>_xlfn.IFNA(INDEX(a_projections!$A$28:$AZ$38,MATCH(current_projections!$A25,a_projections!$A$28:$A$38,0),MATCH(current_projections!EE$2,a_projections!$A$28:$AZ$28,0)),"n/a")</f>
        <v>n/a</v>
      </c>
      <c r="EF25" s="60" t="str">
        <f>_xlfn.IFNA(INDEX(a_projections!$A$28:$AZ$38,MATCH(current_projections!$A25,a_projections!$A$28:$A$38,0),MATCH(current_projections!EF$2,a_projections!$A$28:$AZ$28,0)),"n/a")</f>
        <v>n/a</v>
      </c>
      <c r="EG25" s="60" t="str">
        <f>_xlfn.IFNA(INDEX(a_projections!$A$28:$AZ$38,MATCH(current_projections!$A25,a_projections!$A$28:$A$38,0),MATCH(current_projections!EG$2,a_projections!$A$28:$AZ$28,0)),"n/a")</f>
        <v>n/a</v>
      </c>
      <c r="EH25" s="60" t="str">
        <f>_xlfn.IFNA(INDEX(a_projections!$A$28:$AZ$38,MATCH(current_projections!$A25,a_projections!$A$28:$A$38,0),MATCH(current_projections!EH$2,a_projections!$A$28:$AZ$28,0)),"n/a")</f>
        <v>n/a</v>
      </c>
      <c r="EI25" s="60" t="str">
        <f>_xlfn.IFNA(INDEX(a_projections!$A$28:$AZ$38,MATCH(current_projections!$A25,a_projections!$A$28:$A$38,0),MATCH(current_projections!EI$2,a_projections!$A$28:$AZ$28,0)),"n/a")</f>
        <v>n/a</v>
      </c>
      <c r="EJ25" s="60" t="str">
        <f>_xlfn.IFNA(INDEX(a_projections!$A$28:$AZ$38,MATCH(current_projections!$A25,a_projections!$A$28:$A$38,0),MATCH(current_projections!EJ$2,a_projections!$A$28:$AZ$28,0)),"n/a")</f>
        <v>n/a</v>
      </c>
      <c r="EK25" s="60" t="str">
        <f>_xlfn.IFNA(INDEX(a_projections!$A$28:$AZ$38,MATCH(current_projections!$A25,a_projections!$A$28:$A$38,0),MATCH(current_projections!EK$2,a_projections!$A$28:$AZ$28,0)),"n/a")</f>
        <v>n/a</v>
      </c>
      <c r="EL25" s="60" t="str">
        <f>_xlfn.IFNA(INDEX(a_projections!$A$28:$AZ$38,MATCH(current_projections!$A25,a_projections!$A$28:$A$38,0),MATCH(current_projections!EL$2,a_projections!$A$28:$AZ$28,0)),"n/a")</f>
        <v>n/a</v>
      </c>
      <c r="EM25" s="60" t="str">
        <f>_xlfn.IFNA(INDEX(a_projections!$A$28:$AZ$38,MATCH(current_projections!$A25,a_projections!$A$28:$A$38,0),MATCH(current_projections!EM$2,a_projections!$A$28:$AZ$28,0)),"n/a")</f>
        <v>n/a</v>
      </c>
      <c r="EN25" s="60" t="str">
        <f>_xlfn.IFNA(INDEX(a_projections!$A$28:$AZ$38,MATCH(current_projections!$A25,a_projections!$A$28:$A$38,0),MATCH(current_projections!EN$2,a_projections!$A$28:$AZ$28,0)),"n/a")</f>
        <v>n/a</v>
      </c>
      <c r="EO25" s="60" t="str">
        <f>_xlfn.IFNA(INDEX(a_projections!$A$28:$AZ$38,MATCH(current_projections!$A25,a_projections!$A$28:$A$38,0),MATCH(current_projections!EO$2,a_projections!$A$28:$AZ$28,0)),"n/a")</f>
        <v>n/a</v>
      </c>
      <c r="EP25" s="60" t="str">
        <f>_xlfn.IFNA(INDEX(a_projections!$A$28:$AZ$38,MATCH(current_projections!$A25,a_projections!$A$28:$A$38,0),MATCH(current_projections!EP$2,a_projections!$A$28:$AZ$28,0)),"n/a")</f>
        <v>n/a</v>
      </c>
      <c r="EQ25" s="60" t="str">
        <f>_xlfn.IFNA(INDEX(a_projections!$A$28:$AZ$38,MATCH(current_projections!$A25,a_projections!$A$28:$A$38,0),MATCH(current_projections!EQ$2,a_projections!$A$28:$AZ$28,0)),"n/a")</f>
        <v>n/a</v>
      </c>
      <c r="ER25" s="60" t="str">
        <f>_xlfn.IFNA(INDEX(a_projections!$A$28:$AZ$38,MATCH(current_projections!$A25,a_projections!$A$28:$A$38,0),MATCH(current_projections!ER$2,a_projections!$A$28:$AZ$28,0)),"n/a")</f>
        <v>n/a</v>
      </c>
      <c r="ES25" s="60" t="str">
        <f>_xlfn.IFNA(INDEX(a_projections!$A$28:$AZ$38,MATCH(current_projections!$A25,a_projections!$A$28:$A$38,0),MATCH(current_projections!ES$2,a_projections!$A$28:$AZ$28,0)),"n/a")</f>
        <v>n/a</v>
      </c>
      <c r="ET25" s="60" t="str">
        <f>_xlfn.IFNA(INDEX(a_projections!$A$28:$AZ$38,MATCH(current_projections!$A25,a_projections!$A$28:$A$38,0),MATCH(current_projections!ET$2,a_projections!$A$28:$AZ$28,0)),"n/a")</f>
        <v>n/a</v>
      </c>
      <c r="EU25" s="60" t="str">
        <f>_xlfn.IFNA(INDEX(a_projections!$A$28:$AZ$38,MATCH(current_projections!$A25,a_projections!$A$28:$A$38,0),MATCH(current_projections!EU$2,a_projections!$A$28:$AZ$28,0)),"n/a")</f>
        <v>n/a</v>
      </c>
      <c r="EV25" s="60" t="str">
        <f>_xlfn.IFNA(INDEX(a_projections!$A$28:$AZ$38,MATCH(current_projections!$A25,a_projections!$A$28:$A$38,0),MATCH(current_projections!EV$2,a_projections!$A$28:$AZ$28,0)),"n/a")</f>
        <v>n/a</v>
      </c>
      <c r="EW25" s="60" t="str">
        <f>_xlfn.IFNA(INDEX(a_projections!$A$28:$AZ$38,MATCH(current_projections!$A25,a_projections!$A$28:$A$38,0),MATCH(current_projections!EW$2,a_projections!$A$28:$AZ$28,0)),"n/a")</f>
        <v>n/a</v>
      </c>
      <c r="EX25" s="60" t="str">
        <f>_xlfn.IFNA(INDEX(a_projections!$A$28:$AZ$38,MATCH(current_projections!$A25,a_projections!$A$28:$A$38,0),MATCH(current_projections!EX$2,a_projections!$A$28:$AZ$28,0)),"n/a")</f>
        <v>n/a</v>
      </c>
      <c r="EY25" s="60" t="str">
        <f>_xlfn.IFNA(INDEX(a_projections!$A$28:$AZ$38,MATCH(current_projections!$A25,a_projections!$A$28:$A$38,0),MATCH(current_projections!EY$2,a_projections!$A$28:$AZ$28,0)),"n/a")</f>
        <v>n/a</v>
      </c>
      <c r="EZ25" s="60" t="str">
        <f>_xlfn.IFNA(INDEX(a_projections!$A$28:$AZ$38,MATCH(current_projections!$A25,a_projections!$A$28:$A$38,0),MATCH(current_projections!EZ$2,a_projections!$A$28:$AZ$28,0)),"n/a")</f>
        <v>n/a</v>
      </c>
      <c r="FA25" s="60" t="str">
        <f>_xlfn.IFNA(INDEX(a_projections!$A$28:$AZ$38,MATCH(current_projections!$A25,a_projections!$A$28:$A$38,0),MATCH(current_projections!FA$2,a_projections!$A$28:$AZ$28,0)),"n/a")</f>
        <v>n/a</v>
      </c>
      <c r="FB25" s="60" t="str">
        <f>_xlfn.IFNA(INDEX(a_projections!$A$28:$AZ$38,MATCH(current_projections!$A25,a_projections!$A$28:$A$38,0),MATCH(current_projections!FB$2,a_projections!$A$28:$AZ$28,0)),"n/a")</f>
        <v>n/a</v>
      </c>
      <c r="FC25" s="60" t="str">
        <f>_xlfn.IFNA(INDEX(a_projections!$A$28:$AZ$38,MATCH(current_projections!$A25,a_projections!$A$28:$A$38,0),MATCH(current_projections!FC$2,a_projections!$A$28:$AZ$28,0)),"n/a")</f>
        <v>n/a</v>
      </c>
      <c r="FD25" s="60" t="str">
        <f>_xlfn.IFNA(INDEX(a_projections!$A$28:$AZ$38,MATCH(current_projections!$A25,a_projections!$A$28:$A$38,0),MATCH(current_projections!FD$2,a_projections!$A$28:$AZ$28,0)),"n/a")</f>
        <v>n/a</v>
      </c>
      <c r="FE25" s="60" t="str">
        <f>_xlfn.IFNA(INDEX(a_projections!$A$28:$AZ$38,MATCH(current_projections!$A25,a_projections!$A$28:$A$38,0),MATCH(current_projections!FE$2,a_projections!$A$28:$AZ$28,0)),"n/a")</f>
        <v>n/a</v>
      </c>
      <c r="FF25" s="60" t="str">
        <f>_xlfn.IFNA(INDEX(a_projections!$A$28:$AZ$38,MATCH(current_projections!$A25,a_projections!$A$28:$A$38,0),MATCH(current_projections!FF$2,a_projections!$A$28:$AZ$28,0)),"n/a")</f>
        <v>n/a</v>
      </c>
      <c r="FG25" s="60" t="str">
        <f>_xlfn.IFNA(INDEX(a_projections!$A$28:$AZ$38,MATCH(current_projections!$A25,a_projections!$A$28:$A$38,0),MATCH(current_projections!FG$2,a_projections!$A$28:$AZ$28,0)),"n/a")</f>
        <v>n/a</v>
      </c>
      <c r="FH25" s="60" t="str">
        <f>_xlfn.IFNA(INDEX(a_projections!$A$28:$AZ$38,MATCH(current_projections!$A25,a_projections!$A$28:$A$38,0),MATCH(current_projections!FH$2,a_projections!$A$28:$AZ$28,0)),"n/a")</f>
        <v>n/a</v>
      </c>
      <c r="FI25" s="60" t="str">
        <f>_xlfn.IFNA(INDEX(a_projections!$A$28:$AZ$38,MATCH(current_projections!$A25,a_projections!$A$28:$A$38,0),MATCH(current_projections!FI$2,a_projections!$A$28:$AZ$28,0)),"n/a")</f>
        <v>n/a</v>
      </c>
      <c r="FJ25" s="60" t="str">
        <f>_xlfn.IFNA(INDEX(a_projections!$A$28:$AZ$38,MATCH(current_projections!$A25,a_projections!$A$28:$A$38,0),MATCH(current_projections!FJ$2,a_projections!$A$28:$AZ$28,0)),"n/a")</f>
        <v>n/a</v>
      </c>
      <c r="FK25" s="60" t="str">
        <f>_xlfn.IFNA(INDEX(a_projections!$A$28:$AZ$38,MATCH(current_projections!$A25,a_projections!$A$28:$A$38,0),MATCH(current_projections!FK$2,a_projections!$A$28:$AZ$28,0)),"n/a")</f>
        <v>n/a</v>
      </c>
      <c r="FL25" s="60" t="str">
        <f>_xlfn.IFNA(INDEX(a_projections!$A$28:$AZ$38,MATCH(current_projections!$A25,a_projections!$A$28:$A$38,0),MATCH(current_projections!FL$2,a_projections!$A$28:$AZ$28,0)),"n/a")</f>
        <v>n/a</v>
      </c>
      <c r="FM25" s="60" t="str">
        <f>_xlfn.IFNA(INDEX(a_projections!$A$28:$AZ$38,MATCH(current_projections!$A25,a_projections!$A$28:$A$38,0),MATCH(current_projections!FM$2,a_projections!$A$28:$AZ$28,0)),"n/a")</f>
        <v>n/a</v>
      </c>
      <c r="FN25" s="60" t="str">
        <f>_xlfn.IFNA(INDEX(a_projections!$A$28:$AZ$38,MATCH(current_projections!$A25,a_projections!$A$28:$A$38,0),MATCH(current_projections!FN$2,a_projections!$A$28:$AZ$28,0)),"n/a")</f>
        <v>n/a</v>
      </c>
      <c r="FO25" s="60" t="str">
        <f>_xlfn.IFNA(INDEX(a_projections!$A$28:$AZ$38,MATCH(current_projections!$A25,a_projections!$A$28:$A$38,0),MATCH(current_projections!FO$2,a_projections!$A$28:$AZ$28,0)),"n/a")</f>
        <v>n/a</v>
      </c>
      <c r="FP25" s="60" t="str">
        <f>_xlfn.IFNA(INDEX(a_projections!$A$28:$AZ$38,MATCH(current_projections!$A25,a_projections!$A$28:$A$38,0),MATCH(current_projections!FP$2,a_projections!$A$28:$AZ$28,0)),"n/a")</f>
        <v>n/a</v>
      </c>
      <c r="FQ25" s="60" t="str">
        <f>_xlfn.IFNA(INDEX(a_projections!$A$28:$AZ$38,MATCH(current_projections!$A25,a_projections!$A$28:$A$38,0),MATCH(current_projections!FQ$2,a_projections!$A$28:$AZ$28,0)),"n/a")</f>
        <v>n/a</v>
      </c>
      <c r="FR25" s="60" t="str">
        <f>_xlfn.IFNA(INDEX(a_projections!$A$28:$AZ$38,MATCH(current_projections!$A25,a_projections!$A$28:$A$38,0),MATCH(current_projections!FR$2,a_projections!$A$28:$AZ$28,0)),"n/a")</f>
        <v>n/a</v>
      </c>
      <c r="FS25" s="60" t="str">
        <f>_xlfn.IFNA(INDEX(a_projections!$A$28:$AZ$38,MATCH(current_projections!$A25,a_projections!$A$28:$A$38,0),MATCH(current_projections!FS$2,a_projections!$A$28:$AZ$28,0)),"n/a")</f>
        <v>n/a</v>
      </c>
      <c r="FT25" s="60" t="str">
        <f>_xlfn.IFNA(INDEX(a_projections!$A$28:$AZ$38,MATCH(current_projections!$A25,a_projections!$A$28:$A$38,0),MATCH(current_projections!FT$2,a_projections!$A$28:$AZ$28,0)),"n/a")</f>
        <v>n/a</v>
      </c>
      <c r="FU25" s="60" t="str">
        <f>_xlfn.IFNA(INDEX(a_projections!$A$28:$AZ$38,MATCH(current_projections!$A25,a_projections!$A$28:$A$38,0),MATCH(current_projections!FU$2,a_projections!$A$28:$AZ$28,0)),"n/a")</f>
        <v>n/a</v>
      </c>
      <c r="FV25" s="60" t="str">
        <f>_xlfn.IFNA(INDEX(a_projections!$A$28:$AZ$38,MATCH(current_projections!$A25,a_projections!$A$28:$A$38,0),MATCH(current_projections!FV$2,a_projections!$A$28:$AZ$28,0)),"n/a")</f>
        <v>n/a</v>
      </c>
      <c r="FW25" s="60" t="str">
        <f>_xlfn.IFNA(INDEX(a_projections!$A$28:$AZ$38,MATCH(current_projections!$A25,a_projections!$A$28:$A$38,0),MATCH(current_projections!FW$2,a_projections!$A$28:$AZ$28,0)),"n/a")</f>
        <v>n/a</v>
      </c>
      <c r="FX25" s="60" t="str">
        <f>_xlfn.IFNA(INDEX(a_projections!$A$28:$AZ$38,MATCH(current_projections!$A25,a_projections!$A$28:$A$38,0),MATCH(current_projections!FX$2,a_projections!$A$28:$AZ$28,0)),"n/a")</f>
        <v>n/a</v>
      </c>
      <c r="FY25" s="60" t="str">
        <f>_xlfn.IFNA(INDEX(a_projections!$A$28:$AZ$38,MATCH(current_projections!$A25,a_projections!$A$28:$A$38,0),MATCH(current_projections!FY$2,a_projections!$A$28:$AZ$28,0)),"n/a")</f>
        <v>n/a</v>
      </c>
      <c r="FZ25" s="60" t="str">
        <f>_xlfn.IFNA(INDEX(a_projections!$A$28:$AZ$38,MATCH(current_projections!$A25,a_projections!$A$28:$A$38,0),MATCH(current_projections!FZ$2,a_projections!$A$28:$AZ$28,0)),"n/a")</f>
        <v>n/a</v>
      </c>
      <c r="GA25" s="60" t="str">
        <f>_xlfn.IFNA(INDEX(a_projections!$A$28:$AZ$38,MATCH(current_projections!$A25,a_projections!$A$28:$A$38,0),MATCH(current_projections!GA$2,a_projections!$A$28:$AZ$28,0)),"n/a")</f>
        <v>n/a</v>
      </c>
      <c r="GB25" s="60" t="str">
        <f>_xlfn.IFNA(INDEX(a_projections!$A$28:$AZ$38,MATCH(current_projections!$A25,a_projections!$A$28:$A$38,0),MATCH(current_projections!GB$2,a_projections!$A$28:$AZ$28,0)),"n/a")</f>
        <v>n/a</v>
      </c>
      <c r="GC25" s="60" t="str">
        <f>_xlfn.IFNA(INDEX(a_projections!$A$28:$AZ$38,MATCH(current_projections!$A25,a_projections!$A$28:$A$38,0),MATCH(current_projections!GC$2,a_projections!$A$28:$AZ$28,0)),"n/a")</f>
        <v>n/a</v>
      </c>
      <c r="GD25" s="60" t="str">
        <f>_xlfn.IFNA(INDEX(a_projections!$A$28:$AZ$38,MATCH(current_projections!$A25,a_projections!$A$28:$A$38,0),MATCH(current_projections!GD$2,a_projections!$A$28:$AZ$28,0)),"n/a")</f>
        <v>n/a</v>
      </c>
      <c r="GE25" s="60" t="str">
        <f>_xlfn.IFNA(INDEX(a_projections!$A$28:$AZ$38,MATCH(current_projections!$A25,a_projections!$A$28:$A$38,0),MATCH(current_projections!GE$2,a_projections!$A$28:$AZ$28,0)),"n/a")</f>
        <v>n/a</v>
      </c>
      <c r="GF25" s="60" t="str">
        <f>_xlfn.IFNA(INDEX(a_projections!$A$28:$AZ$38,MATCH(current_projections!$A25,a_projections!$A$28:$A$38,0),MATCH(current_projections!GF$2,a_projections!$A$28:$AZ$28,0)),"n/a")</f>
        <v>n/a</v>
      </c>
      <c r="GG25" s="60" t="str">
        <f>_xlfn.IFNA(INDEX(a_projections!$A$28:$AZ$38,MATCH(current_projections!$A25,a_projections!$A$28:$A$38,0),MATCH(current_projections!GG$2,a_projections!$A$28:$AZ$28,0)),"n/a")</f>
        <v>n/a</v>
      </c>
      <c r="GH25" s="60" t="str">
        <f>_xlfn.IFNA(INDEX(a_projections!$A$28:$AZ$38,MATCH(current_projections!$A25,a_projections!$A$28:$A$38,0),MATCH(current_projections!GH$2,a_projections!$A$28:$AZ$28,0)),"n/a")</f>
        <v>n/a</v>
      </c>
      <c r="GI25" s="60">
        <f>_xlfn.IFNA(INDEX(a_projections!$A$28:$AZ$38,MATCH(current_projections!$A25,a_projections!$A$28:$A$38,0),MATCH(current_projections!GI$2,a_projections!$A$28:$AZ$28,0)),"n/a")</f>
        <v>0</v>
      </c>
      <c r="GJ25" s="60">
        <f>_xlfn.IFNA(INDEX(a_projections!$A$28:$AZ$38,MATCH(current_projections!$A25,a_projections!$A$28:$A$38,0),MATCH(current_projections!GJ$2,a_projections!$A$28:$AZ$28,0)),"n/a")</f>
        <v>0</v>
      </c>
      <c r="GK25" s="60">
        <f>_xlfn.IFNA(INDEX(a_projections!$A$28:$AZ$38,MATCH(current_projections!$A25,a_projections!$A$28:$A$38,0),MATCH(current_projections!GK$2,a_projections!$A$28:$AZ$28,0)),"n/a")</f>
        <v>8.5307462439200279</v>
      </c>
      <c r="GL25" s="60">
        <f>_xlfn.IFNA(INDEX(a_projections!$A$28:$AZ$38,MATCH(current_projections!$A25,a_projections!$A$28:$A$38,0),MATCH(current_projections!GL$2,a_projections!$A$28:$AZ$28,0)),"n/a")</f>
        <v>2.0412239464215221</v>
      </c>
      <c r="GM25" s="60">
        <f>_xlfn.IFNA(INDEX(a_projections!$A$28:$AZ$38,MATCH(current_projections!$A25,a_projections!$A$28:$A$38,0),MATCH(current_projections!GM$2,a_projections!$A$28:$AZ$28,0)),"n/a")</f>
        <v>2.543372692101209</v>
      </c>
      <c r="GN25" s="60">
        <f>_xlfn.IFNA(INDEX(a_projections!$A$28:$AZ$38,MATCH(current_projections!$A25,a_projections!$A$28:$A$38,0),MATCH(current_projections!GN$2,a_projections!$A$28:$AZ$28,0)),"n/a")</f>
        <v>3.1665447972335947</v>
      </c>
      <c r="GO25" s="60">
        <f>_xlfn.IFNA(INDEX(a_projections!$A$28:$AZ$38,MATCH(current_projections!$A25,a_projections!$A$28:$A$38,0),MATCH(current_projections!GO$2,a_projections!$A$28:$AZ$28,0)),"n/a")</f>
        <v>-6.6077360650880212</v>
      </c>
      <c r="GP25" s="60">
        <f>_xlfn.IFNA(INDEX(a_projections!$A$28:$AZ$38,MATCH(current_projections!$A25,a_projections!$A$28:$A$38,0),MATCH(current_projections!GP$2,a_projections!$A$28:$AZ$28,0)),"n/a")</f>
        <v>-0.30190254296745822</v>
      </c>
      <c r="GQ25" s="60">
        <f>_xlfn.IFNA(INDEX(a_projections!$A$28:$AZ$38,MATCH(current_projections!$A25,a_projections!$A$28:$A$38,0),MATCH(current_projections!GQ$2,a_projections!$A$28:$AZ$28,0)),"n/a")</f>
        <v>-1.006518985336069</v>
      </c>
      <c r="GR25" s="60">
        <f>_xlfn.IFNA(INDEX(a_projections!$A$28:$AZ$38,MATCH(current_projections!$A25,a_projections!$A$28:$A$38,0),MATCH(current_projections!GR$2,a_projections!$A$28:$AZ$28,0)),"n/a")</f>
        <v>-2.0426008157821696</v>
      </c>
      <c r="GS25" s="60">
        <f>_xlfn.IFNA(INDEX(a_projections!$A$28:$AZ$38,MATCH(current_projections!$A25,a_projections!$A$28:$A$38,0),MATCH(current_projections!GS$2,a_projections!$A$28:$AZ$28,0)),"n/a")</f>
        <v>16.382388419775907</v>
      </c>
      <c r="GT25" s="60">
        <f>_xlfn.IFNA(INDEX(a_projections!$A$28:$AZ$38,MATCH(current_projections!$A25,a_projections!$A$28:$A$38,0),MATCH(current_projections!GT$2,a_projections!$A$28:$AZ$28,0)),"n/a")</f>
        <v>3.0121074193194319</v>
      </c>
      <c r="GU25" s="60">
        <f>_xlfn.IFNA(INDEX(a_projections!$A$28:$AZ$38,MATCH(current_projections!$A25,a_projections!$A$28:$A$38,0),MATCH(current_projections!GU$2,a_projections!$A$28:$AZ$28,0)),"n/a")</f>
        <v>3.9976350351278667</v>
      </c>
      <c r="GV25" s="60">
        <f>_xlfn.IFNA(INDEX(a_projections!$A$28:$AZ$38,MATCH(current_projections!$A25,a_projections!$A$28:$A$38,0),MATCH(current_projections!GV$2,a_projections!$A$28:$AZ$28,0)),"n/a")</f>
        <v>5.4742539785869182</v>
      </c>
      <c r="GW25" s="60">
        <f>_xlfn.IFNA(INDEX(a_projections!$A$28:$AZ$38,MATCH(current_projections!$A25,a_projections!$A$28:$A$38,0),MATCH(current_projections!GW$2,a_projections!$A$28:$AZ$28,0)),"n/a")</f>
        <v>7.3566945639164549</v>
      </c>
      <c r="GX25" s="60">
        <f>_xlfn.IFNA(INDEX(a_projections!$A$28:$AZ$38,MATCH(current_projections!$A25,a_projections!$A$28:$A$38,0),MATCH(current_projections!GX$2,a_projections!$A$28:$AZ$28,0)),"n/a")</f>
        <v>4.0651830194832428</v>
      </c>
      <c r="GY25" s="60">
        <f>_xlfn.IFNA(INDEX(a_projections!$A$28:$AZ$38,MATCH(current_projections!$A25,a_projections!$A$28:$A$38,0),MATCH(current_projections!GY$2,a_projections!$A$28:$AZ$28,0)),"n/a")</f>
        <v>4.0812379022360235</v>
      </c>
      <c r="GZ25" s="60">
        <f>_xlfn.IFNA(INDEX(a_projections!$A$28:$AZ$38,MATCH(current_projections!$A25,a_projections!$A$28:$A$38,0),MATCH(current_projections!GZ$2,a_projections!$A$28:$AZ$28,0)),"n/a")</f>
        <v>3.7523489857255621</v>
      </c>
      <c r="HA25" s="60">
        <f>_xlfn.IFNA(INDEX(a_projections!$A$28:$AZ$38,MATCH(current_projections!$A25,a_projections!$A$28:$A$38,0),MATCH(current_projections!HA$2,a_projections!$A$28:$AZ$28,0)),"n/a")</f>
        <v>6.3225509082585729</v>
      </c>
      <c r="HB25" s="60">
        <f>_xlfn.IFNA(INDEX(a_projections!$A$28:$AZ$38,MATCH(current_projections!$A25,a_projections!$A$28:$A$38,0),MATCH(current_projections!HB$2,a_projections!$A$28:$AZ$28,0)),"n/a")</f>
        <v>3.4381365201417546</v>
      </c>
      <c r="HC25" s="60">
        <f>_xlfn.IFNA(INDEX(a_projections!$A$28:$AZ$38,MATCH(current_projections!$A25,a_projections!$A$28:$A$38,0),MATCH(current_projections!HC$2,a_projections!$A$28:$AZ$28,0)),"n/a")</f>
        <v>3.2845693630413786</v>
      </c>
      <c r="HD25" s="60">
        <f>_xlfn.IFNA(INDEX(a_projections!$A$28:$AZ$38,MATCH(current_projections!$A25,a_projections!$A$28:$A$38,0),MATCH(current_projections!HD$2,a_projections!$A$28:$AZ$28,0)),"n/a")</f>
        <v>3.1725653775872775</v>
      </c>
      <c r="HE25" s="60">
        <f>_xlfn.IFNA(INDEX(a_projections!$A$28:$AZ$38,MATCH(current_projections!$A25,a_projections!$A$28:$A$38,0),MATCH(current_projections!HE$2,a_projections!$A$28:$AZ$28,0)),"n/a")</f>
        <v>6.3601736850960267</v>
      </c>
      <c r="HF25" s="60">
        <f>_xlfn.IFNA(INDEX(a_projections!$A$28:$AZ$38,MATCH(current_projections!$A25,a_projections!$A$28:$A$38,0),MATCH(current_projections!HF$2,a_projections!$A$28:$AZ$28,0)),"n/a")</f>
        <v>3.1176028167816394</v>
      </c>
      <c r="HG25" s="60">
        <f>_xlfn.IFNA(INDEX(a_projections!$A$28:$AZ$38,MATCH(current_projections!$A25,a_projections!$A$28:$A$38,0),MATCH(current_projections!HG$2,a_projections!$A$28:$AZ$28,0)),"n/a")</f>
        <v>3.077487087376829</v>
      </c>
      <c r="HH25" s="60">
        <f>_xlfn.IFNA(INDEX(a_projections!$A$28:$AZ$38,MATCH(current_projections!$A25,a_projections!$A$28:$A$38,0),MATCH(current_projections!HH$2,a_projections!$A$28:$AZ$28,0)),"n/a")</f>
        <v>3.0546245143989736</v>
      </c>
      <c r="HI25" s="60">
        <f>_xlfn.IFNA(INDEX(a_projections!$A$28:$AZ$38,MATCH(current_projections!$A25,a_projections!$A$28:$A$38,0),MATCH(current_projections!HI$2,a_projections!$A$28:$AZ$28,0)),"n/a")</f>
        <v>4.7795470977830767</v>
      </c>
      <c r="HJ25" s="60">
        <f>_xlfn.IFNA(INDEX(a_projections!$A$28:$AZ$38,MATCH(current_projections!$A25,a_projections!$A$28:$A$38,0),MATCH(current_projections!HJ$2,a_projections!$A$28:$AZ$28,0)),"n/a")</f>
        <v>2.667970927219665</v>
      </c>
      <c r="HK25" s="60">
        <f>_xlfn.IFNA(INDEX(a_projections!$A$28:$AZ$38,MATCH(current_projections!$A25,a_projections!$A$28:$A$38,0),MATCH(current_projections!HK$2,a_projections!$A$28:$AZ$28,0)),"n/a")</f>
        <v>2.5691338432602517</v>
      </c>
      <c r="HL25" s="60">
        <f>_xlfn.IFNA(INDEX(a_projections!$A$28:$AZ$38,MATCH(current_projections!$A25,a_projections!$A$28:$A$38,0),MATCH(current_projections!HL$2,a_projections!$A$28:$AZ$28,0)),"n/a")</f>
        <v>2.4518559235450654</v>
      </c>
      <c r="HM25" s="60">
        <f>_xlfn.IFNA(INDEX(a_projections!$A$28:$AZ$38,MATCH(current_projections!$A25,a_projections!$A$28:$A$38,0),MATCH(current_projections!HM$2,a_projections!$A$28:$AZ$28,0)),"n/a")</f>
        <v>4.318982520630632</v>
      </c>
      <c r="HN25" s="60">
        <f>_xlfn.IFNA(INDEX(a_projections!$A$28:$AZ$38,MATCH(current_projections!$A25,a_projections!$A$28:$A$38,0),MATCH(current_projections!HN$2,a_projections!$A$28:$AZ$28,0)),"n/a")</f>
        <v>2.2900520961280924</v>
      </c>
      <c r="HO25" s="60">
        <f>_xlfn.IFNA(INDEX(a_projections!$A$28:$AZ$38,MATCH(current_projections!$A25,a_projections!$A$28:$A$38,0),MATCH(current_projections!HO$2,a_projections!$A$28:$AZ$28,0)),"n/a")</f>
        <v>2.2223368553570211</v>
      </c>
      <c r="HP25" s="60">
        <f>_xlfn.IFNA(INDEX(a_projections!$A$28:$AZ$38,MATCH(current_projections!$A25,a_projections!$A$28:$A$38,0),MATCH(current_projections!HP$2,a_projections!$A$28:$AZ$28,0)),"n/a")</f>
        <v>2.1665876087302083</v>
      </c>
      <c r="HQ25" s="60">
        <f>_xlfn.IFNA(INDEX(a_projections!$A$28:$AZ$38,MATCH(current_projections!$A25,a_projections!$A$28:$A$38,0),MATCH(current_projections!HQ$2,a_projections!$A$28:$AZ$28,0)),"n/a")</f>
        <v>4.5992470894961723</v>
      </c>
      <c r="HR25" s="60">
        <f>_xlfn.IFNA(INDEX(a_projections!$A$28:$AZ$38,MATCH(current_projections!$A25,a_projections!$A$28:$A$38,0),MATCH(current_projections!HR$2,a_projections!$A$28:$AZ$28,0)),"n/a")</f>
        <v>2.2032598703216832</v>
      </c>
      <c r="HS25" s="60">
        <f>_xlfn.IFNA(INDEX(a_projections!$A$28:$AZ$38,MATCH(current_projections!$A25,a_projections!$A$28:$A$38,0),MATCH(current_projections!HS$2,a_projections!$A$28:$AZ$28,0)),"n/a")</f>
        <v>2.1986205970160322</v>
      </c>
      <c r="HT25" s="60">
        <f>_xlfn.IFNA(INDEX(a_projections!$A$28:$AZ$38,MATCH(current_projections!$A25,a_projections!$A$28:$A$38,0),MATCH(current_projections!HT$2,a_projections!$A$28:$AZ$28,0)),"n/a")</f>
        <v>2.2064128694251783</v>
      </c>
      <c r="HU25" s="60">
        <f>_xlfn.IFNA(INDEX(a_projections!$A$28:$AZ$38,MATCH(current_projections!$A25,a_projections!$A$28:$A$38,0),MATCH(current_projections!HU$2,a_projections!$A$28:$AZ$28,0)),"n/a")</f>
        <v>2.7714728328795291</v>
      </c>
      <c r="HV25" s="60">
        <f>_xlfn.IFNA(INDEX(a_projections!$A$28:$AZ$38,MATCH(current_projections!$A25,a_projections!$A$28:$A$38,0),MATCH(current_projections!HV$2,a_projections!$A$28:$AZ$28,0)),"n/a")</f>
        <v>1.7687378147518196</v>
      </c>
      <c r="HW25" s="60">
        <f>_xlfn.IFNA(INDEX(a_projections!$A$28:$AZ$38,MATCH(current_projections!$A25,a_projections!$A$28:$A$38,0),MATCH(current_projections!HW$2,a_projections!$A$28:$AZ$28,0)),"n/a")</f>
        <v>1.6638239787032383</v>
      </c>
      <c r="HX25" s="60">
        <f>_xlfn.IFNA(INDEX(a_projections!$A$28:$AZ$38,MATCH(current_projections!$A25,a_projections!$A$28:$A$38,0),MATCH(current_projections!HX$2,a_projections!$A$28:$AZ$28,0)),"n/a")</f>
        <v>1.5312988487379497</v>
      </c>
      <c r="HY25" s="60">
        <f>_xlfn.IFNA(INDEX(a_projections!$A$28:$AZ$38,MATCH(current_projections!$A25,a_projections!$A$28:$A$38,0),MATCH(current_projections!HY$2,a_projections!$A$28:$AZ$28,0)),"n/a")</f>
        <v>1.2288556359332015</v>
      </c>
      <c r="HZ25" s="60">
        <f>_xlfn.IFNA(INDEX(a_projections!$A$28:$AZ$38,MATCH(current_projections!$A25,a_projections!$A$28:$A$38,0),MATCH(current_projections!HZ$2,a_projections!$A$28:$AZ$28,0)),"n/a")</f>
        <v>1.0962727223926994</v>
      </c>
      <c r="IA25" s="60">
        <f>_xlfn.IFNA(INDEX(a_projections!$A$28:$AZ$38,MATCH(current_projections!$A25,a_projections!$A$28:$A$38,0),MATCH(current_projections!IA$2,a_projections!$A$28:$AZ$28,0)),"n/a")</f>
        <v>0.95668205921566329</v>
      </c>
      <c r="IB25" s="60">
        <f>_xlfn.IFNA(INDEX(a_projections!$A$28:$AZ$38,MATCH(current_projections!$A25,a_projections!$A$28:$A$38,0),MATCH(current_projections!IB$2,a_projections!$A$28:$AZ$28,0)),"n/a")</f>
        <v>0.81511202989459353</v>
      </c>
      <c r="IC25" s="60" t="str">
        <f>_xlfn.IFNA(INDEX(a_projections!$A$28:$AZ$38,MATCH(current_projections!$A25,a_projections!$A$28:$A$38,0),MATCH(current_projections!IC$2,a_projections!$A$28:$AZ$28,0)),"n/a")</f>
        <v>n/a</v>
      </c>
    </row>
    <row r="26" spans="1:238" s="60" customFormat="1">
      <c r="A26" s="70" t="s">
        <v>526</v>
      </c>
      <c r="B26" s="60" t="str">
        <f>_xlfn.IFNA(INDEX(a_projections!$A$28:$AZ$38,MATCH(current_projections!$A26,a_projections!$A$28:$A$38,0),MATCH(current_projections!B$2,a_projections!$A$28:$AZ$28,0)),"n/a")</f>
        <v>n/a</v>
      </c>
      <c r="C26" s="60" t="str">
        <f>_xlfn.IFNA(INDEX(a_projections!$A$28:$AZ$38,MATCH(current_projections!$A26,a_projections!$A$28:$A$38,0),MATCH(current_projections!C$2,a_projections!$A$28:$AZ$28,0)),"n/a")</f>
        <v>n/a</v>
      </c>
      <c r="D26" s="60" t="str">
        <f>_xlfn.IFNA(INDEX(a_projections!$A$28:$AZ$38,MATCH(current_projections!$A26,a_projections!$A$28:$A$38,0),MATCH(current_projections!D$2,a_projections!$A$28:$AZ$28,0)),"n/a")</f>
        <v>n/a</v>
      </c>
      <c r="E26" s="60" t="str">
        <f>_xlfn.IFNA(INDEX(a_projections!$A$28:$AZ$38,MATCH(current_projections!$A26,a_projections!$A$28:$A$38,0),MATCH(current_projections!E$2,a_projections!$A$28:$AZ$28,0)),"n/a")</f>
        <v>n/a</v>
      </c>
      <c r="F26" s="60" t="str">
        <f>_xlfn.IFNA(INDEX(a_projections!$A$28:$AZ$38,MATCH(current_projections!$A26,a_projections!$A$28:$A$38,0),MATCH(current_projections!F$2,a_projections!$A$28:$AZ$28,0)),"n/a")</f>
        <v>n/a</v>
      </c>
      <c r="G26" s="60" t="str">
        <f>_xlfn.IFNA(INDEX(a_projections!$A$28:$AZ$38,MATCH(current_projections!$A26,a_projections!$A$28:$A$38,0),MATCH(current_projections!G$2,a_projections!$A$28:$AZ$28,0)),"n/a")</f>
        <v>n/a</v>
      </c>
      <c r="H26" s="60" t="str">
        <f>_xlfn.IFNA(INDEX(a_projections!$A$28:$AZ$38,MATCH(current_projections!$A26,a_projections!$A$28:$A$38,0),MATCH(current_projections!H$2,a_projections!$A$28:$AZ$28,0)),"n/a")</f>
        <v>n/a</v>
      </c>
      <c r="I26" s="60" t="str">
        <f>_xlfn.IFNA(INDEX(a_projections!$A$28:$AZ$38,MATCH(current_projections!$A26,a_projections!$A$28:$A$38,0),MATCH(current_projections!I$2,a_projections!$A$28:$AZ$28,0)),"n/a")</f>
        <v>n/a</v>
      </c>
      <c r="J26" s="60" t="str">
        <f>_xlfn.IFNA(INDEX(a_projections!$A$28:$AZ$38,MATCH(current_projections!$A26,a_projections!$A$28:$A$38,0),MATCH(current_projections!J$2,a_projections!$A$28:$AZ$28,0)),"n/a")</f>
        <v>n/a</v>
      </c>
      <c r="K26" s="60" t="str">
        <f>_xlfn.IFNA(INDEX(a_projections!$A$28:$AZ$38,MATCH(current_projections!$A26,a_projections!$A$28:$A$38,0),MATCH(current_projections!K$2,a_projections!$A$28:$AZ$28,0)),"n/a")</f>
        <v>n/a</v>
      </c>
      <c r="L26" s="60" t="str">
        <f>_xlfn.IFNA(INDEX(a_projections!$A$28:$AZ$38,MATCH(current_projections!$A26,a_projections!$A$28:$A$38,0),MATCH(current_projections!L$2,a_projections!$A$28:$AZ$28,0)),"n/a")</f>
        <v>n/a</v>
      </c>
      <c r="M26" s="60" t="str">
        <f>_xlfn.IFNA(INDEX(a_projections!$A$28:$AZ$38,MATCH(current_projections!$A26,a_projections!$A$28:$A$38,0),MATCH(current_projections!M$2,a_projections!$A$28:$AZ$28,0)),"n/a")</f>
        <v>n/a</v>
      </c>
      <c r="N26" s="60" t="str">
        <f>_xlfn.IFNA(INDEX(a_projections!$A$28:$AZ$38,MATCH(current_projections!$A26,a_projections!$A$28:$A$38,0),MATCH(current_projections!N$2,a_projections!$A$28:$AZ$28,0)),"n/a")</f>
        <v>n/a</v>
      </c>
      <c r="O26" s="60" t="str">
        <f>_xlfn.IFNA(INDEX(a_projections!$A$28:$AZ$38,MATCH(current_projections!$A26,a_projections!$A$28:$A$38,0),MATCH(current_projections!O$2,a_projections!$A$28:$AZ$28,0)),"n/a")</f>
        <v>n/a</v>
      </c>
      <c r="P26" s="60" t="str">
        <f>_xlfn.IFNA(INDEX(a_projections!$A$28:$AZ$38,MATCH(current_projections!$A26,a_projections!$A$28:$A$38,0),MATCH(current_projections!P$2,a_projections!$A$28:$AZ$28,0)),"n/a")</f>
        <v>n/a</v>
      </c>
      <c r="Q26" s="60" t="str">
        <f>_xlfn.IFNA(INDEX(a_projections!$A$28:$AZ$38,MATCH(current_projections!$A26,a_projections!$A$28:$A$38,0),MATCH(current_projections!Q$2,a_projections!$A$28:$AZ$28,0)),"n/a")</f>
        <v>n/a</v>
      </c>
      <c r="R26" s="60" t="str">
        <f>_xlfn.IFNA(INDEX(a_projections!$A$28:$AZ$38,MATCH(current_projections!$A26,a_projections!$A$28:$A$38,0),MATCH(current_projections!R$2,a_projections!$A$28:$AZ$28,0)),"n/a")</f>
        <v>n/a</v>
      </c>
      <c r="S26" s="60" t="str">
        <f>_xlfn.IFNA(INDEX(a_projections!$A$28:$AZ$38,MATCH(current_projections!$A26,a_projections!$A$28:$A$38,0),MATCH(current_projections!S$2,a_projections!$A$28:$AZ$28,0)),"n/a")</f>
        <v>n/a</v>
      </c>
      <c r="T26" s="60" t="str">
        <f>_xlfn.IFNA(INDEX(a_projections!$A$28:$AZ$38,MATCH(current_projections!$A26,a_projections!$A$28:$A$38,0),MATCH(current_projections!T$2,a_projections!$A$28:$AZ$28,0)),"n/a")</f>
        <v>n/a</v>
      </c>
      <c r="U26" s="60" t="str">
        <f>_xlfn.IFNA(INDEX(a_projections!$A$28:$AZ$38,MATCH(current_projections!$A26,a_projections!$A$28:$A$38,0),MATCH(current_projections!U$2,a_projections!$A$28:$AZ$28,0)),"n/a")</f>
        <v>n/a</v>
      </c>
      <c r="V26" s="60" t="str">
        <f>_xlfn.IFNA(INDEX(a_projections!$A$28:$AZ$38,MATCH(current_projections!$A26,a_projections!$A$28:$A$38,0),MATCH(current_projections!V$2,a_projections!$A$28:$AZ$28,0)),"n/a")</f>
        <v>n/a</v>
      </c>
      <c r="W26" s="60" t="str">
        <f>_xlfn.IFNA(INDEX(a_projections!$A$28:$AZ$38,MATCH(current_projections!$A26,a_projections!$A$28:$A$38,0),MATCH(current_projections!W$2,a_projections!$A$28:$AZ$28,0)),"n/a")</f>
        <v>n/a</v>
      </c>
      <c r="X26" s="60" t="str">
        <f>_xlfn.IFNA(INDEX(a_projections!$A$28:$AZ$38,MATCH(current_projections!$A26,a_projections!$A$28:$A$38,0),MATCH(current_projections!X$2,a_projections!$A$28:$AZ$28,0)),"n/a")</f>
        <v>n/a</v>
      </c>
      <c r="Y26" s="60" t="str">
        <f>_xlfn.IFNA(INDEX(a_projections!$A$28:$AZ$38,MATCH(current_projections!$A26,a_projections!$A$28:$A$38,0),MATCH(current_projections!Y$2,a_projections!$A$28:$AZ$28,0)),"n/a")</f>
        <v>n/a</v>
      </c>
      <c r="Z26" s="60" t="str">
        <f>_xlfn.IFNA(INDEX(a_projections!$A$28:$AZ$38,MATCH(current_projections!$A26,a_projections!$A$28:$A$38,0),MATCH(current_projections!Z$2,a_projections!$A$28:$AZ$28,0)),"n/a")</f>
        <v>n/a</v>
      </c>
      <c r="AA26" s="60" t="str">
        <f>_xlfn.IFNA(INDEX(a_projections!$A$28:$AZ$38,MATCH(current_projections!$A26,a_projections!$A$28:$A$38,0),MATCH(current_projections!AA$2,a_projections!$A$28:$AZ$28,0)),"n/a")</f>
        <v>n/a</v>
      </c>
      <c r="AB26" s="60" t="str">
        <f>_xlfn.IFNA(INDEX(a_projections!$A$28:$AZ$38,MATCH(current_projections!$A26,a_projections!$A$28:$A$38,0),MATCH(current_projections!AB$2,a_projections!$A$28:$AZ$28,0)),"n/a")</f>
        <v>n/a</v>
      </c>
      <c r="AC26" s="60" t="str">
        <f>_xlfn.IFNA(INDEX(a_projections!$A$28:$AZ$38,MATCH(current_projections!$A26,a_projections!$A$28:$A$38,0),MATCH(current_projections!AC$2,a_projections!$A$28:$AZ$28,0)),"n/a")</f>
        <v>n/a</v>
      </c>
      <c r="AD26" s="60" t="str">
        <f>_xlfn.IFNA(INDEX(a_projections!$A$28:$AZ$38,MATCH(current_projections!$A26,a_projections!$A$28:$A$38,0),MATCH(current_projections!AD$2,a_projections!$A$28:$AZ$28,0)),"n/a")</f>
        <v>n/a</v>
      </c>
      <c r="AE26" s="60" t="str">
        <f>_xlfn.IFNA(INDEX(a_projections!$A$28:$AZ$38,MATCH(current_projections!$A26,a_projections!$A$28:$A$38,0),MATCH(current_projections!AE$2,a_projections!$A$28:$AZ$28,0)),"n/a")</f>
        <v>n/a</v>
      </c>
      <c r="AF26" s="60" t="str">
        <f>_xlfn.IFNA(INDEX(a_projections!$A$28:$AZ$38,MATCH(current_projections!$A26,a_projections!$A$28:$A$38,0),MATCH(current_projections!AF$2,a_projections!$A$28:$AZ$28,0)),"n/a")</f>
        <v>n/a</v>
      </c>
      <c r="AG26" s="60" t="str">
        <f>_xlfn.IFNA(INDEX(a_projections!$A$28:$AZ$38,MATCH(current_projections!$A26,a_projections!$A$28:$A$38,0),MATCH(current_projections!AG$2,a_projections!$A$28:$AZ$28,0)),"n/a")</f>
        <v>n/a</v>
      </c>
      <c r="AH26" s="60" t="str">
        <f>_xlfn.IFNA(INDEX(a_projections!$A$28:$AZ$38,MATCH(current_projections!$A26,a_projections!$A$28:$A$38,0),MATCH(current_projections!AH$2,a_projections!$A$28:$AZ$28,0)),"n/a")</f>
        <v>n/a</v>
      </c>
      <c r="AI26" s="60" t="str">
        <f>_xlfn.IFNA(INDEX(a_projections!$A$28:$AZ$38,MATCH(current_projections!$A26,a_projections!$A$28:$A$38,0),MATCH(current_projections!AI$2,a_projections!$A$28:$AZ$28,0)),"n/a")</f>
        <v>n/a</v>
      </c>
      <c r="AJ26" s="60" t="str">
        <f>_xlfn.IFNA(INDEX(a_projections!$A$28:$AZ$38,MATCH(current_projections!$A26,a_projections!$A$28:$A$38,0),MATCH(current_projections!AJ$2,a_projections!$A$28:$AZ$28,0)),"n/a")</f>
        <v>n/a</v>
      </c>
      <c r="AK26" s="60" t="str">
        <f>_xlfn.IFNA(INDEX(a_projections!$A$28:$AZ$38,MATCH(current_projections!$A26,a_projections!$A$28:$A$38,0),MATCH(current_projections!AK$2,a_projections!$A$28:$AZ$28,0)),"n/a")</f>
        <v>n/a</v>
      </c>
      <c r="AL26" s="60" t="str">
        <f>_xlfn.IFNA(INDEX(a_projections!$A$28:$AZ$38,MATCH(current_projections!$A26,a_projections!$A$28:$A$38,0),MATCH(current_projections!AL$2,a_projections!$A$28:$AZ$28,0)),"n/a")</f>
        <v>n/a</v>
      </c>
      <c r="AM26" s="60" t="str">
        <f>_xlfn.IFNA(INDEX(a_projections!$A$28:$AZ$38,MATCH(current_projections!$A26,a_projections!$A$28:$A$38,0),MATCH(current_projections!AM$2,a_projections!$A$28:$AZ$28,0)),"n/a")</f>
        <v>n/a</v>
      </c>
      <c r="AN26" s="60" t="str">
        <f>_xlfn.IFNA(INDEX(a_projections!$A$28:$AZ$38,MATCH(current_projections!$A26,a_projections!$A$28:$A$38,0),MATCH(current_projections!AN$2,a_projections!$A$28:$AZ$28,0)),"n/a")</f>
        <v>n/a</v>
      </c>
      <c r="AO26" s="60" t="str">
        <f>_xlfn.IFNA(INDEX(a_projections!$A$28:$AZ$38,MATCH(current_projections!$A26,a_projections!$A$28:$A$38,0),MATCH(current_projections!AO$2,a_projections!$A$28:$AZ$28,0)),"n/a")</f>
        <v>n/a</v>
      </c>
      <c r="AP26" s="60" t="str">
        <f>_xlfn.IFNA(INDEX(a_projections!$A$28:$AZ$38,MATCH(current_projections!$A26,a_projections!$A$28:$A$38,0),MATCH(current_projections!AP$2,a_projections!$A$28:$AZ$28,0)),"n/a")</f>
        <v>n/a</v>
      </c>
      <c r="AQ26" s="60" t="str">
        <f>_xlfn.IFNA(INDEX(a_projections!$A$28:$AZ$38,MATCH(current_projections!$A26,a_projections!$A$28:$A$38,0),MATCH(current_projections!AQ$2,a_projections!$A$28:$AZ$28,0)),"n/a")</f>
        <v>n/a</v>
      </c>
      <c r="AR26" s="60" t="str">
        <f>_xlfn.IFNA(INDEX(a_projections!$A$28:$AZ$38,MATCH(current_projections!$A26,a_projections!$A$28:$A$38,0),MATCH(current_projections!AR$2,a_projections!$A$28:$AZ$28,0)),"n/a")</f>
        <v>n/a</v>
      </c>
      <c r="AS26" s="60" t="str">
        <f>_xlfn.IFNA(INDEX(a_projections!$A$28:$AZ$38,MATCH(current_projections!$A26,a_projections!$A$28:$A$38,0),MATCH(current_projections!AS$2,a_projections!$A$28:$AZ$28,0)),"n/a")</f>
        <v>n/a</v>
      </c>
      <c r="AT26" s="60" t="str">
        <f>_xlfn.IFNA(INDEX(a_projections!$A$28:$AZ$38,MATCH(current_projections!$A26,a_projections!$A$28:$A$38,0),MATCH(current_projections!AT$2,a_projections!$A$28:$AZ$28,0)),"n/a")</f>
        <v>n/a</v>
      </c>
      <c r="AU26" s="60" t="str">
        <f>_xlfn.IFNA(INDEX(a_projections!$A$28:$AZ$38,MATCH(current_projections!$A26,a_projections!$A$28:$A$38,0),MATCH(current_projections!AU$2,a_projections!$A$28:$AZ$28,0)),"n/a")</f>
        <v>n/a</v>
      </c>
      <c r="AV26" s="60" t="str">
        <f>_xlfn.IFNA(INDEX(a_projections!$A$28:$AZ$38,MATCH(current_projections!$A26,a_projections!$A$28:$A$38,0),MATCH(current_projections!AV$2,a_projections!$A$28:$AZ$28,0)),"n/a")</f>
        <v>n/a</v>
      </c>
      <c r="AW26" s="60" t="str">
        <f>_xlfn.IFNA(INDEX(a_projections!$A$28:$AZ$38,MATCH(current_projections!$A26,a_projections!$A$28:$A$38,0),MATCH(current_projections!AW$2,a_projections!$A$28:$AZ$28,0)),"n/a")</f>
        <v>n/a</v>
      </c>
      <c r="AX26" s="60" t="str">
        <f>_xlfn.IFNA(INDEX(a_projections!$A$28:$AZ$38,MATCH(current_projections!$A26,a_projections!$A$28:$A$38,0),MATCH(current_projections!AX$2,a_projections!$A$28:$AZ$28,0)),"n/a")</f>
        <v>n/a</v>
      </c>
      <c r="AY26" s="60" t="str">
        <f>_xlfn.IFNA(INDEX(a_projections!$A$28:$AZ$38,MATCH(current_projections!$A26,a_projections!$A$28:$A$38,0),MATCH(current_projections!AY$2,a_projections!$A$28:$AZ$28,0)),"n/a")</f>
        <v>n/a</v>
      </c>
      <c r="AZ26" s="60" t="str">
        <f>_xlfn.IFNA(INDEX(a_projections!$A$28:$AZ$38,MATCH(current_projections!$A26,a_projections!$A$28:$A$38,0),MATCH(current_projections!AZ$2,a_projections!$A$28:$AZ$28,0)),"n/a")</f>
        <v>n/a</v>
      </c>
      <c r="BA26" s="60" t="str">
        <f>_xlfn.IFNA(INDEX(a_projections!$A$28:$AZ$38,MATCH(current_projections!$A26,a_projections!$A$28:$A$38,0),MATCH(current_projections!BA$2,a_projections!$A$28:$AZ$28,0)),"n/a")</f>
        <v>n/a</v>
      </c>
      <c r="BB26" s="60" t="str">
        <f>_xlfn.IFNA(INDEX(a_projections!$A$28:$AZ$38,MATCH(current_projections!$A26,a_projections!$A$28:$A$38,0),MATCH(current_projections!BB$2,a_projections!$A$28:$AZ$28,0)),"n/a")</f>
        <v>n/a</v>
      </c>
      <c r="BC26" s="60" t="str">
        <f>_xlfn.IFNA(INDEX(a_projections!$A$28:$AZ$38,MATCH(current_projections!$A26,a_projections!$A$28:$A$38,0),MATCH(current_projections!BC$2,a_projections!$A$28:$AZ$28,0)),"n/a")</f>
        <v>n/a</v>
      </c>
      <c r="BD26" s="60" t="str">
        <f>_xlfn.IFNA(INDEX(a_projections!$A$28:$AZ$38,MATCH(current_projections!$A26,a_projections!$A$28:$A$38,0),MATCH(current_projections!BD$2,a_projections!$A$28:$AZ$28,0)),"n/a")</f>
        <v>n/a</v>
      </c>
      <c r="BE26" s="60" t="str">
        <f>_xlfn.IFNA(INDEX(a_projections!$A$28:$AZ$38,MATCH(current_projections!$A26,a_projections!$A$28:$A$38,0),MATCH(current_projections!BE$2,a_projections!$A$28:$AZ$28,0)),"n/a")</f>
        <v>n/a</v>
      </c>
      <c r="BF26" s="60" t="str">
        <f>_xlfn.IFNA(INDEX(a_projections!$A$28:$AZ$38,MATCH(current_projections!$A26,a_projections!$A$28:$A$38,0),MATCH(current_projections!BF$2,a_projections!$A$28:$AZ$28,0)),"n/a")</f>
        <v>n/a</v>
      </c>
      <c r="BG26" s="60" t="str">
        <f>_xlfn.IFNA(INDEX(a_projections!$A$28:$AZ$38,MATCH(current_projections!$A26,a_projections!$A$28:$A$38,0),MATCH(current_projections!BG$2,a_projections!$A$28:$AZ$28,0)),"n/a")</f>
        <v>n/a</v>
      </c>
      <c r="BH26" s="60" t="str">
        <f>_xlfn.IFNA(INDEX(a_projections!$A$28:$AZ$38,MATCH(current_projections!$A26,a_projections!$A$28:$A$38,0),MATCH(current_projections!BH$2,a_projections!$A$28:$AZ$28,0)),"n/a")</f>
        <v>n/a</v>
      </c>
      <c r="BI26" s="60" t="str">
        <f>_xlfn.IFNA(INDEX(a_projections!$A$28:$AZ$38,MATCH(current_projections!$A26,a_projections!$A$28:$A$38,0),MATCH(current_projections!BI$2,a_projections!$A$28:$AZ$28,0)),"n/a")</f>
        <v>n/a</v>
      </c>
      <c r="BJ26" s="60" t="str">
        <f>_xlfn.IFNA(INDEX(a_projections!$A$28:$AZ$38,MATCH(current_projections!$A26,a_projections!$A$28:$A$38,0),MATCH(current_projections!BJ$2,a_projections!$A$28:$AZ$28,0)),"n/a")</f>
        <v>n/a</v>
      </c>
      <c r="BK26" s="60" t="str">
        <f>_xlfn.IFNA(INDEX(a_projections!$A$28:$AZ$38,MATCH(current_projections!$A26,a_projections!$A$28:$A$38,0),MATCH(current_projections!BK$2,a_projections!$A$28:$AZ$28,0)),"n/a")</f>
        <v>n/a</v>
      </c>
      <c r="BL26" s="60" t="str">
        <f>_xlfn.IFNA(INDEX(a_projections!$A$28:$AZ$38,MATCH(current_projections!$A26,a_projections!$A$28:$A$38,0),MATCH(current_projections!BL$2,a_projections!$A$28:$AZ$28,0)),"n/a")</f>
        <v>n/a</v>
      </c>
      <c r="BM26" s="60" t="str">
        <f>_xlfn.IFNA(INDEX(a_projections!$A$28:$AZ$38,MATCH(current_projections!$A26,a_projections!$A$28:$A$38,0),MATCH(current_projections!BM$2,a_projections!$A$28:$AZ$28,0)),"n/a")</f>
        <v>n/a</v>
      </c>
      <c r="BN26" s="60" t="str">
        <f>_xlfn.IFNA(INDEX(a_projections!$A$28:$AZ$38,MATCH(current_projections!$A26,a_projections!$A$28:$A$38,0),MATCH(current_projections!BN$2,a_projections!$A$28:$AZ$28,0)),"n/a")</f>
        <v>n/a</v>
      </c>
      <c r="BO26" s="60" t="str">
        <f>_xlfn.IFNA(INDEX(a_projections!$A$28:$AZ$38,MATCH(current_projections!$A26,a_projections!$A$28:$A$38,0),MATCH(current_projections!BO$2,a_projections!$A$28:$AZ$28,0)),"n/a")</f>
        <v>n/a</v>
      </c>
      <c r="BP26" s="60" t="str">
        <f>_xlfn.IFNA(INDEX(a_projections!$A$28:$AZ$38,MATCH(current_projections!$A26,a_projections!$A$28:$A$38,0),MATCH(current_projections!BP$2,a_projections!$A$28:$AZ$28,0)),"n/a")</f>
        <v>n/a</v>
      </c>
      <c r="BQ26" s="60" t="str">
        <f>_xlfn.IFNA(INDEX(a_projections!$A$28:$AZ$38,MATCH(current_projections!$A26,a_projections!$A$28:$A$38,0),MATCH(current_projections!BQ$2,a_projections!$A$28:$AZ$28,0)),"n/a")</f>
        <v>n/a</v>
      </c>
      <c r="BR26" s="60" t="str">
        <f>_xlfn.IFNA(INDEX(a_projections!$A$28:$AZ$38,MATCH(current_projections!$A26,a_projections!$A$28:$A$38,0),MATCH(current_projections!BR$2,a_projections!$A$28:$AZ$28,0)),"n/a")</f>
        <v>n/a</v>
      </c>
      <c r="BS26" s="60" t="str">
        <f>_xlfn.IFNA(INDEX(a_projections!$A$28:$AZ$38,MATCH(current_projections!$A26,a_projections!$A$28:$A$38,0),MATCH(current_projections!BS$2,a_projections!$A$28:$AZ$28,0)),"n/a")</f>
        <v>n/a</v>
      </c>
      <c r="BT26" s="60" t="str">
        <f>_xlfn.IFNA(INDEX(a_projections!$A$28:$AZ$38,MATCH(current_projections!$A26,a_projections!$A$28:$A$38,0),MATCH(current_projections!BT$2,a_projections!$A$28:$AZ$28,0)),"n/a")</f>
        <v>n/a</v>
      </c>
      <c r="BU26" s="60" t="str">
        <f>_xlfn.IFNA(INDEX(a_projections!$A$28:$AZ$38,MATCH(current_projections!$A26,a_projections!$A$28:$A$38,0),MATCH(current_projections!BU$2,a_projections!$A$28:$AZ$28,0)),"n/a")</f>
        <v>n/a</v>
      </c>
      <c r="BV26" s="60" t="str">
        <f>_xlfn.IFNA(INDEX(a_projections!$A$28:$AZ$38,MATCH(current_projections!$A26,a_projections!$A$28:$A$38,0),MATCH(current_projections!BV$2,a_projections!$A$28:$AZ$28,0)),"n/a")</f>
        <v>n/a</v>
      </c>
      <c r="BW26" s="60" t="str">
        <f>_xlfn.IFNA(INDEX(a_projections!$A$28:$AZ$38,MATCH(current_projections!$A26,a_projections!$A$28:$A$38,0),MATCH(current_projections!BW$2,a_projections!$A$28:$AZ$28,0)),"n/a")</f>
        <v>n/a</v>
      </c>
      <c r="BX26" s="60" t="str">
        <f>_xlfn.IFNA(INDEX(a_projections!$A$28:$AZ$38,MATCH(current_projections!$A26,a_projections!$A$28:$A$38,0),MATCH(current_projections!BX$2,a_projections!$A$28:$AZ$28,0)),"n/a")</f>
        <v>n/a</v>
      </c>
      <c r="BY26" s="60" t="str">
        <f>_xlfn.IFNA(INDEX(a_projections!$A$28:$AZ$38,MATCH(current_projections!$A26,a_projections!$A$28:$A$38,0),MATCH(current_projections!BY$2,a_projections!$A$28:$AZ$28,0)),"n/a")</f>
        <v>n/a</v>
      </c>
      <c r="BZ26" s="60" t="str">
        <f>_xlfn.IFNA(INDEX(a_projections!$A$28:$AZ$38,MATCH(current_projections!$A26,a_projections!$A$28:$A$38,0),MATCH(current_projections!BZ$2,a_projections!$A$28:$AZ$28,0)),"n/a")</f>
        <v>n/a</v>
      </c>
      <c r="CA26" s="60" t="str">
        <f>_xlfn.IFNA(INDEX(a_projections!$A$28:$AZ$38,MATCH(current_projections!$A26,a_projections!$A$28:$A$38,0),MATCH(current_projections!CA$2,a_projections!$A$28:$AZ$28,0)),"n/a")</f>
        <v>n/a</v>
      </c>
      <c r="CB26" s="60" t="str">
        <f>_xlfn.IFNA(INDEX(a_projections!$A$28:$AZ$38,MATCH(current_projections!$A26,a_projections!$A$28:$A$38,0),MATCH(current_projections!CB$2,a_projections!$A$28:$AZ$28,0)),"n/a")</f>
        <v>n/a</v>
      </c>
      <c r="CC26" s="60" t="str">
        <f>_xlfn.IFNA(INDEX(a_projections!$A$28:$AZ$38,MATCH(current_projections!$A26,a_projections!$A$28:$A$38,0),MATCH(current_projections!CC$2,a_projections!$A$28:$AZ$28,0)),"n/a")</f>
        <v>n/a</v>
      </c>
      <c r="CD26" s="60" t="str">
        <f>_xlfn.IFNA(INDEX(a_projections!$A$28:$AZ$38,MATCH(current_projections!$A26,a_projections!$A$28:$A$38,0),MATCH(current_projections!CD$2,a_projections!$A$28:$AZ$28,0)),"n/a")</f>
        <v>n/a</v>
      </c>
      <c r="CE26" s="60" t="str">
        <f>_xlfn.IFNA(INDEX(a_projections!$A$28:$AZ$38,MATCH(current_projections!$A26,a_projections!$A$28:$A$38,0),MATCH(current_projections!CE$2,a_projections!$A$28:$AZ$28,0)),"n/a")</f>
        <v>n/a</v>
      </c>
      <c r="CF26" s="60" t="str">
        <f>_xlfn.IFNA(INDEX(a_projections!$A$28:$AZ$38,MATCH(current_projections!$A26,a_projections!$A$28:$A$38,0),MATCH(current_projections!CF$2,a_projections!$A$28:$AZ$28,0)),"n/a")</f>
        <v>n/a</v>
      </c>
      <c r="CG26" s="60" t="str">
        <f>_xlfn.IFNA(INDEX(a_projections!$A$28:$AZ$38,MATCH(current_projections!$A26,a_projections!$A$28:$A$38,0),MATCH(current_projections!CG$2,a_projections!$A$28:$AZ$28,0)),"n/a")</f>
        <v>n/a</v>
      </c>
      <c r="CH26" s="60" t="str">
        <f>_xlfn.IFNA(INDEX(a_projections!$A$28:$AZ$38,MATCH(current_projections!$A26,a_projections!$A$28:$A$38,0),MATCH(current_projections!CH$2,a_projections!$A$28:$AZ$28,0)),"n/a")</f>
        <v>n/a</v>
      </c>
      <c r="CI26" s="60" t="str">
        <f>_xlfn.IFNA(INDEX(a_projections!$A$28:$AZ$38,MATCH(current_projections!$A26,a_projections!$A$28:$A$38,0),MATCH(current_projections!CI$2,a_projections!$A$28:$AZ$28,0)),"n/a")</f>
        <v>n/a</v>
      </c>
      <c r="CJ26" s="60" t="str">
        <f>_xlfn.IFNA(INDEX(a_projections!$A$28:$AZ$38,MATCH(current_projections!$A26,a_projections!$A$28:$A$38,0),MATCH(current_projections!CJ$2,a_projections!$A$28:$AZ$28,0)),"n/a")</f>
        <v>n/a</v>
      </c>
      <c r="CK26" s="60" t="str">
        <f>_xlfn.IFNA(INDEX(a_projections!$A$28:$AZ$38,MATCH(current_projections!$A26,a_projections!$A$28:$A$38,0),MATCH(current_projections!CK$2,a_projections!$A$28:$AZ$28,0)),"n/a")</f>
        <v>n/a</v>
      </c>
      <c r="CL26" s="60" t="str">
        <f>_xlfn.IFNA(INDEX(a_projections!$A$28:$AZ$38,MATCH(current_projections!$A26,a_projections!$A$28:$A$38,0),MATCH(current_projections!CL$2,a_projections!$A$28:$AZ$28,0)),"n/a")</f>
        <v>n/a</v>
      </c>
      <c r="CM26" s="60" t="str">
        <f>_xlfn.IFNA(INDEX(a_projections!$A$28:$AZ$38,MATCH(current_projections!$A26,a_projections!$A$28:$A$38,0),MATCH(current_projections!CM$2,a_projections!$A$28:$AZ$28,0)),"n/a")</f>
        <v>n/a</v>
      </c>
      <c r="CN26" s="60" t="str">
        <f>_xlfn.IFNA(INDEX(a_projections!$A$28:$AZ$38,MATCH(current_projections!$A26,a_projections!$A$28:$A$38,0),MATCH(current_projections!CN$2,a_projections!$A$28:$AZ$28,0)),"n/a")</f>
        <v>n/a</v>
      </c>
      <c r="CO26" s="60" t="str">
        <f>_xlfn.IFNA(INDEX(a_projections!$A$28:$AZ$38,MATCH(current_projections!$A26,a_projections!$A$28:$A$38,0),MATCH(current_projections!CO$2,a_projections!$A$28:$AZ$28,0)),"n/a")</f>
        <v>n/a</v>
      </c>
      <c r="CP26" s="60" t="str">
        <f>_xlfn.IFNA(INDEX(a_projections!$A$28:$AZ$38,MATCH(current_projections!$A26,a_projections!$A$28:$A$38,0),MATCH(current_projections!CP$2,a_projections!$A$28:$AZ$28,0)),"n/a")</f>
        <v>n/a</v>
      </c>
      <c r="CQ26" s="60" t="str">
        <f>_xlfn.IFNA(INDEX(a_projections!$A$28:$AZ$38,MATCH(current_projections!$A26,a_projections!$A$28:$A$38,0),MATCH(current_projections!CQ$2,a_projections!$A$28:$AZ$28,0)),"n/a")</f>
        <v>n/a</v>
      </c>
      <c r="CR26" s="60" t="str">
        <f>_xlfn.IFNA(INDEX(a_projections!$A$28:$AZ$38,MATCH(current_projections!$A26,a_projections!$A$28:$A$38,0),MATCH(current_projections!CR$2,a_projections!$A$28:$AZ$28,0)),"n/a")</f>
        <v>n/a</v>
      </c>
      <c r="CS26" s="60" t="str">
        <f>_xlfn.IFNA(INDEX(a_projections!$A$28:$AZ$38,MATCH(current_projections!$A26,a_projections!$A$28:$A$38,0),MATCH(current_projections!CS$2,a_projections!$A$28:$AZ$28,0)),"n/a")</f>
        <v>n/a</v>
      </c>
      <c r="CT26" s="60" t="str">
        <f>_xlfn.IFNA(INDEX(a_projections!$A$28:$AZ$38,MATCH(current_projections!$A26,a_projections!$A$28:$A$38,0),MATCH(current_projections!CT$2,a_projections!$A$28:$AZ$28,0)),"n/a")</f>
        <v>n/a</v>
      </c>
      <c r="CU26" s="60" t="str">
        <f>_xlfn.IFNA(INDEX(a_projections!$A$28:$AZ$38,MATCH(current_projections!$A26,a_projections!$A$28:$A$38,0),MATCH(current_projections!CU$2,a_projections!$A$28:$AZ$28,0)),"n/a")</f>
        <v>n/a</v>
      </c>
      <c r="CV26" s="60" t="str">
        <f>_xlfn.IFNA(INDEX(a_projections!$A$28:$AZ$38,MATCH(current_projections!$A26,a_projections!$A$28:$A$38,0),MATCH(current_projections!CV$2,a_projections!$A$28:$AZ$28,0)),"n/a")</f>
        <v>n/a</v>
      </c>
      <c r="CW26" s="60" t="str">
        <f>_xlfn.IFNA(INDEX(a_projections!$A$28:$AZ$38,MATCH(current_projections!$A26,a_projections!$A$28:$A$38,0),MATCH(current_projections!CW$2,a_projections!$A$28:$AZ$28,0)),"n/a")</f>
        <v>n/a</v>
      </c>
      <c r="CX26" s="60" t="str">
        <f>_xlfn.IFNA(INDEX(a_projections!$A$28:$AZ$38,MATCH(current_projections!$A26,a_projections!$A$28:$A$38,0),MATCH(current_projections!CX$2,a_projections!$A$28:$AZ$28,0)),"n/a")</f>
        <v>n/a</v>
      </c>
      <c r="CY26" s="60" t="str">
        <f>_xlfn.IFNA(INDEX(a_projections!$A$28:$AZ$38,MATCH(current_projections!$A26,a_projections!$A$28:$A$38,0),MATCH(current_projections!CY$2,a_projections!$A$28:$AZ$28,0)),"n/a")</f>
        <v>n/a</v>
      </c>
      <c r="CZ26" s="60" t="str">
        <f>_xlfn.IFNA(INDEX(a_projections!$A$28:$AZ$38,MATCH(current_projections!$A26,a_projections!$A$28:$A$38,0),MATCH(current_projections!CZ$2,a_projections!$A$28:$AZ$28,0)),"n/a")</f>
        <v>n/a</v>
      </c>
      <c r="DA26" s="60" t="str">
        <f>_xlfn.IFNA(INDEX(a_projections!$A$28:$AZ$38,MATCH(current_projections!$A26,a_projections!$A$28:$A$38,0),MATCH(current_projections!DA$2,a_projections!$A$28:$AZ$28,0)),"n/a")</f>
        <v>n/a</v>
      </c>
      <c r="DB26" s="60" t="str">
        <f>_xlfn.IFNA(INDEX(a_projections!$A$28:$AZ$38,MATCH(current_projections!$A26,a_projections!$A$28:$A$38,0),MATCH(current_projections!DB$2,a_projections!$A$28:$AZ$28,0)),"n/a")</f>
        <v>n/a</v>
      </c>
      <c r="DC26" s="60" t="str">
        <f>_xlfn.IFNA(INDEX(a_projections!$A$28:$AZ$38,MATCH(current_projections!$A26,a_projections!$A$28:$A$38,0),MATCH(current_projections!DC$2,a_projections!$A$28:$AZ$28,0)),"n/a")</f>
        <v>n/a</v>
      </c>
      <c r="DD26" s="60" t="str">
        <f>_xlfn.IFNA(INDEX(a_projections!$A$28:$AZ$38,MATCH(current_projections!$A26,a_projections!$A$28:$A$38,0),MATCH(current_projections!DD$2,a_projections!$A$28:$AZ$28,0)),"n/a")</f>
        <v>n/a</v>
      </c>
      <c r="DE26" s="60" t="str">
        <f>_xlfn.IFNA(INDEX(a_projections!$A$28:$AZ$38,MATCH(current_projections!$A26,a_projections!$A$28:$A$38,0),MATCH(current_projections!DE$2,a_projections!$A$28:$AZ$28,0)),"n/a")</f>
        <v>n/a</v>
      </c>
      <c r="DF26" s="60" t="str">
        <f>_xlfn.IFNA(INDEX(a_projections!$A$28:$AZ$38,MATCH(current_projections!$A26,a_projections!$A$28:$A$38,0),MATCH(current_projections!DF$2,a_projections!$A$28:$AZ$28,0)),"n/a")</f>
        <v>n/a</v>
      </c>
      <c r="DG26" s="60" t="str">
        <f>_xlfn.IFNA(INDEX(a_projections!$A$28:$AZ$38,MATCH(current_projections!$A26,a_projections!$A$28:$A$38,0),MATCH(current_projections!DG$2,a_projections!$A$28:$AZ$28,0)),"n/a")</f>
        <v>n/a</v>
      </c>
      <c r="DH26" s="60" t="str">
        <f>_xlfn.IFNA(INDEX(a_projections!$A$28:$AZ$38,MATCH(current_projections!$A26,a_projections!$A$28:$A$38,0),MATCH(current_projections!DH$2,a_projections!$A$28:$AZ$28,0)),"n/a")</f>
        <v>n/a</v>
      </c>
      <c r="DI26" s="60" t="str">
        <f>_xlfn.IFNA(INDEX(a_projections!$A$28:$AZ$38,MATCH(current_projections!$A26,a_projections!$A$28:$A$38,0),MATCH(current_projections!DI$2,a_projections!$A$28:$AZ$28,0)),"n/a")</f>
        <v>n/a</v>
      </c>
      <c r="DJ26" s="60" t="str">
        <f>_xlfn.IFNA(INDEX(a_projections!$A$28:$AZ$38,MATCH(current_projections!$A26,a_projections!$A$28:$A$38,0),MATCH(current_projections!DJ$2,a_projections!$A$28:$AZ$28,0)),"n/a")</f>
        <v>n/a</v>
      </c>
      <c r="DK26" s="60" t="str">
        <f>_xlfn.IFNA(INDEX(a_projections!$A$28:$AZ$38,MATCH(current_projections!$A26,a_projections!$A$28:$A$38,0),MATCH(current_projections!DK$2,a_projections!$A$28:$AZ$28,0)),"n/a")</f>
        <v>n/a</v>
      </c>
      <c r="DL26" s="60" t="str">
        <f>_xlfn.IFNA(INDEX(a_projections!$A$28:$AZ$38,MATCH(current_projections!$A26,a_projections!$A$28:$A$38,0),MATCH(current_projections!DL$2,a_projections!$A$28:$AZ$28,0)),"n/a")</f>
        <v>n/a</v>
      </c>
      <c r="DM26" s="60" t="str">
        <f>_xlfn.IFNA(INDEX(a_projections!$A$28:$AZ$38,MATCH(current_projections!$A26,a_projections!$A$28:$A$38,0),MATCH(current_projections!DM$2,a_projections!$A$28:$AZ$28,0)),"n/a")</f>
        <v>n/a</v>
      </c>
      <c r="DN26" s="60" t="str">
        <f>_xlfn.IFNA(INDEX(a_projections!$A$28:$AZ$38,MATCH(current_projections!$A26,a_projections!$A$28:$A$38,0),MATCH(current_projections!DN$2,a_projections!$A$28:$AZ$28,0)),"n/a")</f>
        <v>n/a</v>
      </c>
      <c r="DO26" s="60" t="str">
        <f>_xlfn.IFNA(INDEX(a_projections!$A$28:$AZ$38,MATCH(current_projections!$A26,a_projections!$A$28:$A$38,0),MATCH(current_projections!DO$2,a_projections!$A$28:$AZ$28,0)),"n/a")</f>
        <v>n/a</v>
      </c>
      <c r="DP26" s="60" t="str">
        <f>_xlfn.IFNA(INDEX(a_projections!$A$28:$AZ$38,MATCH(current_projections!$A26,a_projections!$A$28:$A$38,0),MATCH(current_projections!DP$2,a_projections!$A$28:$AZ$28,0)),"n/a")</f>
        <v>n/a</v>
      </c>
      <c r="DQ26" s="60" t="str">
        <f>_xlfn.IFNA(INDEX(a_projections!$A$28:$AZ$38,MATCH(current_projections!$A26,a_projections!$A$28:$A$38,0),MATCH(current_projections!DQ$2,a_projections!$A$28:$AZ$28,0)),"n/a")</f>
        <v>n/a</v>
      </c>
      <c r="DR26" s="60" t="str">
        <f>_xlfn.IFNA(INDEX(a_projections!$A$28:$AZ$38,MATCH(current_projections!$A26,a_projections!$A$28:$A$38,0),MATCH(current_projections!DR$2,a_projections!$A$28:$AZ$28,0)),"n/a")</f>
        <v>n/a</v>
      </c>
      <c r="DS26" s="60" t="str">
        <f>_xlfn.IFNA(INDEX(a_projections!$A$28:$AZ$38,MATCH(current_projections!$A26,a_projections!$A$28:$A$38,0),MATCH(current_projections!DS$2,a_projections!$A$28:$AZ$28,0)),"n/a")</f>
        <v>n/a</v>
      </c>
      <c r="DT26" s="60" t="str">
        <f>_xlfn.IFNA(INDEX(a_projections!$A$28:$AZ$38,MATCH(current_projections!$A26,a_projections!$A$28:$A$38,0),MATCH(current_projections!DT$2,a_projections!$A$28:$AZ$28,0)),"n/a")</f>
        <v>n/a</v>
      </c>
      <c r="DU26" s="60" t="str">
        <f>_xlfn.IFNA(INDEX(a_projections!$A$28:$AZ$38,MATCH(current_projections!$A26,a_projections!$A$28:$A$38,0),MATCH(current_projections!DU$2,a_projections!$A$28:$AZ$28,0)),"n/a")</f>
        <v>n/a</v>
      </c>
      <c r="DV26" s="60" t="str">
        <f>_xlfn.IFNA(INDEX(a_projections!$A$28:$AZ$38,MATCH(current_projections!$A26,a_projections!$A$28:$A$38,0),MATCH(current_projections!DV$2,a_projections!$A$28:$AZ$28,0)),"n/a")</f>
        <v>n/a</v>
      </c>
      <c r="DW26" s="60" t="str">
        <f>_xlfn.IFNA(INDEX(a_projections!$A$28:$AZ$38,MATCH(current_projections!$A26,a_projections!$A$28:$A$38,0),MATCH(current_projections!DW$2,a_projections!$A$28:$AZ$28,0)),"n/a")</f>
        <v>n/a</v>
      </c>
      <c r="DX26" s="60" t="str">
        <f>_xlfn.IFNA(INDEX(a_projections!$A$28:$AZ$38,MATCH(current_projections!$A26,a_projections!$A$28:$A$38,0),MATCH(current_projections!DX$2,a_projections!$A$28:$AZ$28,0)),"n/a")</f>
        <v>n/a</v>
      </c>
      <c r="DY26" s="60" t="str">
        <f>_xlfn.IFNA(INDEX(a_projections!$A$28:$AZ$38,MATCH(current_projections!$A26,a_projections!$A$28:$A$38,0),MATCH(current_projections!DY$2,a_projections!$A$28:$AZ$28,0)),"n/a")</f>
        <v>n/a</v>
      </c>
      <c r="DZ26" s="60" t="str">
        <f>_xlfn.IFNA(INDEX(a_projections!$A$28:$AZ$38,MATCH(current_projections!$A26,a_projections!$A$28:$A$38,0),MATCH(current_projections!DZ$2,a_projections!$A$28:$AZ$28,0)),"n/a")</f>
        <v>n/a</v>
      </c>
      <c r="EA26" s="60" t="str">
        <f>_xlfn.IFNA(INDEX(a_projections!$A$28:$AZ$38,MATCH(current_projections!$A26,a_projections!$A$28:$A$38,0),MATCH(current_projections!EA$2,a_projections!$A$28:$AZ$28,0)),"n/a")</f>
        <v>n/a</v>
      </c>
      <c r="EB26" s="60" t="str">
        <f>_xlfn.IFNA(INDEX(a_projections!$A$28:$AZ$38,MATCH(current_projections!$A26,a_projections!$A$28:$A$38,0),MATCH(current_projections!EB$2,a_projections!$A$28:$AZ$28,0)),"n/a")</f>
        <v>n/a</v>
      </c>
      <c r="EC26" s="60" t="str">
        <f>_xlfn.IFNA(INDEX(a_projections!$A$28:$AZ$38,MATCH(current_projections!$A26,a_projections!$A$28:$A$38,0),MATCH(current_projections!EC$2,a_projections!$A$28:$AZ$28,0)),"n/a")</f>
        <v>n/a</v>
      </c>
      <c r="ED26" s="60" t="str">
        <f>_xlfn.IFNA(INDEX(a_projections!$A$28:$AZ$38,MATCH(current_projections!$A26,a_projections!$A$28:$A$38,0),MATCH(current_projections!ED$2,a_projections!$A$28:$AZ$28,0)),"n/a")</f>
        <v>n/a</v>
      </c>
      <c r="EE26" s="60" t="str">
        <f>_xlfn.IFNA(INDEX(a_projections!$A$28:$AZ$38,MATCH(current_projections!$A26,a_projections!$A$28:$A$38,0),MATCH(current_projections!EE$2,a_projections!$A$28:$AZ$28,0)),"n/a")</f>
        <v>n/a</v>
      </c>
      <c r="EF26" s="60" t="str">
        <f>_xlfn.IFNA(INDEX(a_projections!$A$28:$AZ$38,MATCH(current_projections!$A26,a_projections!$A$28:$A$38,0),MATCH(current_projections!EF$2,a_projections!$A$28:$AZ$28,0)),"n/a")</f>
        <v>n/a</v>
      </c>
      <c r="EG26" s="60" t="str">
        <f>_xlfn.IFNA(INDEX(a_projections!$A$28:$AZ$38,MATCH(current_projections!$A26,a_projections!$A$28:$A$38,0),MATCH(current_projections!EG$2,a_projections!$A$28:$AZ$28,0)),"n/a")</f>
        <v>n/a</v>
      </c>
      <c r="EH26" s="60" t="str">
        <f>_xlfn.IFNA(INDEX(a_projections!$A$28:$AZ$38,MATCH(current_projections!$A26,a_projections!$A$28:$A$38,0),MATCH(current_projections!EH$2,a_projections!$A$28:$AZ$28,0)),"n/a")</f>
        <v>n/a</v>
      </c>
      <c r="EI26" s="60" t="str">
        <f>_xlfn.IFNA(INDEX(a_projections!$A$28:$AZ$38,MATCH(current_projections!$A26,a_projections!$A$28:$A$38,0),MATCH(current_projections!EI$2,a_projections!$A$28:$AZ$28,0)),"n/a")</f>
        <v>n/a</v>
      </c>
      <c r="EJ26" s="60" t="str">
        <f>_xlfn.IFNA(INDEX(a_projections!$A$28:$AZ$38,MATCH(current_projections!$A26,a_projections!$A$28:$A$38,0),MATCH(current_projections!EJ$2,a_projections!$A$28:$AZ$28,0)),"n/a")</f>
        <v>n/a</v>
      </c>
      <c r="EK26" s="60" t="str">
        <f>_xlfn.IFNA(INDEX(a_projections!$A$28:$AZ$38,MATCH(current_projections!$A26,a_projections!$A$28:$A$38,0),MATCH(current_projections!EK$2,a_projections!$A$28:$AZ$28,0)),"n/a")</f>
        <v>n/a</v>
      </c>
      <c r="EL26" s="60" t="str">
        <f>_xlfn.IFNA(INDEX(a_projections!$A$28:$AZ$38,MATCH(current_projections!$A26,a_projections!$A$28:$A$38,0),MATCH(current_projections!EL$2,a_projections!$A$28:$AZ$28,0)),"n/a")</f>
        <v>n/a</v>
      </c>
      <c r="EM26" s="60" t="str">
        <f>_xlfn.IFNA(INDEX(a_projections!$A$28:$AZ$38,MATCH(current_projections!$A26,a_projections!$A$28:$A$38,0),MATCH(current_projections!EM$2,a_projections!$A$28:$AZ$28,0)),"n/a")</f>
        <v>n/a</v>
      </c>
      <c r="EN26" s="60" t="str">
        <f>_xlfn.IFNA(INDEX(a_projections!$A$28:$AZ$38,MATCH(current_projections!$A26,a_projections!$A$28:$A$38,0),MATCH(current_projections!EN$2,a_projections!$A$28:$AZ$28,0)),"n/a")</f>
        <v>n/a</v>
      </c>
      <c r="EO26" s="60" t="str">
        <f>_xlfn.IFNA(INDEX(a_projections!$A$28:$AZ$38,MATCH(current_projections!$A26,a_projections!$A$28:$A$38,0),MATCH(current_projections!EO$2,a_projections!$A$28:$AZ$28,0)),"n/a")</f>
        <v>n/a</v>
      </c>
      <c r="EP26" s="60" t="str">
        <f>_xlfn.IFNA(INDEX(a_projections!$A$28:$AZ$38,MATCH(current_projections!$A26,a_projections!$A$28:$A$38,0),MATCH(current_projections!EP$2,a_projections!$A$28:$AZ$28,0)),"n/a")</f>
        <v>n/a</v>
      </c>
      <c r="EQ26" s="60" t="str">
        <f>_xlfn.IFNA(INDEX(a_projections!$A$28:$AZ$38,MATCH(current_projections!$A26,a_projections!$A$28:$A$38,0),MATCH(current_projections!EQ$2,a_projections!$A$28:$AZ$28,0)),"n/a")</f>
        <v>n/a</v>
      </c>
      <c r="ER26" s="60" t="str">
        <f>_xlfn.IFNA(INDEX(a_projections!$A$28:$AZ$38,MATCH(current_projections!$A26,a_projections!$A$28:$A$38,0),MATCH(current_projections!ER$2,a_projections!$A$28:$AZ$28,0)),"n/a")</f>
        <v>n/a</v>
      </c>
      <c r="ES26" s="60" t="str">
        <f>_xlfn.IFNA(INDEX(a_projections!$A$28:$AZ$38,MATCH(current_projections!$A26,a_projections!$A$28:$A$38,0),MATCH(current_projections!ES$2,a_projections!$A$28:$AZ$28,0)),"n/a")</f>
        <v>n/a</v>
      </c>
      <c r="ET26" s="60" t="str">
        <f>_xlfn.IFNA(INDEX(a_projections!$A$28:$AZ$38,MATCH(current_projections!$A26,a_projections!$A$28:$A$38,0),MATCH(current_projections!ET$2,a_projections!$A$28:$AZ$28,0)),"n/a")</f>
        <v>n/a</v>
      </c>
      <c r="EU26" s="60" t="str">
        <f>_xlfn.IFNA(INDEX(a_projections!$A$28:$AZ$38,MATCH(current_projections!$A26,a_projections!$A$28:$A$38,0),MATCH(current_projections!EU$2,a_projections!$A$28:$AZ$28,0)),"n/a")</f>
        <v>n/a</v>
      </c>
      <c r="EV26" s="60" t="str">
        <f>_xlfn.IFNA(INDEX(a_projections!$A$28:$AZ$38,MATCH(current_projections!$A26,a_projections!$A$28:$A$38,0),MATCH(current_projections!EV$2,a_projections!$A$28:$AZ$28,0)),"n/a")</f>
        <v>n/a</v>
      </c>
      <c r="EW26" s="60" t="str">
        <f>_xlfn.IFNA(INDEX(a_projections!$A$28:$AZ$38,MATCH(current_projections!$A26,a_projections!$A$28:$A$38,0),MATCH(current_projections!EW$2,a_projections!$A$28:$AZ$28,0)),"n/a")</f>
        <v>n/a</v>
      </c>
      <c r="EX26" s="60" t="str">
        <f>_xlfn.IFNA(INDEX(a_projections!$A$28:$AZ$38,MATCH(current_projections!$A26,a_projections!$A$28:$A$38,0),MATCH(current_projections!EX$2,a_projections!$A$28:$AZ$28,0)),"n/a")</f>
        <v>n/a</v>
      </c>
      <c r="EY26" s="60" t="str">
        <f>_xlfn.IFNA(INDEX(a_projections!$A$28:$AZ$38,MATCH(current_projections!$A26,a_projections!$A$28:$A$38,0),MATCH(current_projections!EY$2,a_projections!$A$28:$AZ$28,0)),"n/a")</f>
        <v>n/a</v>
      </c>
      <c r="EZ26" s="60" t="str">
        <f>_xlfn.IFNA(INDEX(a_projections!$A$28:$AZ$38,MATCH(current_projections!$A26,a_projections!$A$28:$A$38,0),MATCH(current_projections!EZ$2,a_projections!$A$28:$AZ$28,0)),"n/a")</f>
        <v>n/a</v>
      </c>
      <c r="FA26" s="60" t="str">
        <f>_xlfn.IFNA(INDEX(a_projections!$A$28:$AZ$38,MATCH(current_projections!$A26,a_projections!$A$28:$A$38,0),MATCH(current_projections!FA$2,a_projections!$A$28:$AZ$28,0)),"n/a")</f>
        <v>n/a</v>
      </c>
      <c r="FB26" s="60" t="str">
        <f>_xlfn.IFNA(INDEX(a_projections!$A$28:$AZ$38,MATCH(current_projections!$A26,a_projections!$A$28:$A$38,0),MATCH(current_projections!FB$2,a_projections!$A$28:$AZ$28,0)),"n/a")</f>
        <v>n/a</v>
      </c>
      <c r="FC26" s="60" t="str">
        <f>_xlfn.IFNA(INDEX(a_projections!$A$28:$AZ$38,MATCH(current_projections!$A26,a_projections!$A$28:$A$38,0),MATCH(current_projections!FC$2,a_projections!$A$28:$AZ$28,0)),"n/a")</f>
        <v>n/a</v>
      </c>
      <c r="FD26" s="60" t="str">
        <f>_xlfn.IFNA(INDEX(a_projections!$A$28:$AZ$38,MATCH(current_projections!$A26,a_projections!$A$28:$A$38,0),MATCH(current_projections!FD$2,a_projections!$A$28:$AZ$28,0)),"n/a")</f>
        <v>n/a</v>
      </c>
      <c r="FE26" s="60" t="str">
        <f>_xlfn.IFNA(INDEX(a_projections!$A$28:$AZ$38,MATCH(current_projections!$A26,a_projections!$A$28:$A$38,0),MATCH(current_projections!FE$2,a_projections!$A$28:$AZ$28,0)),"n/a")</f>
        <v>n/a</v>
      </c>
      <c r="FF26" s="60" t="str">
        <f>_xlfn.IFNA(INDEX(a_projections!$A$28:$AZ$38,MATCH(current_projections!$A26,a_projections!$A$28:$A$38,0),MATCH(current_projections!FF$2,a_projections!$A$28:$AZ$28,0)),"n/a")</f>
        <v>n/a</v>
      </c>
      <c r="FG26" s="60" t="str">
        <f>_xlfn.IFNA(INDEX(a_projections!$A$28:$AZ$38,MATCH(current_projections!$A26,a_projections!$A$28:$A$38,0),MATCH(current_projections!FG$2,a_projections!$A$28:$AZ$28,0)),"n/a")</f>
        <v>n/a</v>
      </c>
      <c r="FH26" s="60" t="str">
        <f>_xlfn.IFNA(INDEX(a_projections!$A$28:$AZ$38,MATCH(current_projections!$A26,a_projections!$A$28:$A$38,0),MATCH(current_projections!FH$2,a_projections!$A$28:$AZ$28,0)),"n/a")</f>
        <v>n/a</v>
      </c>
      <c r="FI26" s="60" t="str">
        <f>_xlfn.IFNA(INDEX(a_projections!$A$28:$AZ$38,MATCH(current_projections!$A26,a_projections!$A$28:$A$38,0),MATCH(current_projections!FI$2,a_projections!$A$28:$AZ$28,0)),"n/a")</f>
        <v>n/a</v>
      </c>
      <c r="FJ26" s="60" t="str">
        <f>_xlfn.IFNA(INDEX(a_projections!$A$28:$AZ$38,MATCH(current_projections!$A26,a_projections!$A$28:$A$38,0),MATCH(current_projections!FJ$2,a_projections!$A$28:$AZ$28,0)),"n/a")</f>
        <v>n/a</v>
      </c>
      <c r="FK26" s="60" t="str">
        <f>_xlfn.IFNA(INDEX(a_projections!$A$28:$AZ$38,MATCH(current_projections!$A26,a_projections!$A$28:$A$38,0),MATCH(current_projections!FK$2,a_projections!$A$28:$AZ$28,0)),"n/a")</f>
        <v>n/a</v>
      </c>
      <c r="FL26" s="60" t="str">
        <f>_xlfn.IFNA(INDEX(a_projections!$A$28:$AZ$38,MATCH(current_projections!$A26,a_projections!$A$28:$A$38,0),MATCH(current_projections!FL$2,a_projections!$A$28:$AZ$28,0)),"n/a")</f>
        <v>n/a</v>
      </c>
      <c r="FM26" s="60" t="str">
        <f>_xlfn.IFNA(INDEX(a_projections!$A$28:$AZ$38,MATCH(current_projections!$A26,a_projections!$A$28:$A$38,0),MATCH(current_projections!FM$2,a_projections!$A$28:$AZ$28,0)),"n/a")</f>
        <v>n/a</v>
      </c>
      <c r="FN26" s="60" t="str">
        <f>_xlfn.IFNA(INDEX(a_projections!$A$28:$AZ$38,MATCH(current_projections!$A26,a_projections!$A$28:$A$38,0),MATCH(current_projections!FN$2,a_projections!$A$28:$AZ$28,0)),"n/a")</f>
        <v>n/a</v>
      </c>
      <c r="FO26" s="60" t="str">
        <f>_xlfn.IFNA(INDEX(a_projections!$A$28:$AZ$38,MATCH(current_projections!$A26,a_projections!$A$28:$A$38,0),MATCH(current_projections!FO$2,a_projections!$A$28:$AZ$28,0)),"n/a")</f>
        <v>n/a</v>
      </c>
      <c r="FP26" s="60" t="str">
        <f>_xlfn.IFNA(INDEX(a_projections!$A$28:$AZ$38,MATCH(current_projections!$A26,a_projections!$A$28:$A$38,0),MATCH(current_projections!FP$2,a_projections!$A$28:$AZ$28,0)),"n/a")</f>
        <v>n/a</v>
      </c>
      <c r="FQ26" s="60" t="str">
        <f>_xlfn.IFNA(INDEX(a_projections!$A$28:$AZ$38,MATCH(current_projections!$A26,a_projections!$A$28:$A$38,0),MATCH(current_projections!FQ$2,a_projections!$A$28:$AZ$28,0)),"n/a")</f>
        <v>n/a</v>
      </c>
      <c r="FR26" s="60" t="str">
        <f>_xlfn.IFNA(INDEX(a_projections!$A$28:$AZ$38,MATCH(current_projections!$A26,a_projections!$A$28:$A$38,0),MATCH(current_projections!FR$2,a_projections!$A$28:$AZ$28,0)),"n/a")</f>
        <v>n/a</v>
      </c>
      <c r="FS26" s="60" t="str">
        <f>_xlfn.IFNA(INDEX(a_projections!$A$28:$AZ$38,MATCH(current_projections!$A26,a_projections!$A$28:$A$38,0),MATCH(current_projections!FS$2,a_projections!$A$28:$AZ$28,0)),"n/a")</f>
        <v>n/a</v>
      </c>
      <c r="FT26" s="60" t="str">
        <f>_xlfn.IFNA(INDEX(a_projections!$A$28:$AZ$38,MATCH(current_projections!$A26,a_projections!$A$28:$A$38,0),MATCH(current_projections!FT$2,a_projections!$A$28:$AZ$28,0)),"n/a")</f>
        <v>n/a</v>
      </c>
      <c r="FU26" s="60" t="str">
        <f>_xlfn.IFNA(INDEX(a_projections!$A$28:$AZ$38,MATCH(current_projections!$A26,a_projections!$A$28:$A$38,0),MATCH(current_projections!FU$2,a_projections!$A$28:$AZ$28,0)),"n/a")</f>
        <v>n/a</v>
      </c>
      <c r="FV26" s="60" t="str">
        <f>_xlfn.IFNA(INDEX(a_projections!$A$28:$AZ$38,MATCH(current_projections!$A26,a_projections!$A$28:$A$38,0),MATCH(current_projections!FV$2,a_projections!$A$28:$AZ$28,0)),"n/a")</f>
        <v>n/a</v>
      </c>
      <c r="FW26" s="60" t="str">
        <f>_xlfn.IFNA(INDEX(a_projections!$A$28:$AZ$38,MATCH(current_projections!$A26,a_projections!$A$28:$A$38,0),MATCH(current_projections!FW$2,a_projections!$A$28:$AZ$28,0)),"n/a")</f>
        <v>n/a</v>
      </c>
      <c r="FX26" s="60" t="str">
        <f>_xlfn.IFNA(INDEX(a_projections!$A$28:$AZ$38,MATCH(current_projections!$A26,a_projections!$A$28:$A$38,0),MATCH(current_projections!FX$2,a_projections!$A$28:$AZ$28,0)),"n/a")</f>
        <v>n/a</v>
      </c>
      <c r="FY26" s="60" t="str">
        <f>_xlfn.IFNA(INDEX(a_projections!$A$28:$AZ$38,MATCH(current_projections!$A26,a_projections!$A$28:$A$38,0),MATCH(current_projections!FY$2,a_projections!$A$28:$AZ$28,0)),"n/a")</f>
        <v>n/a</v>
      </c>
      <c r="FZ26" s="60" t="str">
        <f>_xlfn.IFNA(INDEX(a_projections!$A$28:$AZ$38,MATCH(current_projections!$A26,a_projections!$A$28:$A$38,0),MATCH(current_projections!FZ$2,a_projections!$A$28:$AZ$28,0)),"n/a")</f>
        <v>n/a</v>
      </c>
      <c r="GA26" s="60" t="str">
        <f>_xlfn.IFNA(INDEX(a_projections!$A$28:$AZ$38,MATCH(current_projections!$A26,a_projections!$A$28:$A$38,0),MATCH(current_projections!GA$2,a_projections!$A$28:$AZ$28,0)),"n/a")</f>
        <v>n/a</v>
      </c>
      <c r="GB26" s="60" t="str">
        <f>_xlfn.IFNA(INDEX(a_projections!$A$28:$AZ$38,MATCH(current_projections!$A26,a_projections!$A$28:$A$38,0),MATCH(current_projections!GB$2,a_projections!$A$28:$AZ$28,0)),"n/a")</f>
        <v>n/a</v>
      </c>
      <c r="GC26" s="60" t="str">
        <f>_xlfn.IFNA(INDEX(a_projections!$A$28:$AZ$38,MATCH(current_projections!$A26,a_projections!$A$28:$A$38,0),MATCH(current_projections!GC$2,a_projections!$A$28:$AZ$28,0)),"n/a")</f>
        <v>n/a</v>
      </c>
      <c r="GD26" s="60" t="str">
        <f>_xlfn.IFNA(INDEX(a_projections!$A$28:$AZ$38,MATCH(current_projections!$A26,a_projections!$A$28:$A$38,0),MATCH(current_projections!GD$2,a_projections!$A$28:$AZ$28,0)),"n/a")</f>
        <v>n/a</v>
      </c>
      <c r="GE26" s="60" t="str">
        <f>_xlfn.IFNA(INDEX(a_projections!$A$28:$AZ$38,MATCH(current_projections!$A26,a_projections!$A$28:$A$38,0),MATCH(current_projections!GE$2,a_projections!$A$28:$AZ$28,0)),"n/a")</f>
        <v>n/a</v>
      </c>
      <c r="GF26" s="60" t="str">
        <f>_xlfn.IFNA(INDEX(a_projections!$A$28:$AZ$38,MATCH(current_projections!$A26,a_projections!$A$28:$A$38,0),MATCH(current_projections!GF$2,a_projections!$A$28:$AZ$28,0)),"n/a")</f>
        <v>n/a</v>
      </c>
      <c r="GG26" s="60" t="str">
        <f>_xlfn.IFNA(INDEX(a_projections!$A$28:$AZ$38,MATCH(current_projections!$A26,a_projections!$A$28:$A$38,0),MATCH(current_projections!GG$2,a_projections!$A$28:$AZ$28,0)),"n/a")</f>
        <v>n/a</v>
      </c>
      <c r="GH26" s="60" t="str">
        <f>_xlfn.IFNA(INDEX(a_projections!$A$28:$AZ$38,MATCH(current_projections!$A26,a_projections!$A$28:$A$38,0),MATCH(current_projections!GH$2,a_projections!$A$28:$AZ$28,0)),"n/a")</f>
        <v>n/a</v>
      </c>
      <c r="GI26" s="60">
        <f>_xlfn.IFNA(INDEX(a_projections!$A$28:$AZ$38,MATCH(current_projections!$A26,a_projections!$A$28:$A$38,0),MATCH(current_projections!GI$2,a_projections!$A$28:$AZ$28,0)),"n/a")</f>
        <v>0</v>
      </c>
      <c r="GJ26" s="60">
        <f>_xlfn.IFNA(INDEX(a_projections!$A$28:$AZ$38,MATCH(current_projections!$A26,a_projections!$A$28:$A$38,0),MATCH(current_projections!GJ$2,a_projections!$A$28:$AZ$28,0)),"n/a")</f>
        <v>0</v>
      </c>
      <c r="GK26" s="60">
        <f>_xlfn.IFNA(INDEX(a_projections!$A$28:$AZ$38,MATCH(current_projections!$A26,a_projections!$A$28:$A$38,0),MATCH(current_projections!GK$2,a_projections!$A$28:$AZ$28,0)),"n/a")</f>
        <v>-25.004892992205164</v>
      </c>
      <c r="GL26" s="60">
        <f>_xlfn.IFNA(INDEX(a_projections!$A$28:$AZ$38,MATCH(current_projections!$A26,a_projections!$A$28:$A$38,0),MATCH(current_projections!GL$2,a_projections!$A$28:$AZ$28,0)),"n/a")</f>
        <v>-7.2527038945212396</v>
      </c>
      <c r="GM26" s="60">
        <f>_xlfn.IFNA(INDEX(a_projections!$A$28:$AZ$38,MATCH(current_projections!$A26,a_projections!$A$28:$A$38,0),MATCH(current_projections!GM$2,a_projections!$A$28:$AZ$28,0)),"n/a")</f>
        <v>-9.1674368630095806</v>
      </c>
      <c r="GN26" s="60">
        <f>_xlfn.IFNA(INDEX(a_projections!$A$28:$AZ$38,MATCH(current_projections!$A26,a_projections!$A$28:$A$38,0),MATCH(current_projections!GN$2,a_projections!$A$28:$AZ$28,0)),"n/a")</f>
        <v>-11.620908055932111</v>
      </c>
      <c r="GO26" s="60">
        <f>_xlfn.IFNA(INDEX(a_projections!$A$28:$AZ$38,MATCH(current_projections!$A26,a_projections!$A$28:$A$38,0),MATCH(current_projections!GO$2,a_projections!$A$28:$AZ$28,0)),"n/a")</f>
        <v>-7.704274206059269</v>
      </c>
      <c r="GP26" s="60">
        <f>_xlfn.IFNA(INDEX(a_projections!$A$28:$AZ$38,MATCH(current_projections!$A26,a_projections!$A$28:$A$38,0),MATCH(current_projections!GP$2,a_projections!$A$28:$AZ$28,0)),"n/a")</f>
        <v>-7.5603103333252157</v>
      </c>
      <c r="GQ26" s="60">
        <f>_xlfn.IFNA(INDEX(a_projections!$A$28:$AZ$38,MATCH(current_projections!$A26,a_projections!$A$28:$A$38,0),MATCH(current_projections!GQ$2,a_projections!$A$28:$AZ$28,0)),"n/a")</f>
        <v>-7.1149448431042428</v>
      </c>
      <c r="GR26" s="60">
        <f>_xlfn.IFNA(INDEX(a_projections!$A$28:$AZ$38,MATCH(current_projections!$A26,a_projections!$A$28:$A$38,0),MATCH(current_projections!GR$2,a_projections!$A$28:$AZ$28,0)),"n/a")</f>
        <v>-5.8541358003434514</v>
      </c>
      <c r="GS26" s="60">
        <f>_xlfn.IFNA(INDEX(a_projections!$A$28:$AZ$38,MATCH(current_projections!$A26,a_projections!$A$28:$A$38,0),MATCH(current_projections!GS$2,a_projections!$A$28:$AZ$28,0)),"n/a")</f>
        <v>1.5806995816748604</v>
      </c>
      <c r="GT26" s="60">
        <f>_xlfn.IFNA(INDEX(a_projections!$A$28:$AZ$38,MATCH(current_projections!$A26,a_projections!$A$28:$A$38,0),MATCH(current_projections!GT$2,a_projections!$A$28:$AZ$28,0)),"n/a")</f>
        <v>-2.9717985462265673</v>
      </c>
      <c r="GU26" s="60">
        <f>_xlfn.IFNA(INDEX(a_projections!$A$28:$AZ$38,MATCH(current_projections!$A26,a_projections!$A$28:$A$38,0),MATCH(current_projections!GU$2,a_projections!$A$28:$AZ$28,0)),"n/a")</f>
        <v>-1.87452598134219</v>
      </c>
      <c r="GV26" s="60">
        <f>_xlfn.IFNA(INDEX(a_projections!$A$28:$AZ$38,MATCH(current_projections!$A26,a_projections!$A$28:$A$38,0),MATCH(current_projections!GV$2,a_projections!$A$28:$AZ$28,0)),"n/a")</f>
        <v>-0.83607157362944884</v>
      </c>
      <c r="GW26" s="60">
        <f>_xlfn.IFNA(INDEX(a_projections!$A$28:$AZ$38,MATCH(current_projections!$A26,a_projections!$A$28:$A$38,0),MATCH(current_projections!GW$2,a_projections!$A$28:$AZ$28,0)),"n/a")</f>
        <v>6.7520298497578457</v>
      </c>
      <c r="GX26" s="60">
        <f>_xlfn.IFNA(INDEX(a_projections!$A$28:$AZ$38,MATCH(current_projections!$A26,a_projections!$A$28:$A$38,0),MATCH(current_projections!GX$2,a_projections!$A$28:$AZ$28,0)),"n/a")</f>
        <v>0.94934424983010857</v>
      </c>
      <c r="GY26" s="60">
        <f>_xlfn.IFNA(INDEX(a_projections!$A$28:$AZ$38,MATCH(current_projections!$A26,a_projections!$A$28:$A$38,0),MATCH(current_projections!GY$2,a_projections!$A$28:$AZ$28,0)),"n/a")</f>
        <v>1.6562724155902098</v>
      </c>
      <c r="GZ26" s="60">
        <f>_xlfn.IFNA(INDEX(a_projections!$A$28:$AZ$38,MATCH(current_projections!$A26,a_projections!$A$28:$A$38,0),MATCH(current_projections!GZ$2,a_projections!$A$28:$AZ$28,0)),"n/a")</f>
        <v>2.2736844498733477</v>
      </c>
      <c r="HA26" s="60">
        <f>_xlfn.IFNA(INDEX(a_projections!$A$28:$AZ$38,MATCH(current_projections!$A26,a_projections!$A$28:$A$38,0),MATCH(current_projections!HA$2,a_projections!$A$28:$AZ$28,0)),"n/a")</f>
        <v>10.610940435219018</v>
      </c>
      <c r="HB26" s="60">
        <f>_xlfn.IFNA(INDEX(a_projections!$A$28:$AZ$38,MATCH(current_projections!$A26,a_projections!$A$28:$A$38,0),MATCH(current_projections!HB$2,a_projections!$A$28:$AZ$28,0)),"n/a")</f>
        <v>3.4780835237926633</v>
      </c>
      <c r="HC26" s="60">
        <f>_xlfn.IFNA(INDEX(a_projections!$A$28:$AZ$38,MATCH(current_projections!$A26,a_projections!$A$28:$A$38,0),MATCH(current_projections!HC$2,a_projections!$A$28:$AZ$28,0)),"n/a")</f>
        <v>3.9177623210855606</v>
      </c>
      <c r="HD26" s="60">
        <f>_xlfn.IFNA(INDEX(a_projections!$A$28:$AZ$38,MATCH(current_projections!$A26,a_projections!$A$28:$A$38,0),MATCH(current_projections!HD$2,a_projections!$A$28:$AZ$28,0)),"n/a")</f>
        <v>4.3120354943942951</v>
      </c>
      <c r="HE26" s="60">
        <f>_xlfn.IFNA(INDEX(a_projections!$A$28:$AZ$38,MATCH(current_projections!$A26,a_projections!$A$28:$A$38,0),MATCH(current_projections!HE$2,a_projections!$A$28:$AZ$28,0)),"n/a")</f>
        <v>13.731416579720346</v>
      </c>
      <c r="HF26" s="60">
        <f>_xlfn.IFNA(INDEX(a_projections!$A$28:$AZ$38,MATCH(current_projections!$A26,a_projections!$A$28:$A$38,0),MATCH(current_projections!HF$2,a_projections!$A$28:$AZ$28,0)),"n/a")</f>
        <v>5.1966387503741718</v>
      </c>
      <c r="HG26" s="60">
        <f>_xlfn.IFNA(INDEX(a_projections!$A$28:$AZ$38,MATCH(current_projections!$A26,a_projections!$A$28:$A$38,0),MATCH(current_projections!HG$2,a_projections!$A$28:$AZ$28,0)),"n/a")</f>
        <v>5.4979375360835192</v>
      </c>
      <c r="HH26" s="60">
        <f>_xlfn.IFNA(INDEX(a_projections!$A$28:$AZ$38,MATCH(current_projections!$A26,a_projections!$A$28:$A$38,0),MATCH(current_projections!HH$2,a_projections!$A$28:$AZ$28,0)),"n/a")</f>
        <v>5.7761596303954166</v>
      </c>
      <c r="HI26" s="60">
        <f>_xlfn.IFNA(INDEX(a_projections!$A$28:$AZ$38,MATCH(current_projections!$A26,a_projections!$A$28:$A$38,0),MATCH(current_projections!HI$2,a_projections!$A$28:$AZ$28,0)),"n/a")</f>
        <v>9.2654369670912793</v>
      </c>
      <c r="HJ26" s="60">
        <f>_xlfn.IFNA(INDEX(a_projections!$A$28:$AZ$38,MATCH(current_projections!$A26,a_projections!$A$28:$A$38,0),MATCH(current_projections!HJ$2,a_projections!$A$28:$AZ$28,0)),"n/a")</f>
        <v>4.9247122667100074</v>
      </c>
      <c r="HK26" s="60">
        <f>_xlfn.IFNA(INDEX(a_projections!$A$28:$AZ$38,MATCH(current_projections!$A26,a_projections!$A$28:$A$38,0),MATCH(current_projections!HK$2,a_projections!$A$28:$AZ$28,0)),"n/a")</f>
        <v>4.7903056351713991</v>
      </c>
      <c r="HL26" s="60">
        <f>_xlfn.IFNA(INDEX(a_projections!$A$28:$AZ$38,MATCH(current_projections!$A26,a_projections!$A$28:$A$38,0),MATCH(current_projections!HL$2,a_projections!$A$28:$AZ$28,0)),"n/a")</f>
        <v>4.5591794134864472</v>
      </c>
      <c r="HM26" s="60">
        <f>_xlfn.IFNA(INDEX(a_projections!$A$28:$AZ$38,MATCH(current_projections!$A26,a_projections!$A$28:$A$38,0),MATCH(current_projections!HM$2,a_projections!$A$28:$AZ$28,0)),"n/a")</f>
        <v>7.6371816516554336</v>
      </c>
      <c r="HN26" s="60">
        <f>_xlfn.IFNA(INDEX(a_projections!$A$28:$AZ$38,MATCH(current_projections!$A26,a_projections!$A$28:$A$38,0),MATCH(current_projections!HN$2,a_projections!$A$28:$AZ$28,0)),"n/a")</f>
        <v>4.1019919484485134</v>
      </c>
      <c r="HO26" s="60">
        <f>_xlfn.IFNA(INDEX(a_projections!$A$28:$AZ$38,MATCH(current_projections!$A26,a_projections!$A$28:$A$38,0),MATCH(current_projections!HO$2,a_projections!$A$28:$AZ$28,0)),"n/a")</f>
        <v>3.9390168984844598</v>
      </c>
      <c r="HP26" s="60">
        <f>_xlfn.IFNA(INDEX(a_projections!$A$28:$AZ$38,MATCH(current_projections!$A26,a_projections!$A$28:$A$38,0),MATCH(current_projections!HP$2,a_projections!$A$28:$AZ$28,0)),"n/a")</f>
        <v>3.7918348624827569</v>
      </c>
      <c r="HQ26" s="60">
        <f>_xlfn.IFNA(INDEX(a_projections!$A$28:$AZ$38,MATCH(current_projections!$A26,a_projections!$A$28:$A$38,0),MATCH(current_projections!HQ$2,a_projections!$A$28:$AZ$28,0)),"n/a")</f>
        <v>11.687721529584639</v>
      </c>
      <c r="HR26" s="60">
        <f>_xlfn.IFNA(INDEX(a_projections!$A$28:$AZ$38,MATCH(current_projections!$A26,a_projections!$A$28:$A$38,0),MATCH(current_projections!HR$2,a_projections!$A$28:$AZ$28,0)),"n/a")</f>
        <v>4.6311212286308523</v>
      </c>
      <c r="HS26" s="60">
        <f>_xlfn.IFNA(INDEX(a_projections!$A$28:$AZ$38,MATCH(current_projections!$A26,a_projections!$A$28:$A$38,0),MATCH(current_projections!HS$2,a_projections!$A$28:$AZ$28,0)),"n/a")</f>
        <v>4.7949138914112233</v>
      </c>
      <c r="HT26" s="60">
        <f>_xlfn.IFNA(INDEX(a_projections!$A$28:$AZ$38,MATCH(current_projections!$A26,a_projections!$A$28:$A$38,0),MATCH(current_projections!HT$2,a_projections!$A$28:$AZ$28,0)),"n/a")</f>
        <v>5.0321418587908173</v>
      </c>
      <c r="HU26" s="60">
        <f>_xlfn.IFNA(INDEX(a_projections!$A$28:$AZ$38,MATCH(current_projections!$A26,a_projections!$A$28:$A$38,0),MATCH(current_projections!HU$2,a_projections!$A$28:$AZ$28,0)),"n/a")</f>
        <v>11.06729456906792</v>
      </c>
      <c r="HV26" s="60">
        <f>_xlfn.IFNA(INDEX(a_projections!$A$28:$AZ$38,MATCH(current_projections!$A26,a_projections!$A$28:$A$38,0),MATCH(current_projections!HV$2,a_projections!$A$28:$AZ$28,0)),"n/a")</f>
        <v>4.989110703789712</v>
      </c>
      <c r="HW26" s="60">
        <f>_xlfn.IFNA(INDEX(a_projections!$A$28:$AZ$38,MATCH(current_projections!$A26,a_projections!$A$28:$A$38,0),MATCH(current_projections!HW$2,a_projections!$A$28:$AZ$28,0)),"n/a")</f>
        <v>5.0347623192920299</v>
      </c>
      <c r="HX26" s="60">
        <f>_xlfn.IFNA(INDEX(a_projections!$A$28:$AZ$38,MATCH(current_projections!$A26,a_projections!$A$28:$A$38,0),MATCH(current_projections!HX$2,a_projections!$A$28:$AZ$28,0)),"n/a")</f>
        <v>5.0353774624688041</v>
      </c>
      <c r="HY26" s="60">
        <f>_xlfn.IFNA(INDEX(a_projections!$A$28:$AZ$38,MATCH(current_projections!$A26,a_projections!$A$28:$A$38,0),MATCH(current_projections!HY$2,a_projections!$A$28:$AZ$28,0)),"n/a")</f>
        <v>8.044634467462064</v>
      </c>
      <c r="HZ26" s="60">
        <f>_xlfn.IFNA(INDEX(a_projections!$A$28:$AZ$38,MATCH(current_projections!$A26,a_projections!$A$28:$A$38,0),MATCH(current_projections!HZ$2,a_projections!$A$28:$AZ$28,0)),"n/a")</f>
        <v>4.3652629065525916</v>
      </c>
      <c r="IA26" s="60">
        <f>_xlfn.IFNA(INDEX(a_projections!$A$28:$AZ$38,MATCH(current_projections!$A26,a_projections!$A$28:$A$38,0),MATCH(current_projections!IA$2,a_projections!$A$28:$AZ$28,0)),"n/a")</f>
        <v>4.2072493223636043</v>
      </c>
      <c r="IB26" s="60">
        <f>_xlfn.IFNA(INDEX(a_projections!$A$28:$AZ$38,MATCH(current_projections!$A26,a_projections!$A$28:$A$38,0),MATCH(current_projections!IB$2,a_projections!$A$28:$AZ$28,0)),"n/a")</f>
        <v>4.0115482947356895</v>
      </c>
      <c r="IC26" s="60" t="str">
        <f>_xlfn.IFNA(INDEX(a_projections!$A$28:$AZ$38,MATCH(current_projections!$A26,a_projections!$A$28:$A$38,0),MATCH(current_projections!IC$2,a_projections!$A$28:$AZ$28,0)),"n/a")</f>
        <v>n/a</v>
      </c>
    </row>
    <row r="27" spans="1:238" s="60" customFormat="1">
      <c r="A27" s="70" t="s">
        <v>527</v>
      </c>
      <c r="B27" s="60" t="str">
        <f>_xlfn.IFNA(INDEX(a_projections!$A$28:$AZ$38,MATCH(current_projections!$A27,a_projections!$A$28:$A$38,0),MATCH(current_projections!B$2,a_projections!$A$28:$AZ$28,0)),"n/a")</f>
        <v>n/a</v>
      </c>
      <c r="C27" s="60" t="str">
        <f>_xlfn.IFNA(INDEX(a_projections!$A$28:$AZ$38,MATCH(current_projections!$A27,a_projections!$A$28:$A$38,0),MATCH(current_projections!C$2,a_projections!$A$28:$AZ$28,0)),"n/a")</f>
        <v>n/a</v>
      </c>
      <c r="D27" s="60" t="str">
        <f>_xlfn.IFNA(INDEX(a_projections!$A$28:$AZ$38,MATCH(current_projections!$A27,a_projections!$A$28:$A$38,0),MATCH(current_projections!D$2,a_projections!$A$28:$AZ$28,0)),"n/a")</f>
        <v>n/a</v>
      </c>
      <c r="E27" s="60" t="str">
        <f>_xlfn.IFNA(INDEX(a_projections!$A$28:$AZ$38,MATCH(current_projections!$A27,a_projections!$A$28:$A$38,0),MATCH(current_projections!E$2,a_projections!$A$28:$AZ$28,0)),"n/a")</f>
        <v>n/a</v>
      </c>
      <c r="F27" s="60" t="str">
        <f>_xlfn.IFNA(INDEX(a_projections!$A$28:$AZ$38,MATCH(current_projections!$A27,a_projections!$A$28:$A$38,0),MATCH(current_projections!F$2,a_projections!$A$28:$AZ$28,0)),"n/a")</f>
        <v>n/a</v>
      </c>
      <c r="G27" s="60" t="str">
        <f>_xlfn.IFNA(INDEX(a_projections!$A$28:$AZ$38,MATCH(current_projections!$A27,a_projections!$A$28:$A$38,0),MATCH(current_projections!G$2,a_projections!$A$28:$AZ$28,0)),"n/a")</f>
        <v>n/a</v>
      </c>
      <c r="H27" s="60" t="str">
        <f>_xlfn.IFNA(INDEX(a_projections!$A$28:$AZ$38,MATCH(current_projections!$A27,a_projections!$A$28:$A$38,0),MATCH(current_projections!H$2,a_projections!$A$28:$AZ$28,0)),"n/a")</f>
        <v>n/a</v>
      </c>
      <c r="I27" s="60" t="str">
        <f>_xlfn.IFNA(INDEX(a_projections!$A$28:$AZ$38,MATCH(current_projections!$A27,a_projections!$A$28:$A$38,0),MATCH(current_projections!I$2,a_projections!$A$28:$AZ$28,0)),"n/a")</f>
        <v>n/a</v>
      </c>
      <c r="J27" s="60" t="str">
        <f>_xlfn.IFNA(INDEX(a_projections!$A$28:$AZ$38,MATCH(current_projections!$A27,a_projections!$A$28:$A$38,0),MATCH(current_projections!J$2,a_projections!$A$28:$AZ$28,0)),"n/a")</f>
        <v>n/a</v>
      </c>
      <c r="K27" s="60" t="str">
        <f>_xlfn.IFNA(INDEX(a_projections!$A$28:$AZ$38,MATCH(current_projections!$A27,a_projections!$A$28:$A$38,0),MATCH(current_projections!K$2,a_projections!$A$28:$AZ$28,0)),"n/a")</f>
        <v>n/a</v>
      </c>
      <c r="L27" s="60" t="str">
        <f>_xlfn.IFNA(INDEX(a_projections!$A$28:$AZ$38,MATCH(current_projections!$A27,a_projections!$A$28:$A$38,0),MATCH(current_projections!L$2,a_projections!$A$28:$AZ$28,0)),"n/a")</f>
        <v>n/a</v>
      </c>
      <c r="M27" s="60" t="str">
        <f>_xlfn.IFNA(INDEX(a_projections!$A$28:$AZ$38,MATCH(current_projections!$A27,a_projections!$A$28:$A$38,0),MATCH(current_projections!M$2,a_projections!$A$28:$AZ$28,0)),"n/a")</f>
        <v>n/a</v>
      </c>
      <c r="N27" s="60" t="str">
        <f>_xlfn.IFNA(INDEX(a_projections!$A$28:$AZ$38,MATCH(current_projections!$A27,a_projections!$A$28:$A$38,0),MATCH(current_projections!N$2,a_projections!$A$28:$AZ$28,0)),"n/a")</f>
        <v>n/a</v>
      </c>
      <c r="O27" s="60" t="str">
        <f>_xlfn.IFNA(INDEX(a_projections!$A$28:$AZ$38,MATCH(current_projections!$A27,a_projections!$A$28:$A$38,0),MATCH(current_projections!O$2,a_projections!$A$28:$AZ$28,0)),"n/a")</f>
        <v>n/a</v>
      </c>
      <c r="P27" s="60" t="str">
        <f>_xlfn.IFNA(INDEX(a_projections!$A$28:$AZ$38,MATCH(current_projections!$A27,a_projections!$A$28:$A$38,0),MATCH(current_projections!P$2,a_projections!$A$28:$AZ$28,0)),"n/a")</f>
        <v>n/a</v>
      </c>
      <c r="Q27" s="60" t="str">
        <f>_xlfn.IFNA(INDEX(a_projections!$A$28:$AZ$38,MATCH(current_projections!$A27,a_projections!$A$28:$A$38,0),MATCH(current_projections!Q$2,a_projections!$A$28:$AZ$28,0)),"n/a")</f>
        <v>n/a</v>
      </c>
      <c r="R27" s="60" t="str">
        <f>_xlfn.IFNA(INDEX(a_projections!$A$28:$AZ$38,MATCH(current_projections!$A27,a_projections!$A$28:$A$38,0),MATCH(current_projections!R$2,a_projections!$A$28:$AZ$28,0)),"n/a")</f>
        <v>n/a</v>
      </c>
      <c r="S27" s="60" t="str">
        <f>_xlfn.IFNA(INDEX(a_projections!$A$28:$AZ$38,MATCH(current_projections!$A27,a_projections!$A$28:$A$38,0),MATCH(current_projections!S$2,a_projections!$A$28:$AZ$28,0)),"n/a")</f>
        <v>n/a</v>
      </c>
      <c r="T27" s="60" t="str">
        <f>_xlfn.IFNA(INDEX(a_projections!$A$28:$AZ$38,MATCH(current_projections!$A27,a_projections!$A$28:$A$38,0),MATCH(current_projections!T$2,a_projections!$A$28:$AZ$28,0)),"n/a")</f>
        <v>n/a</v>
      </c>
      <c r="U27" s="60" t="str">
        <f>_xlfn.IFNA(INDEX(a_projections!$A$28:$AZ$38,MATCH(current_projections!$A27,a_projections!$A$28:$A$38,0),MATCH(current_projections!U$2,a_projections!$A$28:$AZ$28,0)),"n/a")</f>
        <v>n/a</v>
      </c>
      <c r="V27" s="60" t="str">
        <f>_xlfn.IFNA(INDEX(a_projections!$A$28:$AZ$38,MATCH(current_projections!$A27,a_projections!$A$28:$A$38,0),MATCH(current_projections!V$2,a_projections!$A$28:$AZ$28,0)),"n/a")</f>
        <v>n/a</v>
      </c>
      <c r="W27" s="60" t="str">
        <f>_xlfn.IFNA(INDEX(a_projections!$A$28:$AZ$38,MATCH(current_projections!$A27,a_projections!$A$28:$A$38,0),MATCH(current_projections!W$2,a_projections!$A$28:$AZ$28,0)),"n/a")</f>
        <v>n/a</v>
      </c>
      <c r="X27" s="60" t="str">
        <f>_xlfn.IFNA(INDEX(a_projections!$A$28:$AZ$38,MATCH(current_projections!$A27,a_projections!$A$28:$A$38,0),MATCH(current_projections!X$2,a_projections!$A$28:$AZ$28,0)),"n/a")</f>
        <v>n/a</v>
      </c>
      <c r="Y27" s="60" t="str">
        <f>_xlfn.IFNA(INDEX(a_projections!$A$28:$AZ$38,MATCH(current_projections!$A27,a_projections!$A$28:$A$38,0),MATCH(current_projections!Y$2,a_projections!$A$28:$AZ$28,0)),"n/a")</f>
        <v>n/a</v>
      </c>
      <c r="Z27" s="60" t="str">
        <f>_xlfn.IFNA(INDEX(a_projections!$A$28:$AZ$38,MATCH(current_projections!$A27,a_projections!$A$28:$A$38,0),MATCH(current_projections!Z$2,a_projections!$A$28:$AZ$28,0)),"n/a")</f>
        <v>n/a</v>
      </c>
      <c r="AA27" s="60" t="str">
        <f>_xlfn.IFNA(INDEX(a_projections!$A$28:$AZ$38,MATCH(current_projections!$A27,a_projections!$A$28:$A$38,0),MATCH(current_projections!AA$2,a_projections!$A$28:$AZ$28,0)),"n/a")</f>
        <v>n/a</v>
      </c>
      <c r="AB27" s="60" t="str">
        <f>_xlfn.IFNA(INDEX(a_projections!$A$28:$AZ$38,MATCH(current_projections!$A27,a_projections!$A$28:$A$38,0),MATCH(current_projections!AB$2,a_projections!$A$28:$AZ$28,0)),"n/a")</f>
        <v>n/a</v>
      </c>
      <c r="AC27" s="60" t="str">
        <f>_xlfn.IFNA(INDEX(a_projections!$A$28:$AZ$38,MATCH(current_projections!$A27,a_projections!$A$28:$A$38,0),MATCH(current_projections!AC$2,a_projections!$A$28:$AZ$28,0)),"n/a")</f>
        <v>n/a</v>
      </c>
      <c r="AD27" s="60" t="str">
        <f>_xlfn.IFNA(INDEX(a_projections!$A$28:$AZ$38,MATCH(current_projections!$A27,a_projections!$A$28:$A$38,0),MATCH(current_projections!AD$2,a_projections!$A$28:$AZ$28,0)),"n/a")</f>
        <v>n/a</v>
      </c>
      <c r="AE27" s="60" t="str">
        <f>_xlfn.IFNA(INDEX(a_projections!$A$28:$AZ$38,MATCH(current_projections!$A27,a_projections!$A$28:$A$38,0),MATCH(current_projections!AE$2,a_projections!$A$28:$AZ$28,0)),"n/a")</f>
        <v>n/a</v>
      </c>
      <c r="AF27" s="60" t="str">
        <f>_xlfn.IFNA(INDEX(a_projections!$A$28:$AZ$38,MATCH(current_projections!$A27,a_projections!$A$28:$A$38,0),MATCH(current_projections!AF$2,a_projections!$A$28:$AZ$28,0)),"n/a")</f>
        <v>n/a</v>
      </c>
      <c r="AG27" s="60" t="str">
        <f>_xlfn.IFNA(INDEX(a_projections!$A$28:$AZ$38,MATCH(current_projections!$A27,a_projections!$A$28:$A$38,0),MATCH(current_projections!AG$2,a_projections!$A$28:$AZ$28,0)),"n/a")</f>
        <v>n/a</v>
      </c>
      <c r="AH27" s="60" t="str">
        <f>_xlfn.IFNA(INDEX(a_projections!$A$28:$AZ$38,MATCH(current_projections!$A27,a_projections!$A$28:$A$38,0),MATCH(current_projections!AH$2,a_projections!$A$28:$AZ$28,0)),"n/a")</f>
        <v>n/a</v>
      </c>
      <c r="AI27" s="60" t="str">
        <f>_xlfn.IFNA(INDEX(a_projections!$A$28:$AZ$38,MATCH(current_projections!$A27,a_projections!$A$28:$A$38,0),MATCH(current_projections!AI$2,a_projections!$A$28:$AZ$28,0)),"n/a")</f>
        <v>n/a</v>
      </c>
      <c r="AJ27" s="60" t="str">
        <f>_xlfn.IFNA(INDEX(a_projections!$A$28:$AZ$38,MATCH(current_projections!$A27,a_projections!$A$28:$A$38,0),MATCH(current_projections!AJ$2,a_projections!$A$28:$AZ$28,0)),"n/a")</f>
        <v>n/a</v>
      </c>
      <c r="AK27" s="60" t="str">
        <f>_xlfn.IFNA(INDEX(a_projections!$A$28:$AZ$38,MATCH(current_projections!$A27,a_projections!$A$28:$A$38,0),MATCH(current_projections!AK$2,a_projections!$A$28:$AZ$28,0)),"n/a")</f>
        <v>n/a</v>
      </c>
      <c r="AL27" s="60" t="str">
        <f>_xlfn.IFNA(INDEX(a_projections!$A$28:$AZ$38,MATCH(current_projections!$A27,a_projections!$A$28:$A$38,0),MATCH(current_projections!AL$2,a_projections!$A$28:$AZ$28,0)),"n/a")</f>
        <v>n/a</v>
      </c>
      <c r="AM27" s="60" t="str">
        <f>_xlfn.IFNA(INDEX(a_projections!$A$28:$AZ$38,MATCH(current_projections!$A27,a_projections!$A$28:$A$38,0),MATCH(current_projections!AM$2,a_projections!$A$28:$AZ$28,0)),"n/a")</f>
        <v>n/a</v>
      </c>
      <c r="AN27" s="60" t="str">
        <f>_xlfn.IFNA(INDEX(a_projections!$A$28:$AZ$38,MATCH(current_projections!$A27,a_projections!$A$28:$A$38,0),MATCH(current_projections!AN$2,a_projections!$A$28:$AZ$28,0)),"n/a")</f>
        <v>n/a</v>
      </c>
      <c r="AO27" s="60" t="str">
        <f>_xlfn.IFNA(INDEX(a_projections!$A$28:$AZ$38,MATCH(current_projections!$A27,a_projections!$A$28:$A$38,0),MATCH(current_projections!AO$2,a_projections!$A$28:$AZ$28,0)),"n/a")</f>
        <v>n/a</v>
      </c>
      <c r="AP27" s="60" t="str">
        <f>_xlfn.IFNA(INDEX(a_projections!$A$28:$AZ$38,MATCH(current_projections!$A27,a_projections!$A$28:$A$38,0),MATCH(current_projections!AP$2,a_projections!$A$28:$AZ$28,0)),"n/a")</f>
        <v>n/a</v>
      </c>
      <c r="AQ27" s="60" t="str">
        <f>_xlfn.IFNA(INDEX(a_projections!$A$28:$AZ$38,MATCH(current_projections!$A27,a_projections!$A$28:$A$38,0),MATCH(current_projections!AQ$2,a_projections!$A$28:$AZ$28,0)),"n/a")</f>
        <v>n/a</v>
      </c>
      <c r="AR27" s="60" t="str">
        <f>_xlfn.IFNA(INDEX(a_projections!$A$28:$AZ$38,MATCH(current_projections!$A27,a_projections!$A$28:$A$38,0),MATCH(current_projections!AR$2,a_projections!$A$28:$AZ$28,0)),"n/a")</f>
        <v>n/a</v>
      </c>
      <c r="AS27" s="60" t="str">
        <f>_xlfn.IFNA(INDEX(a_projections!$A$28:$AZ$38,MATCH(current_projections!$A27,a_projections!$A$28:$A$38,0),MATCH(current_projections!AS$2,a_projections!$A$28:$AZ$28,0)),"n/a")</f>
        <v>n/a</v>
      </c>
      <c r="AT27" s="60" t="str">
        <f>_xlfn.IFNA(INDEX(a_projections!$A$28:$AZ$38,MATCH(current_projections!$A27,a_projections!$A$28:$A$38,0),MATCH(current_projections!AT$2,a_projections!$A$28:$AZ$28,0)),"n/a")</f>
        <v>n/a</v>
      </c>
      <c r="AU27" s="60" t="str">
        <f>_xlfn.IFNA(INDEX(a_projections!$A$28:$AZ$38,MATCH(current_projections!$A27,a_projections!$A$28:$A$38,0),MATCH(current_projections!AU$2,a_projections!$A$28:$AZ$28,0)),"n/a")</f>
        <v>n/a</v>
      </c>
      <c r="AV27" s="60" t="str">
        <f>_xlfn.IFNA(INDEX(a_projections!$A$28:$AZ$38,MATCH(current_projections!$A27,a_projections!$A$28:$A$38,0),MATCH(current_projections!AV$2,a_projections!$A$28:$AZ$28,0)),"n/a")</f>
        <v>n/a</v>
      </c>
      <c r="AW27" s="60" t="str">
        <f>_xlfn.IFNA(INDEX(a_projections!$A$28:$AZ$38,MATCH(current_projections!$A27,a_projections!$A$28:$A$38,0),MATCH(current_projections!AW$2,a_projections!$A$28:$AZ$28,0)),"n/a")</f>
        <v>n/a</v>
      </c>
      <c r="AX27" s="60" t="str">
        <f>_xlfn.IFNA(INDEX(a_projections!$A$28:$AZ$38,MATCH(current_projections!$A27,a_projections!$A$28:$A$38,0),MATCH(current_projections!AX$2,a_projections!$A$28:$AZ$28,0)),"n/a")</f>
        <v>n/a</v>
      </c>
      <c r="AY27" s="60" t="str">
        <f>_xlfn.IFNA(INDEX(a_projections!$A$28:$AZ$38,MATCH(current_projections!$A27,a_projections!$A$28:$A$38,0),MATCH(current_projections!AY$2,a_projections!$A$28:$AZ$28,0)),"n/a")</f>
        <v>n/a</v>
      </c>
      <c r="AZ27" s="60" t="str">
        <f>_xlfn.IFNA(INDEX(a_projections!$A$28:$AZ$38,MATCH(current_projections!$A27,a_projections!$A$28:$A$38,0),MATCH(current_projections!AZ$2,a_projections!$A$28:$AZ$28,0)),"n/a")</f>
        <v>n/a</v>
      </c>
      <c r="BA27" s="60" t="str">
        <f>_xlfn.IFNA(INDEX(a_projections!$A$28:$AZ$38,MATCH(current_projections!$A27,a_projections!$A$28:$A$38,0),MATCH(current_projections!BA$2,a_projections!$A$28:$AZ$28,0)),"n/a")</f>
        <v>n/a</v>
      </c>
      <c r="BB27" s="60" t="str">
        <f>_xlfn.IFNA(INDEX(a_projections!$A$28:$AZ$38,MATCH(current_projections!$A27,a_projections!$A$28:$A$38,0),MATCH(current_projections!BB$2,a_projections!$A$28:$AZ$28,0)),"n/a")</f>
        <v>n/a</v>
      </c>
      <c r="BC27" s="60" t="str">
        <f>_xlfn.IFNA(INDEX(a_projections!$A$28:$AZ$38,MATCH(current_projections!$A27,a_projections!$A$28:$A$38,0),MATCH(current_projections!BC$2,a_projections!$A$28:$AZ$28,0)),"n/a")</f>
        <v>n/a</v>
      </c>
      <c r="BD27" s="60" t="str">
        <f>_xlfn.IFNA(INDEX(a_projections!$A$28:$AZ$38,MATCH(current_projections!$A27,a_projections!$A$28:$A$38,0),MATCH(current_projections!BD$2,a_projections!$A$28:$AZ$28,0)),"n/a")</f>
        <v>n/a</v>
      </c>
      <c r="BE27" s="60" t="str">
        <f>_xlfn.IFNA(INDEX(a_projections!$A$28:$AZ$38,MATCH(current_projections!$A27,a_projections!$A$28:$A$38,0),MATCH(current_projections!BE$2,a_projections!$A$28:$AZ$28,0)),"n/a")</f>
        <v>n/a</v>
      </c>
      <c r="BF27" s="60" t="str">
        <f>_xlfn.IFNA(INDEX(a_projections!$A$28:$AZ$38,MATCH(current_projections!$A27,a_projections!$A$28:$A$38,0),MATCH(current_projections!BF$2,a_projections!$A$28:$AZ$28,0)),"n/a")</f>
        <v>n/a</v>
      </c>
      <c r="BG27" s="60" t="str">
        <f>_xlfn.IFNA(INDEX(a_projections!$A$28:$AZ$38,MATCH(current_projections!$A27,a_projections!$A$28:$A$38,0),MATCH(current_projections!BG$2,a_projections!$A$28:$AZ$28,0)),"n/a")</f>
        <v>n/a</v>
      </c>
      <c r="BH27" s="60" t="str">
        <f>_xlfn.IFNA(INDEX(a_projections!$A$28:$AZ$38,MATCH(current_projections!$A27,a_projections!$A$28:$A$38,0),MATCH(current_projections!BH$2,a_projections!$A$28:$AZ$28,0)),"n/a")</f>
        <v>n/a</v>
      </c>
      <c r="BI27" s="60" t="str">
        <f>_xlfn.IFNA(INDEX(a_projections!$A$28:$AZ$38,MATCH(current_projections!$A27,a_projections!$A$28:$A$38,0),MATCH(current_projections!BI$2,a_projections!$A$28:$AZ$28,0)),"n/a")</f>
        <v>n/a</v>
      </c>
      <c r="BJ27" s="60" t="str">
        <f>_xlfn.IFNA(INDEX(a_projections!$A$28:$AZ$38,MATCH(current_projections!$A27,a_projections!$A$28:$A$38,0),MATCH(current_projections!BJ$2,a_projections!$A$28:$AZ$28,0)),"n/a")</f>
        <v>n/a</v>
      </c>
      <c r="BK27" s="60" t="str">
        <f>_xlfn.IFNA(INDEX(a_projections!$A$28:$AZ$38,MATCH(current_projections!$A27,a_projections!$A$28:$A$38,0),MATCH(current_projections!BK$2,a_projections!$A$28:$AZ$28,0)),"n/a")</f>
        <v>n/a</v>
      </c>
      <c r="BL27" s="60" t="str">
        <f>_xlfn.IFNA(INDEX(a_projections!$A$28:$AZ$38,MATCH(current_projections!$A27,a_projections!$A$28:$A$38,0),MATCH(current_projections!BL$2,a_projections!$A$28:$AZ$28,0)),"n/a")</f>
        <v>n/a</v>
      </c>
      <c r="BM27" s="60" t="str">
        <f>_xlfn.IFNA(INDEX(a_projections!$A$28:$AZ$38,MATCH(current_projections!$A27,a_projections!$A$28:$A$38,0),MATCH(current_projections!BM$2,a_projections!$A$28:$AZ$28,0)),"n/a")</f>
        <v>n/a</v>
      </c>
      <c r="BN27" s="60" t="str">
        <f>_xlfn.IFNA(INDEX(a_projections!$A$28:$AZ$38,MATCH(current_projections!$A27,a_projections!$A$28:$A$38,0),MATCH(current_projections!BN$2,a_projections!$A$28:$AZ$28,0)),"n/a")</f>
        <v>n/a</v>
      </c>
      <c r="BO27" s="60" t="str">
        <f>_xlfn.IFNA(INDEX(a_projections!$A$28:$AZ$38,MATCH(current_projections!$A27,a_projections!$A$28:$A$38,0),MATCH(current_projections!BO$2,a_projections!$A$28:$AZ$28,0)),"n/a")</f>
        <v>n/a</v>
      </c>
      <c r="BP27" s="60" t="str">
        <f>_xlfn.IFNA(INDEX(a_projections!$A$28:$AZ$38,MATCH(current_projections!$A27,a_projections!$A$28:$A$38,0),MATCH(current_projections!BP$2,a_projections!$A$28:$AZ$28,0)),"n/a")</f>
        <v>n/a</v>
      </c>
      <c r="BQ27" s="60" t="str">
        <f>_xlfn.IFNA(INDEX(a_projections!$A$28:$AZ$38,MATCH(current_projections!$A27,a_projections!$A$28:$A$38,0),MATCH(current_projections!BQ$2,a_projections!$A$28:$AZ$28,0)),"n/a")</f>
        <v>n/a</v>
      </c>
      <c r="BR27" s="60" t="str">
        <f>_xlfn.IFNA(INDEX(a_projections!$A$28:$AZ$38,MATCH(current_projections!$A27,a_projections!$A$28:$A$38,0),MATCH(current_projections!BR$2,a_projections!$A$28:$AZ$28,0)),"n/a")</f>
        <v>n/a</v>
      </c>
      <c r="BS27" s="60" t="str">
        <f>_xlfn.IFNA(INDEX(a_projections!$A$28:$AZ$38,MATCH(current_projections!$A27,a_projections!$A$28:$A$38,0),MATCH(current_projections!BS$2,a_projections!$A$28:$AZ$28,0)),"n/a")</f>
        <v>n/a</v>
      </c>
      <c r="BT27" s="60" t="str">
        <f>_xlfn.IFNA(INDEX(a_projections!$A$28:$AZ$38,MATCH(current_projections!$A27,a_projections!$A$28:$A$38,0),MATCH(current_projections!BT$2,a_projections!$A$28:$AZ$28,0)),"n/a")</f>
        <v>n/a</v>
      </c>
      <c r="BU27" s="60" t="str">
        <f>_xlfn.IFNA(INDEX(a_projections!$A$28:$AZ$38,MATCH(current_projections!$A27,a_projections!$A$28:$A$38,0),MATCH(current_projections!BU$2,a_projections!$A$28:$AZ$28,0)),"n/a")</f>
        <v>n/a</v>
      </c>
      <c r="BV27" s="60" t="str">
        <f>_xlfn.IFNA(INDEX(a_projections!$A$28:$AZ$38,MATCH(current_projections!$A27,a_projections!$A$28:$A$38,0),MATCH(current_projections!BV$2,a_projections!$A$28:$AZ$28,0)),"n/a")</f>
        <v>n/a</v>
      </c>
      <c r="BW27" s="60" t="str">
        <f>_xlfn.IFNA(INDEX(a_projections!$A$28:$AZ$38,MATCH(current_projections!$A27,a_projections!$A$28:$A$38,0),MATCH(current_projections!BW$2,a_projections!$A$28:$AZ$28,0)),"n/a")</f>
        <v>n/a</v>
      </c>
      <c r="BX27" s="60" t="str">
        <f>_xlfn.IFNA(INDEX(a_projections!$A$28:$AZ$38,MATCH(current_projections!$A27,a_projections!$A$28:$A$38,0),MATCH(current_projections!BX$2,a_projections!$A$28:$AZ$28,0)),"n/a")</f>
        <v>n/a</v>
      </c>
      <c r="BY27" s="60" t="str">
        <f>_xlfn.IFNA(INDEX(a_projections!$A$28:$AZ$38,MATCH(current_projections!$A27,a_projections!$A$28:$A$38,0),MATCH(current_projections!BY$2,a_projections!$A$28:$AZ$28,0)),"n/a")</f>
        <v>n/a</v>
      </c>
      <c r="BZ27" s="60" t="str">
        <f>_xlfn.IFNA(INDEX(a_projections!$A$28:$AZ$38,MATCH(current_projections!$A27,a_projections!$A$28:$A$38,0),MATCH(current_projections!BZ$2,a_projections!$A$28:$AZ$28,0)),"n/a")</f>
        <v>n/a</v>
      </c>
      <c r="CA27" s="60" t="str">
        <f>_xlfn.IFNA(INDEX(a_projections!$A$28:$AZ$38,MATCH(current_projections!$A27,a_projections!$A$28:$A$38,0),MATCH(current_projections!CA$2,a_projections!$A$28:$AZ$28,0)),"n/a")</f>
        <v>n/a</v>
      </c>
      <c r="CB27" s="60" t="str">
        <f>_xlfn.IFNA(INDEX(a_projections!$A$28:$AZ$38,MATCH(current_projections!$A27,a_projections!$A$28:$A$38,0),MATCH(current_projections!CB$2,a_projections!$A$28:$AZ$28,0)),"n/a")</f>
        <v>n/a</v>
      </c>
      <c r="CC27" s="60" t="str">
        <f>_xlfn.IFNA(INDEX(a_projections!$A$28:$AZ$38,MATCH(current_projections!$A27,a_projections!$A$28:$A$38,0),MATCH(current_projections!CC$2,a_projections!$A$28:$AZ$28,0)),"n/a")</f>
        <v>n/a</v>
      </c>
      <c r="CD27" s="60" t="str">
        <f>_xlfn.IFNA(INDEX(a_projections!$A$28:$AZ$38,MATCH(current_projections!$A27,a_projections!$A$28:$A$38,0),MATCH(current_projections!CD$2,a_projections!$A$28:$AZ$28,0)),"n/a")</f>
        <v>n/a</v>
      </c>
      <c r="CE27" s="60" t="str">
        <f>_xlfn.IFNA(INDEX(a_projections!$A$28:$AZ$38,MATCH(current_projections!$A27,a_projections!$A$28:$A$38,0),MATCH(current_projections!CE$2,a_projections!$A$28:$AZ$28,0)),"n/a")</f>
        <v>n/a</v>
      </c>
      <c r="CF27" s="60" t="str">
        <f>_xlfn.IFNA(INDEX(a_projections!$A$28:$AZ$38,MATCH(current_projections!$A27,a_projections!$A$28:$A$38,0),MATCH(current_projections!CF$2,a_projections!$A$28:$AZ$28,0)),"n/a")</f>
        <v>n/a</v>
      </c>
      <c r="CG27" s="60" t="str">
        <f>_xlfn.IFNA(INDEX(a_projections!$A$28:$AZ$38,MATCH(current_projections!$A27,a_projections!$A$28:$A$38,0),MATCH(current_projections!CG$2,a_projections!$A$28:$AZ$28,0)),"n/a")</f>
        <v>n/a</v>
      </c>
      <c r="CH27" s="60" t="str">
        <f>_xlfn.IFNA(INDEX(a_projections!$A$28:$AZ$38,MATCH(current_projections!$A27,a_projections!$A$28:$A$38,0),MATCH(current_projections!CH$2,a_projections!$A$28:$AZ$28,0)),"n/a")</f>
        <v>n/a</v>
      </c>
      <c r="CI27" s="60" t="str">
        <f>_xlfn.IFNA(INDEX(a_projections!$A$28:$AZ$38,MATCH(current_projections!$A27,a_projections!$A$28:$A$38,0),MATCH(current_projections!CI$2,a_projections!$A$28:$AZ$28,0)),"n/a")</f>
        <v>n/a</v>
      </c>
      <c r="CJ27" s="60" t="str">
        <f>_xlfn.IFNA(INDEX(a_projections!$A$28:$AZ$38,MATCH(current_projections!$A27,a_projections!$A$28:$A$38,0),MATCH(current_projections!CJ$2,a_projections!$A$28:$AZ$28,0)),"n/a")</f>
        <v>n/a</v>
      </c>
      <c r="CK27" s="60" t="str">
        <f>_xlfn.IFNA(INDEX(a_projections!$A$28:$AZ$38,MATCH(current_projections!$A27,a_projections!$A$28:$A$38,0),MATCH(current_projections!CK$2,a_projections!$A$28:$AZ$28,0)),"n/a")</f>
        <v>n/a</v>
      </c>
      <c r="CL27" s="60" t="str">
        <f>_xlfn.IFNA(INDEX(a_projections!$A$28:$AZ$38,MATCH(current_projections!$A27,a_projections!$A$28:$A$38,0),MATCH(current_projections!CL$2,a_projections!$A$28:$AZ$28,0)),"n/a")</f>
        <v>n/a</v>
      </c>
      <c r="CM27" s="60" t="str">
        <f>_xlfn.IFNA(INDEX(a_projections!$A$28:$AZ$38,MATCH(current_projections!$A27,a_projections!$A$28:$A$38,0),MATCH(current_projections!CM$2,a_projections!$A$28:$AZ$28,0)),"n/a")</f>
        <v>n/a</v>
      </c>
      <c r="CN27" s="60" t="str">
        <f>_xlfn.IFNA(INDEX(a_projections!$A$28:$AZ$38,MATCH(current_projections!$A27,a_projections!$A$28:$A$38,0),MATCH(current_projections!CN$2,a_projections!$A$28:$AZ$28,0)),"n/a")</f>
        <v>n/a</v>
      </c>
      <c r="CO27" s="60" t="str">
        <f>_xlfn.IFNA(INDEX(a_projections!$A$28:$AZ$38,MATCH(current_projections!$A27,a_projections!$A$28:$A$38,0),MATCH(current_projections!CO$2,a_projections!$A$28:$AZ$28,0)),"n/a")</f>
        <v>n/a</v>
      </c>
      <c r="CP27" s="60" t="str">
        <f>_xlfn.IFNA(INDEX(a_projections!$A$28:$AZ$38,MATCH(current_projections!$A27,a_projections!$A$28:$A$38,0),MATCH(current_projections!CP$2,a_projections!$A$28:$AZ$28,0)),"n/a")</f>
        <v>n/a</v>
      </c>
      <c r="CQ27" s="60" t="str">
        <f>_xlfn.IFNA(INDEX(a_projections!$A$28:$AZ$38,MATCH(current_projections!$A27,a_projections!$A$28:$A$38,0),MATCH(current_projections!CQ$2,a_projections!$A$28:$AZ$28,0)),"n/a")</f>
        <v>n/a</v>
      </c>
      <c r="CR27" s="60" t="str">
        <f>_xlfn.IFNA(INDEX(a_projections!$A$28:$AZ$38,MATCH(current_projections!$A27,a_projections!$A$28:$A$38,0),MATCH(current_projections!CR$2,a_projections!$A$28:$AZ$28,0)),"n/a")</f>
        <v>n/a</v>
      </c>
      <c r="CS27" s="60" t="str">
        <f>_xlfn.IFNA(INDEX(a_projections!$A$28:$AZ$38,MATCH(current_projections!$A27,a_projections!$A$28:$A$38,0),MATCH(current_projections!CS$2,a_projections!$A$28:$AZ$28,0)),"n/a")</f>
        <v>n/a</v>
      </c>
      <c r="CT27" s="60" t="str">
        <f>_xlfn.IFNA(INDEX(a_projections!$A$28:$AZ$38,MATCH(current_projections!$A27,a_projections!$A$28:$A$38,0),MATCH(current_projections!CT$2,a_projections!$A$28:$AZ$28,0)),"n/a")</f>
        <v>n/a</v>
      </c>
      <c r="CU27" s="60" t="str">
        <f>_xlfn.IFNA(INDEX(a_projections!$A$28:$AZ$38,MATCH(current_projections!$A27,a_projections!$A$28:$A$38,0),MATCH(current_projections!CU$2,a_projections!$A$28:$AZ$28,0)),"n/a")</f>
        <v>n/a</v>
      </c>
      <c r="CV27" s="60" t="str">
        <f>_xlfn.IFNA(INDEX(a_projections!$A$28:$AZ$38,MATCH(current_projections!$A27,a_projections!$A$28:$A$38,0),MATCH(current_projections!CV$2,a_projections!$A$28:$AZ$28,0)),"n/a")</f>
        <v>n/a</v>
      </c>
      <c r="CW27" s="60" t="str">
        <f>_xlfn.IFNA(INDEX(a_projections!$A$28:$AZ$38,MATCH(current_projections!$A27,a_projections!$A$28:$A$38,0),MATCH(current_projections!CW$2,a_projections!$A$28:$AZ$28,0)),"n/a")</f>
        <v>n/a</v>
      </c>
      <c r="CX27" s="60" t="str">
        <f>_xlfn.IFNA(INDEX(a_projections!$A$28:$AZ$38,MATCH(current_projections!$A27,a_projections!$A$28:$A$38,0),MATCH(current_projections!CX$2,a_projections!$A$28:$AZ$28,0)),"n/a")</f>
        <v>n/a</v>
      </c>
      <c r="CY27" s="60" t="str">
        <f>_xlfn.IFNA(INDEX(a_projections!$A$28:$AZ$38,MATCH(current_projections!$A27,a_projections!$A$28:$A$38,0),MATCH(current_projections!CY$2,a_projections!$A$28:$AZ$28,0)),"n/a")</f>
        <v>n/a</v>
      </c>
      <c r="CZ27" s="60" t="str">
        <f>_xlfn.IFNA(INDEX(a_projections!$A$28:$AZ$38,MATCH(current_projections!$A27,a_projections!$A$28:$A$38,0),MATCH(current_projections!CZ$2,a_projections!$A$28:$AZ$28,0)),"n/a")</f>
        <v>n/a</v>
      </c>
      <c r="DA27" s="60" t="str">
        <f>_xlfn.IFNA(INDEX(a_projections!$A$28:$AZ$38,MATCH(current_projections!$A27,a_projections!$A$28:$A$38,0),MATCH(current_projections!DA$2,a_projections!$A$28:$AZ$28,0)),"n/a")</f>
        <v>n/a</v>
      </c>
      <c r="DB27" s="60" t="str">
        <f>_xlfn.IFNA(INDEX(a_projections!$A$28:$AZ$38,MATCH(current_projections!$A27,a_projections!$A$28:$A$38,0),MATCH(current_projections!DB$2,a_projections!$A$28:$AZ$28,0)),"n/a")</f>
        <v>n/a</v>
      </c>
      <c r="DC27" s="60" t="str">
        <f>_xlfn.IFNA(INDEX(a_projections!$A$28:$AZ$38,MATCH(current_projections!$A27,a_projections!$A$28:$A$38,0),MATCH(current_projections!DC$2,a_projections!$A$28:$AZ$28,0)),"n/a")</f>
        <v>n/a</v>
      </c>
      <c r="DD27" s="60" t="str">
        <f>_xlfn.IFNA(INDEX(a_projections!$A$28:$AZ$38,MATCH(current_projections!$A27,a_projections!$A$28:$A$38,0),MATCH(current_projections!DD$2,a_projections!$A$28:$AZ$28,0)),"n/a")</f>
        <v>n/a</v>
      </c>
      <c r="DE27" s="60" t="str">
        <f>_xlfn.IFNA(INDEX(a_projections!$A$28:$AZ$38,MATCH(current_projections!$A27,a_projections!$A$28:$A$38,0),MATCH(current_projections!DE$2,a_projections!$A$28:$AZ$28,0)),"n/a")</f>
        <v>n/a</v>
      </c>
      <c r="DF27" s="60" t="str">
        <f>_xlfn.IFNA(INDEX(a_projections!$A$28:$AZ$38,MATCH(current_projections!$A27,a_projections!$A$28:$A$38,0),MATCH(current_projections!DF$2,a_projections!$A$28:$AZ$28,0)),"n/a")</f>
        <v>n/a</v>
      </c>
      <c r="DG27" s="60" t="str">
        <f>_xlfn.IFNA(INDEX(a_projections!$A$28:$AZ$38,MATCH(current_projections!$A27,a_projections!$A$28:$A$38,0),MATCH(current_projections!DG$2,a_projections!$A$28:$AZ$28,0)),"n/a")</f>
        <v>n/a</v>
      </c>
      <c r="DH27" s="60" t="str">
        <f>_xlfn.IFNA(INDEX(a_projections!$A$28:$AZ$38,MATCH(current_projections!$A27,a_projections!$A$28:$A$38,0),MATCH(current_projections!DH$2,a_projections!$A$28:$AZ$28,0)),"n/a")</f>
        <v>n/a</v>
      </c>
      <c r="DI27" s="60" t="str">
        <f>_xlfn.IFNA(INDEX(a_projections!$A$28:$AZ$38,MATCH(current_projections!$A27,a_projections!$A$28:$A$38,0),MATCH(current_projections!DI$2,a_projections!$A$28:$AZ$28,0)),"n/a")</f>
        <v>n/a</v>
      </c>
      <c r="DJ27" s="60" t="str">
        <f>_xlfn.IFNA(INDEX(a_projections!$A$28:$AZ$38,MATCH(current_projections!$A27,a_projections!$A$28:$A$38,0),MATCH(current_projections!DJ$2,a_projections!$A$28:$AZ$28,0)),"n/a")</f>
        <v>n/a</v>
      </c>
      <c r="DK27" s="60" t="str">
        <f>_xlfn.IFNA(INDEX(a_projections!$A$28:$AZ$38,MATCH(current_projections!$A27,a_projections!$A$28:$A$38,0),MATCH(current_projections!DK$2,a_projections!$A$28:$AZ$28,0)),"n/a")</f>
        <v>n/a</v>
      </c>
      <c r="DL27" s="60" t="str">
        <f>_xlfn.IFNA(INDEX(a_projections!$A$28:$AZ$38,MATCH(current_projections!$A27,a_projections!$A$28:$A$38,0),MATCH(current_projections!DL$2,a_projections!$A$28:$AZ$28,0)),"n/a")</f>
        <v>n/a</v>
      </c>
      <c r="DM27" s="60" t="str">
        <f>_xlfn.IFNA(INDEX(a_projections!$A$28:$AZ$38,MATCH(current_projections!$A27,a_projections!$A$28:$A$38,0),MATCH(current_projections!DM$2,a_projections!$A$28:$AZ$28,0)),"n/a")</f>
        <v>n/a</v>
      </c>
      <c r="DN27" s="60" t="str">
        <f>_xlfn.IFNA(INDEX(a_projections!$A$28:$AZ$38,MATCH(current_projections!$A27,a_projections!$A$28:$A$38,0),MATCH(current_projections!DN$2,a_projections!$A$28:$AZ$28,0)),"n/a")</f>
        <v>n/a</v>
      </c>
      <c r="DO27" s="60" t="str">
        <f>_xlfn.IFNA(INDEX(a_projections!$A$28:$AZ$38,MATCH(current_projections!$A27,a_projections!$A$28:$A$38,0),MATCH(current_projections!DO$2,a_projections!$A$28:$AZ$28,0)),"n/a")</f>
        <v>n/a</v>
      </c>
      <c r="DP27" s="60" t="str">
        <f>_xlfn.IFNA(INDEX(a_projections!$A$28:$AZ$38,MATCH(current_projections!$A27,a_projections!$A$28:$A$38,0),MATCH(current_projections!DP$2,a_projections!$A$28:$AZ$28,0)),"n/a")</f>
        <v>n/a</v>
      </c>
      <c r="DQ27" s="60" t="str">
        <f>_xlfn.IFNA(INDEX(a_projections!$A$28:$AZ$38,MATCH(current_projections!$A27,a_projections!$A$28:$A$38,0),MATCH(current_projections!DQ$2,a_projections!$A$28:$AZ$28,0)),"n/a")</f>
        <v>n/a</v>
      </c>
      <c r="DR27" s="60" t="str">
        <f>_xlfn.IFNA(INDEX(a_projections!$A$28:$AZ$38,MATCH(current_projections!$A27,a_projections!$A$28:$A$38,0),MATCH(current_projections!DR$2,a_projections!$A$28:$AZ$28,0)),"n/a")</f>
        <v>n/a</v>
      </c>
      <c r="DS27" s="60" t="str">
        <f>_xlfn.IFNA(INDEX(a_projections!$A$28:$AZ$38,MATCH(current_projections!$A27,a_projections!$A$28:$A$38,0),MATCH(current_projections!DS$2,a_projections!$A$28:$AZ$28,0)),"n/a")</f>
        <v>n/a</v>
      </c>
      <c r="DT27" s="60" t="str">
        <f>_xlfn.IFNA(INDEX(a_projections!$A$28:$AZ$38,MATCH(current_projections!$A27,a_projections!$A$28:$A$38,0),MATCH(current_projections!DT$2,a_projections!$A$28:$AZ$28,0)),"n/a")</f>
        <v>n/a</v>
      </c>
      <c r="DU27" s="60" t="str">
        <f>_xlfn.IFNA(INDEX(a_projections!$A$28:$AZ$38,MATCH(current_projections!$A27,a_projections!$A$28:$A$38,0),MATCH(current_projections!DU$2,a_projections!$A$28:$AZ$28,0)),"n/a")</f>
        <v>n/a</v>
      </c>
      <c r="DV27" s="60" t="str">
        <f>_xlfn.IFNA(INDEX(a_projections!$A$28:$AZ$38,MATCH(current_projections!$A27,a_projections!$A$28:$A$38,0),MATCH(current_projections!DV$2,a_projections!$A$28:$AZ$28,0)),"n/a")</f>
        <v>n/a</v>
      </c>
      <c r="DW27" s="60" t="str">
        <f>_xlfn.IFNA(INDEX(a_projections!$A$28:$AZ$38,MATCH(current_projections!$A27,a_projections!$A$28:$A$38,0),MATCH(current_projections!DW$2,a_projections!$A$28:$AZ$28,0)),"n/a")</f>
        <v>n/a</v>
      </c>
      <c r="DX27" s="60" t="str">
        <f>_xlfn.IFNA(INDEX(a_projections!$A$28:$AZ$38,MATCH(current_projections!$A27,a_projections!$A$28:$A$38,0),MATCH(current_projections!DX$2,a_projections!$A$28:$AZ$28,0)),"n/a")</f>
        <v>n/a</v>
      </c>
      <c r="DY27" s="60" t="str">
        <f>_xlfn.IFNA(INDEX(a_projections!$A$28:$AZ$38,MATCH(current_projections!$A27,a_projections!$A$28:$A$38,0),MATCH(current_projections!DY$2,a_projections!$A$28:$AZ$28,0)),"n/a")</f>
        <v>n/a</v>
      </c>
      <c r="DZ27" s="60" t="str">
        <f>_xlfn.IFNA(INDEX(a_projections!$A$28:$AZ$38,MATCH(current_projections!$A27,a_projections!$A$28:$A$38,0),MATCH(current_projections!DZ$2,a_projections!$A$28:$AZ$28,0)),"n/a")</f>
        <v>n/a</v>
      </c>
      <c r="EA27" s="60" t="str">
        <f>_xlfn.IFNA(INDEX(a_projections!$A$28:$AZ$38,MATCH(current_projections!$A27,a_projections!$A$28:$A$38,0),MATCH(current_projections!EA$2,a_projections!$A$28:$AZ$28,0)),"n/a")</f>
        <v>n/a</v>
      </c>
      <c r="EB27" s="60" t="str">
        <f>_xlfn.IFNA(INDEX(a_projections!$A$28:$AZ$38,MATCH(current_projections!$A27,a_projections!$A$28:$A$38,0),MATCH(current_projections!EB$2,a_projections!$A$28:$AZ$28,0)),"n/a")</f>
        <v>n/a</v>
      </c>
      <c r="EC27" s="60" t="str">
        <f>_xlfn.IFNA(INDEX(a_projections!$A$28:$AZ$38,MATCH(current_projections!$A27,a_projections!$A$28:$A$38,0),MATCH(current_projections!EC$2,a_projections!$A$28:$AZ$28,0)),"n/a")</f>
        <v>n/a</v>
      </c>
      <c r="ED27" s="60" t="str">
        <f>_xlfn.IFNA(INDEX(a_projections!$A$28:$AZ$38,MATCH(current_projections!$A27,a_projections!$A$28:$A$38,0),MATCH(current_projections!ED$2,a_projections!$A$28:$AZ$28,0)),"n/a")</f>
        <v>n/a</v>
      </c>
      <c r="EE27" s="60" t="str">
        <f>_xlfn.IFNA(INDEX(a_projections!$A$28:$AZ$38,MATCH(current_projections!$A27,a_projections!$A$28:$A$38,0),MATCH(current_projections!EE$2,a_projections!$A$28:$AZ$28,0)),"n/a")</f>
        <v>n/a</v>
      </c>
      <c r="EF27" s="60" t="str">
        <f>_xlfn.IFNA(INDEX(a_projections!$A$28:$AZ$38,MATCH(current_projections!$A27,a_projections!$A$28:$A$38,0),MATCH(current_projections!EF$2,a_projections!$A$28:$AZ$28,0)),"n/a")</f>
        <v>n/a</v>
      </c>
      <c r="EG27" s="60" t="str">
        <f>_xlfn.IFNA(INDEX(a_projections!$A$28:$AZ$38,MATCH(current_projections!$A27,a_projections!$A$28:$A$38,0),MATCH(current_projections!EG$2,a_projections!$A$28:$AZ$28,0)),"n/a")</f>
        <v>n/a</v>
      </c>
      <c r="EH27" s="60" t="str">
        <f>_xlfn.IFNA(INDEX(a_projections!$A$28:$AZ$38,MATCH(current_projections!$A27,a_projections!$A$28:$A$38,0),MATCH(current_projections!EH$2,a_projections!$A$28:$AZ$28,0)),"n/a")</f>
        <v>n/a</v>
      </c>
      <c r="EI27" s="60" t="str">
        <f>_xlfn.IFNA(INDEX(a_projections!$A$28:$AZ$38,MATCH(current_projections!$A27,a_projections!$A$28:$A$38,0),MATCH(current_projections!EI$2,a_projections!$A$28:$AZ$28,0)),"n/a")</f>
        <v>n/a</v>
      </c>
      <c r="EJ27" s="60" t="str">
        <f>_xlfn.IFNA(INDEX(a_projections!$A$28:$AZ$38,MATCH(current_projections!$A27,a_projections!$A$28:$A$38,0),MATCH(current_projections!EJ$2,a_projections!$A$28:$AZ$28,0)),"n/a")</f>
        <v>n/a</v>
      </c>
      <c r="EK27" s="60" t="str">
        <f>_xlfn.IFNA(INDEX(a_projections!$A$28:$AZ$38,MATCH(current_projections!$A27,a_projections!$A$28:$A$38,0),MATCH(current_projections!EK$2,a_projections!$A$28:$AZ$28,0)),"n/a")</f>
        <v>n/a</v>
      </c>
      <c r="EL27" s="60" t="str">
        <f>_xlfn.IFNA(INDEX(a_projections!$A$28:$AZ$38,MATCH(current_projections!$A27,a_projections!$A$28:$A$38,0),MATCH(current_projections!EL$2,a_projections!$A$28:$AZ$28,0)),"n/a")</f>
        <v>n/a</v>
      </c>
      <c r="EM27" s="60" t="str">
        <f>_xlfn.IFNA(INDEX(a_projections!$A$28:$AZ$38,MATCH(current_projections!$A27,a_projections!$A$28:$A$38,0),MATCH(current_projections!EM$2,a_projections!$A$28:$AZ$28,0)),"n/a")</f>
        <v>n/a</v>
      </c>
      <c r="EN27" s="60" t="str">
        <f>_xlfn.IFNA(INDEX(a_projections!$A$28:$AZ$38,MATCH(current_projections!$A27,a_projections!$A$28:$A$38,0),MATCH(current_projections!EN$2,a_projections!$A$28:$AZ$28,0)),"n/a")</f>
        <v>n/a</v>
      </c>
      <c r="EO27" s="60" t="str">
        <f>_xlfn.IFNA(INDEX(a_projections!$A$28:$AZ$38,MATCH(current_projections!$A27,a_projections!$A$28:$A$38,0),MATCH(current_projections!EO$2,a_projections!$A$28:$AZ$28,0)),"n/a")</f>
        <v>n/a</v>
      </c>
      <c r="EP27" s="60" t="str">
        <f>_xlfn.IFNA(INDEX(a_projections!$A$28:$AZ$38,MATCH(current_projections!$A27,a_projections!$A$28:$A$38,0),MATCH(current_projections!EP$2,a_projections!$A$28:$AZ$28,0)),"n/a")</f>
        <v>n/a</v>
      </c>
      <c r="EQ27" s="60" t="str">
        <f>_xlfn.IFNA(INDEX(a_projections!$A$28:$AZ$38,MATCH(current_projections!$A27,a_projections!$A$28:$A$38,0),MATCH(current_projections!EQ$2,a_projections!$A$28:$AZ$28,0)),"n/a")</f>
        <v>n/a</v>
      </c>
      <c r="ER27" s="60" t="str">
        <f>_xlfn.IFNA(INDEX(a_projections!$A$28:$AZ$38,MATCH(current_projections!$A27,a_projections!$A$28:$A$38,0),MATCH(current_projections!ER$2,a_projections!$A$28:$AZ$28,0)),"n/a")</f>
        <v>n/a</v>
      </c>
      <c r="ES27" s="60" t="str">
        <f>_xlfn.IFNA(INDEX(a_projections!$A$28:$AZ$38,MATCH(current_projections!$A27,a_projections!$A$28:$A$38,0),MATCH(current_projections!ES$2,a_projections!$A$28:$AZ$28,0)),"n/a")</f>
        <v>n/a</v>
      </c>
      <c r="ET27" s="60" t="str">
        <f>_xlfn.IFNA(INDEX(a_projections!$A$28:$AZ$38,MATCH(current_projections!$A27,a_projections!$A$28:$A$38,0),MATCH(current_projections!ET$2,a_projections!$A$28:$AZ$28,0)),"n/a")</f>
        <v>n/a</v>
      </c>
      <c r="EU27" s="60" t="str">
        <f>_xlfn.IFNA(INDEX(a_projections!$A$28:$AZ$38,MATCH(current_projections!$A27,a_projections!$A$28:$A$38,0),MATCH(current_projections!EU$2,a_projections!$A$28:$AZ$28,0)),"n/a")</f>
        <v>n/a</v>
      </c>
      <c r="EV27" s="60" t="str">
        <f>_xlfn.IFNA(INDEX(a_projections!$A$28:$AZ$38,MATCH(current_projections!$A27,a_projections!$A$28:$A$38,0),MATCH(current_projections!EV$2,a_projections!$A$28:$AZ$28,0)),"n/a")</f>
        <v>n/a</v>
      </c>
      <c r="EW27" s="60" t="str">
        <f>_xlfn.IFNA(INDEX(a_projections!$A$28:$AZ$38,MATCH(current_projections!$A27,a_projections!$A$28:$A$38,0),MATCH(current_projections!EW$2,a_projections!$A$28:$AZ$28,0)),"n/a")</f>
        <v>n/a</v>
      </c>
      <c r="EX27" s="60" t="str">
        <f>_xlfn.IFNA(INDEX(a_projections!$A$28:$AZ$38,MATCH(current_projections!$A27,a_projections!$A$28:$A$38,0),MATCH(current_projections!EX$2,a_projections!$A$28:$AZ$28,0)),"n/a")</f>
        <v>n/a</v>
      </c>
      <c r="EY27" s="60" t="str">
        <f>_xlfn.IFNA(INDEX(a_projections!$A$28:$AZ$38,MATCH(current_projections!$A27,a_projections!$A$28:$A$38,0),MATCH(current_projections!EY$2,a_projections!$A$28:$AZ$28,0)),"n/a")</f>
        <v>n/a</v>
      </c>
      <c r="EZ27" s="60" t="str">
        <f>_xlfn.IFNA(INDEX(a_projections!$A$28:$AZ$38,MATCH(current_projections!$A27,a_projections!$A$28:$A$38,0),MATCH(current_projections!EZ$2,a_projections!$A$28:$AZ$28,0)),"n/a")</f>
        <v>n/a</v>
      </c>
      <c r="FA27" s="60" t="str">
        <f>_xlfn.IFNA(INDEX(a_projections!$A$28:$AZ$38,MATCH(current_projections!$A27,a_projections!$A$28:$A$38,0),MATCH(current_projections!FA$2,a_projections!$A$28:$AZ$28,0)),"n/a")</f>
        <v>n/a</v>
      </c>
      <c r="FB27" s="60" t="str">
        <f>_xlfn.IFNA(INDEX(a_projections!$A$28:$AZ$38,MATCH(current_projections!$A27,a_projections!$A$28:$A$38,0),MATCH(current_projections!FB$2,a_projections!$A$28:$AZ$28,0)),"n/a")</f>
        <v>n/a</v>
      </c>
      <c r="FC27" s="60" t="str">
        <f>_xlfn.IFNA(INDEX(a_projections!$A$28:$AZ$38,MATCH(current_projections!$A27,a_projections!$A$28:$A$38,0),MATCH(current_projections!FC$2,a_projections!$A$28:$AZ$28,0)),"n/a")</f>
        <v>n/a</v>
      </c>
      <c r="FD27" s="60" t="str">
        <f>_xlfn.IFNA(INDEX(a_projections!$A$28:$AZ$38,MATCH(current_projections!$A27,a_projections!$A$28:$A$38,0),MATCH(current_projections!FD$2,a_projections!$A$28:$AZ$28,0)),"n/a")</f>
        <v>n/a</v>
      </c>
      <c r="FE27" s="60" t="str">
        <f>_xlfn.IFNA(INDEX(a_projections!$A$28:$AZ$38,MATCH(current_projections!$A27,a_projections!$A$28:$A$38,0),MATCH(current_projections!FE$2,a_projections!$A$28:$AZ$28,0)),"n/a")</f>
        <v>n/a</v>
      </c>
      <c r="FF27" s="60" t="str">
        <f>_xlfn.IFNA(INDEX(a_projections!$A$28:$AZ$38,MATCH(current_projections!$A27,a_projections!$A$28:$A$38,0),MATCH(current_projections!FF$2,a_projections!$A$28:$AZ$28,0)),"n/a")</f>
        <v>n/a</v>
      </c>
      <c r="FG27" s="60" t="str">
        <f>_xlfn.IFNA(INDEX(a_projections!$A$28:$AZ$38,MATCH(current_projections!$A27,a_projections!$A$28:$A$38,0),MATCH(current_projections!FG$2,a_projections!$A$28:$AZ$28,0)),"n/a")</f>
        <v>n/a</v>
      </c>
      <c r="FH27" s="60" t="str">
        <f>_xlfn.IFNA(INDEX(a_projections!$A$28:$AZ$38,MATCH(current_projections!$A27,a_projections!$A$28:$A$38,0),MATCH(current_projections!FH$2,a_projections!$A$28:$AZ$28,0)),"n/a")</f>
        <v>n/a</v>
      </c>
      <c r="FI27" s="60" t="str">
        <f>_xlfn.IFNA(INDEX(a_projections!$A$28:$AZ$38,MATCH(current_projections!$A27,a_projections!$A$28:$A$38,0),MATCH(current_projections!FI$2,a_projections!$A$28:$AZ$28,0)),"n/a")</f>
        <v>n/a</v>
      </c>
      <c r="FJ27" s="60" t="str">
        <f>_xlfn.IFNA(INDEX(a_projections!$A$28:$AZ$38,MATCH(current_projections!$A27,a_projections!$A$28:$A$38,0),MATCH(current_projections!FJ$2,a_projections!$A$28:$AZ$28,0)),"n/a")</f>
        <v>n/a</v>
      </c>
      <c r="FK27" s="60" t="str">
        <f>_xlfn.IFNA(INDEX(a_projections!$A$28:$AZ$38,MATCH(current_projections!$A27,a_projections!$A$28:$A$38,0),MATCH(current_projections!FK$2,a_projections!$A$28:$AZ$28,0)),"n/a")</f>
        <v>n/a</v>
      </c>
      <c r="FL27" s="60" t="str">
        <f>_xlfn.IFNA(INDEX(a_projections!$A$28:$AZ$38,MATCH(current_projections!$A27,a_projections!$A$28:$A$38,0),MATCH(current_projections!FL$2,a_projections!$A$28:$AZ$28,0)),"n/a")</f>
        <v>n/a</v>
      </c>
      <c r="FM27" s="60" t="str">
        <f>_xlfn.IFNA(INDEX(a_projections!$A$28:$AZ$38,MATCH(current_projections!$A27,a_projections!$A$28:$A$38,0),MATCH(current_projections!FM$2,a_projections!$A$28:$AZ$28,0)),"n/a")</f>
        <v>n/a</v>
      </c>
      <c r="FN27" s="60" t="str">
        <f>_xlfn.IFNA(INDEX(a_projections!$A$28:$AZ$38,MATCH(current_projections!$A27,a_projections!$A$28:$A$38,0),MATCH(current_projections!FN$2,a_projections!$A$28:$AZ$28,0)),"n/a")</f>
        <v>n/a</v>
      </c>
      <c r="FO27" s="60" t="str">
        <f>_xlfn.IFNA(INDEX(a_projections!$A$28:$AZ$38,MATCH(current_projections!$A27,a_projections!$A$28:$A$38,0),MATCH(current_projections!FO$2,a_projections!$A$28:$AZ$28,0)),"n/a")</f>
        <v>n/a</v>
      </c>
      <c r="FP27" s="60" t="str">
        <f>_xlfn.IFNA(INDEX(a_projections!$A$28:$AZ$38,MATCH(current_projections!$A27,a_projections!$A$28:$A$38,0),MATCH(current_projections!FP$2,a_projections!$A$28:$AZ$28,0)),"n/a")</f>
        <v>n/a</v>
      </c>
      <c r="FQ27" s="60" t="str">
        <f>_xlfn.IFNA(INDEX(a_projections!$A$28:$AZ$38,MATCH(current_projections!$A27,a_projections!$A$28:$A$38,0),MATCH(current_projections!FQ$2,a_projections!$A$28:$AZ$28,0)),"n/a")</f>
        <v>n/a</v>
      </c>
      <c r="FR27" s="60" t="str">
        <f>_xlfn.IFNA(INDEX(a_projections!$A$28:$AZ$38,MATCH(current_projections!$A27,a_projections!$A$28:$A$38,0),MATCH(current_projections!FR$2,a_projections!$A$28:$AZ$28,0)),"n/a")</f>
        <v>n/a</v>
      </c>
      <c r="FS27" s="60" t="str">
        <f>_xlfn.IFNA(INDEX(a_projections!$A$28:$AZ$38,MATCH(current_projections!$A27,a_projections!$A$28:$A$38,0),MATCH(current_projections!FS$2,a_projections!$A$28:$AZ$28,0)),"n/a")</f>
        <v>n/a</v>
      </c>
      <c r="FT27" s="60" t="str">
        <f>_xlfn.IFNA(INDEX(a_projections!$A$28:$AZ$38,MATCH(current_projections!$A27,a_projections!$A$28:$A$38,0),MATCH(current_projections!FT$2,a_projections!$A$28:$AZ$28,0)),"n/a")</f>
        <v>n/a</v>
      </c>
      <c r="FU27" s="60" t="str">
        <f>_xlfn.IFNA(INDEX(a_projections!$A$28:$AZ$38,MATCH(current_projections!$A27,a_projections!$A$28:$A$38,0),MATCH(current_projections!FU$2,a_projections!$A$28:$AZ$28,0)),"n/a")</f>
        <v>n/a</v>
      </c>
      <c r="FV27" s="60" t="str">
        <f>_xlfn.IFNA(INDEX(a_projections!$A$28:$AZ$38,MATCH(current_projections!$A27,a_projections!$A$28:$A$38,0),MATCH(current_projections!FV$2,a_projections!$A$28:$AZ$28,0)),"n/a")</f>
        <v>n/a</v>
      </c>
      <c r="FW27" s="60" t="str">
        <f>_xlfn.IFNA(INDEX(a_projections!$A$28:$AZ$38,MATCH(current_projections!$A27,a_projections!$A$28:$A$38,0),MATCH(current_projections!FW$2,a_projections!$A$28:$AZ$28,0)),"n/a")</f>
        <v>n/a</v>
      </c>
      <c r="FX27" s="60" t="str">
        <f>_xlfn.IFNA(INDEX(a_projections!$A$28:$AZ$38,MATCH(current_projections!$A27,a_projections!$A$28:$A$38,0),MATCH(current_projections!FX$2,a_projections!$A$28:$AZ$28,0)),"n/a")</f>
        <v>n/a</v>
      </c>
      <c r="FY27" s="60" t="str">
        <f>_xlfn.IFNA(INDEX(a_projections!$A$28:$AZ$38,MATCH(current_projections!$A27,a_projections!$A$28:$A$38,0),MATCH(current_projections!FY$2,a_projections!$A$28:$AZ$28,0)),"n/a")</f>
        <v>n/a</v>
      </c>
      <c r="FZ27" s="60" t="str">
        <f>_xlfn.IFNA(INDEX(a_projections!$A$28:$AZ$38,MATCH(current_projections!$A27,a_projections!$A$28:$A$38,0),MATCH(current_projections!FZ$2,a_projections!$A$28:$AZ$28,0)),"n/a")</f>
        <v>n/a</v>
      </c>
      <c r="GA27" s="60" t="str">
        <f>_xlfn.IFNA(INDEX(a_projections!$A$28:$AZ$38,MATCH(current_projections!$A27,a_projections!$A$28:$A$38,0),MATCH(current_projections!GA$2,a_projections!$A$28:$AZ$28,0)),"n/a")</f>
        <v>n/a</v>
      </c>
      <c r="GB27" s="60" t="str">
        <f>_xlfn.IFNA(INDEX(a_projections!$A$28:$AZ$38,MATCH(current_projections!$A27,a_projections!$A$28:$A$38,0),MATCH(current_projections!GB$2,a_projections!$A$28:$AZ$28,0)),"n/a")</f>
        <v>n/a</v>
      </c>
      <c r="GC27" s="60" t="str">
        <f>_xlfn.IFNA(INDEX(a_projections!$A$28:$AZ$38,MATCH(current_projections!$A27,a_projections!$A$28:$A$38,0),MATCH(current_projections!GC$2,a_projections!$A$28:$AZ$28,0)),"n/a")</f>
        <v>n/a</v>
      </c>
      <c r="GD27" s="60" t="str">
        <f>_xlfn.IFNA(INDEX(a_projections!$A$28:$AZ$38,MATCH(current_projections!$A27,a_projections!$A$28:$A$38,0),MATCH(current_projections!GD$2,a_projections!$A$28:$AZ$28,0)),"n/a")</f>
        <v>n/a</v>
      </c>
      <c r="GE27" s="60" t="str">
        <f>_xlfn.IFNA(INDEX(a_projections!$A$28:$AZ$38,MATCH(current_projections!$A27,a_projections!$A$28:$A$38,0),MATCH(current_projections!GE$2,a_projections!$A$28:$AZ$28,0)),"n/a")</f>
        <v>n/a</v>
      </c>
      <c r="GF27" s="60" t="str">
        <f>_xlfn.IFNA(INDEX(a_projections!$A$28:$AZ$38,MATCH(current_projections!$A27,a_projections!$A$28:$A$38,0),MATCH(current_projections!GF$2,a_projections!$A$28:$AZ$28,0)),"n/a")</f>
        <v>n/a</v>
      </c>
      <c r="GG27" s="60" t="str">
        <f>_xlfn.IFNA(INDEX(a_projections!$A$28:$AZ$38,MATCH(current_projections!$A27,a_projections!$A$28:$A$38,0),MATCH(current_projections!GG$2,a_projections!$A$28:$AZ$28,0)),"n/a")</f>
        <v>n/a</v>
      </c>
      <c r="GH27" s="60" t="str">
        <f>_xlfn.IFNA(INDEX(a_projections!$A$28:$AZ$38,MATCH(current_projections!$A27,a_projections!$A$28:$A$38,0),MATCH(current_projections!GH$2,a_projections!$A$28:$AZ$28,0)),"n/a")</f>
        <v>n/a</v>
      </c>
      <c r="GI27" s="60">
        <f>_xlfn.IFNA(INDEX(a_projections!$A$28:$AZ$38,MATCH(current_projections!$A27,a_projections!$A$28:$A$38,0),MATCH(current_projections!GI$2,a_projections!$A$28:$AZ$28,0)),"n/a")</f>
        <v>0</v>
      </c>
      <c r="GJ27" s="60">
        <f>_xlfn.IFNA(INDEX(a_projections!$A$28:$AZ$38,MATCH(current_projections!$A27,a_projections!$A$28:$A$38,0),MATCH(current_projections!GJ$2,a_projections!$A$28:$AZ$28,0)),"n/a")</f>
        <v>0</v>
      </c>
      <c r="GK27" s="60">
        <f>_xlfn.IFNA(INDEX(a_projections!$A$28:$AZ$38,MATCH(current_projections!$A27,a_projections!$A$28:$A$38,0),MATCH(current_projections!GK$2,a_projections!$A$28:$AZ$28,0)),"n/a")</f>
        <v>4.4864892521429667</v>
      </c>
      <c r="GL27" s="60">
        <f>_xlfn.IFNA(INDEX(a_projections!$A$28:$AZ$38,MATCH(current_projections!$A27,a_projections!$A$28:$A$38,0),MATCH(current_projections!GL$2,a_projections!$A$28:$AZ$28,0)),"n/a")</f>
        <v>1.0956657727648089</v>
      </c>
      <c r="GM27" s="60">
        <f>_xlfn.IFNA(INDEX(a_projections!$A$28:$AZ$38,MATCH(current_projections!$A27,a_projections!$A$28:$A$38,0),MATCH(current_projections!GM$2,a_projections!$A$28:$AZ$28,0)),"n/a")</f>
        <v>1.3672344282236182</v>
      </c>
      <c r="GN27" s="60">
        <f>_xlfn.IFNA(INDEX(a_projections!$A$28:$AZ$38,MATCH(current_projections!$A27,a_projections!$A$28:$A$38,0),MATCH(current_projections!GN$2,a_projections!$A$28:$AZ$28,0)),"n/a")</f>
        <v>1.7053860452065805</v>
      </c>
      <c r="GO27" s="60">
        <f>_xlfn.IFNA(INDEX(a_projections!$A$28:$AZ$38,MATCH(current_projections!$A27,a_projections!$A$28:$A$38,0),MATCH(current_projections!GO$2,a_projections!$A$28:$AZ$28,0)),"n/a")</f>
        <v>4.736807128469267</v>
      </c>
      <c r="GP27" s="60">
        <f>_xlfn.IFNA(INDEX(a_projections!$A$28:$AZ$38,MATCH(current_projections!$A27,a_projections!$A$28:$A$38,0),MATCH(current_projections!GP$2,a_projections!$A$28:$AZ$28,0)),"n/a")</f>
        <v>1.9145490412229682</v>
      </c>
      <c r="GQ27" s="60">
        <f>_xlfn.IFNA(INDEX(a_projections!$A$28:$AZ$38,MATCH(current_projections!$A27,a_projections!$A$28:$A$38,0),MATCH(current_projections!GQ$2,a_projections!$A$28:$AZ$28,0)),"n/a")</f>
        <v>2.0484775928838683</v>
      </c>
      <c r="GR27" s="60">
        <f>_xlfn.IFNA(INDEX(a_projections!$A$28:$AZ$38,MATCH(current_projections!$A27,a_projections!$A$28:$A$38,0),MATCH(current_projections!GR$2,a_projections!$A$28:$AZ$28,0)),"n/a")</f>
        <v>2.1322132423561069</v>
      </c>
      <c r="GS27" s="60">
        <f>_xlfn.IFNA(INDEX(a_projections!$A$28:$AZ$38,MATCH(current_projections!$A27,a_projections!$A$28:$A$38,0),MATCH(current_projections!GS$2,a_projections!$A$28:$AZ$28,0)),"n/a")</f>
        <v>6.376207110931098</v>
      </c>
      <c r="GT27" s="60">
        <f>_xlfn.IFNA(INDEX(a_projections!$A$28:$AZ$38,MATCH(current_projections!$A27,a_projections!$A$28:$A$38,0),MATCH(current_projections!GT$2,a_projections!$A$28:$AZ$28,0)),"n/a")</f>
        <v>2.5711232416478769</v>
      </c>
      <c r="GU27" s="60">
        <f>_xlfn.IFNA(INDEX(a_projections!$A$28:$AZ$38,MATCH(current_projections!$A27,a_projections!$A$28:$A$38,0),MATCH(current_projections!GU$2,a_projections!$A$28:$AZ$28,0)),"n/a")</f>
        <v>2.6979527854931407</v>
      </c>
      <c r="GV27" s="60">
        <f>_xlfn.IFNA(INDEX(a_projections!$A$28:$AZ$38,MATCH(current_projections!$A27,a_projections!$A$28:$A$38,0),MATCH(current_projections!GV$2,a_projections!$A$28:$AZ$28,0)),"n/a")</f>
        <v>2.8350486727235058</v>
      </c>
      <c r="GW27" s="60">
        <f>_xlfn.IFNA(INDEX(a_projections!$A$28:$AZ$38,MATCH(current_projections!$A27,a_projections!$A$28:$A$38,0),MATCH(current_projections!GW$2,a_projections!$A$28:$AZ$28,0)),"n/a")</f>
        <v>6.6328470369119596</v>
      </c>
      <c r="GX27" s="60">
        <f>_xlfn.IFNA(INDEX(a_projections!$A$28:$AZ$38,MATCH(current_projections!$A27,a_projections!$A$28:$A$38,0),MATCH(current_projections!GX$2,a_projections!$A$28:$AZ$28,0)),"n/a")</f>
        <v>2.958585127435498</v>
      </c>
      <c r="GY27" s="60">
        <f>_xlfn.IFNA(INDEX(a_projections!$A$28:$AZ$38,MATCH(current_projections!$A27,a_projections!$A$28:$A$38,0),MATCH(current_projections!GY$2,a_projections!$A$28:$AZ$28,0)),"n/a")</f>
        <v>3.0214511939316901</v>
      </c>
      <c r="GZ27" s="60">
        <f>_xlfn.IFNA(INDEX(a_projections!$A$28:$AZ$38,MATCH(current_projections!$A27,a_projections!$A$28:$A$38,0),MATCH(current_projections!GZ$2,a_projections!$A$28:$AZ$28,0)),"n/a")</f>
        <v>3.0663621252859707</v>
      </c>
      <c r="HA27" s="60">
        <f>_xlfn.IFNA(INDEX(a_projections!$A$28:$AZ$38,MATCH(current_projections!$A27,a_projections!$A$28:$A$38,0),MATCH(current_projections!HA$2,a_projections!$A$28:$AZ$28,0)),"n/a")</f>
        <v>7.2779350350327343</v>
      </c>
      <c r="HB27" s="60">
        <f>_xlfn.IFNA(INDEX(a_projections!$A$28:$AZ$38,MATCH(current_projections!$A27,a_projections!$A$28:$A$38,0),MATCH(current_projections!HB$2,a_projections!$A$28:$AZ$28,0)),"n/a")</f>
        <v>3.2418265471204188</v>
      </c>
      <c r="HC27" s="60">
        <f>_xlfn.IFNA(INDEX(a_projections!$A$28:$AZ$38,MATCH(current_projections!$A27,a_projections!$A$28:$A$38,0),MATCH(current_projections!HC$2,a_projections!$A$28:$AZ$28,0)),"n/a")</f>
        <v>3.2947845754194738</v>
      </c>
      <c r="HD27" s="60">
        <f>_xlfn.IFNA(INDEX(a_projections!$A$28:$AZ$38,MATCH(current_projections!$A27,a_projections!$A$28:$A$38,0),MATCH(current_projections!HD$2,a_projections!$A$28:$AZ$28,0)),"n/a")</f>
        <v>3.3496419943955802</v>
      </c>
      <c r="HE27" s="60">
        <f>_xlfn.IFNA(INDEX(a_projections!$A$28:$AZ$38,MATCH(current_projections!$A27,a_projections!$A$28:$A$38,0),MATCH(current_projections!HE$2,a_projections!$A$28:$AZ$28,0)),"n/a")</f>
        <v>7.4881336787603781</v>
      </c>
      <c r="HF27" s="60">
        <f>_xlfn.IFNA(INDEX(a_projections!$A$28:$AZ$38,MATCH(current_projections!$A27,a_projections!$A$28:$A$38,0),MATCH(current_projections!HF$2,a_projections!$A$28:$AZ$28,0)),"n/a")</f>
        <v>3.4239974674840079</v>
      </c>
      <c r="HG27" s="60">
        <f>_xlfn.IFNA(INDEX(a_projections!$A$28:$AZ$38,MATCH(current_projections!$A27,a_projections!$A$28:$A$38,0),MATCH(current_projections!HG$2,a_projections!$A$28:$AZ$28,0)),"n/a")</f>
        <v>3.4549649485959177</v>
      </c>
      <c r="HH27" s="60">
        <f>_xlfn.IFNA(INDEX(a_projections!$A$28:$AZ$38,MATCH(current_projections!$A27,a_projections!$A$28:$A$38,0),MATCH(current_projections!HH$2,a_projections!$A$28:$AZ$28,0)),"n/a")</f>
        <v>3.4801944159840392</v>
      </c>
      <c r="HI27" s="60">
        <f>_xlfn.IFNA(INDEX(a_projections!$A$28:$AZ$38,MATCH(current_projections!$A27,a_projections!$A$28:$A$38,0),MATCH(current_projections!HI$2,a_projections!$A$28:$AZ$28,0)),"n/a")</f>
        <v>7.453984712422046</v>
      </c>
      <c r="HJ27" s="60">
        <f>_xlfn.IFNA(INDEX(a_projections!$A$28:$AZ$38,MATCH(current_projections!$A27,a_projections!$A$28:$A$38,0),MATCH(current_projections!HJ$2,a_projections!$A$28:$AZ$28,0)),"n/a")</f>
        <v>3.4857788445337823</v>
      </c>
      <c r="HK27" s="60">
        <f>_xlfn.IFNA(INDEX(a_projections!$A$28:$AZ$38,MATCH(current_projections!$A27,a_projections!$A$28:$A$38,0),MATCH(current_projections!HK$2,a_projections!$A$28:$AZ$28,0)),"n/a")</f>
        <v>3.4931548084581765</v>
      </c>
      <c r="HL27" s="60">
        <f>_xlfn.IFNA(INDEX(a_projections!$A$28:$AZ$38,MATCH(current_projections!$A27,a_projections!$A$28:$A$38,0),MATCH(current_projections!HL$2,a_projections!$A$28:$AZ$28,0)),"n/a")</f>
        <v>3.496256620117455</v>
      </c>
      <c r="HM27" s="60">
        <f>_xlfn.IFNA(INDEX(a_projections!$A$28:$AZ$38,MATCH(current_projections!$A27,a_projections!$A$28:$A$38,0),MATCH(current_projections!HM$2,a_projections!$A$28:$AZ$28,0)),"n/a")</f>
        <v>7.4629850992289137</v>
      </c>
      <c r="HN27" s="60">
        <f>_xlfn.IFNA(INDEX(a_projections!$A$28:$AZ$38,MATCH(current_projections!$A27,a_projections!$A$28:$A$38,0),MATCH(current_projections!HN$2,a_projections!$A$28:$AZ$28,0)),"n/a")</f>
        <v>3.5008385576790868</v>
      </c>
      <c r="HO27" s="60">
        <f>_xlfn.IFNA(INDEX(a_projections!$A$28:$AZ$38,MATCH(current_projections!$A27,a_projections!$A$28:$A$38,0),MATCH(current_projections!HO$2,a_projections!$A$28:$AZ$28,0)),"n/a")</f>
        <v>3.5026772896008307</v>
      </c>
      <c r="HP27" s="60">
        <f>_xlfn.IFNA(INDEX(a_projections!$A$28:$AZ$38,MATCH(current_projections!$A27,a_projections!$A$28:$A$38,0),MATCH(current_projections!HP$2,a_projections!$A$28:$AZ$28,0)),"n/a")</f>
        <v>3.5042137207206059</v>
      </c>
      <c r="HQ27" s="60">
        <f>_xlfn.IFNA(INDEX(a_projections!$A$28:$AZ$38,MATCH(current_projections!$A27,a_projections!$A$28:$A$38,0),MATCH(current_projections!HQ$2,a_projections!$A$28:$AZ$28,0)),"n/a")</f>
        <v>7.3813558926041578</v>
      </c>
      <c r="HR27" s="60">
        <f>_xlfn.IFNA(INDEX(a_projections!$A$28:$AZ$38,MATCH(current_projections!$A27,a_projections!$A$28:$A$38,0),MATCH(current_projections!HR$2,a_projections!$A$28:$AZ$28,0)),"n/a")</f>
        <v>3.486200804640327</v>
      </c>
      <c r="HS27" s="60">
        <f>_xlfn.IFNA(INDEX(a_projections!$A$28:$AZ$38,MATCH(current_projections!$A27,a_projections!$A$28:$A$38,0),MATCH(current_projections!HS$2,a_projections!$A$28:$AZ$28,0)),"n/a")</f>
        <v>3.4822576645572534</v>
      </c>
      <c r="HT27" s="60">
        <f>_xlfn.IFNA(INDEX(a_projections!$A$28:$AZ$38,MATCH(current_projections!$A27,a_projections!$A$28:$A$38,0),MATCH(current_projections!HT$2,a_projections!$A$28:$AZ$28,0)),"n/a")</f>
        <v>3.4770030277074593</v>
      </c>
      <c r="HU27" s="60">
        <f>_xlfn.IFNA(INDEX(a_projections!$A$28:$AZ$38,MATCH(current_projections!$A27,a_projections!$A$28:$A$38,0),MATCH(current_projections!HU$2,a_projections!$A$28:$AZ$28,0)),"n/a")</f>
        <v>7.2171950637132998</v>
      </c>
      <c r="HV27" s="60">
        <f>_xlfn.IFNA(INDEX(a_projections!$A$28:$AZ$38,MATCH(current_projections!$A27,a_projections!$A$28:$A$38,0),MATCH(current_projections!HV$2,a_projections!$A$28:$AZ$28,0)),"n/a")</f>
        <v>3.436904697389398</v>
      </c>
      <c r="HW27" s="60">
        <f>_xlfn.IFNA(INDEX(a_projections!$A$28:$AZ$38,MATCH(current_projections!$A27,a_projections!$A$28:$A$38,0),MATCH(current_projections!HW$2,a_projections!$A$28:$AZ$28,0)),"n/a")</f>
        <v>3.4260455732753048</v>
      </c>
      <c r="HX27" s="60">
        <f>_xlfn.IFNA(INDEX(a_projections!$A$28:$AZ$38,MATCH(current_projections!$A27,a_projections!$A$28:$A$38,0),MATCH(current_projections!HX$2,a_projections!$A$28:$AZ$28,0)),"n/a")</f>
        <v>3.4138431843422135</v>
      </c>
      <c r="HY27" s="60">
        <f>_xlfn.IFNA(INDEX(a_projections!$A$28:$AZ$38,MATCH(current_projections!$A27,a_projections!$A$28:$A$38,0),MATCH(current_projections!HY$2,a_projections!$A$28:$AZ$28,0)),"n/a")</f>
        <v>7.2610833861897595</v>
      </c>
      <c r="HZ27" s="60">
        <f>_xlfn.IFNA(INDEX(a_projections!$A$28:$AZ$38,MATCH(current_projections!$A27,a_projections!$A$28:$A$38,0),MATCH(current_projections!HZ$2,a_projections!$A$28:$AZ$28,0)),"n/a")</f>
        <v>3.4184578813455158</v>
      </c>
      <c r="IA27" s="60">
        <f>_xlfn.IFNA(INDEX(a_projections!$A$28:$AZ$38,MATCH(current_projections!$A27,a_projections!$A$28:$A$38,0),MATCH(current_projections!IA$2,a_projections!$A$28:$AZ$28,0)),"n/a")</f>
        <v>3.416640388629899</v>
      </c>
      <c r="IB27" s="60">
        <f>_xlfn.IFNA(INDEX(a_projections!$A$28:$AZ$38,MATCH(current_projections!$A27,a_projections!$A$28:$A$38,0),MATCH(current_projections!IB$2,a_projections!$A$28:$AZ$28,0)),"n/a")</f>
        <v>3.4173104542247978</v>
      </c>
      <c r="IC27" s="60" t="str">
        <f>_xlfn.IFNA(INDEX(a_projections!$A$28:$AZ$38,MATCH(current_projections!$A27,a_projections!$A$28:$A$38,0),MATCH(current_projections!IC$2,a_projections!$A$28:$AZ$28,0)),"n/a")</f>
        <v>n/a</v>
      </c>
    </row>
    <row r="28" spans="1:238" s="60" customFormat="1">
      <c r="A28" s="99"/>
    </row>
    <row r="29" spans="1:238" s="60" customFormat="1">
      <c r="A29" s="68" t="s">
        <v>538</v>
      </c>
      <c r="W29" s="61"/>
      <c r="X29" s="61"/>
      <c r="Y29" s="61"/>
      <c r="Z29" s="61"/>
      <c r="AA29" s="61"/>
      <c r="AB29" s="61"/>
      <c r="AC29" s="61"/>
      <c r="AD29" s="61"/>
      <c r="AE29" s="61"/>
      <c r="AF29" s="61"/>
      <c r="AG29" s="61"/>
      <c r="AH29" s="61"/>
      <c r="AI29" s="61"/>
      <c r="AJ29" s="61"/>
      <c r="AK29" s="61"/>
      <c r="AL29" s="61"/>
      <c r="AM29" s="61"/>
      <c r="AN29" s="61"/>
      <c r="AO29" s="61"/>
      <c r="AP29" s="61"/>
      <c r="AQ29" s="61"/>
      <c r="AR29" s="61"/>
      <c r="AS29" s="61"/>
      <c r="BO29" s="61"/>
      <c r="BP29" s="61"/>
      <c r="BQ29" s="61"/>
      <c r="BR29" s="61"/>
      <c r="BS29" s="61"/>
      <c r="BT29" s="61"/>
      <c r="BU29" s="61"/>
      <c r="BV29" s="61"/>
      <c r="BW29" s="61"/>
      <c r="BX29" s="61"/>
      <c r="BY29" s="61"/>
      <c r="BZ29" s="61"/>
      <c r="CA29" s="61"/>
      <c r="CB29" s="61"/>
      <c r="CC29" s="61"/>
      <c r="CD29" s="61"/>
      <c r="CE29" s="61"/>
      <c r="CF29" s="61"/>
      <c r="CG29" s="61"/>
      <c r="CH29" s="61"/>
      <c r="CI29" s="61"/>
      <c r="CJ29" s="61"/>
      <c r="CK29" s="61"/>
      <c r="DG29" s="61"/>
      <c r="DH29" s="61"/>
      <c r="DI29" s="61"/>
      <c r="DJ29" s="61"/>
      <c r="DK29" s="61"/>
      <c r="DL29" s="61"/>
      <c r="DM29" s="61"/>
      <c r="DN29" s="61"/>
      <c r="DO29" s="61"/>
      <c r="DP29" s="61"/>
      <c r="DQ29" s="61"/>
      <c r="DR29" s="61"/>
      <c r="DS29" s="61"/>
      <c r="DT29" s="61"/>
      <c r="DU29" s="61"/>
      <c r="DV29" s="61"/>
      <c r="DW29" s="61"/>
      <c r="DX29" s="61"/>
      <c r="DY29" s="61"/>
      <c r="DZ29" s="61"/>
      <c r="EA29" s="61"/>
      <c r="EB29" s="61"/>
      <c r="EC29" s="61"/>
      <c r="EY29" s="61"/>
      <c r="EZ29" s="61"/>
      <c r="FA29" s="61"/>
      <c r="FB29" s="61"/>
      <c r="FC29" s="61"/>
      <c r="FD29" s="61"/>
      <c r="FE29" s="61"/>
      <c r="FF29" s="61"/>
      <c r="FG29" s="61"/>
      <c r="FH29" s="61"/>
      <c r="FI29" s="61"/>
      <c r="FJ29" s="61"/>
      <c r="FK29" s="61"/>
      <c r="FL29" s="61"/>
      <c r="FM29" s="61"/>
      <c r="FN29" s="61"/>
      <c r="FO29" s="61"/>
      <c r="FP29" s="61"/>
      <c r="FQ29" s="61"/>
      <c r="FR29" s="61"/>
      <c r="FS29" s="61"/>
      <c r="FT29" s="61"/>
      <c r="FU29" s="61"/>
      <c r="FV29" s="61"/>
      <c r="FW29" s="61"/>
      <c r="FX29" s="61"/>
      <c r="FY29" s="61"/>
      <c r="FZ29" s="61"/>
      <c r="GA29" s="61"/>
      <c r="GB29" s="61"/>
      <c r="GC29" s="61"/>
      <c r="GD29" s="61"/>
      <c r="GE29" s="61"/>
      <c r="GF29" s="61"/>
      <c r="GG29" s="61"/>
      <c r="GH29" s="61"/>
      <c r="GI29" s="61"/>
      <c r="GJ29" s="61"/>
      <c r="GK29" s="61"/>
      <c r="GL29" s="61"/>
      <c r="GM29" s="61"/>
      <c r="GN29" s="61"/>
      <c r="GO29" s="61"/>
      <c r="GP29" s="61"/>
      <c r="GQ29" s="61"/>
      <c r="GR29" s="61"/>
      <c r="GS29" s="61"/>
      <c r="GT29" s="61"/>
      <c r="GU29" s="61"/>
      <c r="GV29" s="61"/>
      <c r="GW29" s="61"/>
      <c r="GX29" s="61"/>
      <c r="GY29" s="61"/>
      <c r="GZ29" s="61"/>
      <c r="HA29" s="61"/>
      <c r="HB29" s="61"/>
      <c r="HC29" s="61"/>
      <c r="HD29" s="61"/>
      <c r="HE29" s="61"/>
      <c r="HF29" s="61"/>
      <c r="HG29" s="61"/>
      <c r="HH29" s="61"/>
      <c r="HI29" s="61"/>
      <c r="HJ29" s="61"/>
      <c r="HK29" s="61"/>
      <c r="HL29" s="61"/>
      <c r="HM29" s="61"/>
      <c r="HN29" s="61"/>
      <c r="HO29" s="61"/>
      <c r="HP29" s="61"/>
      <c r="HQ29" s="61"/>
      <c r="HR29" s="61"/>
      <c r="HS29" s="61"/>
      <c r="HT29" s="61"/>
      <c r="HU29" s="61"/>
      <c r="HV29" s="61"/>
      <c r="HW29" s="61"/>
      <c r="HX29" s="61"/>
      <c r="HY29" s="61"/>
      <c r="HZ29" s="61"/>
      <c r="IA29" s="61"/>
      <c r="IB29" s="61"/>
      <c r="IC29" s="61"/>
      <c r="ID29" s="61"/>
    </row>
    <row r="30" spans="1:238" s="25" customFormat="1">
      <c r="A30" s="71" t="s">
        <v>532</v>
      </c>
      <c r="W30" s="75"/>
      <c r="X30" s="75"/>
      <c r="Y30" s="75"/>
      <c r="Z30" s="75"/>
      <c r="AA30" s="75"/>
      <c r="AB30" s="75"/>
      <c r="AC30" s="75"/>
      <c r="AD30" s="75"/>
      <c r="AE30" s="75"/>
      <c r="AF30" s="75"/>
      <c r="AG30" s="75"/>
      <c r="AH30" s="75"/>
      <c r="AI30" s="75"/>
      <c r="AJ30" s="75"/>
      <c r="AK30" s="75"/>
      <c r="AL30" s="75"/>
      <c r="AM30" s="75"/>
      <c r="AN30" s="75"/>
      <c r="AO30" s="75"/>
      <c r="AP30" s="75"/>
      <c r="AQ30" s="75"/>
      <c r="AR30" s="75"/>
      <c r="AS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DG30" s="75"/>
      <c r="DH30" s="75"/>
      <c r="DI30" s="75"/>
      <c r="DJ30" s="75"/>
      <c r="DK30" s="75"/>
      <c r="DL30" s="75"/>
      <c r="DM30" s="75"/>
      <c r="DN30" s="75"/>
      <c r="DO30" s="75"/>
      <c r="DP30" s="75"/>
      <c r="DQ30" s="75"/>
      <c r="DR30" s="75"/>
      <c r="DS30" s="75"/>
      <c r="DT30" s="75"/>
      <c r="DU30" s="75"/>
      <c r="DV30" s="75"/>
      <c r="DW30" s="75"/>
      <c r="DX30" s="75"/>
      <c r="DY30" s="75"/>
      <c r="DZ30" s="75"/>
      <c r="EA30" s="75"/>
      <c r="EB30" s="75"/>
      <c r="EC30" s="75"/>
      <c r="EY30" s="75"/>
      <c r="EZ30" s="75"/>
      <c r="FA30" s="75"/>
      <c r="FB30" s="75"/>
      <c r="FC30" s="75"/>
      <c r="FD30" s="75"/>
      <c r="FE30" s="75"/>
      <c r="FF30" s="75"/>
      <c r="FG30" s="75"/>
      <c r="FH30" s="75"/>
      <c r="FI30" s="75"/>
      <c r="FJ30" s="75"/>
      <c r="FK30" s="75"/>
      <c r="FL30" s="75"/>
      <c r="FM30" s="75"/>
      <c r="FN30" s="75"/>
      <c r="FO30" s="75"/>
      <c r="FP30" s="75"/>
      <c r="FQ30" s="75"/>
      <c r="FR30" s="75"/>
      <c r="FS30" s="75"/>
      <c r="FT30" s="75"/>
      <c r="FU30" s="75"/>
      <c r="FV30" s="75"/>
      <c r="FW30" s="75"/>
      <c r="FX30" s="75"/>
      <c r="FY30" s="75"/>
      <c r="FZ30" s="75"/>
      <c r="GA30" s="75"/>
      <c r="GB30" s="75"/>
      <c r="GC30" s="75"/>
      <c r="GD30" s="75"/>
      <c r="GE30" s="76"/>
      <c r="GF30" s="76"/>
      <c r="GG30" s="76"/>
      <c r="GH30" s="76"/>
      <c r="GI30" s="76"/>
      <c r="GJ30" s="76"/>
      <c r="GK30" s="76"/>
      <c r="GL30" s="76"/>
      <c r="GM30" s="76"/>
      <c r="GN30" s="76"/>
      <c r="GO30" s="76"/>
      <c r="GP30" s="76"/>
      <c r="GQ30" s="76"/>
      <c r="GR30" s="76"/>
      <c r="GS30" s="76"/>
      <c r="GT30" s="76"/>
      <c r="GU30" s="76"/>
      <c r="GV30" s="76"/>
      <c r="GW30" s="76"/>
      <c r="GX30" s="76"/>
      <c r="GY30" s="76"/>
      <c r="GZ30" s="76"/>
      <c r="HA30" s="76"/>
      <c r="HB30" s="76"/>
      <c r="HC30" s="76"/>
      <c r="HD30" s="76"/>
      <c r="HE30" s="76"/>
      <c r="HF30" s="76"/>
      <c r="HG30" s="76"/>
      <c r="HH30" s="76"/>
      <c r="HI30" s="76"/>
      <c r="HJ30" s="76"/>
      <c r="HK30" s="76"/>
      <c r="HL30" s="76"/>
      <c r="HM30" s="76"/>
      <c r="HN30" s="76"/>
      <c r="HO30" s="76"/>
      <c r="HP30" s="76"/>
      <c r="HQ30" s="76"/>
      <c r="HR30" s="76"/>
      <c r="HS30" s="76"/>
      <c r="HT30" s="76"/>
      <c r="HU30" s="76"/>
      <c r="HV30" s="76"/>
      <c r="HW30" s="76"/>
      <c r="HX30" s="76"/>
      <c r="HY30" s="76"/>
      <c r="HZ30" s="76"/>
      <c r="IA30" s="76"/>
      <c r="IB30" s="76"/>
      <c r="IC30" s="76"/>
      <c r="ID30" s="76"/>
    </row>
    <row r="31" spans="1:238" s="60" customFormat="1">
      <c r="A31" s="70" t="s">
        <v>519</v>
      </c>
      <c r="B31" s="60" t="str">
        <f>B$17</f>
        <v>n/a</v>
      </c>
      <c r="C31" s="60" t="str">
        <f t="shared" ref="C31:BN34" si="63">C$17</f>
        <v>n/a</v>
      </c>
      <c r="D31" s="60" t="str">
        <f t="shared" si="63"/>
        <v>n/a</v>
      </c>
      <c r="E31" s="60" t="str">
        <f t="shared" si="63"/>
        <v>n/a</v>
      </c>
      <c r="F31" s="60" t="str">
        <f t="shared" si="63"/>
        <v>n/a</v>
      </c>
      <c r="G31" s="60" t="str">
        <f t="shared" si="63"/>
        <v>n/a</v>
      </c>
      <c r="H31" s="60" t="str">
        <f t="shared" si="63"/>
        <v>n/a</v>
      </c>
      <c r="I31" s="60" t="str">
        <f t="shared" si="63"/>
        <v>n/a</v>
      </c>
      <c r="J31" s="60" t="str">
        <f t="shared" si="63"/>
        <v>n/a</v>
      </c>
      <c r="K31" s="60" t="str">
        <f t="shared" si="63"/>
        <v>n/a</v>
      </c>
      <c r="L31" s="60" t="str">
        <f t="shared" si="63"/>
        <v>n/a</v>
      </c>
      <c r="M31" s="60" t="str">
        <f t="shared" si="63"/>
        <v>n/a</v>
      </c>
      <c r="N31" s="60" t="str">
        <f t="shared" si="63"/>
        <v>n/a</v>
      </c>
      <c r="O31" s="60" t="str">
        <f t="shared" si="63"/>
        <v>n/a</v>
      </c>
      <c r="P31" s="60" t="str">
        <f t="shared" si="63"/>
        <v>n/a</v>
      </c>
      <c r="Q31" s="60" t="str">
        <f t="shared" si="63"/>
        <v>n/a</v>
      </c>
      <c r="R31" s="60" t="str">
        <f t="shared" si="63"/>
        <v>n/a</v>
      </c>
      <c r="S31" s="60" t="str">
        <f t="shared" si="63"/>
        <v>n/a</v>
      </c>
      <c r="T31" s="60" t="str">
        <f t="shared" si="63"/>
        <v>n/a</v>
      </c>
      <c r="U31" s="60" t="str">
        <f t="shared" si="63"/>
        <v>n/a</v>
      </c>
      <c r="V31" s="60" t="str">
        <f t="shared" si="63"/>
        <v>n/a</v>
      </c>
      <c r="W31" s="60" t="str">
        <f t="shared" si="63"/>
        <v>n/a</v>
      </c>
      <c r="X31" s="60" t="str">
        <f t="shared" si="63"/>
        <v>n/a</v>
      </c>
      <c r="Y31" s="60" t="str">
        <f t="shared" si="63"/>
        <v>n/a</v>
      </c>
      <c r="Z31" s="60" t="str">
        <f t="shared" si="63"/>
        <v>n/a</v>
      </c>
      <c r="AA31" s="60" t="str">
        <f t="shared" si="63"/>
        <v>n/a</v>
      </c>
      <c r="AB31" s="60" t="str">
        <f t="shared" si="63"/>
        <v>n/a</v>
      </c>
      <c r="AC31" s="60" t="str">
        <f t="shared" si="63"/>
        <v>n/a</v>
      </c>
      <c r="AD31" s="60" t="str">
        <f t="shared" si="63"/>
        <v>n/a</v>
      </c>
      <c r="AE31" s="60" t="str">
        <f t="shared" si="63"/>
        <v>n/a</v>
      </c>
      <c r="AF31" s="60" t="str">
        <f t="shared" si="63"/>
        <v>n/a</v>
      </c>
      <c r="AG31" s="60" t="str">
        <f t="shared" si="63"/>
        <v>n/a</v>
      </c>
      <c r="AH31" s="60" t="str">
        <f t="shared" si="63"/>
        <v>n/a</v>
      </c>
      <c r="AI31" s="60" t="str">
        <f t="shared" si="63"/>
        <v>n/a</v>
      </c>
      <c r="AJ31" s="60" t="str">
        <f t="shared" si="63"/>
        <v>n/a</v>
      </c>
      <c r="AK31" s="60" t="str">
        <f t="shared" si="63"/>
        <v>n/a</v>
      </c>
      <c r="AL31" s="60" t="str">
        <f t="shared" si="63"/>
        <v>n/a</v>
      </c>
      <c r="AM31" s="60" t="str">
        <f t="shared" si="63"/>
        <v>n/a</v>
      </c>
      <c r="AN31" s="60" t="str">
        <f t="shared" si="63"/>
        <v>n/a</v>
      </c>
      <c r="AO31" s="60" t="str">
        <f t="shared" si="63"/>
        <v>n/a</v>
      </c>
      <c r="AP31" s="60" t="str">
        <f t="shared" si="63"/>
        <v>n/a</v>
      </c>
      <c r="AQ31" s="60" t="str">
        <f t="shared" si="63"/>
        <v>n/a</v>
      </c>
      <c r="AR31" s="60" t="str">
        <f t="shared" si="63"/>
        <v>n/a</v>
      </c>
      <c r="AS31" s="60" t="str">
        <f t="shared" si="63"/>
        <v>n/a</v>
      </c>
      <c r="AT31" s="60" t="str">
        <f t="shared" si="63"/>
        <v>n/a</v>
      </c>
      <c r="AU31" s="60" t="str">
        <f t="shared" si="63"/>
        <v>n/a</v>
      </c>
      <c r="AV31" s="60" t="str">
        <f t="shared" si="63"/>
        <v>n/a</v>
      </c>
      <c r="AW31" s="60" t="str">
        <f t="shared" si="63"/>
        <v>n/a</v>
      </c>
      <c r="AX31" s="60" t="str">
        <f t="shared" si="63"/>
        <v>n/a</v>
      </c>
      <c r="AY31" s="60" t="str">
        <f t="shared" si="63"/>
        <v>n/a</v>
      </c>
      <c r="AZ31" s="60" t="str">
        <f t="shared" si="63"/>
        <v>n/a</v>
      </c>
      <c r="BA31" s="60" t="str">
        <f t="shared" si="63"/>
        <v>n/a</v>
      </c>
      <c r="BB31" s="60" t="str">
        <f t="shared" si="63"/>
        <v>n/a</v>
      </c>
      <c r="BC31" s="60" t="str">
        <f t="shared" si="63"/>
        <v>n/a</v>
      </c>
      <c r="BD31" s="60" t="str">
        <f t="shared" si="63"/>
        <v>n/a</v>
      </c>
      <c r="BE31" s="60" t="str">
        <f t="shared" si="63"/>
        <v>n/a</v>
      </c>
      <c r="BF31" s="60" t="str">
        <f t="shared" si="63"/>
        <v>n/a</v>
      </c>
      <c r="BG31" s="60" t="str">
        <f t="shared" si="63"/>
        <v>n/a</v>
      </c>
      <c r="BH31" s="60" t="str">
        <f t="shared" si="63"/>
        <v>n/a</v>
      </c>
      <c r="BI31" s="60" t="str">
        <f t="shared" si="63"/>
        <v>n/a</v>
      </c>
      <c r="BJ31" s="60" t="str">
        <f t="shared" si="63"/>
        <v>n/a</v>
      </c>
      <c r="BK31" s="60" t="str">
        <f t="shared" si="63"/>
        <v>n/a</v>
      </c>
      <c r="BL31" s="60" t="str">
        <f t="shared" si="63"/>
        <v>n/a</v>
      </c>
      <c r="BM31" s="60" t="str">
        <f t="shared" si="63"/>
        <v>n/a</v>
      </c>
      <c r="BN31" s="60" t="str">
        <f t="shared" si="63"/>
        <v>n/a</v>
      </c>
      <c r="BO31" s="60" t="str">
        <f t="shared" ref="BO31:DZ34" si="64">BO$17</f>
        <v>n/a</v>
      </c>
      <c r="BP31" s="60" t="str">
        <f t="shared" si="64"/>
        <v>n/a</v>
      </c>
      <c r="BQ31" s="60" t="str">
        <f t="shared" si="64"/>
        <v>n/a</v>
      </c>
      <c r="BR31" s="60" t="str">
        <f t="shared" si="64"/>
        <v>n/a</v>
      </c>
      <c r="BS31" s="60" t="str">
        <f t="shared" si="64"/>
        <v>n/a</v>
      </c>
      <c r="BT31" s="60" t="str">
        <f t="shared" si="64"/>
        <v>n/a</v>
      </c>
      <c r="BU31" s="60" t="str">
        <f t="shared" si="64"/>
        <v>n/a</v>
      </c>
      <c r="BV31" s="60" t="str">
        <f t="shared" si="64"/>
        <v>n/a</v>
      </c>
      <c r="BW31" s="60" t="str">
        <f t="shared" si="64"/>
        <v>n/a</v>
      </c>
      <c r="BX31" s="60" t="str">
        <f t="shared" si="64"/>
        <v>n/a</v>
      </c>
      <c r="BY31" s="60" t="str">
        <f t="shared" si="64"/>
        <v>n/a</v>
      </c>
      <c r="BZ31" s="60" t="str">
        <f t="shared" si="64"/>
        <v>n/a</v>
      </c>
      <c r="CA31" s="60" t="str">
        <f t="shared" si="64"/>
        <v>n/a</v>
      </c>
      <c r="CB31" s="60" t="str">
        <f t="shared" si="64"/>
        <v>n/a</v>
      </c>
      <c r="CC31" s="60" t="str">
        <f t="shared" si="64"/>
        <v>n/a</v>
      </c>
      <c r="CD31" s="60" t="str">
        <f t="shared" si="64"/>
        <v>n/a</v>
      </c>
      <c r="CE31" s="60" t="str">
        <f t="shared" si="64"/>
        <v>n/a</v>
      </c>
      <c r="CF31" s="60" t="str">
        <f t="shared" si="64"/>
        <v>n/a</v>
      </c>
      <c r="CG31" s="60" t="str">
        <f t="shared" si="64"/>
        <v>n/a</v>
      </c>
      <c r="CH31" s="60" t="str">
        <f t="shared" si="64"/>
        <v>n/a</v>
      </c>
      <c r="CI31" s="60" t="str">
        <f t="shared" si="64"/>
        <v>n/a</v>
      </c>
      <c r="CJ31" s="60" t="str">
        <f t="shared" si="64"/>
        <v>n/a</v>
      </c>
      <c r="CK31" s="60" t="str">
        <f t="shared" si="64"/>
        <v>n/a</v>
      </c>
      <c r="CL31" s="60" t="str">
        <f t="shared" si="64"/>
        <v>n/a</v>
      </c>
      <c r="CM31" s="60" t="str">
        <f t="shared" si="64"/>
        <v>n/a</v>
      </c>
      <c r="CN31" s="60" t="str">
        <f t="shared" si="64"/>
        <v>n/a</v>
      </c>
      <c r="CO31" s="60" t="str">
        <f t="shared" si="64"/>
        <v>n/a</v>
      </c>
      <c r="CP31" s="60" t="str">
        <f t="shared" si="64"/>
        <v>n/a</v>
      </c>
      <c r="CQ31" s="60" t="str">
        <f t="shared" si="64"/>
        <v>n/a</v>
      </c>
      <c r="CR31" s="60" t="str">
        <f t="shared" si="64"/>
        <v>n/a</v>
      </c>
      <c r="CS31" s="60" t="str">
        <f t="shared" si="64"/>
        <v>n/a</v>
      </c>
      <c r="CT31" s="60" t="str">
        <f t="shared" si="64"/>
        <v>n/a</v>
      </c>
      <c r="CU31" s="60" t="str">
        <f t="shared" si="64"/>
        <v>n/a</v>
      </c>
      <c r="CV31" s="60" t="str">
        <f t="shared" si="64"/>
        <v>n/a</v>
      </c>
      <c r="CW31" s="60" t="str">
        <f t="shared" si="64"/>
        <v>n/a</v>
      </c>
      <c r="CX31" s="60" t="str">
        <f t="shared" si="64"/>
        <v>n/a</v>
      </c>
      <c r="CY31" s="60" t="str">
        <f t="shared" si="64"/>
        <v>n/a</v>
      </c>
      <c r="CZ31" s="60" t="str">
        <f t="shared" si="64"/>
        <v>n/a</v>
      </c>
      <c r="DA31" s="60" t="str">
        <f t="shared" si="64"/>
        <v>n/a</v>
      </c>
      <c r="DB31" s="60" t="str">
        <f t="shared" si="64"/>
        <v>n/a</v>
      </c>
      <c r="DC31" s="60" t="str">
        <f t="shared" si="64"/>
        <v>n/a</v>
      </c>
      <c r="DD31" s="60" t="str">
        <f t="shared" si="64"/>
        <v>n/a</v>
      </c>
      <c r="DE31" s="60" t="str">
        <f t="shared" si="64"/>
        <v>n/a</v>
      </c>
      <c r="DF31" s="60" t="str">
        <f t="shared" si="64"/>
        <v>n/a</v>
      </c>
      <c r="DG31" s="60" t="str">
        <f t="shared" si="64"/>
        <v>n/a</v>
      </c>
      <c r="DH31" s="60" t="str">
        <f t="shared" si="64"/>
        <v>n/a</v>
      </c>
      <c r="DI31" s="60" t="str">
        <f t="shared" si="64"/>
        <v>n/a</v>
      </c>
      <c r="DJ31" s="60" t="str">
        <f t="shared" si="64"/>
        <v>n/a</v>
      </c>
      <c r="DK31" s="60" t="str">
        <f t="shared" si="64"/>
        <v>n/a</v>
      </c>
      <c r="DL31" s="60" t="str">
        <f t="shared" si="64"/>
        <v>n/a</v>
      </c>
      <c r="DM31" s="60" t="str">
        <f t="shared" si="64"/>
        <v>n/a</v>
      </c>
      <c r="DN31" s="60" t="str">
        <f t="shared" si="64"/>
        <v>n/a</v>
      </c>
      <c r="DO31" s="60" t="str">
        <f t="shared" si="64"/>
        <v>n/a</v>
      </c>
      <c r="DP31" s="60" t="str">
        <f t="shared" si="64"/>
        <v>n/a</v>
      </c>
      <c r="DQ31" s="60" t="str">
        <f t="shared" si="64"/>
        <v>n/a</v>
      </c>
      <c r="DR31" s="60" t="str">
        <f t="shared" si="64"/>
        <v>n/a</v>
      </c>
      <c r="DS31" s="60" t="str">
        <f t="shared" si="64"/>
        <v>n/a</v>
      </c>
      <c r="DT31" s="60" t="str">
        <f t="shared" si="64"/>
        <v>n/a</v>
      </c>
      <c r="DU31" s="60" t="str">
        <f t="shared" si="64"/>
        <v>n/a</v>
      </c>
      <c r="DV31" s="60" t="str">
        <f t="shared" si="64"/>
        <v>n/a</v>
      </c>
      <c r="DW31" s="60" t="str">
        <f t="shared" si="64"/>
        <v>n/a</v>
      </c>
      <c r="DX31" s="60" t="str">
        <f t="shared" si="64"/>
        <v>n/a</v>
      </c>
      <c r="DY31" s="60" t="str">
        <f t="shared" si="64"/>
        <v>n/a</v>
      </c>
      <c r="DZ31" s="60" t="str">
        <f t="shared" si="64"/>
        <v>n/a</v>
      </c>
      <c r="EA31" s="60" t="str">
        <f t="shared" ref="EA31:GL35" si="65">EA$17</f>
        <v>n/a</v>
      </c>
      <c r="EB31" s="60" t="str">
        <f t="shared" si="65"/>
        <v>n/a</v>
      </c>
      <c r="EC31" s="60" t="str">
        <f t="shared" si="65"/>
        <v>n/a</v>
      </c>
      <c r="ED31" s="60" t="str">
        <f t="shared" si="65"/>
        <v>n/a</v>
      </c>
      <c r="EE31" s="60" t="str">
        <f t="shared" si="65"/>
        <v>n/a</v>
      </c>
      <c r="EF31" s="60" t="str">
        <f t="shared" si="65"/>
        <v>n/a</v>
      </c>
      <c r="EG31" s="60" t="str">
        <f t="shared" si="65"/>
        <v>n/a</v>
      </c>
      <c r="EH31" s="60" t="str">
        <f t="shared" si="65"/>
        <v>n/a</v>
      </c>
      <c r="EI31" s="60" t="str">
        <f t="shared" si="65"/>
        <v>n/a</v>
      </c>
      <c r="EJ31" s="60" t="str">
        <f t="shared" si="65"/>
        <v>n/a</v>
      </c>
      <c r="EK31" s="60" t="str">
        <f t="shared" si="65"/>
        <v>n/a</v>
      </c>
      <c r="EL31" s="60" t="str">
        <f t="shared" si="65"/>
        <v>n/a</v>
      </c>
      <c r="EM31" s="60" t="str">
        <f t="shared" si="65"/>
        <v>n/a</v>
      </c>
      <c r="EN31" s="60" t="str">
        <f t="shared" si="65"/>
        <v>n/a</v>
      </c>
      <c r="EO31" s="60" t="str">
        <f t="shared" si="65"/>
        <v>n/a</v>
      </c>
      <c r="EP31" s="60" t="str">
        <f t="shared" si="65"/>
        <v>n/a</v>
      </c>
      <c r="EQ31" s="60" t="str">
        <f t="shared" si="65"/>
        <v>n/a</v>
      </c>
      <c r="ER31" s="60" t="str">
        <f t="shared" si="65"/>
        <v>n/a</v>
      </c>
      <c r="ES31" s="60" t="str">
        <f t="shared" si="65"/>
        <v>n/a</v>
      </c>
      <c r="ET31" s="60" t="str">
        <f t="shared" si="65"/>
        <v>n/a</v>
      </c>
      <c r="EU31" s="60" t="str">
        <f t="shared" si="65"/>
        <v>n/a</v>
      </c>
      <c r="EV31" s="60" t="str">
        <f t="shared" si="65"/>
        <v>n/a</v>
      </c>
      <c r="EW31" s="60" t="str">
        <f t="shared" si="65"/>
        <v>n/a</v>
      </c>
      <c r="EX31" s="60" t="str">
        <f t="shared" si="65"/>
        <v>n/a</v>
      </c>
      <c r="EY31" s="60" t="str">
        <f t="shared" si="65"/>
        <v>n/a</v>
      </c>
      <c r="EZ31" s="60" t="str">
        <f t="shared" si="65"/>
        <v>n/a</v>
      </c>
      <c r="FA31" s="60" t="str">
        <f t="shared" si="65"/>
        <v>n/a</v>
      </c>
      <c r="FB31" s="60" t="str">
        <f t="shared" si="65"/>
        <v>n/a</v>
      </c>
      <c r="FC31" s="60" t="str">
        <f t="shared" si="65"/>
        <v>n/a</v>
      </c>
      <c r="FD31" s="60" t="str">
        <f t="shared" si="65"/>
        <v>n/a</v>
      </c>
      <c r="FE31" s="60" t="str">
        <f t="shared" si="65"/>
        <v>n/a</v>
      </c>
      <c r="FF31" s="60" t="str">
        <f t="shared" si="65"/>
        <v>n/a</v>
      </c>
      <c r="FG31" s="60" t="str">
        <f t="shared" si="65"/>
        <v>n/a</v>
      </c>
      <c r="FH31" s="60" t="str">
        <f t="shared" si="65"/>
        <v>n/a</v>
      </c>
      <c r="FI31" s="60" t="str">
        <f t="shared" si="65"/>
        <v>n/a</v>
      </c>
      <c r="FJ31" s="60" t="str">
        <f t="shared" si="65"/>
        <v>n/a</v>
      </c>
      <c r="FK31" s="60" t="str">
        <f t="shared" si="65"/>
        <v>n/a</v>
      </c>
      <c r="FL31" s="60" t="str">
        <f t="shared" si="65"/>
        <v>n/a</v>
      </c>
      <c r="FM31" s="60" t="str">
        <f t="shared" si="65"/>
        <v>n/a</v>
      </c>
      <c r="FN31" s="60" t="str">
        <f t="shared" si="65"/>
        <v>n/a</v>
      </c>
      <c r="FO31" s="60" t="str">
        <f t="shared" si="65"/>
        <v>n/a</v>
      </c>
      <c r="FP31" s="60" t="str">
        <f t="shared" si="65"/>
        <v>n/a</v>
      </c>
      <c r="FQ31" s="60" t="str">
        <f t="shared" si="65"/>
        <v>n/a</v>
      </c>
      <c r="FR31" s="60" t="str">
        <f t="shared" si="65"/>
        <v>n/a</v>
      </c>
      <c r="FS31" s="60" t="str">
        <f t="shared" si="65"/>
        <v>n/a</v>
      </c>
      <c r="FT31" s="60" t="str">
        <f t="shared" si="65"/>
        <v>n/a</v>
      </c>
      <c r="FU31" s="60" t="str">
        <f t="shared" si="65"/>
        <v>n/a</v>
      </c>
      <c r="FV31" s="60" t="str">
        <f t="shared" si="65"/>
        <v>n/a</v>
      </c>
      <c r="FW31" s="60" t="str">
        <f t="shared" si="65"/>
        <v>n/a</v>
      </c>
      <c r="FX31" s="60" t="str">
        <f t="shared" si="65"/>
        <v>n/a</v>
      </c>
      <c r="FY31" s="60" t="str">
        <f t="shared" si="65"/>
        <v>n/a</v>
      </c>
      <c r="FZ31" s="60" t="str">
        <f t="shared" si="65"/>
        <v>n/a</v>
      </c>
      <c r="GA31" s="60" t="str">
        <f t="shared" si="65"/>
        <v>n/a</v>
      </c>
      <c r="GB31" s="60" t="str">
        <f t="shared" si="65"/>
        <v>n/a</v>
      </c>
      <c r="GC31" s="60" t="str">
        <f t="shared" si="65"/>
        <v>n/a</v>
      </c>
      <c r="GD31" s="60" t="str">
        <f t="shared" si="65"/>
        <v>n/a</v>
      </c>
      <c r="GE31" s="60" t="str">
        <f t="shared" si="65"/>
        <v>n/a</v>
      </c>
      <c r="GF31" s="60" t="str">
        <f t="shared" si="65"/>
        <v>n/a</v>
      </c>
      <c r="GG31" s="60" t="str">
        <f t="shared" si="65"/>
        <v>n/a</v>
      </c>
      <c r="GH31" s="60">
        <f t="shared" si="65"/>
        <v>0</v>
      </c>
      <c r="GI31" s="60">
        <f t="shared" si="65"/>
        <v>0</v>
      </c>
      <c r="GJ31" s="60">
        <f t="shared" si="65"/>
        <v>0</v>
      </c>
      <c r="GK31" s="60">
        <f t="shared" si="65"/>
        <v>5.8138696475714013</v>
      </c>
      <c r="GL31" s="60">
        <f t="shared" si="65"/>
        <v>4.4685916773616441</v>
      </c>
      <c r="GM31" s="60">
        <f t="shared" ref="GM31:IC35" si="66">GM$17</f>
        <v>5.9565469483615185</v>
      </c>
      <c r="GN31" s="60">
        <f t="shared" si="66"/>
        <v>5.1477791381184579</v>
      </c>
      <c r="GO31" s="60">
        <f t="shared" si="66"/>
        <v>3.669094527649297</v>
      </c>
      <c r="GP31" s="60">
        <f t="shared" si="66"/>
        <v>3.8375390968784506</v>
      </c>
      <c r="GQ31" s="60">
        <f t="shared" si="66"/>
        <v>3.9466022835692893</v>
      </c>
      <c r="GR31" s="60">
        <f t="shared" si="66"/>
        <v>3.8179770757669873</v>
      </c>
      <c r="GS31" s="60">
        <f t="shared" si="66"/>
        <v>3.817559277076632</v>
      </c>
      <c r="GT31" s="60">
        <f t="shared" si="66"/>
        <v>3.6225395705548502</v>
      </c>
      <c r="GU31" s="60">
        <f t="shared" si="66"/>
        <v>3.590030192305016</v>
      </c>
      <c r="GV31" s="60">
        <f t="shared" si="66"/>
        <v>3.5580990610512675</v>
      </c>
      <c r="GW31" s="60">
        <f t="shared" si="66"/>
        <v>3.5782698414285274</v>
      </c>
      <c r="GX31" s="60">
        <f t="shared" si="66"/>
        <v>3.6146777562141352</v>
      </c>
      <c r="GY31" s="60">
        <f t="shared" si="66"/>
        <v>3.5991921758582013</v>
      </c>
      <c r="GZ31" s="60">
        <f t="shared" si="66"/>
        <v>3.6173038216184006</v>
      </c>
      <c r="HA31" s="60">
        <f t="shared" si="66"/>
        <v>3.6014751028963898</v>
      </c>
      <c r="HB31" s="60">
        <f t="shared" si="66"/>
        <v>3.6351097355897588</v>
      </c>
      <c r="HC31" s="60">
        <f t="shared" si="66"/>
        <v>3.6512723064988872</v>
      </c>
      <c r="HD31" s="60">
        <f t="shared" si="66"/>
        <v>3.6990336548557545</v>
      </c>
      <c r="HE31" s="60">
        <f t="shared" si="66"/>
        <v>3.7131874886483729</v>
      </c>
      <c r="HF31" s="60">
        <f t="shared" si="66"/>
        <v>3.7425260906161828</v>
      </c>
      <c r="HG31" s="60">
        <f t="shared" si="66"/>
        <v>3.7235653230651478</v>
      </c>
      <c r="HH31" s="60">
        <f t="shared" si="66"/>
        <v>3.7359777985189524</v>
      </c>
      <c r="HI31" s="60">
        <f t="shared" si="66"/>
        <v>3.7322946270250235</v>
      </c>
      <c r="HJ31" s="60">
        <f t="shared" si="66"/>
        <v>3.7437001995056063</v>
      </c>
      <c r="HK31" s="60">
        <f t="shared" si="66"/>
        <v>3.7089904584699296</v>
      </c>
      <c r="HL31" s="60">
        <f t="shared" si="66"/>
        <v>3.7049603573332091</v>
      </c>
      <c r="HM31" s="60">
        <f t="shared" si="66"/>
        <v>3.685845679012667</v>
      </c>
      <c r="HN31" s="60">
        <f t="shared" si="66"/>
        <v>3.6816924448592969</v>
      </c>
      <c r="HO31" s="60">
        <f t="shared" si="66"/>
        <v>3.6481177244633622</v>
      </c>
      <c r="HP31" s="60">
        <f t="shared" si="66"/>
        <v>3.6441127768097159</v>
      </c>
      <c r="HQ31" s="60">
        <f t="shared" si="66"/>
        <v>3.6255681661140571</v>
      </c>
      <c r="HR31" s="60">
        <f t="shared" si="66"/>
        <v>3.635675763724211</v>
      </c>
      <c r="HS31" s="60">
        <f t="shared" si="66"/>
        <v>3.588835875487284</v>
      </c>
      <c r="HT31" s="60">
        <f t="shared" si="66"/>
        <v>3.5569258897375722</v>
      </c>
      <c r="HU31" s="60">
        <f t="shared" si="66"/>
        <v>3.5117359039375184</v>
      </c>
      <c r="HV31" s="60">
        <f t="shared" si="66"/>
        <v>3.4948967214686322</v>
      </c>
      <c r="HW31" s="60">
        <f t="shared" si="66"/>
        <v>3.4782296569489279</v>
      </c>
      <c r="HX31" s="60">
        <f t="shared" si="66"/>
        <v>3.4482478770077707</v>
      </c>
      <c r="HY31" s="60">
        <f t="shared" si="66"/>
        <v>3.4321459396130738</v>
      </c>
      <c r="HZ31" s="60">
        <f t="shared" si="66"/>
        <v>3.3896976346559082</v>
      </c>
      <c r="IA31" s="60">
        <f t="shared" si="66"/>
        <v>3.3874968217506352</v>
      </c>
      <c r="IB31" s="60">
        <f t="shared" si="66"/>
        <v>3.3329951425439042</v>
      </c>
      <c r="IC31" s="60">
        <f t="shared" si="66"/>
        <v>3.2925369507380342</v>
      </c>
    </row>
    <row r="32" spans="1:238" s="60" customFormat="1">
      <c r="A32" s="70" t="s">
        <v>520</v>
      </c>
      <c r="B32" s="60" t="str">
        <f>B$17</f>
        <v>n/a</v>
      </c>
      <c r="C32" s="60" t="str">
        <f t="shared" si="63"/>
        <v>n/a</v>
      </c>
      <c r="D32" s="60" t="str">
        <f t="shared" si="63"/>
        <v>n/a</v>
      </c>
      <c r="E32" s="60" t="str">
        <f t="shared" si="63"/>
        <v>n/a</v>
      </c>
      <c r="F32" s="60" t="str">
        <f t="shared" si="63"/>
        <v>n/a</v>
      </c>
      <c r="G32" s="60" t="str">
        <f t="shared" si="63"/>
        <v>n/a</v>
      </c>
      <c r="H32" s="60" t="str">
        <f t="shared" si="63"/>
        <v>n/a</v>
      </c>
      <c r="I32" s="60" t="str">
        <f t="shared" si="63"/>
        <v>n/a</v>
      </c>
      <c r="J32" s="60" t="str">
        <f t="shared" si="63"/>
        <v>n/a</v>
      </c>
      <c r="K32" s="60" t="str">
        <f t="shared" si="63"/>
        <v>n/a</v>
      </c>
      <c r="L32" s="60" t="str">
        <f t="shared" si="63"/>
        <v>n/a</v>
      </c>
      <c r="M32" s="60" t="str">
        <f t="shared" si="63"/>
        <v>n/a</v>
      </c>
      <c r="N32" s="60" t="str">
        <f t="shared" si="63"/>
        <v>n/a</v>
      </c>
      <c r="O32" s="60" t="str">
        <f t="shared" si="63"/>
        <v>n/a</v>
      </c>
      <c r="P32" s="60" t="str">
        <f t="shared" si="63"/>
        <v>n/a</v>
      </c>
      <c r="Q32" s="60" t="str">
        <f t="shared" si="63"/>
        <v>n/a</v>
      </c>
      <c r="R32" s="60" t="str">
        <f t="shared" si="63"/>
        <v>n/a</v>
      </c>
      <c r="S32" s="60" t="str">
        <f t="shared" si="63"/>
        <v>n/a</v>
      </c>
      <c r="T32" s="60" t="str">
        <f t="shared" si="63"/>
        <v>n/a</v>
      </c>
      <c r="U32" s="60" t="str">
        <f t="shared" si="63"/>
        <v>n/a</v>
      </c>
      <c r="V32" s="60" t="str">
        <f t="shared" si="63"/>
        <v>n/a</v>
      </c>
      <c r="W32" s="60" t="str">
        <f t="shared" si="63"/>
        <v>n/a</v>
      </c>
      <c r="X32" s="60" t="str">
        <f t="shared" si="63"/>
        <v>n/a</v>
      </c>
      <c r="Y32" s="60" t="str">
        <f t="shared" si="63"/>
        <v>n/a</v>
      </c>
      <c r="Z32" s="60" t="str">
        <f t="shared" si="63"/>
        <v>n/a</v>
      </c>
      <c r="AA32" s="60" t="str">
        <f t="shared" si="63"/>
        <v>n/a</v>
      </c>
      <c r="AB32" s="60" t="str">
        <f t="shared" si="63"/>
        <v>n/a</v>
      </c>
      <c r="AC32" s="60" t="str">
        <f t="shared" si="63"/>
        <v>n/a</v>
      </c>
      <c r="AD32" s="60" t="str">
        <f t="shared" si="63"/>
        <v>n/a</v>
      </c>
      <c r="AE32" s="60" t="str">
        <f t="shared" si="63"/>
        <v>n/a</v>
      </c>
      <c r="AF32" s="60" t="str">
        <f t="shared" si="63"/>
        <v>n/a</v>
      </c>
      <c r="AG32" s="60" t="str">
        <f t="shared" si="63"/>
        <v>n/a</v>
      </c>
      <c r="AH32" s="60" t="str">
        <f t="shared" si="63"/>
        <v>n/a</v>
      </c>
      <c r="AI32" s="60" t="str">
        <f t="shared" si="63"/>
        <v>n/a</v>
      </c>
      <c r="AJ32" s="60" t="str">
        <f t="shared" si="63"/>
        <v>n/a</v>
      </c>
      <c r="AK32" s="60" t="str">
        <f t="shared" si="63"/>
        <v>n/a</v>
      </c>
      <c r="AL32" s="60" t="str">
        <f t="shared" si="63"/>
        <v>n/a</v>
      </c>
      <c r="AM32" s="60" t="str">
        <f t="shared" si="63"/>
        <v>n/a</v>
      </c>
      <c r="AN32" s="60" t="str">
        <f t="shared" si="63"/>
        <v>n/a</v>
      </c>
      <c r="AO32" s="60" t="str">
        <f t="shared" si="63"/>
        <v>n/a</v>
      </c>
      <c r="AP32" s="60" t="str">
        <f t="shared" si="63"/>
        <v>n/a</v>
      </c>
      <c r="AQ32" s="60" t="str">
        <f t="shared" si="63"/>
        <v>n/a</v>
      </c>
      <c r="AR32" s="60" t="str">
        <f t="shared" si="63"/>
        <v>n/a</v>
      </c>
      <c r="AS32" s="60" t="str">
        <f t="shared" si="63"/>
        <v>n/a</v>
      </c>
      <c r="AT32" s="60" t="str">
        <f t="shared" si="63"/>
        <v>n/a</v>
      </c>
      <c r="AU32" s="60" t="str">
        <f t="shared" si="63"/>
        <v>n/a</v>
      </c>
      <c r="AV32" s="60" t="str">
        <f t="shared" si="63"/>
        <v>n/a</v>
      </c>
      <c r="AW32" s="60" t="str">
        <f t="shared" si="63"/>
        <v>n/a</v>
      </c>
      <c r="AX32" s="60" t="str">
        <f t="shared" si="63"/>
        <v>n/a</v>
      </c>
      <c r="AY32" s="60" t="str">
        <f t="shared" si="63"/>
        <v>n/a</v>
      </c>
      <c r="AZ32" s="60" t="str">
        <f t="shared" si="63"/>
        <v>n/a</v>
      </c>
      <c r="BA32" s="60" t="str">
        <f t="shared" si="63"/>
        <v>n/a</v>
      </c>
      <c r="BB32" s="60" t="str">
        <f t="shared" si="63"/>
        <v>n/a</v>
      </c>
      <c r="BC32" s="60" t="str">
        <f t="shared" si="63"/>
        <v>n/a</v>
      </c>
      <c r="BD32" s="60" t="str">
        <f t="shared" si="63"/>
        <v>n/a</v>
      </c>
      <c r="BE32" s="60" t="str">
        <f t="shared" si="63"/>
        <v>n/a</v>
      </c>
      <c r="BF32" s="60" t="str">
        <f t="shared" si="63"/>
        <v>n/a</v>
      </c>
      <c r="BG32" s="60" t="str">
        <f t="shared" si="63"/>
        <v>n/a</v>
      </c>
      <c r="BH32" s="60" t="str">
        <f t="shared" si="63"/>
        <v>n/a</v>
      </c>
      <c r="BI32" s="60" t="str">
        <f t="shared" si="63"/>
        <v>n/a</v>
      </c>
      <c r="BJ32" s="60" t="str">
        <f t="shared" si="63"/>
        <v>n/a</v>
      </c>
      <c r="BK32" s="60" t="str">
        <f t="shared" si="63"/>
        <v>n/a</v>
      </c>
      <c r="BL32" s="60" t="str">
        <f t="shared" si="63"/>
        <v>n/a</v>
      </c>
      <c r="BM32" s="60" t="str">
        <f t="shared" si="63"/>
        <v>n/a</v>
      </c>
      <c r="BN32" s="60" t="str">
        <f t="shared" si="63"/>
        <v>n/a</v>
      </c>
      <c r="BO32" s="60" t="str">
        <f t="shared" si="64"/>
        <v>n/a</v>
      </c>
      <c r="BP32" s="60" t="str">
        <f t="shared" si="64"/>
        <v>n/a</v>
      </c>
      <c r="BQ32" s="60" t="str">
        <f t="shared" si="64"/>
        <v>n/a</v>
      </c>
      <c r="BR32" s="60" t="str">
        <f t="shared" si="64"/>
        <v>n/a</v>
      </c>
      <c r="BS32" s="60" t="str">
        <f t="shared" si="64"/>
        <v>n/a</v>
      </c>
      <c r="BT32" s="60" t="str">
        <f t="shared" si="64"/>
        <v>n/a</v>
      </c>
      <c r="BU32" s="60" t="str">
        <f t="shared" si="64"/>
        <v>n/a</v>
      </c>
      <c r="BV32" s="60" t="str">
        <f t="shared" si="64"/>
        <v>n/a</v>
      </c>
      <c r="BW32" s="60" t="str">
        <f t="shared" si="64"/>
        <v>n/a</v>
      </c>
      <c r="BX32" s="60" t="str">
        <f t="shared" si="64"/>
        <v>n/a</v>
      </c>
      <c r="BY32" s="60" t="str">
        <f t="shared" si="64"/>
        <v>n/a</v>
      </c>
      <c r="BZ32" s="60" t="str">
        <f t="shared" si="64"/>
        <v>n/a</v>
      </c>
      <c r="CA32" s="60" t="str">
        <f t="shared" si="64"/>
        <v>n/a</v>
      </c>
      <c r="CB32" s="60" t="str">
        <f t="shared" si="64"/>
        <v>n/a</v>
      </c>
      <c r="CC32" s="60" t="str">
        <f t="shared" si="64"/>
        <v>n/a</v>
      </c>
      <c r="CD32" s="60" t="str">
        <f t="shared" si="64"/>
        <v>n/a</v>
      </c>
      <c r="CE32" s="60" t="str">
        <f t="shared" si="64"/>
        <v>n/a</v>
      </c>
      <c r="CF32" s="60" t="str">
        <f t="shared" si="64"/>
        <v>n/a</v>
      </c>
      <c r="CG32" s="60" t="str">
        <f t="shared" si="64"/>
        <v>n/a</v>
      </c>
      <c r="CH32" s="60" t="str">
        <f t="shared" si="64"/>
        <v>n/a</v>
      </c>
      <c r="CI32" s="60" t="str">
        <f t="shared" si="64"/>
        <v>n/a</v>
      </c>
      <c r="CJ32" s="60" t="str">
        <f t="shared" si="64"/>
        <v>n/a</v>
      </c>
      <c r="CK32" s="60" t="str">
        <f t="shared" si="64"/>
        <v>n/a</v>
      </c>
      <c r="CL32" s="60" t="str">
        <f t="shared" si="64"/>
        <v>n/a</v>
      </c>
      <c r="CM32" s="60" t="str">
        <f t="shared" si="64"/>
        <v>n/a</v>
      </c>
      <c r="CN32" s="60" t="str">
        <f t="shared" si="64"/>
        <v>n/a</v>
      </c>
      <c r="CO32" s="60" t="str">
        <f t="shared" si="64"/>
        <v>n/a</v>
      </c>
      <c r="CP32" s="60" t="str">
        <f t="shared" si="64"/>
        <v>n/a</v>
      </c>
      <c r="CQ32" s="60" t="str">
        <f t="shared" si="64"/>
        <v>n/a</v>
      </c>
      <c r="CR32" s="60" t="str">
        <f t="shared" si="64"/>
        <v>n/a</v>
      </c>
      <c r="CS32" s="60" t="str">
        <f t="shared" si="64"/>
        <v>n/a</v>
      </c>
      <c r="CT32" s="60" t="str">
        <f t="shared" si="64"/>
        <v>n/a</v>
      </c>
      <c r="CU32" s="60" t="str">
        <f t="shared" si="64"/>
        <v>n/a</v>
      </c>
      <c r="CV32" s="60" t="str">
        <f t="shared" si="64"/>
        <v>n/a</v>
      </c>
      <c r="CW32" s="60" t="str">
        <f t="shared" si="64"/>
        <v>n/a</v>
      </c>
      <c r="CX32" s="60" t="str">
        <f t="shared" si="64"/>
        <v>n/a</v>
      </c>
      <c r="CY32" s="60" t="str">
        <f t="shared" si="64"/>
        <v>n/a</v>
      </c>
      <c r="CZ32" s="60" t="str">
        <f t="shared" si="64"/>
        <v>n/a</v>
      </c>
      <c r="DA32" s="60" t="str">
        <f t="shared" si="64"/>
        <v>n/a</v>
      </c>
      <c r="DB32" s="60" t="str">
        <f t="shared" si="64"/>
        <v>n/a</v>
      </c>
      <c r="DC32" s="60" t="str">
        <f t="shared" si="64"/>
        <v>n/a</v>
      </c>
      <c r="DD32" s="60" t="str">
        <f t="shared" si="64"/>
        <v>n/a</v>
      </c>
      <c r="DE32" s="60" t="str">
        <f t="shared" si="64"/>
        <v>n/a</v>
      </c>
      <c r="DF32" s="60" t="str">
        <f t="shared" si="64"/>
        <v>n/a</v>
      </c>
      <c r="DG32" s="60" t="str">
        <f t="shared" si="64"/>
        <v>n/a</v>
      </c>
      <c r="DH32" s="60" t="str">
        <f t="shared" si="64"/>
        <v>n/a</v>
      </c>
      <c r="DI32" s="60" t="str">
        <f t="shared" si="64"/>
        <v>n/a</v>
      </c>
      <c r="DJ32" s="60" t="str">
        <f t="shared" si="64"/>
        <v>n/a</v>
      </c>
      <c r="DK32" s="60" t="str">
        <f t="shared" si="64"/>
        <v>n/a</v>
      </c>
      <c r="DL32" s="60" t="str">
        <f t="shared" si="64"/>
        <v>n/a</v>
      </c>
      <c r="DM32" s="60" t="str">
        <f t="shared" si="64"/>
        <v>n/a</v>
      </c>
      <c r="DN32" s="60" t="str">
        <f t="shared" si="64"/>
        <v>n/a</v>
      </c>
      <c r="DO32" s="60" t="str">
        <f t="shared" si="64"/>
        <v>n/a</v>
      </c>
      <c r="DP32" s="60" t="str">
        <f t="shared" si="64"/>
        <v>n/a</v>
      </c>
      <c r="DQ32" s="60" t="str">
        <f t="shared" si="64"/>
        <v>n/a</v>
      </c>
      <c r="DR32" s="60" t="str">
        <f t="shared" si="64"/>
        <v>n/a</v>
      </c>
      <c r="DS32" s="60" t="str">
        <f t="shared" si="64"/>
        <v>n/a</v>
      </c>
      <c r="DT32" s="60" t="str">
        <f t="shared" si="64"/>
        <v>n/a</v>
      </c>
      <c r="DU32" s="60" t="str">
        <f t="shared" si="64"/>
        <v>n/a</v>
      </c>
      <c r="DV32" s="60" t="str">
        <f t="shared" si="64"/>
        <v>n/a</v>
      </c>
      <c r="DW32" s="60" t="str">
        <f t="shared" si="64"/>
        <v>n/a</v>
      </c>
      <c r="DX32" s="60" t="str">
        <f t="shared" si="64"/>
        <v>n/a</v>
      </c>
      <c r="DY32" s="60" t="str">
        <f t="shared" si="64"/>
        <v>n/a</v>
      </c>
      <c r="DZ32" s="60" t="str">
        <f t="shared" si="64"/>
        <v>n/a</v>
      </c>
      <c r="EA32" s="60" t="str">
        <f t="shared" si="65"/>
        <v>n/a</v>
      </c>
      <c r="EB32" s="60" t="str">
        <f t="shared" si="65"/>
        <v>n/a</v>
      </c>
      <c r="EC32" s="60" t="str">
        <f t="shared" si="65"/>
        <v>n/a</v>
      </c>
      <c r="ED32" s="60" t="str">
        <f t="shared" si="65"/>
        <v>n/a</v>
      </c>
      <c r="EE32" s="60" t="str">
        <f t="shared" si="65"/>
        <v>n/a</v>
      </c>
      <c r="EF32" s="60" t="str">
        <f t="shared" si="65"/>
        <v>n/a</v>
      </c>
      <c r="EG32" s="60" t="str">
        <f t="shared" si="65"/>
        <v>n/a</v>
      </c>
      <c r="EH32" s="60" t="str">
        <f t="shared" si="65"/>
        <v>n/a</v>
      </c>
      <c r="EI32" s="60" t="str">
        <f t="shared" si="65"/>
        <v>n/a</v>
      </c>
      <c r="EJ32" s="60" t="str">
        <f t="shared" si="65"/>
        <v>n/a</v>
      </c>
      <c r="EK32" s="60" t="str">
        <f t="shared" si="65"/>
        <v>n/a</v>
      </c>
      <c r="EL32" s="60" t="str">
        <f t="shared" si="65"/>
        <v>n/a</v>
      </c>
      <c r="EM32" s="60" t="str">
        <f t="shared" si="65"/>
        <v>n/a</v>
      </c>
      <c r="EN32" s="60" t="str">
        <f t="shared" si="65"/>
        <v>n/a</v>
      </c>
      <c r="EO32" s="60" t="str">
        <f t="shared" si="65"/>
        <v>n/a</v>
      </c>
      <c r="EP32" s="60" t="str">
        <f t="shared" si="65"/>
        <v>n/a</v>
      </c>
      <c r="EQ32" s="60" t="str">
        <f t="shared" si="65"/>
        <v>n/a</v>
      </c>
      <c r="ER32" s="60" t="str">
        <f t="shared" si="65"/>
        <v>n/a</v>
      </c>
      <c r="ES32" s="60" t="str">
        <f t="shared" si="65"/>
        <v>n/a</v>
      </c>
      <c r="ET32" s="60" t="str">
        <f t="shared" si="65"/>
        <v>n/a</v>
      </c>
      <c r="EU32" s="60" t="str">
        <f t="shared" si="65"/>
        <v>n/a</v>
      </c>
      <c r="EV32" s="60" t="str">
        <f t="shared" si="65"/>
        <v>n/a</v>
      </c>
      <c r="EW32" s="60" t="str">
        <f t="shared" si="65"/>
        <v>n/a</v>
      </c>
      <c r="EX32" s="60" t="str">
        <f t="shared" si="65"/>
        <v>n/a</v>
      </c>
      <c r="EY32" s="60" t="str">
        <f t="shared" si="65"/>
        <v>n/a</v>
      </c>
      <c r="EZ32" s="60" t="str">
        <f t="shared" si="65"/>
        <v>n/a</v>
      </c>
      <c r="FA32" s="60" t="str">
        <f t="shared" si="65"/>
        <v>n/a</v>
      </c>
      <c r="FB32" s="60" t="str">
        <f t="shared" si="65"/>
        <v>n/a</v>
      </c>
      <c r="FC32" s="60" t="str">
        <f t="shared" si="65"/>
        <v>n/a</v>
      </c>
      <c r="FD32" s="60" t="str">
        <f t="shared" si="65"/>
        <v>n/a</v>
      </c>
      <c r="FE32" s="60" t="str">
        <f t="shared" si="65"/>
        <v>n/a</v>
      </c>
      <c r="FF32" s="60" t="str">
        <f t="shared" si="65"/>
        <v>n/a</v>
      </c>
      <c r="FG32" s="60" t="str">
        <f t="shared" si="65"/>
        <v>n/a</v>
      </c>
      <c r="FH32" s="60" t="str">
        <f t="shared" si="65"/>
        <v>n/a</v>
      </c>
      <c r="FI32" s="60" t="str">
        <f t="shared" si="65"/>
        <v>n/a</v>
      </c>
      <c r="FJ32" s="60" t="str">
        <f t="shared" si="65"/>
        <v>n/a</v>
      </c>
      <c r="FK32" s="60" t="str">
        <f t="shared" si="65"/>
        <v>n/a</v>
      </c>
      <c r="FL32" s="60" t="str">
        <f t="shared" si="65"/>
        <v>n/a</v>
      </c>
      <c r="FM32" s="60" t="str">
        <f t="shared" si="65"/>
        <v>n/a</v>
      </c>
      <c r="FN32" s="60" t="str">
        <f t="shared" si="65"/>
        <v>n/a</v>
      </c>
      <c r="FO32" s="60" t="str">
        <f t="shared" si="65"/>
        <v>n/a</v>
      </c>
      <c r="FP32" s="60" t="str">
        <f t="shared" si="65"/>
        <v>n/a</v>
      </c>
      <c r="FQ32" s="60" t="str">
        <f t="shared" si="65"/>
        <v>n/a</v>
      </c>
      <c r="FR32" s="60" t="str">
        <f t="shared" si="65"/>
        <v>n/a</v>
      </c>
      <c r="FS32" s="60" t="str">
        <f t="shared" si="65"/>
        <v>n/a</v>
      </c>
      <c r="FT32" s="60" t="str">
        <f t="shared" si="65"/>
        <v>n/a</v>
      </c>
      <c r="FU32" s="60" t="str">
        <f t="shared" si="65"/>
        <v>n/a</v>
      </c>
      <c r="FV32" s="60" t="str">
        <f t="shared" si="65"/>
        <v>n/a</v>
      </c>
      <c r="FW32" s="60" t="str">
        <f t="shared" si="65"/>
        <v>n/a</v>
      </c>
      <c r="FX32" s="60" t="str">
        <f t="shared" si="65"/>
        <v>n/a</v>
      </c>
      <c r="FY32" s="60" t="str">
        <f t="shared" si="65"/>
        <v>n/a</v>
      </c>
      <c r="FZ32" s="60" t="str">
        <f t="shared" si="65"/>
        <v>n/a</v>
      </c>
      <c r="GA32" s="60" t="str">
        <f t="shared" si="65"/>
        <v>n/a</v>
      </c>
      <c r="GB32" s="60" t="str">
        <f t="shared" si="65"/>
        <v>n/a</v>
      </c>
      <c r="GC32" s="60" t="str">
        <f t="shared" si="65"/>
        <v>n/a</v>
      </c>
      <c r="GD32" s="60" t="str">
        <f t="shared" si="65"/>
        <v>n/a</v>
      </c>
      <c r="GE32" s="60" t="str">
        <f t="shared" si="65"/>
        <v>n/a</v>
      </c>
      <c r="GF32" s="60" t="str">
        <f t="shared" si="65"/>
        <v>n/a</v>
      </c>
      <c r="GG32" s="60" t="str">
        <f t="shared" si="65"/>
        <v>n/a</v>
      </c>
      <c r="GH32" s="60">
        <f t="shared" si="65"/>
        <v>0</v>
      </c>
      <c r="GI32" s="60">
        <f t="shared" si="65"/>
        <v>0</v>
      </c>
      <c r="GJ32" s="60">
        <f t="shared" si="65"/>
        <v>0</v>
      </c>
      <c r="GK32" s="60">
        <f t="shared" si="65"/>
        <v>5.8138696475714013</v>
      </c>
      <c r="GL32" s="60">
        <f t="shared" si="65"/>
        <v>4.4685916773616441</v>
      </c>
      <c r="GM32" s="60">
        <f t="shared" si="66"/>
        <v>5.9565469483615185</v>
      </c>
      <c r="GN32" s="60">
        <f t="shared" si="66"/>
        <v>5.1477791381184579</v>
      </c>
      <c r="GO32" s="60">
        <f t="shared" si="66"/>
        <v>3.669094527649297</v>
      </c>
      <c r="GP32" s="60">
        <f t="shared" si="66"/>
        <v>3.8375390968784506</v>
      </c>
      <c r="GQ32" s="60">
        <f t="shared" si="66"/>
        <v>3.9466022835692893</v>
      </c>
      <c r="GR32" s="60">
        <f t="shared" si="66"/>
        <v>3.8179770757669873</v>
      </c>
      <c r="GS32" s="60">
        <f t="shared" si="66"/>
        <v>3.817559277076632</v>
      </c>
      <c r="GT32" s="60">
        <f t="shared" si="66"/>
        <v>3.6225395705548502</v>
      </c>
      <c r="GU32" s="60">
        <f t="shared" si="66"/>
        <v>3.590030192305016</v>
      </c>
      <c r="GV32" s="60">
        <f t="shared" si="66"/>
        <v>3.5580990610512675</v>
      </c>
      <c r="GW32" s="60">
        <f t="shared" si="66"/>
        <v>3.5782698414285274</v>
      </c>
      <c r="GX32" s="60">
        <f t="shared" si="66"/>
        <v>3.6146777562141352</v>
      </c>
      <c r="GY32" s="60">
        <f t="shared" si="66"/>
        <v>3.5991921758582013</v>
      </c>
      <c r="GZ32" s="60">
        <f t="shared" si="66"/>
        <v>3.6173038216184006</v>
      </c>
      <c r="HA32" s="60">
        <f t="shared" si="66"/>
        <v>3.6014751028963898</v>
      </c>
      <c r="HB32" s="60">
        <f t="shared" si="66"/>
        <v>3.6351097355897588</v>
      </c>
      <c r="HC32" s="60">
        <f t="shared" si="66"/>
        <v>3.6512723064988872</v>
      </c>
      <c r="HD32" s="60">
        <f t="shared" si="66"/>
        <v>3.6990336548557545</v>
      </c>
      <c r="HE32" s="60">
        <f t="shared" si="66"/>
        <v>3.7131874886483729</v>
      </c>
      <c r="HF32" s="60">
        <f t="shared" si="66"/>
        <v>3.7425260906161828</v>
      </c>
      <c r="HG32" s="60">
        <f t="shared" si="66"/>
        <v>3.7235653230651478</v>
      </c>
      <c r="HH32" s="60">
        <f t="shared" si="66"/>
        <v>3.7359777985189524</v>
      </c>
      <c r="HI32" s="60">
        <f t="shared" si="66"/>
        <v>3.7322946270250235</v>
      </c>
      <c r="HJ32" s="60">
        <f t="shared" si="66"/>
        <v>3.7437001995056063</v>
      </c>
      <c r="HK32" s="60">
        <f t="shared" si="66"/>
        <v>3.7089904584699296</v>
      </c>
      <c r="HL32" s="60">
        <f t="shared" si="66"/>
        <v>3.7049603573332091</v>
      </c>
      <c r="HM32" s="60">
        <f t="shared" si="66"/>
        <v>3.685845679012667</v>
      </c>
      <c r="HN32" s="60">
        <f t="shared" si="66"/>
        <v>3.6816924448592969</v>
      </c>
      <c r="HO32" s="60">
        <f t="shared" si="66"/>
        <v>3.6481177244633622</v>
      </c>
      <c r="HP32" s="60">
        <f t="shared" si="66"/>
        <v>3.6441127768097159</v>
      </c>
      <c r="HQ32" s="60">
        <f t="shared" si="66"/>
        <v>3.6255681661140571</v>
      </c>
      <c r="HR32" s="60">
        <f t="shared" si="66"/>
        <v>3.635675763724211</v>
      </c>
      <c r="HS32" s="60">
        <f t="shared" si="66"/>
        <v>3.588835875487284</v>
      </c>
      <c r="HT32" s="60">
        <f t="shared" si="66"/>
        <v>3.5569258897375722</v>
      </c>
      <c r="HU32" s="60">
        <f t="shared" si="66"/>
        <v>3.5117359039375184</v>
      </c>
      <c r="HV32" s="60">
        <f t="shared" si="66"/>
        <v>3.4948967214686322</v>
      </c>
      <c r="HW32" s="60">
        <f t="shared" si="66"/>
        <v>3.4782296569489279</v>
      </c>
      <c r="HX32" s="60">
        <f t="shared" si="66"/>
        <v>3.4482478770077707</v>
      </c>
      <c r="HY32" s="60">
        <f t="shared" si="66"/>
        <v>3.4321459396130738</v>
      </c>
      <c r="HZ32" s="60">
        <f t="shared" si="66"/>
        <v>3.3896976346559082</v>
      </c>
      <c r="IA32" s="60">
        <f t="shared" si="66"/>
        <v>3.3874968217506352</v>
      </c>
      <c r="IB32" s="60">
        <f t="shared" si="66"/>
        <v>3.3329951425439042</v>
      </c>
      <c r="IC32" s="60">
        <f t="shared" si="66"/>
        <v>3.2925369507380342</v>
      </c>
    </row>
    <row r="33" spans="1:238" s="60" customFormat="1">
      <c r="A33" s="70" t="s">
        <v>521</v>
      </c>
      <c r="B33" s="60" t="str">
        <f>B$17</f>
        <v>n/a</v>
      </c>
      <c r="C33" s="60" t="str">
        <f t="shared" si="63"/>
        <v>n/a</v>
      </c>
      <c r="D33" s="60" t="str">
        <f t="shared" si="63"/>
        <v>n/a</v>
      </c>
      <c r="E33" s="60" t="str">
        <f t="shared" si="63"/>
        <v>n/a</v>
      </c>
      <c r="F33" s="60" t="str">
        <f t="shared" si="63"/>
        <v>n/a</v>
      </c>
      <c r="G33" s="60" t="str">
        <f t="shared" si="63"/>
        <v>n/a</v>
      </c>
      <c r="H33" s="60" t="str">
        <f t="shared" si="63"/>
        <v>n/a</v>
      </c>
      <c r="I33" s="60" t="str">
        <f t="shared" si="63"/>
        <v>n/a</v>
      </c>
      <c r="J33" s="60" t="str">
        <f t="shared" si="63"/>
        <v>n/a</v>
      </c>
      <c r="K33" s="60" t="str">
        <f t="shared" si="63"/>
        <v>n/a</v>
      </c>
      <c r="L33" s="60" t="str">
        <f t="shared" si="63"/>
        <v>n/a</v>
      </c>
      <c r="M33" s="60" t="str">
        <f t="shared" si="63"/>
        <v>n/a</v>
      </c>
      <c r="N33" s="60" t="str">
        <f t="shared" si="63"/>
        <v>n/a</v>
      </c>
      <c r="O33" s="60" t="str">
        <f t="shared" si="63"/>
        <v>n/a</v>
      </c>
      <c r="P33" s="60" t="str">
        <f t="shared" si="63"/>
        <v>n/a</v>
      </c>
      <c r="Q33" s="60" t="str">
        <f t="shared" si="63"/>
        <v>n/a</v>
      </c>
      <c r="R33" s="60" t="str">
        <f t="shared" si="63"/>
        <v>n/a</v>
      </c>
      <c r="S33" s="60" t="str">
        <f t="shared" si="63"/>
        <v>n/a</v>
      </c>
      <c r="T33" s="60" t="str">
        <f t="shared" si="63"/>
        <v>n/a</v>
      </c>
      <c r="U33" s="60" t="str">
        <f t="shared" si="63"/>
        <v>n/a</v>
      </c>
      <c r="V33" s="60" t="str">
        <f t="shared" si="63"/>
        <v>n/a</v>
      </c>
      <c r="W33" s="60" t="str">
        <f t="shared" si="63"/>
        <v>n/a</v>
      </c>
      <c r="X33" s="60" t="str">
        <f t="shared" si="63"/>
        <v>n/a</v>
      </c>
      <c r="Y33" s="60" t="str">
        <f t="shared" si="63"/>
        <v>n/a</v>
      </c>
      <c r="Z33" s="60" t="str">
        <f t="shared" si="63"/>
        <v>n/a</v>
      </c>
      <c r="AA33" s="60" t="str">
        <f t="shared" si="63"/>
        <v>n/a</v>
      </c>
      <c r="AB33" s="60" t="str">
        <f t="shared" si="63"/>
        <v>n/a</v>
      </c>
      <c r="AC33" s="60" t="str">
        <f t="shared" si="63"/>
        <v>n/a</v>
      </c>
      <c r="AD33" s="60" t="str">
        <f t="shared" si="63"/>
        <v>n/a</v>
      </c>
      <c r="AE33" s="60" t="str">
        <f t="shared" si="63"/>
        <v>n/a</v>
      </c>
      <c r="AF33" s="60" t="str">
        <f t="shared" si="63"/>
        <v>n/a</v>
      </c>
      <c r="AG33" s="60" t="str">
        <f t="shared" si="63"/>
        <v>n/a</v>
      </c>
      <c r="AH33" s="60" t="str">
        <f t="shared" si="63"/>
        <v>n/a</v>
      </c>
      <c r="AI33" s="60" t="str">
        <f t="shared" si="63"/>
        <v>n/a</v>
      </c>
      <c r="AJ33" s="60" t="str">
        <f t="shared" si="63"/>
        <v>n/a</v>
      </c>
      <c r="AK33" s="60" t="str">
        <f t="shared" si="63"/>
        <v>n/a</v>
      </c>
      <c r="AL33" s="60" t="str">
        <f t="shared" si="63"/>
        <v>n/a</v>
      </c>
      <c r="AM33" s="60" t="str">
        <f t="shared" si="63"/>
        <v>n/a</v>
      </c>
      <c r="AN33" s="60" t="str">
        <f t="shared" si="63"/>
        <v>n/a</v>
      </c>
      <c r="AO33" s="60" t="str">
        <f t="shared" si="63"/>
        <v>n/a</v>
      </c>
      <c r="AP33" s="60" t="str">
        <f t="shared" si="63"/>
        <v>n/a</v>
      </c>
      <c r="AQ33" s="60" t="str">
        <f t="shared" si="63"/>
        <v>n/a</v>
      </c>
      <c r="AR33" s="60" t="str">
        <f t="shared" si="63"/>
        <v>n/a</v>
      </c>
      <c r="AS33" s="60" t="str">
        <f t="shared" si="63"/>
        <v>n/a</v>
      </c>
      <c r="AT33" s="60" t="str">
        <f t="shared" si="63"/>
        <v>n/a</v>
      </c>
      <c r="AU33" s="60" t="str">
        <f t="shared" si="63"/>
        <v>n/a</v>
      </c>
      <c r="AV33" s="60" t="str">
        <f t="shared" si="63"/>
        <v>n/a</v>
      </c>
      <c r="AW33" s="60" t="str">
        <f t="shared" si="63"/>
        <v>n/a</v>
      </c>
      <c r="AX33" s="60" t="str">
        <f t="shared" si="63"/>
        <v>n/a</v>
      </c>
      <c r="AY33" s="60" t="str">
        <f t="shared" si="63"/>
        <v>n/a</v>
      </c>
      <c r="AZ33" s="60" t="str">
        <f t="shared" si="63"/>
        <v>n/a</v>
      </c>
      <c r="BA33" s="60" t="str">
        <f t="shared" si="63"/>
        <v>n/a</v>
      </c>
      <c r="BB33" s="60" t="str">
        <f t="shared" si="63"/>
        <v>n/a</v>
      </c>
      <c r="BC33" s="60" t="str">
        <f t="shared" si="63"/>
        <v>n/a</v>
      </c>
      <c r="BD33" s="60" t="str">
        <f t="shared" si="63"/>
        <v>n/a</v>
      </c>
      <c r="BE33" s="60" t="str">
        <f t="shared" si="63"/>
        <v>n/a</v>
      </c>
      <c r="BF33" s="60" t="str">
        <f t="shared" si="63"/>
        <v>n/a</v>
      </c>
      <c r="BG33" s="60" t="str">
        <f t="shared" si="63"/>
        <v>n/a</v>
      </c>
      <c r="BH33" s="60" t="str">
        <f t="shared" si="63"/>
        <v>n/a</v>
      </c>
      <c r="BI33" s="60" t="str">
        <f t="shared" si="63"/>
        <v>n/a</v>
      </c>
      <c r="BJ33" s="60" t="str">
        <f t="shared" si="63"/>
        <v>n/a</v>
      </c>
      <c r="BK33" s="60" t="str">
        <f t="shared" si="63"/>
        <v>n/a</v>
      </c>
      <c r="BL33" s="60" t="str">
        <f t="shared" si="63"/>
        <v>n/a</v>
      </c>
      <c r="BM33" s="60" t="str">
        <f t="shared" si="63"/>
        <v>n/a</v>
      </c>
      <c r="BN33" s="60" t="str">
        <f t="shared" si="63"/>
        <v>n/a</v>
      </c>
      <c r="BO33" s="60" t="str">
        <f t="shared" si="64"/>
        <v>n/a</v>
      </c>
      <c r="BP33" s="60" t="str">
        <f t="shared" si="64"/>
        <v>n/a</v>
      </c>
      <c r="BQ33" s="60" t="str">
        <f t="shared" si="64"/>
        <v>n/a</v>
      </c>
      <c r="BR33" s="60" t="str">
        <f t="shared" si="64"/>
        <v>n/a</v>
      </c>
      <c r="BS33" s="60" t="str">
        <f t="shared" si="64"/>
        <v>n/a</v>
      </c>
      <c r="BT33" s="60" t="str">
        <f t="shared" si="64"/>
        <v>n/a</v>
      </c>
      <c r="BU33" s="60" t="str">
        <f t="shared" si="64"/>
        <v>n/a</v>
      </c>
      <c r="BV33" s="60" t="str">
        <f t="shared" si="64"/>
        <v>n/a</v>
      </c>
      <c r="BW33" s="60" t="str">
        <f t="shared" si="64"/>
        <v>n/a</v>
      </c>
      <c r="BX33" s="60" t="str">
        <f t="shared" si="64"/>
        <v>n/a</v>
      </c>
      <c r="BY33" s="60" t="str">
        <f t="shared" si="64"/>
        <v>n/a</v>
      </c>
      <c r="BZ33" s="60" t="str">
        <f t="shared" si="64"/>
        <v>n/a</v>
      </c>
      <c r="CA33" s="60" t="str">
        <f t="shared" si="64"/>
        <v>n/a</v>
      </c>
      <c r="CB33" s="60" t="str">
        <f t="shared" si="64"/>
        <v>n/a</v>
      </c>
      <c r="CC33" s="60" t="str">
        <f t="shared" si="64"/>
        <v>n/a</v>
      </c>
      <c r="CD33" s="60" t="str">
        <f t="shared" si="64"/>
        <v>n/a</v>
      </c>
      <c r="CE33" s="60" t="str">
        <f t="shared" si="64"/>
        <v>n/a</v>
      </c>
      <c r="CF33" s="60" t="str">
        <f t="shared" si="64"/>
        <v>n/a</v>
      </c>
      <c r="CG33" s="60" t="str">
        <f t="shared" si="64"/>
        <v>n/a</v>
      </c>
      <c r="CH33" s="60" t="str">
        <f t="shared" si="64"/>
        <v>n/a</v>
      </c>
      <c r="CI33" s="60" t="str">
        <f t="shared" si="64"/>
        <v>n/a</v>
      </c>
      <c r="CJ33" s="60" t="str">
        <f t="shared" si="64"/>
        <v>n/a</v>
      </c>
      <c r="CK33" s="60" t="str">
        <f t="shared" si="64"/>
        <v>n/a</v>
      </c>
      <c r="CL33" s="60" t="str">
        <f t="shared" si="64"/>
        <v>n/a</v>
      </c>
      <c r="CM33" s="60" t="str">
        <f t="shared" si="64"/>
        <v>n/a</v>
      </c>
      <c r="CN33" s="60" t="str">
        <f t="shared" si="64"/>
        <v>n/a</v>
      </c>
      <c r="CO33" s="60" t="str">
        <f t="shared" si="64"/>
        <v>n/a</v>
      </c>
      <c r="CP33" s="60" t="str">
        <f t="shared" si="64"/>
        <v>n/a</v>
      </c>
      <c r="CQ33" s="60" t="str">
        <f t="shared" si="64"/>
        <v>n/a</v>
      </c>
      <c r="CR33" s="60" t="str">
        <f t="shared" si="64"/>
        <v>n/a</v>
      </c>
      <c r="CS33" s="60" t="str">
        <f t="shared" si="64"/>
        <v>n/a</v>
      </c>
      <c r="CT33" s="60" t="str">
        <f t="shared" si="64"/>
        <v>n/a</v>
      </c>
      <c r="CU33" s="60" t="str">
        <f t="shared" si="64"/>
        <v>n/a</v>
      </c>
      <c r="CV33" s="60" t="str">
        <f t="shared" si="64"/>
        <v>n/a</v>
      </c>
      <c r="CW33" s="60" t="str">
        <f t="shared" si="64"/>
        <v>n/a</v>
      </c>
      <c r="CX33" s="60" t="str">
        <f t="shared" si="64"/>
        <v>n/a</v>
      </c>
      <c r="CY33" s="60" t="str">
        <f t="shared" si="64"/>
        <v>n/a</v>
      </c>
      <c r="CZ33" s="60" t="str">
        <f t="shared" si="64"/>
        <v>n/a</v>
      </c>
      <c r="DA33" s="60" t="str">
        <f t="shared" si="64"/>
        <v>n/a</v>
      </c>
      <c r="DB33" s="60" t="str">
        <f t="shared" si="64"/>
        <v>n/a</v>
      </c>
      <c r="DC33" s="60" t="str">
        <f t="shared" si="64"/>
        <v>n/a</v>
      </c>
      <c r="DD33" s="60" t="str">
        <f t="shared" si="64"/>
        <v>n/a</v>
      </c>
      <c r="DE33" s="60" t="str">
        <f t="shared" si="64"/>
        <v>n/a</v>
      </c>
      <c r="DF33" s="60" t="str">
        <f t="shared" si="64"/>
        <v>n/a</v>
      </c>
      <c r="DG33" s="60" t="str">
        <f t="shared" si="64"/>
        <v>n/a</v>
      </c>
      <c r="DH33" s="60" t="str">
        <f t="shared" si="64"/>
        <v>n/a</v>
      </c>
      <c r="DI33" s="60" t="str">
        <f t="shared" si="64"/>
        <v>n/a</v>
      </c>
      <c r="DJ33" s="60" t="str">
        <f t="shared" si="64"/>
        <v>n/a</v>
      </c>
      <c r="DK33" s="60" t="str">
        <f t="shared" si="64"/>
        <v>n/a</v>
      </c>
      <c r="DL33" s="60" t="str">
        <f t="shared" si="64"/>
        <v>n/a</v>
      </c>
      <c r="DM33" s="60" t="str">
        <f t="shared" si="64"/>
        <v>n/a</v>
      </c>
      <c r="DN33" s="60" t="str">
        <f t="shared" si="64"/>
        <v>n/a</v>
      </c>
      <c r="DO33" s="60" t="str">
        <f t="shared" si="64"/>
        <v>n/a</v>
      </c>
      <c r="DP33" s="60" t="str">
        <f t="shared" si="64"/>
        <v>n/a</v>
      </c>
      <c r="DQ33" s="60" t="str">
        <f t="shared" si="64"/>
        <v>n/a</v>
      </c>
      <c r="DR33" s="60" t="str">
        <f t="shared" si="64"/>
        <v>n/a</v>
      </c>
      <c r="DS33" s="60" t="str">
        <f t="shared" si="64"/>
        <v>n/a</v>
      </c>
      <c r="DT33" s="60" t="str">
        <f t="shared" si="64"/>
        <v>n/a</v>
      </c>
      <c r="DU33" s="60" t="str">
        <f t="shared" si="64"/>
        <v>n/a</v>
      </c>
      <c r="DV33" s="60" t="str">
        <f t="shared" si="64"/>
        <v>n/a</v>
      </c>
      <c r="DW33" s="60" t="str">
        <f t="shared" si="64"/>
        <v>n/a</v>
      </c>
      <c r="DX33" s="60" t="str">
        <f t="shared" si="64"/>
        <v>n/a</v>
      </c>
      <c r="DY33" s="60" t="str">
        <f t="shared" si="64"/>
        <v>n/a</v>
      </c>
      <c r="DZ33" s="60" t="str">
        <f t="shared" si="64"/>
        <v>n/a</v>
      </c>
      <c r="EA33" s="60" t="str">
        <f t="shared" si="65"/>
        <v>n/a</v>
      </c>
      <c r="EB33" s="60" t="str">
        <f t="shared" si="65"/>
        <v>n/a</v>
      </c>
      <c r="EC33" s="60" t="str">
        <f t="shared" si="65"/>
        <v>n/a</v>
      </c>
      <c r="ED33" s="60" t="str">
        <f t="shared" si="65"/>
        <v>n/a</v>
      </c>
      <c r="EE33" s="60" t="str">
        <f t="shared" si="65"/>
        <v>n/a</v>
      </c>
      <c r="EF33" s="60" t="str">
        <f t="shared" si="65"/>
        <v>n/a</v>
      </c>
      <c r="EG33" s="60" t="str">
        <f t="shared" si="65"/>
        <v>n/a</v>
      </c>
      <c r="EH33" s="60" t="str">
        <f t="shared" si="65"/>
        <v>n/a</v>
      </c>
      <c r="EI33" s="60" t="str">
        <f t="shared" si="65"/>
        <v>n/a</v>
      </c>
      <c r="EJ33" s="60" t="str">
        <f t="shared" si="65"/>
        <v>n/a</v>
      </c>
      <c r="EK33" s="60" t="str">
        <f t="shared" si="65"/>
        <v>n/a</v>
      </c>
      <c r="EL33" s="60" t="str">
        <f t="shared" si="65"/>
        <v>n/a</v>
      </c>
      <c r="EM33" s="60" t="str">
        <f t="shared" si="65"/>
        <v>n/a</v>
      </c>
      <c r="EN33" s="60" t="str">
        <f t="shared" si="65"/>
        <v>n/a</v>
      </c>
      <c r="EO33" s="60" t="str">
        <f t="shared" si="65"/>
        <v>n/a</v>
      </c>
      <c r="EP33" s="60" t="str">
        <f t="shared" si="65"/>
        <v>n/a</v>
      </c>
      <c r="EQ33" s="60" t="str">
        <f t="shared" si="65"/>
        <v>n/a</v>
      </c>
      <c r="ER33" s="60" t="str">
        <f t="shared" si="65"/>
        <v>n/a</v>
      </c>
      <c r="ES33" s="60" t="str">
        <f t="shared" si="65"/>
        <v>n/a</v>
      </c>
      <c r="ET33" s="60" t="str">
        <f t="shared" si="65"/>
        <v>n/a</v>
      </c>
      <c r="EU33" s="60" t="str">
        <f t="shared" si="65"/>
        <v>n/a</v>
      </c>
      <c r="EV33" s="60" t="str">
        <f t="shared" si="65"/>
        <v>n/a</v>
      </c>
      <c r="EW33" s="60" t="str">
        <f t="shared" si="65"/>
        <v>n/a</v>
      </c>
      <c r="EX33" s="60" t="str">
        <f t="shared" si="65"/>
        <v>n/a</v>
      </c>
      <c r="EY33" s="60" t="str">
        <f t="shared" si="65"/>
        <v>n/a</v>
      </c>
      <c r="EZ33" s="60" t="str">
        <f t="shared" si="65"/>
        <v>n/a</v>
      </c>
      <c r="FA33" s="60" t="str">
        <f t="shared" si="65"/>
        <v>n/a</v>
      </c>
      <c r="FB33" s="60" t="str">
        <f t="shared" si="65"/>
        <v>n/a</v>
      </c>
      <c r="FC33" s="60" t="str">
        <f t="shared" si="65"/>
        <v>n/a</v>
      </c>
      <c r="FD33" s="60" t="str">
        <f t="shared" si="65"/>
        <v>n/a</v>
      </c>
      <c r="FE33" s="60" t="str">
        <f t="shared" si="65"/>
        <v>n/a</v>
      </c>
      <c r="FF33" s="60" t="str">
        <f t="shared" si="65"/>
        <v>n/a</v>
      </c>
      <c r="FG33" s="60" t="str">
        <f t="shared" si="65"/>
        <v>n/a</v>
      </c>
      <c r="FH33" s="60" t="str">
        <f t="shared" si="65"/>
        <v>n/a</v>
      </c>
      <c r="FI33" s="60" t="str">
        <f t="shared" si="65"/>
        <v>n/a</v>
      </c>
      <c r="FJ33" s="60" t="str">
        <f t="shared" si="65"/>
        <v>n/a</v>
      </c>
      <c r="FK33" s="60" t="str">
        <f t="shared" si="65"/>
        <v>n/a</v>
      </c>
      <c r="FL33" s="60" t="str">
        <f t="shared" si="65"/>
        <v>n/a</v>
      </c>
      <c r="FM33" s="60" t="str">
        <f t="shared" si="65"/>
        <v>n/a</v>
      </c>
      <c r="FN33" s="60" t="str">
        <f t="shared" si="65"/>
        <v>n/a</v>
      </c>
      <c r="FO33" s="60" t="str">
        <f t="shared" si="65"/>
        <v>n/a</v>
      </c>
      <c r="FP33" s="60" t="str">
        <f t="shared" si="65"/>
        <v>n/a</v>
      </c>
      <c r="FQ33" s="60" t="str">
        <f t="shared" si="65"/>
        <v>n/a</v>
      </c>
      <c r="FR33" s="60" t="str">
        <f t="shared" si="65"/>
        <v>n/a</v>
      </c>
      <c r="FS33" s="60" t="str">
        <f t="shared" si="65"/>
        <v>n/a</v>
      </c>
      <c r="FT33" s="60" t="str">
        <f t="shared" si="65"/>
        <v>n/a</v>
      </c>
      <c r="FU33" s="60" t="str">
        <f t="shared" si="65"/>
        <v>n/a</v>
      </c>
      <c r="FV33" s="60" t="str">
        <f t="shared" si="65"/>
        <v>n/a</v>
      </c>
      <c r="FW33" s="60" t="str">
        <f t="shared" si="65"/>
        <v>n/a</v>
      </c>
      <c r="FX33" s="60" t="str">
        <f t="shared" si="65"/>
        <v>n/a</v>
      </c>
      <c r="FY33" s="60" t="str">
        <f t="shared" si="65"/>
        <v>n/a</v>
      </c>
      <c r="FZ33" s="60" t="str">
        <f t="shared" si="65"/>
        <v>n/a</v>
      </c>
      <c r="GA33" s="60" t="str">
        <f t="shared" si="65"/>
        <v>n/a</v>
      </c>
      <c r="GB33" s="60" t="str">
        <f t="shared" si="65"/>
        <v>n/a</v>
      </c>
      <c r="GC33" s="60" t="str">
        <f t="shared" si="65"/>
        <v>n/a</v>
      </c>
      <c r="GD33" s="60" t="str">
        <f t="shared" si="65"/>
        <v>n/a</v>
      </c>
      <c r="GE33" s="60" t="str">
        <f t="shared" si="65"/>
        <v>n/a</v>
      </c>
      <c r="GF33" s="60" t="str">
        <f t="shared" si="65"/>
        <v>n/a</v>
      </c>
      <c r="GG33" s="60" t="str">
        <f t="shared" si="65"/>
        <v>n/a</v>
      </c>
      <c r="GH33" s="60">
        <f t="shared" si="65"/>
        <v>0</v>
      </c>
      <c r="GI33" s="60">
        <f t="shared" si="65"/>
        <v>0</v>
      </c>
      <c r="GJ33" s="60">
        <f t="shared" si="65"/>
        <v>0</v>
      </c>
      <c r="GK33" s="60">
        <f t="shared" si="65"/>
        <v>5.8138696475714013</v>
      </c>
      <c r="GL33" s="60">
        <f t="shared" si="65"/>
        <v>4.4685916773616441</v>
      </c>
      <c r="GM33" s="60">
        <f t="shared" si="66"/>
        <v>5.9565469483615185</v>
      </c>
      <c r="GN33" s="60">
        <f t="shared" si="66"/>
        <v>5.1477791381184579</v>
      </c>
      <c r="GO33" s="60">
        <f t="shared" si="66"/>
        <v>3.669094527649297</v>
      </c>
      <c r="GP33" s="60">
        <f t="shared" si="66"/>
        <v>3.8375390968784506</v>
      </c>
      <c r="GQ33" s="60">
        <f t="shared" si="66"/>
        <v>3.9466022835692893</v>
      </c>
      <c r="GR33" s="60">
        <f t="shared" si="66"/>
        <v>3.8179770757669873</v>
      </c>
      <c r="GS33" s="60">
        <f t="shared" si="66"/>
        <v>3.817559277076632</v>
      </c>
      <c r="GT33" s="60">
        <f t="shared" si="66"/>
        <v>3.6225395705548502</v>
      </c>
      <c r="GU33" s="60">
        <f t="shared" si="66"/>
        <v>3.590030192305016</v>
      </c>
      <c r="GV33" s="60">
        <f t="shared" si="66"/>
        <v>3.5580990610512675</v>
      </c>
      <c r="GW33" s="60">
        <f t="shared" si="66"/>
        <v>3.5782698414285274</v>
      </c>
      <c r="GX33" s="60">
        <f t="shared" si="66"/>
        <v>3.6146777562141352</v>
      </c>
      <c r="GY33" s="60">
        <f t="shared" si="66"/>
        <v>3.5991921758582013</v>
      </c>
      <c r="GZ33" s="60">
        <f t="shared" si="66"/>
        <v>3.6173038216184006</v>
      </c>
      <c r="HA33" s="60">
        <f t="shared" si="66"/>
        <v>3.6014751028963898</v>
      </c>
      <c r="HB33" s="60">
        <f t="shared" si="66"/>
        <v>3.6351097355897588</v>
      </c>
      <c r="HC33" s="60">
        <f t="shared" si="66"/>
        <v>3.6512723064988872</v>
      </c>
      <c r="HD33" s="60">
        <f t="shared" si="66"/>
        <v>3.6990336548557545</v>
      </c>
      <c r="HE33" s="60">
        <f t="shared" si="66"/>
        <v>3.7131874886483729</v>
      </c>
      <c r="HF33" s="60">
        <f t="shared" si="66"/>
        <v>3.7425260906161828</v>
      </c>
      <c r="HG33" s="60">
        <f t="shared" si="66"/>
        <v>3.7235653230651478</v>
      </c>
      <c r="HH33" s="60">
        <f t="shared" si="66"/>
        <v>3.7359777985189524</v>
      </c>
      <c r="HI33" s="60">
        <f t="shared" si="66"/>
        <v>3.7322946270250235</v>
      </c>
      <c r="HJ33" s="60">
        <f t="shared" si="66"/>
        <v>3.7437001995056063</v>
      </c>
      <c r="HK33" s="60">
        <f t="shared" si="66"/>
        <v>3.7089904584699296</v>
      </c>
      <c r="HL33" s="60">
        <f t="shared" si="66"/>
        <v>3.7049603573332091</v>
      </c>
      <c r="HM33" s="60">
        <f t="shared" si="66"/>
        <v>3.685845679012667</v>
      </c>
      <c r="HN33" s="60">
        <f t="shared" si="66"/>
        <v>3.6816924448592969</v>
      </c>
      <c r="HO33" s="60">
        <f t="shared" si="66"/>
        <v>3.6481177244633622</v>
      </c>
      <c r="HP33" s="60">
        <f t="shared" si="66"/>
        <v>3.6441127768097159</v>
      </c>
      <c r="HQ33" s="60">
        <f t="shared" si="66"/>
        <v>3.6255681661140571</v>
      </c>
      <c r="HR33" s="60">
        <f t="shared" si="66"/>
        <v>3.635675763724211</v>
      </c>
      <c r="HS33" s="60">
        <f t="shared" si="66"/>
        <v>3.588835875487284</v>
      </c>
      <c r="HT33" s="60">
        <f t="shared" si="66"/>
        <v>3.5569258897375722</v>
      </c>
      <c r="HU33" s="60">
        <f t="shared" si="66"/>
        <v>3.5117359039375184</v>
      </c>
      <c r="HV33" s="60">
        <f t="shared" si="66"/>
        <v>3.4948967214686322</v>
      </c>
      <c r="HW33" s="60">
        <f t="shared" si="66"/>
        <v>3.4782296569489279</v>
      </c>
      <c r="HX33" s="60">
        <f t="shared" si="66"/>
        <v>3.4482478770077707</v>
      </c>
      <c r="HY33" s="60">
        <f t="shared" si="66"/>
        <v>3.4321459396130738</v>
      </c>
      <c r="HZ33" s="60">
        <f t="shared" si="66"/>
        <v>3.3896976346559082</v>
      </c>
      <c r="IA33" s="60">
        <f t="shared" si="66"/>
        <v>3.3874968217506352</v>
      </c>
      <c r="IB33" s="60">
        <f t="shared" si="66"/>
        <v>3.3329951425439042</v>
      </c>
      <c r="IC33" s="60">
        <f t="shared" si="66"/>
        <v>3.2925369507380342</v>
      </c>
    </row>
    <row r="34" spans="1:238" s="60" customFormat="1">
      <c r="A34" s="70" t="s">
        <v>522</v>
      </c>
      <c r="B34" s="60" t="str">
        <f t="shared" ref="B34:Q35" si="67">B$17</f>
        <v>n/a</v>
      </c>
      <c r="C34" s="60" t="str">
        <f t="shared" si="67"/>
        <v>n/a</v>
      </c>
      <c r="D34" s="60" t="str">
        <f t="shared" si="67"/>
        <v>n/a</v>
      </c>
      <c r="E34" s="60" t="str">
        <f t="shared" si="67"/>
        <v>n/a</v>
      </c>
      <c r="F34" s="60" t="str">
        <f t="shared" si="67"/>
        <v>n/a</v>
      </c>
      <c r="G34" s="60" t="str">
        <f t="shared" si="67"/>
        <v>n/a</v>
      </c>
      <c r="H34" s="60" t="str">
        <f t="shared" si="67"/>
        <v>n/a</v>
      </c>
      <c r="I34" s="60" t="str">
        <f t="shared" si="67"/>
        <v>n/a</v>
      </c>
      <c r="J34" s="60" t="str">
        <f t="shared" si="67"/>
        <v>n/a</v>
      </c>
      <c r="K34" s="60" t="str">
        <f t="shared" si="67"/>
        <v>n/a</v>
      </c>
      <c r="L34" s="60" t="str">
        <f t="shared" si="67"/>
        <v>n/a</v>
      </c>
      <c r="M34" s="60" t="str">
        <f t="shared" si="67"/>
        <v>n/a</v>
      </c>
      <c r="N34" s="60" t="str">
        <f t="shared" si="67"/>
        <v>n/a</v>
      </c>
      <c r="O34" s="60" t="str">
        <f t="shared" si="67"/>
        <v>n/a</v>
      </c>
      <c r="P34" s="60" t="str">
        <f t="shared" si="67"/>
        <v>n/a</v>
      </c>
      <c r="Q34" s="60" t="str">
        <f t="shared" si="67"/>
        <v>n/a</v>
      </c>
      <c r="R34" s="60" t="str">
        <f t="shared" si="63"/>
        <v>n/a</v>
      </c>
      <c r="S34" s="60" t="str">
        <f t="shared" si="63"/>
        <v>n/a</v>
      </c>
      <c r="T34" s="60" t="str">
        <f t="shared" si="63"/>
        <v>n/a</v>
      </c>
      <c r="U34" s="60" t="str">
        <f t="shared" si="63"/>
        <v>n/a</v>
      </c>
      <c r="V34" s="60" t="str">
        <f t="shared" si="63"/>
        <v>n/a</v>
      </c>
      <c r="W34" s="60" t="str">
        <f t="shared" si="63"/>
        <v>n/a</v>
      </c>
      <c r="X34" s="60" t="str">
        <f t="shared" si="63"/>
        <v>n/a</v>
      </c>
      <c r="Y34" s="60" t="str">
        <f t="shared" si="63"/>
        <v>n/a</v>
      </c>
      <c r="Z34" s="60" t="str">
        <f t="shared" si="63"/>
        <v>n/a</v>
      </c>
      <c r="AA34" s="60" t="str">
        <f t="shared" si="63"/>
        <v>n/a</v>
      </c>
      <c r="AB34" s="60" t="str">
        <f t="shared" si="63"/>
        <v>n/a</v>
      </c>
      <c r="AC34" s="60" t="str">
        <f t="shared" si="63"/>
        <v>n/a</v>
      </c>
      <c r="AD34" s="60" t="str">
        <f t="shared" si="63"/>
        <v>n/a</v>
      </c>
      <c r="AE34" s="60" t="str">
        <f t="shared" si="63"/>
        <v>n/a</v>
      </c>
      <c r="AF34" s="60" t="str">
        <f t="shared" si="63"/>
        <v>n/a</v>
      </c>
      <c r="AG34" s="60" t="str">
        <f t="shared" si="63"/>
        <v>n/a</v>
      </c>
      <c r="AH34" s="60" t="str">
        <f t="shared" si="63"/>
        <v>n/a</v>
      </c>
      <c r="AI34" s="60" t="str">
        <f t="shared" si="63"/>
        <v>n/a</v>
      </c>
      <c r="AJ34" s="60" t="str">
        <f t="shared" si="63"/>
        <v>n/a</v>
      </c>
      <c r="AK34" s="60" t="str">
        <f t="shared" si="63"/>
        <v>n/a</v>
      </c>
      <c r="AL34" s="60" t="str">
        <f t="shared" si="63"/>
        <v>n/a</v>
      </c>
      <c r="AM34" s="60" t="str">
        <f t="shared" si="63"/>
        <v>n/a</v>
      </c>
      <c r="AN34" s="60" t="str">
        <f t="shared" si="63"/>
        <v>n/a</v>
      </c>
      <c r="AO34" s="60" t="str">
        <f t="shared" si="63"/>
        <v>n/a</v>
      </c>
      <c r="AP34" s="60" t="str">
        <f t="shared" si="63"/>
        <v>n/a</v>
      </c>
      <c r="AQ34" s="60" t="str">
        <f t="shared" si="63"/>
        <v>n/a</v>
      </c>
      <c r="AR34" s="60" t="str">
        <f t="shared" si="63"/>
        <v>n/a</v>
      </c>
      <c r="AS34" s="60" t="str">
        <f t="shared" si="63"/>
        <v>n/a</v>
      </c>
      <c r="AT34" s="60" t="str">
        <f t="shared" si="63"/>
        <v>n/a</v>
      </c>
      <c r="AU34" s="60" t="str">
        <f t="shared" si="63"/>
        <v>n/a</v>
      </c>
      <c r="AV34" s="60" t="str">
        <f t="shared" si="63"/>
        <v>n/a</v>
      </c>
      <c r="AW34" s="60" t="str">
        <f t="shared" si="63"/>
        <v>n/a</v>
      </c>
      <c r="AX34" s="60" t="str">
        <f t="shared" si="63"/>
        <v>n/a</v>
      </c>
      <c r="AY34" s="60" t="str">
        <f t="shared" si="63"/>
        <v>n/a</v>
      </c>
      <c r="AZ34" s="60" t="str">
        <f t="shared" si="63"/>
        <v>n/a</v>
      </c>
      <c r="BA34" s="60" t="str">
        <f t="shared" si="63"/>
        <v>n/a</v>
      </c>
      <c r="BB34" s="60" t="str">
        <f t="shared" si="63"/>
        <v>n/a</v>
      </c>
      <c r="BC34" s="60" t="str">
        <f t="shared" si="63"/>
        <v>n/a</v>
      </c>
      <c r="BD34" s="60" t="str">
        <f t="shared" si="63"/>
        <v>n/a</v>
      </c>
      <c r="BE34" s="60" t="str">
        <f t="shared" si="63"/>
        <v>n/a</v>
      </c>
      <c r="BF34" s="60" t="str">
        <f t="shared" si="63"/>
        <v>n/a</v>
      </c>
      <c r="BG34" s="60" t="str">
        <f t="shared" si="63"/>
        <v>n/a</v>
      </c>
      <c r="BH34" s="60" t="str">
        <f t="shared" si="63"/>
        <v>n/a</v>
      </c>
      <c r="BI34" s="60" t="str">
        <f t="shared" si="63"/>
        <v>n/a</v>
      </c>
      <c r="BJ34" s="60" t="str">
        <f t="shared" si="63"/>
        <v>n/a</v>
      </c>
      <c r="BK34" s="60" t="str">
        <f t="shared" si="63"/>
        <v>n/a</v>
      </c>
      <c r="BL34" s="60" t="str">
        <f t="shared" si="63"/>
        <v>n/a</v>
      </c>
      <c r="BM34" s="60" t="str">
        <f t="shared" si="63"/>
        <v>n/a</v>
      </c>
      <c r="BN34" s="60" t="str">
        <f t="shared" si="63"/>
        <v>n/a</v>
      </c>
      <c r="BO34" s="60" t="str">
        <f t="shared" si="64"/>
        <v>n/a</v>
      </c>
      <c r="BP34" s="60" t="str">
        <f t="shared" si="64"/>
        <v>n/a</v>
      </c>
      <c r="BQ34" s="60" t="str">
        <f t="shared" si="64"/>
        <v>n/a</v>
      </c>
      <c r="BR34" s="60" t="str">
        <f t="shared" si="64"/>
        <v>n/a</v>
      </c>
      <c r="BS34" s="60" t="str">
        <f t="shared" si="64"/>
        <v>n/a</v>
      </c>
      <c r="BT34" s="60" t="str">
        <f t="shared" si="64"/>
        <v>n/a</v>
      </c>
      <c r="BU34" s="60" t="str">
        <f t="shared" si="64"/>
        <v>n/a</v>
      </c>
      <c r="BV34" s="60" t="str">
        <f t="shared" si="64"/>
        <v>n/a</v>
      </c>
      <c r="BW34" s="60" t="str">
        <f t="shared" si="64"/>
        <v>n/a</v>
      </c>
      <c r="BX34" s="60" t="str">
        <f t="shared" si="64"/>
        <v>n/a</v>
      </c>
      <c r="BY34" s="60" t="str">
        <f t="shared" si="64"/>
        <v>n/a</v>
      </c>
      <c r="BZ34" s="60" t="str">
        <f t="shared" si="64"/>
        <v>n/a</v>
      </c>
      <c r="CA34" s="60" t="str">
        <f t="shared" si="64"/>
        <v>n/a</v>
      </c>
      <c r="CB34" s="60" t="str">
        <f t="shared" si="64"/>
        <v>n/a</v>
      </c>
      <c r="CC34" s="60" t="str">
        <f t="shared" si="64"/>
        <v>n/a</v>
      </c>
      <c r="CD34" s="60" t="str">
        <f t="shared" si="64"/>
        <v>n/a</v>
      </c>
      <c r="CE34" s="60" t="str">
        <f t="shared" si="64"/>
        <v>n/a</v>
      </c>
      <c r="CF34" s="60" t="str">
        <f t="shared" si="64"/>
        <v>n/a</v>
      </c>
      <c r="CG34" s="60" t="str">
        <f t="shared" si="64"/>
        <v>n/a</v>
      </c>
      <c r="CH34" s="60" t="str">
        <f t="shared" si="64"/>
        <v>n/a</v>
      </c>
      <c r="CI34" s="60" t="str">
        <f t="shared" si="64"/>
        <v>n/a</v>
      </c>
      <c r="CJ34" s="60" t="str">
        <f t="shared" si="64"/>
        <v>n/a</v>
      </c>
      <c r="CK34" s="60" t="str">
        <f t="shared" si="64"/>
        <v>n/a</v>
      </c>
      <c r="CL34" s="60" t="str">
        <f t="shared" si="64"/>
        <v>n/a</v>
      </c>
      <c r="CM34" s="60" t="str">
        <f t="shared" si="64"/>
        <v>n/a</v>
      </c>
      <c r="CN34" s="60" t="str">
        <f t="shared" si="64"/>
        <v>n/a</v>
      </c>
      <c r="CO34" s="60" t="str">
        <f t="shared" si="64"/>
        <v>n/a</v>
      </c>
      <c r="CP34" s="60" t="str">
        <f t="shared" si="64"/>
        <v>n/a</v>
      </c>
      <c r="CQ34" s="60" t="str">
        <f t="shared" si="64"/>
        <v>n/a</v>
      </c>
      <c r="CR34" s="60" t="str">
        <f t="shared" si="64"/>
        <v>n/a</v>
      </c>
      <c r="CS34" s="60" t="str">
        <f t="shared" si="64"/>
        <v>n/a</v>
      </c>
      <c r="CT34" s="60" t="str">
        <f t="shared" si="64"/>
        <v>n/a</v>
      </c>
      <c r="CU34" s="60" t="str">
        <f t="shared" si="64"/>
        <v>n/a</v>
      </c>
      <c r="CV34" s="60" t="str">
        <f t="shared" si="64"/>
        <v>n/a</v>
      </c>
      <c r="CW34" s="60" t="str">
        <f t="shared" si="64"/>
        <v>n/a</v>
      </c>
      <c r="CX34" s="60" t="str">
        <f t="shared" si="64"/>
        <v>n/a</v>
      </c>
      <c r="CY34" s="60" t="str">
        <f t="shared" si="64"/>
        <v>n/a</v>
      </c>
      <c r="CZ34" s="60" t="str">
        <f t="shared" si="64"/>
        <v>n/a</v>
      </c>
      <c r="DA34" s="60" t="str">
        <f t="shared" si="64"/>
        <v>n/a</v>
      </c>
      <c r="DB34" s="60" t="str">
        <f t="shared" si="64"/>
        <v>n/a</v>
      </c>
      <c r="DC34" s="60" t="str">
        <f t="shared" si="64"/>
        <v>n/a</v>
      </c>
      <c r="DD34" s="60" t="str">
        <f t="shared" si="64"/>
        <v>n/a</v>
      </c>
      <c r="DE34" s="60" t="str">
        <f t="shared" si="64"/>
        <v>n/a</v>
      </c>
      <c r="DF34" s="60" t="str">
        <f t="shared" si="64"/>
        <v>n/a</v>
      </c>
      <c r="DG34" s="60" t="str">
        <f t="shared" si="64"/>
        <v>n/a</v>
      </c>
      <c r="DH34" s="60" t="str">
        <f t="shared" si="64"/>
        <v>n/a</v>
      </c>
      <c r="DI34" s="60" t="str">
        <f t="shared" si="64"/>
        <v>n/a</v>
      </c>
      <c r="DJ34" s="60" t="str">
        <f t="shared" si="64"/>
        <v>n/a</v>
      </c>
      <c r="DK34" s="60" t="str">
        <f t="shared" si="64"/>
        <v>n/a</v>
      </c>
      <c r="DL34" s="60" t="str">
        <f t="shared" si="64"/>
        <v>n/a</v>
      </c>
      <c r="DM34" s="60" t="str">
        <f t="shared" si="64"/>
        <v>n/a</v>
      </c>
      <c r="DN34" s="60" t="str">
        <f t="shared" si="64"/>
        <v>n/a</v>
      </c>
      <c r="DO34" s="60" t="str">
        <f t="shared" si="64"/>
        <v>n/a</v>
      </c>
      <c r="DP34" s="60" t="str">
        <f t="shared" si="64"/>
        <v>n/a</v>
      </c>
      <c r="DQ34" s="60" t="str">
        <f t="shared" si="64"/>
        <v>n/a</v>
      </c>
      <c r="DR34" s="60" t="str">
        <f t="shared" si="64"/>
        <v>n/a</v>
      </c>
      <c r="DS34" s="60" t="str">
        <f t="shared" si="64"/>
        <v>n/a</v>
      </c>
      <c r="DT34" s="60" t="str">
        <f t="shared" si="64"/>
        <v>n/a</v>
      </c>
      <c r="DU34" s="60" t="str">
        <f t="shared" si="64"/>
        <v>n/a</v>
      </c>
      <c r="DV34" s="60" t="str">
        <f t="shared" si="64"/>
        <v>n/a</v>
      </c>
      <c r="DW34" s="60" t="str">
        <f t="shared" si="64"/>
        <v>n/a</v>
      </c>
      <c r="DX34" s="60" t="str">
        <f t="shared" si="64"/>
        <v>n/a</v>
      </c>
      <c r="DY34" s="60" t="str">
        <f t="shared" si="64"/>
        <v>n/a</v>
      </c>
      <c r="DZ34" s="60" t="str">
        <f t="shared" ref="DZ34:GK35" si="68">DZ$17</f>
        <v>n/a</v>
      </c>
      <c r="EA34" s="60" t="str">
        <f t="shared" si="68"/>
        <v>n/a</v>
      </c>
      <c r="EB34" s="60" t="str">
        <f t="shared" si="68"/>
        <v>n/a</v>
      </c>
      <c r="EC34" s="60" t="str">
        <f t="shared" si="68"/>
        <v>n/a</v>
      </c>
      <c r="ED34" s="60" t="str">
        <f t="shared" si="68"/>
        <v>n/a</v>
      </c>
      <c r="EE34" s="60" t="str">
        <f t="shared" si="68"/>
        <v>n/a</v>
      </c>
      <c r="EF34" s="60" t="str">
        <f t="shared" si="68"/>
        <v>n/a</v>
      </c>
      <c r="EG34" s="60" t="str">
        <f t="shared" si="68"/>
        <v>n/a</v>
      </c>
      <c r="EH34" s="60" t="str">
        <f t="shared" si="68"/>
        <v>n/a</v>
      </c>
      <c r="EI34" s="60" t="str">
        <f t="shared" si="68"/>
        <v>n/a</v>
      </c>
      <c r="EJ34" s="60" t="str">
        <f t="shared" si="68"/>
        <v>n/a</v>
      </c>
      <c r="EK34" s="60" t="str">
        <f t="shared" si="68"/>
        <v>n/a</v>
      </c>
      <c r="EL34" s="60" t="str">
        <f t="shared" si="68"/>
        <v>n/a</v>
      </c>
      <c r="EM34" s="60" t="str">
        <f t="shared" si="68"/>
        <v>n/a</v>
      </c>
      <c r="EN34" s="60" t="str">
        <f t="shared" si="68"/>
        <v>n/a</v>
      </c>
      <c r="EO34" s="60" t="str">
        <f t="shared" si="68"/>
        <v>n/a</v>
      </c>
      <c r="EP34" s="60" t="str">
        <f t="shared" si="68"/>
        <v>n/a</v>
      </c>
      <c r="EQ34" s="60" t="str">
        <f t="shared" si="68"/>
        <v>n/a</v>
      </c>
      <c r="ER34" s="60" t="str">
        <f t="shared" si="68"/>
        <v>n/a</v>
      </c>
      <c r="ES34" s="60" t="str">
        <f t="shared" si="68"/>
        <v>n/a</v>
      </c>
      <c r="ET34" s="60" t="str">
        <f t="shared" si="68"/>
        <v>n/a</v>
      </c>
      <c r="EU34" s="60" t="str">
        <f t="shared" si="68"/>
        <v>n/a</v>
      </c>
      <c r="EV34" s="60" t="str">
        <f t="shared" si="68"/>
        <v>n/a</v>
      </c>
      <c r="EW34" s="60" t="str">
        <f t="shared" si="68"/>
        <v>n/a</v>
      </c>
      <c r="EX34" s="60" t="str">
        <f t="shared" si="68"/>
        <v>n/a</v>
      </c>
      <c r="EY34" s="60" t="str">
        <f t="shared" si="68"/>
        <v>n/a</v>
      </c>
      <c r="EZ34" s="60" t="str">
        <f t="shared" si="68"/>
        <v>n/a</v>
      </c>
      <c r="FA34" s="60" t="str">
        <f t="shared" si="68"/>
        <v>n/a</v>
      </c>
      <c r="FB34" s="60" t="str">
        <f t="shared" si="68"/>
        <v>n/a</v>
      </c>
      <c r="FC34" s="60" t="str">
        <f t="shared" si="68"/>
        <v>n/a</v>
      </c>
      <c r="FD34" s="60" t="str">
        <f t="shared" si="68"/>
        <v>n/a</v>
      </c>
      <c r="FE34" s="60" t="str">
        <f t="shared" si="68"/>
        <v>n/a</v>
      </c>
      <c r="FF34" s="60" t="str">
        <f t="shared" si="68"/>
        <v>n/a</v>
      </c>
      <c r="FG34" s="60" t="str">
        <f t="shared" si="68"/>
        <v>n/a</v>
      </c>
      <c r="FH34" s="60" t="str">
        <f t="shared" si="68"/>
        <v>n/a</v>
      </c>
      <c r="FI34" s="60" t="str">
        <f t="shared" si="68"/>
        <v>n/a</v>
      </c>
      <c r="FJ34" s="60" t="str">
        <f t="shared" si="68"/>
        <v>n/a</v>
      </c>
      <c r="FK34" s="60" t="str">
        <f t="shared" si="68"/>
        <v>n/a</v>
      </c>
      <c r="FL34" s="60" t="str">
        <f t="shared" si="68"/>
        <v>n/a</v>
      </c>
      <c r="FM34" s="60" t="str">
        <f t="shared" si="68"/>
        <v>n/a</v>
      </c>
      <c r="FN34" s="60" t="str">
        <f t="shared" si="68"/>
        <v>n/a</v>
      </c>
      <c r="FO34" s="60" t="str">
        <f t="shared" si="68"/>
        <v>n/a</v>
      </c>
      <c r="FP34" s="60" t="str">
        <f t="shared" si="68"/>
        <v>n/a</v>
      </c>
      <c r="FQ34" s="60" t="str">
        <f t="shared" si="68"/>
        <v>n/a</v>
      </c>
      <c r="FR34" s="60" t="str">
        <f t="shared" si="68"/>
        <v>n/a</v>
      </c>
      <c r="FS34" s="60" t="str">
        <f t="shared" si="68"/>
        <v>n/a</v>
      </c>
      <c r="FT34" s="60" t="str">
        <f t="shared" si="68"/>
        <v>n/a</v>
      </c>
      <c r="FU34" s="60" t="str">
        <f t="shared" si="68"/>
        <v>n/a</v>
      </c>
      <c r="FV34" s="60" t="str">
        <f t="shared" si="68"/>
        <v>n/a</v>
      </c>
      <c r="FW34" s="60" t="str">
        <f t="shared" si="68"/>
        <v>n/a</v>
      </c>
      <c r="FX34" s="60" t="str">
        <f t="shared" si="68"/>
        <v>n/a</v>
      </c>
      <c r="FY34" s="60" t="str">
        <f t="shared" si="68"/>
        <v>n/a</v>
      </c>
      <c r="FZ34" s="60" t="str">
        <f t="shared" si="68"/>
        <v>n/a</v>
      </c>
      <c r="GA34" s="60" t="str">
        <f t="shared" si="68"/>
        <v>n/a</v>
      </c>
      <c r="GB34" s="60" t="str">
        <f t="shared" si="68"/>
        <v>n/a</v>
      </c>
      <c r="GC34" s="60" t="str">
        <f t="shared" si="68"/>
        <v>n/a</v>
      </c>
      <c r="GD34" s="60" t="str">
        <f t="shared" si="68"/>
        <v>n/a</v>
      </c>
      <c r="GE34" s="60" t="str">
        <f t="shared" si="68"/>
        <v>n/a</v>
      </c>
      <c r="GF34" s="60" t="str">
        <f t="shared" si="68"/>
        <v>n/a</v>
      </c>
      <c r="GG34" s="60" t="str">
        <f t="shared" si="68"/>
        <v>n/a</v>
      </c>
      <c r="GH34" s="60">
        <f t="shared" si="68"/>
        <v>0</v>
      </c>
      <c r="GI34" s="60">
        <f t="shared" si="68"/>
        <v>0</v>
      </c>
      <c r="GJ34" s="60">
        <f t="shared" si="68"/>
        <v>0</v>
      </c>
      <c r="GK34" s="60">
        <f t="shared" si="68"/>
        <v>5.8138696475714013</v>
      </c>
      <c r="GL34" s="60">
        <f t="shared" si="65"/>
        <v>4.4685916773616441</v>
      </c>
      <c r="GM34" s="60">
        <f t="shared" si="66"/>
        <v>5.9565469483615185</v>
      </c>
      <c r="GN34" s="60">
        <f t="shared" si="66"/>
        <v>5.1477791381184579</v>
      </c>
      <c r="GO34" s="60">
        <f t="shared" si="66"/>
        <v>3.669094527649297</v>
      </c>
      <c r="GP34" s="60">
        <f t="shared" si="66"/>
        <v>3.8375390968784506</v>
      </c>
      <c r="GQ34" s="60">
        <f t="shared" si="66"/>
        <v>3.9466022835692893</v>
      </c>
      <c r="GR34" s="60">
        <f t="shared" si="66"/>
        <v>3.8179770757669873</v>
      </c>
      <c r="GS34" s="60">
        <f t="shared" si="66"/>
        <v>3.817559277076632</v>
      </c>
      <c r="GT34" s="60">
        <f t="shared" si="66"/>
        <v>3.6225395705548502</v>
      </c>
      <c r="GU34" s="60">
        <f t="shared" si="66"/>
        <v>3.590030192305016</v>
      </c>
      <c r="GV34" s="60">
        <f t="shared" si="66"/>
        <v>3.5580990610512675</v>
      </c>
      <c r="GW34" s="60">
        <f t="shared" si="66"/>
        <v>3.5782698414285274</v>
      </c>
      <c r="GX34" s="60">
        <f t="shared" si="66"/>
        <v>3.6146777562141352</v>
      </c>
      <c r="GY34" s="60">
        <f t="shared" si="66"/>
        <v>3.5991921758582013</v>
      </c>
      <c r="GZ34" s="60">
        <f t="shared" si="66"/>
        <v>3.6173038216184006</v>
      </c>
      <c r="HA34" s="60">
        <f t="shared" si="66"/>
        <v>3.6014751028963898</v>
      </c>
      <c r="HB34" s="60">
        <f t="shared" si="66"/>
        <v>3.6351097355897588</v>
      </c>
      <c r="HC34" s="60">
        <f t="shared" si="66"/>
        <v>3.6512723064988872</v>
      </c>
      <c r="HD34" s="60">
        <f t="shared" si="66"/>
        <v>3.6990336548557545</v>
      </c>
      <c r="HE34" s="60">
        <f t="shared" si="66"/>
        <v>3.7131874886483729</v>
      </c>
      <c r="HF34" s="60">
        <f t="shared" si="66"/>
        <v>3.7425260906161828</v>
      </c>
      <c r="HG34" s="60">
        <f t="shared" si="66"/>
        <v>3.7235653230651478</v>
      </c>
      <c r="HH34" s="60">
        <f t="shared" si="66"/>
        <v>3.7359777985189524</v>
      </c>
      <c r="HI34" s="60">
        <f t="shared" si="66"/>
        <v>3.7322946270250235</v>
      </c>
      <c r="HJ34" s="60">
        <f t="shared" si="66"/>
        <v>3.7437001995056063</v>
      </c>
      <c r="HK34" s="60">
        <f t="shared" si="66"/>
        <v>3.7089904584699296</v>
      </c>
      <c r="HL34" s="60">
        <f t="shared" si="66"/>
        <v>3.7049603573332091</v>
      </c>
      <c r="HM34" s="60">
        <f t="shared" si="66"/>
        <v>3.685845679012667</v>
      </c>
      <c r="HN34" s="60">
        <f t="shared" si="66"/>
        <v>3.6816924448592969</v>
      </c>
      <c r="HO34" s="60">
        <f t="shared" si="66"/>
        <v>3.6481177244633622</v>
      </c>
      <c r="HP34" s="60">
        <f t="shared" si="66"/>
        <v>3.6441127768097159</v>
      </c>
      <c r="HQ34" s="60">
        <f t="shared" si="66"/>
        <v>3.6255681661140571</v>
      </c>
      <c r="HR34" s="60">
        <f t="shared" si="66"/>
        <v>3.635675763724211</v>
      </c>
      <c r="HS34" s="60">
        <f t="shared" si="66"/>
        <v>3.588835875487284</v>
      </c>
      <c r="HT34" s="60">
        <f t="shared" si="66"/>
        <v>3.5569258897375722</v>
      </c>
      <c r="HU34" s="60">
        <f t="shared" si="66"/>
        <v>3.5117359039375184</v>
      </c>
      <c r="HV34" s="60">
        <f t="shared" si="66"/>
        <v>3.4948967214686322</v>
      </c>
      <c r="HW34" s="60">
        <f t="shared" si="66"/>
        <v>3.4782296569489279</v>
      </c>
      <c r="HX34" s="60">
        <f t="shared" si="66"/>
        <v>3.4482478770077707</v>
      </c>
      <c r="HY34" s="60">
        <f t="shared" si="66"/>
        <v>3.4321459396130738</v>
      </c>
      <c r="HZ34" s="60">
        <f t="shared" si="66"/>
        <v>3.3896976346559082</v>
      </c>
      <c r="IA34" s="60">
        <f t="shared" si="66"/>
        <v>3.3874968217506352</v>
      </c>
      <c r="IB34" s="60">
        <f t="shared" si="66"/>
        <v>3.3329951425439042</v>
      </c>
      <c r="IC34" s="60">
        <f t="shared" si="66"/>
        <v>3.2925369507380342</v>
      </c>
    </row>
    <row r="35" spans="1:238" s="60" customFormat="1">
      <c r="A35" s="70" t="s">
        <v>523</v>
      </c>
      <c r="B35" s="60" t="str">
        <f t="shared" si="67"/>
        <v>n/a</v>
      </c>
      <c r="C35" s="60" t="str">
        <f t="shared" ref="C35:BN35" si="69">C$17</f>
        <v>n/a</v>
      </c>
      <c r="D35" s="60" t="str">
        <f t="shared" si="69"/>
        <v>n/a</v>
      </c>
      <c r="E35" s="60" t="str">
        <f t="shared" si="69"/>
        <v>n/a</v>
      </c>
      <c r="F35" s="60" t="str">
        <f t="shared" si="69"/>
        <v>n/a</v>
      </c>
      <c r="G35" s="60" t="str">
        <f t="shared" si="69"/>
        <v>n/a</v>
      </c>
      <c r="H35" s="60" t="str">
        <f t="shared" si="69"/>
        <v>n/a</v>
      </c>
      <c r="I35" s="60" t="str">
        <f t="shared" si="69"/>
        <v>n/a</v>
      </c>
      <c r="J35" s="60" t="str">
        <f t="shared" si="69"/>
        <v>n/a</v>
      </c>
      <c r="K35" s="60" t="str">
        <f t="shared" si="69"/>
        <v>n/a</v>
      </c>
      <c r="L35" s="60" t="str">
        <f t="shared" si="69"/>
        <v>n/a</v>
      </c>
      <c r="M35" s="60" t="str">
        <f t="shared" si="69"/>
        <v>n/a</v>
      </c>
      <c r="N35" s="60" t="str">
        <f t="shared" si="69"/>
        <v>n/a</v>
      </c>
      <c r="O35" s="60" t="str">
        <f t="shared" si="69"/>
        <v>n/a</v>
      </c>
      <c r="P35" s="60" t="str">
        <f t="shared" si="69"/>
        <v>n/a</v>
      </c>
      <c r="Q35" s="60" t="str">
        <f t="shared" si="69"/>
        <v>n/a</v>
      </c>
      <c r="R35" s="60" t="str">
        <f t="shared" si="69"/>
        <v>n/a</v>
      </c>
      <c r="S35" s="60" t="str">
        <f t="shared" si="69"/>
        <v>n/a</v>
      </c>
      <c r="T35" s="60" t="str">
        <f t="shared" si="69"/>
        <v>n/a</v>
      </c>
      <c r="U35" s="60" t="str">
        <f t="shared" si="69"/>
        <v>n/a</v>
      </c>
      <c r="V35" s="60" t="str">
        <f t="shared" si="69"/>
        <v>n/a</v>
      </c>
      <c r="W35" s="60" t="str">
        <f t="shared" si="69"/>
        <v>n/a</v>
      </c>
      <c r="X35" s="60" t="str">
        <f t="shared" si="69"/>
        <v>n/a</v>
      </c>
      <c r="Y35" s="60" t="str">
        <f t="shared" si="69"/>
        <v>n/a</v>
      </c>
      <c r="Z35" s="60" t="str">
        <f t="shared" si="69"/>
        <v>n/a</v>
      </c>
      <c r="AA35" s="60" t="str">
        <f t="shared" si="69"/>
        <v>n/a</v>
      </c>
      <c r="AB35" s="60" t="str">
        <f t="shared" si="69"/>
        <v>n/a</v>
      </c>
      <c r="AC35" s="60" t="str">
        <f t="shared" si="69"/>
        <v>n/a</v>
      </c>
      <c r="AD35" s="60" t="str">
        <f t="shared" si="69"/>
        <v>n/a</v>
      </c>
      <c r="AE35" s="60" t="str">
        <f t="shared" si="69"/>
        <v>n/a</v>
      </c>
      <c r="AF35" s="60" t="str">
        <f t="shared" si="69"/>
        <v>n/a</v>
      </c>
      <c r="AG35" s="60" t="str">
        <f t="shared" si="69"/>
        <v>n/a</v>
      </c>
      <c r="AH35" s="60" t="str">
        <f t="shared" si="69"/>
        <v>n/a</v>
      </c>
      <c r="AI35" s="60" t="str">
        <f t="shared" si="69"/>
        <v>n/a</v>
      </c>
      <c r="AJ35" s="60" t="str">
        <f t="shared" si="69"/>
        <v>n/a</v>
      </c>
      <c r="AK35" s="60" t="str">
        <f t="shared" si="69"/>
        <v>n/a</v>
      </c>
      <c r="AL35" s="60" t="str">
        <f t="shared" si="69"/>
        <v>n/a</v>
      </c>
      <c r="AM35" s="60" t="str">
        <f t="shared" si="69"/>
        <v>n/a</v>
      </c>
      <c r="AN35" s="60" t="str">
        <f t="shared" si="69"/>
        <v>n/a</v>
      </c>
      <c r="AO35" s="60" t="str">
        <f t="shared" si="69"/>
        <v>n/a</v>
      </c>
      <c r="AP35" s="60" t="str">
        <f t="shared" si="69"/>
        <v>n/a</v>
      </c>
      <c r="AQ35" s="60" t="str">
        <f t="shared" si="69"/>
        <v>n/a</v>
      </c>
      <c r="AR35" s="60" t="str">
        <f t="shared" si="69"/>
        <v>n/a</v>
      </c>
      <c r="AS35" s="60" t="str">
        <f t="shared" si="69"/>
        <v>n/a</v>
      </c>
      <c r="AT35" s="60" t="str">
        <f t="shared" si="69"/>
        <v>n/a</v>
      </c>
      <c r="AU35" s="60" t="str">
        <f t="shared" si="69"/>
        <v>n/a</v>
      </c>
      <c r="AV35" s="60" t="str">
        <f t="shared" si="69"/>
        <v>n/a</v>
      </c>
      <c r="AW35" s="60" t="str">
        <f t="shared" si="69"/>
        <v>n/a</v>
      </c>
      <c r="AX35" s="60" t="str">
        <f t="shared" si="69"/>
        <v>n/a</v>
      </c>
      <c r="AY35" s="60" t="str">
        <f t="shared" si="69"/>
        <v>n/a</v>
      </c>
      <c r="AZ35" s="60" t="str">
        <f t="shared" si="69"/>
        <v>n/a</v>
      </c>
      <c r="BA35" s="60" t="str">
        <f t="shared" si="69"/>
        <v>n/a</v>
      </c>
      <c r="BB35" s="60" t="str">
        <f t="shared" si="69"/>
        <v>n/a</v>
      </c>
      <c r="BC35" s="60" t="str">
        <f t="shared" si="69"/>
        <v>n/a</v>
      </c>
      <c r="BD35" s="60" t="str">
        <f t="shared" si="69"/>
        <v>n/a</v>
      </c>
      <c r="BE35" s="60" t="str">
        <f t="shared" si="69"/>
        <v>n/a</v>
      </c>
      <c r="BF35" s="60" t="str">
        <f t="shared" si="69"/>
        <v>n/a</v>
      </c>
      <c r="BG35" s="60" t="str">
        <f t="shared" si="69"/>
        <v>n/a</v>
      </c>
      <c r="BH35" s="60" t="str">
        <f t="shared" si="69"/>
        <v>n/a</v>
      </c>
      <c r="BI35" s="60" t="str">
        <f t="shared" si="69"/>
        <v>n/a</v>
      </c>
      <c r="BJ35" s="60" t="str">
        <f t="shared" si="69"/>
        <v>n/a</v>
      </c>
      <c r="BK35" s="60" t="str">
        <f t="shared" si="69"/>
        <v>n/a</v>
      </c>
      <c r="BL35" s="60" t="str">
        <f t="shared" si="69"/>
        <v>n/a</v>
      </c>
      <c r="BM35" s="60" t="str">
        <f t="shared" si="69"/>
        <v>n/a</v>
      </c>
      <c r="BN35" s="60" t="str">
        <f t="shared" si="69"/>
        <v>n/a</v>
      </c>
      <c r="BO35" s="60" t="str">
        <f t="shared" ref="BO35:DZ35" si="70">BO$17</f>
        <v>n/a</v>
      </c>
      <c r="BP35" s="60" t="str">
        <f t="shared" si="70"/>
        <v>n/a</v>
      </c>
      <c r="BQ35" s="60" t="str">
        <f t="shared" si="70"/>
        <v>n/a</v>
      </c>
      <c r="BR35" s="60" t="str">
        <f t="shared" si="70"/>
        <v>n/a</v>
      </c>
      <c r="BS35" s="60" t="str">
        <f t="shared" si="70"/>
        <v>n/a</v>
      </c>
      <c r="BT35" s="60" t="str">
        <f t="shared" si="70"/>
        <v>n/a</v>
      </c>
      <c r="BU35" s="60" t="str">
        <f t="shared" si="70"/>
        <v>n/a</v>
      </c>
      <c r="BV35" s="60" t="str">
        <f t="shared" si="70"/>
        <v>n/a</v>
      </c>
      <c r="BW35" s="60" t="str">
        <f t="shared" si="70"/>
        <v>n/a</v>
      </c>
      <c r="BX35" s="60" t="str">
        <f t="shared" si="70"/>
        <v>n/a</v>
      </c>
      <c r="BY35" s="60" t="str">
        <f t="shared" si="70"/>
        <v>n/a</v>
      </c>
      <c r="BZ35" s="60" t="str">
        <f t="shared" si="70"/>
        <v>n/a</v>
      </c>
      <c r="CA35" s="60" t="str">
        <f t="shared" si="70"/>
        <v>n/a</v>
      </c>
      <c r="CB35" s="60" t="str">
        <f t="shared" si="70"/>
        <v>n/a</v>
      </c>
      <c r="CC35" s="60" t="str">
        <f t="shared" si="70"/>
        <v>n/a</v>
      </c>
      <c r="CD35" s="60" t="str">
        <f t="shared" si="70"/>
        <v>n/a</v>
      </c>
      <c r="CE35" s="60" t="str">
        <f t="shared" si="70"/>
        <v>n/a</v>
      </c>
      <c r="CF35" s="60" t="str">
        <f t="shared" si="70"/>
        <v>n/a</v>
      </c>
      <c r="CG35" s="60" t="str">
        <f t="shared" si="70"/>
        <v>n/a</v>
      </c>
      <c r="CH35" s="60" t="str">
        <f t="shared" si="70"/>
        <v>n/a</v>
      </c>
      <c r="CI35" s="60" t="str">
        <f t="shared" si="70"/>
        <v>n/a</v>
      </c>
      <c r="CJ35" s="60" t="str">
        <f t="shared" si="70"/>
        <v>n/a</v>
      </c>
      <c r="CK35" s="60" t="str">
        <f t="shared" si="70"/>
        <v>n/a</v>
      </c>
      <c r="CL35" s="60" t="str">
        <f t="shared" si="70"/>
        <v>n/a</v>
      </c>
      <c r="CM35" s="60" t="str">
        <f t="shared" si="70"/>
        <v>n/a</v>
      </c>
      <c r="CN35" s="60" t="str">
        <f t="shared" si="70"/>
        <v>n/a</v>
      </c>
      <c r="CO35" s="60" t="str">
        <f t="shared" si="70"/>
        <v>n/a</v>
      </c>
      <c r="CP35" s="60" t="str">
        <f t="shared" si="70"/>
        <v>n/a</v>
      </c>
      <c r="CQ35" s="60" t="str">
        <f t="shared" si="70"/>
        <v>n/a</v>
      </c>
      <c r="CR35" s="60" t="str">
        <f t="shared" si="70"/>
        <v>n/a</v>
      </c>
      <c r="CS35" s="60" t="str">
        <f t="shared" si="70"/>
        <v>n/a</v>
      </c>
      <c r="CT35" s="60" t="str">
        <f t="shared" si="70"/>
        <v>n/a</v>
      </c>
      <c r="CU35" s="60" t="str">
        <f t="shared" si="70"/>
        <v>n/a</v>
      </c>
      <c r="CV35" s="60" t="str">
        <f t="shared" si="70"/>
        <v>n/a</v>
      </c>
      <c r="CW35" s="60" t="str">
        <f t="shared" si="70"/>
        <v>n/a</v>
      </c>
      <c r="CX35" s="60" t="str">
        <f t="shared" si="70"/>
        <v>n/a</v>
      </c>
      <c r="CY35" s="60" t="str">
        <f t="shared" si="70"/>
        <v>n/a</v>
      </c>
      <c r="CZ35" s="60" t="str">
        <f t="shared" si="70"/>
        <v>n/a</v>
      </c>
      <c r="DA35" s="60" t="str">
        <f t="shared" si="70"/>
        <v>n/a</v>
      </c>
      <c r="DB35" s="60" t="str">
        <f t="shared" si="70"/>
        <v>n/a</v>
      </c>
      <c r="DC35" s="60" t="str">
        <f t="shared" si="70"/>
        <v>n/a</v>
      </c>
      <c r="DD35" s="60" t="str">
        <f t="shared" si="70"/>
        <v>n/a</v>
      </c>
      <c r="DE35" s="60" t="str">
        <f t="shared" si="70"/>
        <v>n/a</v>
      </c>
      <c r="DF35" s="60" t="str">
        <f t="shared" si="70"/>
        <v>n/a</v>
      </c>
      <c r="DG35" s="60" t="str">
        <f t="shared" si="70"/>
        <v>n/a</v>
      </c>
      <c r="DH35" s="60" t="str">
        <f t="shared" si="70"/>
        <v>n/a</v>
      </c>
      <c r="DI35" s="60" t="str">
        <f t="shared" si="70"/>
        <v>n/a</v>
      </c>
      <c r="DJ35" s="60" t="str">
        <f t="shared" si="70"/>
        <v>n/a</v>
      </c>
      <c r="DK35" s="60" t="str">
        <f t="shared" si="70"/>
        <v>n/a</v>
      </c>
      <c r="DL35" s="60" t="str">
        <f t="shared" si="70"/>
        <v>n/a</v>
      </c>
      <c r="DM35" s="60" t="str">
        <f t="shared" si="70"/>
        <v>n/a</v>
      </c>
      <c r="DN35" s="60" t="str">
        <f t="shared" si="70"/>
        <v>n/a</v>
      </c>
      <c r="DO35" s="60" t="str">
        <f t="shared" si="70"/>
        <v>n/a</v>
      </c>
      <c r="DP35" s="60" t="str">
        <f t="shared" si="70"/>
        <v>n/a</v>
      </c>
      <c r="DQ35" s="60" t="str">
        <f t="shared" si="70"/>
        <v>n/a</v>
      </c>
      <c r="DR35" s="60" t="str">
        <f t="shared" si="70"/>
        <v>n/a</v>
      </c>
      <c r="DS35" s="60" t="str">
        <f t="shared" si="70"/>
        <v>n/a</v>
      </c>
      <c r="DT35" s="60" t="str">
        <f t="shared" si="70"/>
        <v>n/a</v>
      </c>
      <c r="DU35" s="60" t="str">
        <f t="shared" si="70"/>
        <v>n/a</v>
      </c>
      <c r="DV35" s="60" t="str">
        <f t="shared" si="70"/>
        <v>n/a</v>
      </c>
      <c r="DW35" s="60" t="str">
        <f t="shared" si="70"/>
        <v>n/a</v>
      </c>
      <c r="DX35" s="60" t="str">
        <f t="shared" si="70"/>
        <v>n/a</v>
      </c>
      <c r="DY35" s="60" t="str">
        <f t="shared" si="70"/>
        <v>n/a</v>
      </c>
      <c r="DZ35" s="60" t="str">
        <f t="shared" si="70"/>
        <v>n/a</v>
      </c>
      <c r="EA35" s="60" t="str">
        <f t="shared" si="68"/>
        <v>n/a</v>
      </c>
      <c r="EB35" s="60" t="str">
        <f t="shared" si="68"/>
        <v>n/a</v>
      </c>
      <c r="EC35" s="60" t="str">
        <f t="shared" si="68"/>
        <v>n/a</v>
      </c>
      <c r="ED35" s="60" t="str">
        <f t="shared" si="68"/>
        <v>n/a</v>
      </c>
      <c r="EE35" s="60" t="str">
        <f t="shared" si="68"/>
        <v>n/a</v>
      </c>
      <c r="EF35" s="60" t="str">
        <f t="shared" si="68"/>
        <v>n/a</v>
      </c>
      <c r="EG35" s="60" t="str">
        <f t="shared" si="68"/>
        <v>n/a</v>
      </c>
      <c r="EH35" s="60" t="str">
        <f t="shared" si="68"/>
        <v>n/a</v>
      </c>
      <c r="EI35" s="60" t="str">
        <f t="shared" si="68"/>
        <v>n/a</v>
      </c>
      <c r="EJ35" s="60" t="str">
        <f t="shared" si="68"/>
        <v>n/a</v>
      </c>
      <c r="EK35" s="60" t="str">
        <f t="shared" si="68"/>
        <v>n/a</v>
      </c>
      <c r="EL35" s="60" t="str">
        <f t="shared" si="68"/>
        <v>n/a</v>
      </c>
      <c r="EM35" s="60" t="str">
        <f t="shared" si="68"/>
        <v>n/a</v>
      </c>
      <c r="EN35" s="60" t="str">
        <f t="shared" si="68"/>
        <v>n/a</v>
      </c>
      <c r="EO35" s="60" t="str">
        <f t="shared" si="68"/>
        <v>n/a</v>
      </c>
      <c r="EP35" s="60" t="str">
        <f t="shared" si="68"/>
        <v>n/a</v>
      </c>
      <c r="EQ35" s="60" t="str">
        <f t="shared" si="68"/>
        <v>n/a</v>
      </c>
      <c r="ER35" s="60" t="str">
        <f t="shared" si="68"/>
        <v>n/a</v>
      </c>
      <c r="ES35" s="60" t="str">
        <f t="shared" si="68"/>
        <v>n/a</v>
      </c>
      <c r="ET35" s="60" t="str">
        <f t="shared" si="68"/>
        <v>n/a</v>
      </c>
      <c r="EU35" s="60" t="str">
        <f t="shared" si="68"/>
        <v>n/a</v>
      </c>
      <c r="EV35" s="60" t="str">
        <f t="shared" si="68"/>
        <v>n/a</v>
      </c>
      <c r="EW35" s="60" t="str">
        <f t="shared" si="68"/>
        <v>n/a</v>
      </c>
      <c r="EX35" s="60" t="str">
        <f t="shared" si="68"/>
        <v>n/a</v>
      </c>
      <c r="EY35" s="60" t="str">
        <f t="shared" si="68"/>
        <v>n/a</v>
      </c>
      <c r="EZ35" s="60" t="str">
        <f t="shared" si="68"/>
        <v>n/a</v>
      </c>
      <c r="FA35" s="60" t="str">
        <f t="shared" si="68"/>
        <v>n/a</v>
      </c>
      <c r="FB35" s="60" t="str">
        <f t="shared" si="68"/>
        <v>n/a</v>
      </c>
      <c r="FC35" s="60" t="str">
        <f t="shared" si="68"/>
        <v>n/a</v>
      </c>
      <c r="FD35" s="60" t="str">
        <f t="shared" si="68"/>
        <v>n/a</v>
      </c>
      <c r="FE35" s="60" t="str">
        <f t="shared" si="68"/>
        <v>n/a</v>
      </c>
      <c r="FF35" s="60" t="str">
        <f t="shared" si="68"/>
        <v>n/a</v>
      </c>
      <c r="FG35" s="60" t="str">
        <f t="shared" si="68"/>
        <v>n/a</v>
      </c>
      <c r="FH35" s="60" t="str">
        <f t="shared" si="68"/>
        <v>n/a</v>
      </c>
      <c r="FI35" s="60" t="str">
        <f t="shared" si="68"/>
        <v>n/a</v>
      </c>
      <c r="FJ35" s="60" t="str">
        <f t="shared" si="68"/>
        <v>n/a</v>
      </c>
      <c r="FK35" s="60" t="str">
        <f t="shared" si="68"/>
        <v>n/a</v>
      </c>
      <c r="FL35" s="60" t="str">
        <f t="shared" si="68"/>
        <v>n/a</v>
      </c>
      <c r="FM35" s="60" t="str">
        <f t="shared" si="68"/>
        <v>n/a</v>
      </c>
      <c r="FN35" s="60" t="str">
        <f t="shared" si="68"/>
        <v>n/a</v>
      </c>
      <c r="FO35" s="60" t="str">
        <f t="shared" si="68"/>
        <v>n/a</v>
      </c>
      <c r="FP35" s="60" t="str">
        <f t="shared" si="68"/>
        <v>n/a</v>
      </c>
      <c r="FQ35" s="60" t="str">
        <f t="shared" si="68"/>
        <v>n/a</v>
      </c>
      <c r="FR35" s="60" t="str">
        <f t="shared" si="68"/>
        <v>n/a</v>
      </c>
      <c r="FS35" s="60" t="str">
        <f t="shared" si="68"/>
        <v>n/a</v>
      </c>
      <c r="FT35" s="60" t="str">
        <f t="shared" si="68"/>
        <v>n/a</v>
      </c>
      <c r="FU35" s="60" t="str">
        <f t="shared" si="68"/>
        <v>n/a</v>
      </c>
      <c r="FV35" s="60" t="str">
        <f t="shared" si="68"/>
        <v>n/a</v>
      </c>
      <c r="FW35" s="60" t="str">
        <f t="shared" si="68"/>
        <v>n/a</v>
      </c>
      <c r="FX35" s="60" t="str">
        <f t="shared" si="68"/>
        <v>n/a</v>
      </c>
      <c r="FY35" s="60" t="str">
        <f t="shared" si="68"/>
        <v>n/a</v>
      </c>
      <c r="FZ35" s="60" t="str">
        <f t="shared" si="68"/>
        <v>n/a</v>
      </c>
      <c r="GA35" s="60" t="str">
        <f t="shared" si="68"/>
        <v>n/a</v>
      </c>
      <c r="GB35" s="60" t="str">
        <f t="shared" si="68"/>
        <v>n/a</v>
      </c>
      <c r="GC35" s="60" t="str">
        <f t="shared" si="68"/>
        <v>n/a</v>
      </c>
      <c r="GD35" s="60" t="str">
        <f t="shared" si="68"/>
        <v>n/a</v>
      </c>
      <c r="GE35" s="60" t="str">
        <f t="shared" si="68"/>
        <v>n/a</v>
      </c>
      <c r="GF35" s="60" t="str">
        <f t="shared" si="68"/>
        <v>n/a</v>
      </c>
      <c r="GG35" s="60" t="str">
        <f t="shared" si="68"/>
        <v>n/a</v>
      </c>
      <c r="GH35" s="60">
        <f t="shared" si="68"/>
        <v>0</v>
      </c>
      <c r="GI35" s="60">
        <f t="shared" si="68"/>
        <v>0</v>
      </c>
      <c r="GJ35" s="60">
        <f t="shared" si="68"/>
        <v>0</v>
      </c>
      <c r="GK35" s="60">
        <f t="shared" si="68"/>
        <v>5.8138696475714013</v>
      </c>
      <c r="GL35" s="60">
        <f t="shared" si="65"/>
        <v>4.4685916773616441</v>
      </c>
      <c r="GM35" s="60">
        <f t="shared" si="66"/>
        <v>5.9565469483615185</v>
      </c>
      <c r="GN35" s="60">
        <f t="shared" si="66"/>
        <v>5.1477791381184579</v>
      </c>
      <c r="GO35" s="60">
        <f t="shared" si="66"/>
        <v>3.669094527649297</v>
      </c>
      <c r="GP35" s="60">
        <f t="shared" si="66"/>
        <v>3.8375390968784506</v>
      </c>
      <c r="GQ35" s="60">
        <f t="shared" si="66"/>
        <v>3.9466022835692893</v>
      </c>
      <c r="GR35" s="60">
        <f t="shared" si="66"/>
        <v>3.8179770757669873</v>
      </c>
      <c r="GS35" s="60">
        <f t="shared" si="66"/>
        <v>3.817559277076632</v>
      </c>
      <c r="GT35" s="60">
        <f t="shared" si="66"/>
        <v>3.6225395705548502</v>
      </c>
      <c r="GU35" s="60">
        <f t="shared" si="66"/>
        <v>3.590030192305016</v>
      </c>
      <c r="GV35" s="60">
        <f t="shared" si="66"/>
        <v>3.5580990610512675</v>
      </c>
      <c r="GW35" s="60">
        <f t="shared" si="66"/>
        <v>3.5782698414285274</v>
      </c>
      <c r="GX35" s="60">
        <f t="shared" si="66"/>
        <v>3.6146777562141352</v>
      </c>
      <c r="GY35" s="60">
        <f t="shared" si="66"/>
        <v>3.5991921758582013</v>
      </c>
      <c r="GZ35" s="60">
        <f t="shared" si="66"/>
        <v>3.6173038216184006</v>
      </c>
      <c r="HA35" s="60">
        <f t="shared" si="66"/>
        <v>3.6014751028963898</v>
      </c>
      <c r="HB35" s="60">
        <f t="shared" si="66"/>
        <v>3.6351097355897588</v>
      </c>
      <c r="HC35" s="60">
        <f t="shared" si="66"/>
        <v>3.6512723064988872</v>
      </c>
      <c r="HD35" s="60">
        <f t="shared" si="66"/>
        <v>3.6990336548557545</v>
      </c>
      <c r="HE35" s="60">
        <f t="shared" si="66"/>
        <v>3.7131874886483729</v>
      </c>
      <c r="HF35" s="60">
        <f t="shared" si="66"/>
        <v>3.7425260906161828</v>
      </c>
      <c r="HG35" s="60">
        <f t="shared" si="66"/>
        <v>3.7235653230651478</v>
      </c>
      <c r="HH35" s="60">
        <f t="shared" si="66"/>
        <v>3.7359777985189524</v>
      </c>
      <c r="HI35" s="60">
        <f t="shared" si="66"/>
        <v>3.7322946270250235</v>
      </c>
      <c r="HJ35" s="60">
        <f t="shared" si="66"/>
        <v>3.7437001995056063</v>
      </c>
      <c r="HK35" s="60">
        <f t="shared" si="66"/>
        <v>3.7089904584699296</v>
      </c>
      <c r="HL35" s="60">
        <f t="shared" si="66"/>
        <v>3.7049603573332091</v>
      </c>
      <c r="HM35" s="60">
        <f t="shared" si="66"/>
        <v>3.685845679012667</v>
      </c>
      <c r="HN35" s="60">
        <f t="shared" si="66"/>
        <v>3.6816924448592969</v>
      </c>
      <c r="HO35" s="60">
        <f t="shared" si="66"/>
        <v>3.6481177244633622</v>
      </c>
      <c r="HP35" s="60">
        <f t="shared" si="66"/>
        <v>3.6441127768097159</v>
      </c>
      <c r="HQ35" s="60">
        <f t="shared" si="66"/>
        <v>3.6255681661140571</v>
      </c>
      <c r="HR35" s="60">
        <f t="shared" si="66"/>
        <v>3.635675763724211</v>
      </c>
      <c r="HS35" s="60">
        <f t="shared" si="66"/>
        <v>3.588835875487284</v>
      </c>
      <c r="HT35" s="60">
        <f t="shared" si="66"/>
        <v>3.5569258897375722</v>
      </c>
      <c r="HU35" s="60">
        <f t="shared" si="66"/>
        <v>3.5117359039375184</v>
      </c>
      <c r="HV35" s="60">
        <f t="shared" si="66"/>
        <v>3.4948967214686322</v>
      </c>
      <c r="HW35" s="60">
        <f t="shared" si="66"/>
        <v>3.4782296569489279</v>
      </c>
      <c r="HX35" s="60">
        <f t="shared" si="66"/>
        <v>3.4482478770077707</v>
      </c>
      <c r="HY35" s="60">
        <f t="shared" si="66"/>
        <v>3.4321459396130738</v>
      </c>
      <c r="HZ35" s="60">
        <f t="shared" si="66"/>
        <v>3.3896976346559082</v>
      </c>
      <c r="IA35" s="60">
        <f t="shared" si="66"/>
        <v>3.3874968217506352</v>
      </c>
      <c r="IB35" s="60">
        <f t="shared" si="66"/>
        <v>3.3329951425439042</v>
      </c>
      <c r="IC35" s="60">
        <f t="shared" si="66"/>
        <v>3.2925369507380342</v>
      </c>
    </row>
    <row r="36" spans="1:238" s="60" customFormat="1">
      <c r="A36" s="70"/>
      <c r="W36" s="61"/>
      <c r="X36" s="61"/>
      <c r="Y36" s="61"/>
      <c r="Z36" s="61"/>
      <c r="AA36" s="61"/>
      <c r="AB36" s="61"/>
      <c r="AC36" s="61"/>
      <c r="AD36" s="61"/>
      <c r="AE36" s="61"/>
      <c r="AF36" s="61"/>
      <c r="AG36" s="61"/>
      <c r="AH36" s="61"/>
      <c r="AI36" s="61"/>
      <c r="AJ36" s="61"/>
      <c r="AK36" s="61"/>
      <c r="AL36" s="61"/>
      <c r="AM36" s="61"/>
      <c r="AN36" s="61"/>
      <c r="AO36" s="61"/>
      <c r="AP36" s="61"/>
      <c r="AQ36" s="61"/>
      <c r="AR36" s="61"/>
      <c r="AS36" s="61"/>
      <c r="BO36" s="61"/>
      <c r="BP36" s="61"/>
      <c r="BQ36" s="61"/>
      <c r="BR36" s="61"/>
      <c r="BS36" s="61"/>
      <c r="BT36" s="61"/>
      <c r="BU36" s="61"/>
      <c r="BV36" s="61"/>
      <c r="BW36" s="61"/>
      <c r="BX36" s="61"/>
      <c r="BY36" s="61"/>
      <c r="BZ36" s="61"/>
      <c r="CA36" s="61"/>
      <c r="CB36" s="61"/>
      <c r="CC36" s="61"/>
      <c r="CD36" s="61"/>
      <c r="CE36" s="61"/>
      <c r="CF36" s="61"/>
      <c r="CG36" s="61"/>
      <c r="CH36" s="61"/>
      <c r="CI36" s="61"/>
      <c r="CJ36" s="61"/>
      <c r="CK36" s="61"/>
      <c r="DG36" s="61"/>
      <c r="DH36" s="61"/>
      <c r="DI36" s="61"/>
      <c r="DJ36" s="61"/>
      <c r="DK36" s="61"/>
      <c r="DL36" s="61"/>
      <c r="DM36" s="61"/>
      <c r="DN36" s="61"/>
      <c r="DO36" s="61"/>
      <c r="DP36" s="61"/>
      <c r="DQ36" s="61"/>
      <c r="DR36" s="61"/>
      <c r="DS36" s="61"/>
      <c r="DT36" s="61"/>
      <c r="DU36" s="61"/>
      <c r="DV36" s="61"/>
      <c r="DW36" s="61"/>
      <c r="DX36" s="61"/>
      <c r="DY36" s="61"/>
      <c r="DZ36" s="61"/>
      <c r="EA36" s="61"/>
      <c r="EB36" s="61"/>
      <c r="EC36" s="61"/>
      <c r="EY36" s="61"/>
      <c r="EZ36" s="61"/>
      <c r="FA36" s="61"/>
      <c r="FB36" s="61"/>
      <c r="FC36" s="61"/>
      <c r="FD36" s="61"/>
      <c r="FE36" s="61"/>
      <c r="FF36" s="61"/>
      <c r="FG36" s="61"/>
      <c r="FH36" s="61"/>
      <c r="FI36" s="61"/>
      <c r="FJ36" s="61"/>
      <c r="FK36" s="61"/>
      <c r="FL36" s="61"/>
      <c r="FM36" s="61"/>
      <c r="FN36" s="61"/>
      <c r="FO36" s="61"/>
      <c r="FP36" s="61"/>
      <c r="FQ36" s="61"/>
      <c r="FR36" s="61"/>
      <c r="FS36" s="61"/>
      <c r="FT36" s="61"/>
      <c r="FU36" s="61"/>
      <c r="FV36" s="61"/>
      <c r="FW36" s="61"/>
      <c r="FX36" s="61"/>
      <c r="FY36" s="61"/>
      <c r="FZ36" s="61"/>
      <c r="GA36" s="61"/>
      <c r="GB36" s="61"/>
      <c r="GC36" s="61"/>
      <c r="GD36" s="61"/>
      <c r="GE36" s="61"/>
      <c r="GF36" s="61"/>
      <c r="GG36" s="61"/>
      <c r="GH36" s="61"/>
      <c r="GI36" s="61"/>
      <c r="GJ36" s="61"/>
      <c r="GK36" s="61"/>
      <c r="GL36" s="61"/>
      <c r="GM36" s="61"/>
      <c r="GN36" s="61"/>
      <c r="GO36" s="61"/>
      <c r="GP36" s="61"/>
      <c r="GQ36" s="61"/>
      <c r="GR36" s="61"/>
      <c r="GS36" s="61"/>
      <c r="GT36" s="61"/>
      <c r="GU36" s="61"/>
      <c r="GV36" s="61"/>
      <c r="GW36" s="61"/>
      <c r="GX36" s="61"/>
      <c r="GY36" s="61"/>
      <c r="GZ36" s="61"/>
      <c r="HA36" s="61"/>
      <c r="HB36" s="61"/>
      <c r="HC36" s="61"/>
      <c r="HD36" s="61"/>
      <c r="HE36" s="61"/>
      <c r="HF36" s="61"/>
      <c r="HG36" s="61"/>
      <c r="HH36" s="61"/>
      <c r="HI36" s="61"/>
      <c r="HJ36" s="61"/>
      <c r="HK36" s="61"/>
      <c r="HL36" s="61"/>
      <c r="HM36" s="61"/>
      <c r="HN36" s="61"/>
      <c r="HO36" s="61"/>
      <c r="HP36" s="61"/>
      <c r="HQ36" s="61"/>
      <c r="HR36" s="61"/>
      <c r="HS36" s="61"/>
      <c r="HT36" s="61"/>
      <c r="HU36" s="61"/>
      <c r="HV36" s="61"/>
      <c r="HW36" s="61"/>
      <c r="HX36" s="61"/>
      <c r="HY36" s="61"/>
      <c r="HZ36" s="61"/>
      <c r="IA36" s="61"/>
      <c r="IB36" s="61"/>
      <c r="IC36" s="61"/>
      <c r="ID36" s="61"/>
    </row>
    <row r="37" spans="1:238" s="60" customFormat="1">
      <c r="A37" s="11" t="s">
        <v>501</v>
      </c>
      <c r="B37" s="4"/>
      <c r="C37" s="4"/>
      <c r="D37" s="4"/>
      <c r="E37" s="4"/>
      <c r="F37" s="4"/>
      <c r="G37" s="4"/>
      <c r="H37" s="4"/>
      <c r="I37" s="4"/>
      <c r="J37" s="4"/>
      <c r="K37" s="4"/>
      <c r="L37" s="4"/>
      <c r="M37" s="4"/>
      <c r="N37" s="4"/>
      <c r="O37" s="4"/>
      <c r="P37" s="4"/>
      <c r="Q37" s="4"/>
      <c r="R37" s="4"/>
      <c r="S37" s="4"/>
      <c r="T37" s="4"/>
      <c r="U37" s="4"/>
      <c r="V37" s="4"/>
      <c r="W37" s="72"/>
      <c r="X37" s="72"/>
      <c r="Y37" s="72"/>
      <c r="Z37" s="72"/>
      <c r="AA37" s="72"/>
      <c r="AB37" s="72"/>
      <c r="AC37" s="72"/>
      <c r="AD37" s="72"/>
      <c r="AE37" s="72"/>
      <c r="AF37" s="72"/>
      <c r="AG37" s="72"/>
      <c r="AH37" s="72"/>
      <c r="AI37" s="72"/>
      <c r="AJ37" s="72"/>
      <c r="AK37" s="72"/>
      <c r="AL37" s="72"/>
      <c r="AM37" s="72"/>
      <c r="AN37" s="72"/>
      <c r="AO37" s="72"/>
      <c r="AP37" s="72"/>
      <c r="AQ37" s="72"/>
      <c r="AR37" s="72"/>
      <c r="AS37" s="72"/>
      <c r="AT37" s="4"/>
      <c r="AU37" s="4"/>
      <c r="AV37" s="4"/>
      <c r="AW37" s="4"/>
      <c r="AX37" s="4"/>
      <c r="AY37" s="4"/>
      <c r="AZ37" s="4"/>
      <c r="BA37" s="4"/>
      <c r="BB37" s="4"/>
      <c r="BC37" s="4"/>
      <c r="BD37" s="4"/>
      <c r="BE37" s="4"/>
      <c r="BF37" s="4"/>
      <c r="BG37" s="4"/>
      <c r="BH37" s="4"/>
      <c r="BI37" s="4"/>
      <c r="BJ37" s="4"/>
      <c r="BK37" s="4"/>
      <c r="BL37" s="4"/>
      <c r="BM37" s="4"/>
      <c r="BN37" s="4"/>
      <c r="BO37" s="72"/>
      <c r="BP37" s="72"/>
      <c r="BQ37" s="72"/>
      <c r="BR37" s="72"/>
      <c r="BS37" s="72"/>
      <c r="BT37" s="72"/>
      <c r="BU37" s="72"/>
      <c r="BV37" s="72"/>
      <c r="BW37" s="72"/>
      <c r="BX37" s="72"/>
      <c r="BY37" s="72"/>
      <c r="BZ37" s="72"/>
      <c r="CA37" s="72"/>
      <c r="CB37" s="72"/>
      <c r="CC37" s="72"/>
      <c r="CD37" s="72"/>
      <c r="CE37" s="72"/>
      <c r="CF37" s="72"/>
      <c r="CG37" s="72"/>
      <c r="CH37" s="72"/>
      <c r="CI37" s="72"/>
      <c r="CJ37" s="72"/>
      <c r="CK37" s="72"/>
      <c r="CL37" s="4"/>
      <c r="CM37" s="4"/>
      <c r="CN37" s="4"/>
      <c r="CO37" s="4"/>
      <c r="CP37" s="4"/>
      <c r="CQ37" s="4"/>
      <c r="CR37" s="4"/>
      <c r="CS37" s="4"/>
      <c r="CT37" s="4"/>
      <c r="CU37" s="4"/>
      <c r="CV37" s="4"/>
      <c r="CW37" s="4"/>
      <c r="CX37" s="4"/>
      <c r="CY37" s="4"/>
      <c r="CZ37" s="4"/>
      <c r="DA37" s="4"/>
      <c r="DB37" s="4"/>
      <c r="DC37" s="4"/>
      <c r="DD37" s="4"/>
      <c r="DE37" s="4"/>
      <c r="DF37" s="4"/>
      <c r="DG37" s="72"/>
      <c r="DH37" s="72"/>
      <c r="DI37" s="72"/>
      <c r="DJ37" s="72"/>
      <c r="DK37" s="72"/>
      <c r="DL37" s="72"/>
      <c r="DM37" s="72"/>
      <c r="DN37" s="72"/>
      <c r="DO37" s="72"/>
      <c r="DP37" s="72"/>
      <c r="DQ37" s="72"/>
      <c r="DR37" s="72"/>
      <c r="DS37" s="72"/>
      <c r="DT37" s="72"/>
      <c r="DU37" s="72"/>
      <c r="DV37" s="72"/>
      <c r="DW37" s="72"/>
      <c r="DX37" s="72"/>
      <c r="DY37" s="72"/>
      <c r="DZ37" s="72"/>
      <c r="EA37" s="72"/>
      <c r="EB37" s="72"/>
      <c r="EC37" s="72"/>
      <c r="ED37" s="4"/>
      <c r="EE37" s="4"/>
      <c r="EF37" s="4"/>
      <c r="EG37" s="4"/>
      <c r="EH37" s="4"/>
      <c r="EI37" s="4"/>
      <c r="EJ37" s="4"/>
      <c r="EK37" s="4"/>
      <c r="EL37" s="4"/>
      <c r="EM37" s="4"/>
      <c r="EN37" s="4"/>
      <c r="EO37" s="4"/>
      <c r="EP37" s="4"/>
      <c r="EQ37" s="4"/>
      <c r="ER37" s="4"/>
      <c r="ES37" s="4"/>
      <c r="ET37" s="4"/>
      <c r="EU37" s="4"/>
      <c r="EV37" s="4"/>
      <c r="EW37" s="4"/>
      <c r="EX37" s="4"/>
      <c r="EY37" s="72"/>
      <c r="EZ37" s="72"/>
      <c r="FA37" s="72"/>
      <c r="FB37" s="72"/>
      <c r="FC37" s="72"/>
      <c r="FD37" s="72"/>
      <c r="FE37" s="72"/>
      <c r="FF37" s="72"/>
      <c r="FG37" s="72"/>
      <c r="FH37" s="72"/>
      <c r="FI37" s="72"/>
      <c r="FJ37" s="72"/>
      <c r="FK37" s="72"/>
      <c r="FL37" s="72"/>
      <c r="FM37" s="72"/>
      <c r="FN37" s="72"/>
      <c r="FO37" s="72"/>
      <c r="FP37" s="72"/>
      <c r="FQ37" s="72"/>
      <c r="FR37" s="72"/>
      <c r="FS37" s="72"/>
      <c r="FT37" s="72"/>
      <c r="FU37" s="72"/>
      <c r="FV37" s="72"/>
      <c r="FW37" s="72"/>
      <c r="FX37" s="72"/>
      <c r="FY37" s="72"/>
      <c r="FZ37" s="72"/>
      <c r="GA37" s="72"/>
      <c r="GB37" s="72"/>
      <c r="GC37" s="72"/>
      <c r="GD37" s="72"/>
      <c r="GE37" s="92"/>
      <c r="GF37" s="77"/>
      <c r="GG37" s="77"/>
      <c r="GH37" s="77"/>
      <c r="GI37" s="77"/>
      <c r="GJ37" s="77"/>
      <c r="GK37" s="77"/>
      <c r="GL37" s="77"/>
      <c r="GM37" s="77"/>
      <c r="GN37" s="77"/>
      <c r="GO37" s="77"/>
      <c r="GP37" s="77"/>
      <c r="GQ37" s="77"/>
      <c r="GR37" s="77"/>
      <c r="GS37" s="77"/>
      <c r="GT37" s="77"/>
      <c r="GU37" s="77"/>
      <c r="GV37" s="77"/>
      <c r="GW37" s="77"/>
      <c r="GX37" s="77"/>
      <c r="GY37" s="77"/>
      <c r="GZ37" s="77"/>
      <c r="HA37" s="77"/>
      <c r="HB37" s="77"/>
      <c r="HC37" s="77"/>
      <c r="HD37" s="77"/>
      <c r="HE37" s="77"/>
      <c r="HF37" s="77"/>
      <c r="HG37" s="77"/>
      <c r="HH37" s="77"/>
      <c r="HI37" s="77"/>
      <c r="HJ37" s="77"/>
      <c r="HK37" s="77"/>
      <c r="HL37" s="77"/>
      <c r="HM37" s="77"/>
      <c r="HN37" s="77"/>
      <c r="HO37" s="77"/>
      <c r="HP37" s="77"/>
      <c r="HQ37" s="77"/>
      <c r="HR37" s="77"/>
      <c r="HS37" s="77"/>
      <c r="HT37" s="77"/>
      <c r="HU37" s="77"/>
      <c r="HV37" s="77"/>
      <c r="HW37" s="77"/>
      <c r="HX37" s="77"/>
      <c r="HY37" s="77"/>
      <c r="HZ37" s="77"/>
      <c r="IA37" s="77"/>
      <c r="IB37" s="77"/>
      <c r="IC37" s="77"/>
      <c r="ID37" s="77"/>
    </row>
    <row r="38" spans="1:238" s="60" customFormat="1">
      <c r="A38" s="91" t="s">
        <v>500</v>
      </c>
    </row>
    <row r="39" spans="1:238" s="60" customFormat="1">
      <c r="A39" s="69" t="s">
        <v>13</v>
      </c>
      <c r="B39" s="60">
        <f>_xlfn.IFNA((INDEX(data_pull!$A:$BA,MATCH(B$2,data_pull!$B:$B,0),MATCH($A39,data_pull!$2:$2,0))),A39*(( 1+B21/400)))</f>
        <v>7</v>
      </c>
      <c r="C39" s="60">
        <f>_xlfn.IFNA((INDEX(data_pull!$A:$BA,MATCH(C$2,data_pull!$B:$B,0),MATCH($A39,data_pull!$2:$2,0))),B39*(( 1+C21/400)))</f>
        <v>7.2</v>
      </c>
      <c r="D39" s="60">
        <f>_xlfn.IFNA((INDEX(data_pull!$A:$BA,MATCH(D$2,data_pull!$B:$B,0),MATCH($A39,data_pull!$2:$2,0))),C39*(( 1+D21/400)))</f>
        <v>7.3</v>
      </c>
      <c r="E39" s="60">
        <f>_xlfn.IFNA((INDEX(data_pull!$A:$BA,MATCH(E$2,data_pull!$B:$B,0),MATCH($A39,data_pull!$2:$2,0))),D39*(( 1+E21/400)))</f>
        <v>7.5</v>
      </c>
      <c r="F39" s="60">
        <f>_xlfn.IFNA((INDEX(data_pull!$A:$BA,MATCH(F$2,data_pull!$B:$B,0),MATCH($A39,data_pull!$2:$2,0))),E39*(( 1+F21/400)))</f>
        <v>7.8</v>
      </c>
      <c r="G39" s="60">
        <f>_xlfn.IFNA((INDEX(data_pull!$A:$BA,MATCH(G$2,data_pull!$B:$B,0),MATCH($A39,data_pull!$2:$2,0))),F39*(( 1+G21/400)))</f>
        <v>8</v>
      </c>
      <c r="H39" s="60">
        <f>_xlfn.IFNA((INDEX(data_pull!$A:$BA,MATCH(H$2,data_pull!$B:$B,0),MATCH($A39,data_pull!$2:$2,0))),G39*(( 1+H21/400)))</f>
        <v>8.1</v>
      </c>
      <c r="I39" s="60">
        <f>_xlfn.IFNA((INDEX(data_pull!$A:$BA,MATCH(I$2,data_pull!$B:$B,0),MATCH($A39,data_pull!$2:$2,0))),H39*(( 1+I21/400)))</f>
        <v>8.3000000000000007</v>
      </c>
      <c r="J39" s="60">
        <f>_xlfn.IFNA((INDEX(data_pull!$A:$BA,MATCH(J$2,data_pull!$B:$B,0),MATCH($A39,data_pull!$2:$2,0))),I39*(( 1+J21/400)))</f>
        <v>8.5</v>
      </c>
      <c r="K39" s="60">
        <f>_xlfn.IFNA((INDEX(data_pull!$A:$BA,MATCH(K$2,data_pull!$B:$B,0),MATCH($A39,data_pull!$2:$2,0))),J39*(( 1+K21/400)))</f>
        <v>8.6999999999999993</v>
      </c>
      <c r="L39" s="60">
        <f>_xlfn.IFNA((INDEX(data_pull!$A:$BA,MATCH(L$2,data_pull!$B:$B,0),MATCH($A39,data_pull!$2:$2,0))),K39*(( 1+L21/400)))</f>
        <v>8.9</v>
      </c>
      <c r="M39" s="60">
        <f>_xlfn.IFNA((INDEX(data_pull!$A:$BA,MATCH(M$2,data_pull!$B:$B,0),MATCH($A39,data_pull!$2:$2,0))),L39*(( 1+M21/400)))</f>
        <v>9.1999999999999993</v>
      </c>
      <c r="N39" s="60">
        <f>_xlfn.IFNA((INDEX(data_pull!$A:$BA,MATCH(N$2,data_pull!$B:$B,0),MATCH($A39,data_pull!$2:$2,0))),M39*(( 1+N21/400)))</f>
        <v>9.5</v>
      </c>
      <c r="O39" s="60">
        <f>_xlfn.IFNA((INDEX(data_pull!$A:$BA,MATCH(O$2,data_pull!$B:$B,0),MATCH($A39,data_pull!$2:$2,0))),N39*(( 1+O21/400)))</f>
        <v>10</v>
      </c>
      <c r="P39" s="60">
        <f>_xlfn.IFNA((INDEX(data_pull!$A:$BA,MATCH(P$2,data_pull!$B:$B,0),MATCH($A39,data_pull!$2:$2,0))),O39*(( 1+P21/400)))</f>
        <v>10.5</v>
      </c>
      <c r="Q39" s="60">
        <f>_xlfn.IFNA((INDEX(data_pull!$A:$BA,MATCH(Q$2,data_pull!$B:$B,0),MATCH($A39,data_pull!$2:$2,0))),P39*(( 1+Q21/400)))</f>
        <v>11</v>
      </c>
      <c r="R39" s="60">
        <f>_xlfn.IFNA((INDEX(data_pull!$A:$BA,MATCH(R$2,data_pull!$B:$B,0),MATCH($A39,data_pull!$2:$2,0))),Q39*(( 1+R21/400)))</f>
        <v>11.7</v>
      </c>
      <c r="S39" s="60">
        <f>_xlfn.IFNA((INDEX(data_pull!$A:$BA,MATCH(S$2,data_pull!$B:$B,0),MATCH($A39,data_pull!$2:$2,0))),R39*(( 1+S21/400)))</f>
        <v>12.4</v>
      </c>
      <c r="T39" s="60">
        <f>_xlfn.IFNA((INDEX(data_pull!$A:$BA,MATCH(T$2,data_pull!$B:$B,0),MATCH($A39,data_pull!$2:$2,0))),S39*(( 1+T21/400)))</f>
        <v>13.1</v>
      </c>
      <c r="U39" s="60">
        <f>_xlfn.IFNA((INDEX(data_pull!$A:$BA,MATCH(U$2,data_pull!$B:$B,0),MATCH($A39,data_pull!$2:$2,0))),T39*(( 1+U21/400)))</f>
        <v>13.8</v>
      </c>
      <c r="V39" s="60">
        <f>_xlfn.IFNA((INDEX(data_pull!$A:$BA,MATCH(V$2,data_pull!$B:$B,0),MATCH($A39,data_pull!$2:$2,0))),U39*(( 1+V21/400)))</f>
        <v>14.5</v>
      </c>
      <c r="W39" s="60">
        <f>_xlfn.IFNA((INDEX(data_pull!$A:$BA,MATCH(W$2,data_pull!$B:$B,0),MATCH($A39,data_pull!$2:$2,0))),V39*(( 1+W21/400)))</f>
        <v>15.2</v>
      </c>
      <c r="X39" s="60">
        <f>_xlfn.IFNA((INDEX(data_pull!$A:$BA,MATCH(X$2,data_pull!$B:$B,0),MATCH($A39,data_pull!$2:$2,0))),W39*(( 1+X21/400)))</f>
        <v>16</v>
      </c>
      <c r="Y39" s="60">
        <f>_xlfn.IFNA((INDEX(data_pull!$A:$BA,MATCH(Y$2,data_pull!$B:$B,0),MATCH($A39,data_pull!$2:$2,0))),X39*(( 1+Y21/400)))</f>
        <v>16.8</v>
      </c>
      <c r="Z39" s="60">
        <f>_xlfn.IFNA((INDEX(data_pull!$A:$BA,MATCH(Z$2,data_pull!$B:$B,0),MATCH($A39,data_pull!$2:$2,0))),Y39*(( 1+Z21/400)))</f>
        <v>17.600000000000001</v>
      </c>
      <c r="AA39" s="60">
        <f>_xlfn.IFNA((INDEX(data_pull!$A:$BA,MATCH(AA$2,data_pull!$B:$B,0),MATCH($A39,data_pull!$2:$2,0))),Z39*(( 1+AA21/400)))</f>
        <v>18.399999999999999</v>
      </c>
      <c r="AB39" s="60">
        <f>_xlfn.IFNA((INDEX(data_pull!$A:$BA,MATCH(AB$2,data_pull!$B:$B,0),MATCH($A39,data_pull!$2:$2,0))),AA39*(( 1+AB21/400)))</f>
        <v>19.2</v>
      </c>
      <c r="AC39" s="60">
        <f>_xlfn.IFNA((INDEX(data_pull!$A:$BA,MATCH(AC$2,data_pull!$B:$B,0),MATCH($A39,data_pull!$2:$2,0))),AB39*(( 1+AC21/400)))</f>
        <v>20</v>
      </c>
      <c r="AD39" s="60">
        <f>_xlfn.IFNA((INDEX(data_pull!$A:$BA,MATCH(AD$2,data_pull!$B:$B,0),MATCH($A39,data_pull!$2:$2,0))),AC39*(( 1+AD21/400)))</f>
        <v>20.9</v>
      </c>
      <c r="AE39" s="60">
        <f>_xlfn.IFNA((INDEX(data_pull!$A:$BA,MATCH(AE$2,data_pull!$B:$B,0),MATCH($A39,data_pull!$2:$2,0))),AD39*(( 1+AE21/400)))</f>
        <v>21.7</v>
      </c>
      <c r="AF39" s="60">
        <f>_xlfn.IFNA((INDEX(data_pull!$A:$BA,MATCH(AF$2,data_pull!$B:$B,0),MATCH($A39,data_pull!$2:$2,0))),AE39*(( 1+AF21/400)))</f>
        <v>22.5</v>
      </c>
      <c r="AG39" s="60">
        <f>_xlfn.IFNA((INDEX(data_pull!$A:$BA,MATCH(AG$2,data_pull!$B:$B,0),MATCH($A39,data_pull!$2:$2,0))),AF39*(( 1+AG21/400)))</f>
        <v>23.3</v>
      </c>
      <c r="AH39" s="60">
        <f>_xlfn.IFNA((INDEX(data_pull!$A:$BA,MATCH(AH$2,data_pull!$B:$B,0),MATCH($A39,data_pull!$2:$2,0))),AG39*(( 1+AH21/400)))</f>
        <v>24.2</v>
      </c>
      <c r="AI39" s="60">
        <f>_xlfn.IFNA((INDEX(data_pull!$A:$BA,MATCH(AI$2,data_pull!$B:$B,0),MATCH($A39,data_pull!$2:$2,0))),AH39*(( 1+AI21/400)))</f>
        <v>25</v>
      </c>
      <c r="AJ39" s="60">
        <f>_xlfn.IFNA((INDEX(data_pull!$A:$BA,MATCH(AJ$2,data_pull!$B:$B,0),MATCH($A39,data_pull!$2:$2,0))),AI39*(( 1+AJ21/400)))</f>
        <v>26</v>
      </c>
      <c r="AK39" s="60">
        <f>_xlfn.IFNA((INDEX(data_pull!$A:$BA,MATCH(AK$2,data_pull!$B:$B,0),MATCH($A39,data_pull!$2:$2,0))),AJ39*(( 1+AK21/400)))</f>
        <v>27</v>
      </c>
      <c r="AL39" s="60">
        <f>_xlfn.IFNA((INDEX(data_pull!$A:$BA,MATCH(AL$2,data_pull!$B:$B,0),MATCH($A39,data_pull!$2:$2,0))),AK39*(( 1+AL21/400)))</f>
        <v>28</v>
      </c>
      <c r="AM39" s="60">
        <f>_xlfn.IFNA((INDEX(data_pull!$A:$BA,MATCH(AM$2,data_pull!$B:$B,0),MATCH($A39,data_pull!$2:$2,0))),AL39*(( 1+AM21/400)))</f>
        <v>29.2</v>
      </c>
      <c r="AN39" s="60">
        <f>_xlfn.IFNA((INDEX(data_pull!$A:$BA,MATCH(AN$2,data_pull!$B:$B,0),MATCH($A39,data_pull!$2:$2,0))),AM39*(( 1+AN21/400)))</f>
        <v>30.5</v>
      </c>
      <c r="AO39" s="60">
        <f>_xlfn.IFNA((INDEX(data_pull!$A:$BA,MATCH(AO$2,data_pull!$B:$B,0),MATCH($A39,data_pull!$2:$2,0))),AN39*(( 1+AO21/400)))</f>
        <v>32</v>
      </c>
      <c r="AP39" s="60">
        <f>_xlfn.IFNA((INDEX(data_pull!$A:$BA,MATCH(AP$2,data_pull!$B:$B,0),MATCH($A39,data_pull!$2:$2,0))),AO39*(( 1+AP21/400)))</f>
        <v>33.6</v>
      </c>
      <c r="AQ39" s="60">
        <f>_xlfn.IFNA((INDEX(data_pull!$A:$BA,MATCH(AQ$2,data_pull!$B:$B,0),MATCH($A39,data_pull!$2:$2,0))),AP39*(( 1+AQ21/400)))</f>
        <v>35.299999999999997</v>
      </c>
      <c r="AR39" s="60">
        <f>_xlfn.IFNA((INDEX(data_pull!$A:$BA,MATCH(AR$2,data_pull!$B:$B,0),MATCH($A39,data_pull!$2:$2,0))),AQ39*(( 1+AR21/400)))</f>
        <v>37</v>
      </c>
      <c r="AS39" s="60">
        <f>_xlfn.IFNA((INDEX(data_pull!$A:$BA,MATCH(AS$2,data_pull!$B:$B,0),MATCH($A39,data_pull!$2:$2,0))),AR39*(( 1+AS21/400)))</f>
        <v>38.799999999999997</v>
      </c>
      <c r="AT39" s="60">
        <f>_xlfn.IFNA((INDEX(data_pull!$A:$BA,MATCH(AT$2,data_pull!$B:$B,0),MATCH($A39,data_pull!$2:$2,0))),AS39*(( 1+AT21/400)))</f>
        <v>40.700000000000003</v>
      </c>
      <c r="AU39" s="60">
        <f>_xlfn.IFNA((INDEX(data_pull!$A:$BA,MATCH(AU$2,data_pull!$B:$B,0),MATCH($A39,data_pull!$2:$2,0))),AT39*(( 1+AU21/400)))</f>
        <v>42.6</v>
      </c>
      <c r="AV39" s="60">
        <f>_xlfn.IFNA((INDEX(data_pull!$A:$BA,MATCH(AV$2,data_pull!$B:$B,0),MATCH($A39,data_pull!$2:$2,0))),AU39*(( 1+AV21/400)))</f>
        <v>44.4</v>
      </c>
      <c r="AW39" s="60">
        <f>_xlfn.IFNA((INDEX(data_pull!$A:$BA,MATCH(AW$2,data_pull!$B:$B,0),MATCH($A39,data_pull!$2:$2,0))),AV39*(( 1+AW21/400)))</f>
        <v>46.3</v>
      </c>
      <c r="AX39" s="60">
        <f>_xlfn.IFNA((INDEX(data_pull!$A:$BA,MATCH(AX$2,data_pull!$B:$B,0),MATCH($A39,data_pull!$2:$2,0))),AW39*(( 1+AX21/400)))</f>
        <v>48.2</v>
      </c>
      <c r="AY39" s="60">
        <f>_xlfn.IFNA((INDEX(data_pull!$A:$BA,MATCH(AY$2,data_pull!$B:$B,0),MATCH($A39,data_pull!$2:$2,0))),AX39*(( 1+AY21/400)))</f>
        <v>50.1</v>
      </c>
      <c r="AZ39" s="60">
        <f>_xlfn.IFNA((INDEX(data_pull!$A:$BA,MATCH(AZ$2,data_pull!$B:$B,0),MATCH($A39,data_pull!$2:$2,0))),AY39*(( 1+AZ21/400)))</f>
        <v>51.8</v>
      </c>
      <c r="BA39" s="60">
        <f>_xlfn.IFNA((INDEX(data_pull!$A:$BA,MATCH(BA$2,data_pull!$B:$B,0),MATCH($A39,data_pull!$2:$2,0))),AZ39*(( 1+BA21/400)))</f>
        <v>53.6</v>
      </c>
      <c r="BB39" s="60">
        <f>_xlfn.IFNA((INDEX(data_pull!$A:$BA,MATCH(BB$2,data_pull!$B:$B,0),MATCH($A39,data_pull!$2:$2,0))),BA39*(( 1+BB21/400)))</f>
        <v>55.2</v>
      </c>
      <c r="BC39" s="60">
        <f>_xlfn.IFNA((INDEX(data_pull!$A:$BA,MATCH(BC$2,data_pull!$B:$B,0),MATCH($A39,data_pull!$2:$2,0))),BB39*(( 1+BC21/400)))</f>
        <v>56.9</v>
      </c>
      <c r="BD39" s="60">
        <f>_xlfn.IFNA((INDEX(data_pull!$A:$BA,MATCH(BD$2,data_pull!$B:$B,0),MATCH($A39,data_pull!$2:$2,0))),BC39*(( 1+BD21/400)))</f>
        <v>58.7</v>
      </c>
      <c r="BE39" s="60">
        <f>_xlfn.IFNA((INDEX(data_pull!$A:$BA,MATCH(BE$2,data_pull!$B:$B,0),MATCH($A39,data_pull!$2:$2,0))),BD39*(( 1+BE21/400)))</f>
        <v>60.4</v>
      </c>
      <c r="BF39" s="60">
        <f>_xlfn.IFNA((INDEX(data_pull!$A:$BA,MATCH(BF$2,data_pull!$B:$B,0),MATCH($A39,data_pull!$2:$2,0))),BE39*(( 1+BF21/400)))</f>
        <v>62.5</v>
      </c>
      <c r="BG39" s="60">
        <f>_xlfn.IFNA((INDEX(data_pull!$A:$BA,MATCH(BG$2,data_pull!$B:$B,0),MATCH($A39,data_pull!$2:$2,0))),BF39*(( 1+BG21/400)))</f>
        <v>64.099999999999994</v>
      </c>
      <c r="BH39" s="60">
        <f>_xlfn.IFNA((INDEX(data_pull!$A:$BA,MATCH(BH$2,data_pull!$B:$B,0),MATCH($A39,data_pull!$2:$2,0))),BG39*(( 1+BH21/400)))</f>
        <v>65.599999999999994</v>
      </c>
      <c r="BI39" s="60">
        <f>_xlfn.IFNA((INDEX(data_pull!$A:$BA,MATCH(BI$2,data_pull!$B:$B,0),MATCH($A39,data_pull!$2:$2,0))),BH39*(( 1+BI21/400)))</f>
        <v>66.900000000000006</v>
      </c>
      <c r="BJ39" s="60">
        <f>_xlfn.IFNA((INDEX(data_pull!$A:$BA,MATCH(BJ$2,data_pull!$B:$B,0),MATCH($A39,data_pull!$2:$2,0))),BI39*(( 1+BJ21/400)))</f>
        <v>67.900000000000006</v>
      </c>
      <c r="BK39" s="60">
        <f>_xlfn.IFNA((INDEX(data_pull!$A:$BA,MATCH(BK$2,data_pull!$B:$B,0),MATCH($A39,data_pull!$2:$2,0))),BJ39*(( 1+BK21/400)))</f>
        <v>69.099999999999994</v>
      </c>
      <c r="BL39" s="60">
        <f>_xlfn.IFNA((INDEX(data_pull!$A:$BA,MATCH(BL$2,data_pull!$B:$B,0),MATCH($A39,data_pull!$2:$2,0))),BK39*(( 1+BL21/400)))</f>
        <v>70.3</v>
      </c>
      <c r="BM39" s="60">
        <f>_xlfn.IFNA((INDEX(data_pull!$A:$BA,MATCH(BM$2,data_pull!$B:$B,0),MATCH($A39,data_pull!$2:$2,0))),BL39*(( 1+BM21/400)))</f>
        <v>71.599999999999994</v>
      </c>
      <c r="BN39" s="60">
        <f>_xlfn.IFNA((INDEX(data_pull!$A:$BA,MATCH(BN$2,data_pull!$B:$B,0),MATCH($A39,data_pull!$2:$2,0))),BM39*(( 1+BN21/400)))</f>
        <v>73</v>
      </c>
      <c r="BO39" s="60">
        <f>_xlfn.IFNA((INDEX(data_pull!$A:$BA,MATCH(BO$2,data_pull!$B:$B,0),MATCH($A39,data_pull!$2:$2,0))),BN39*(( 1+BO21/400)))</f>
        <v>74.5</v>
      </c>
      <c r="BP39" s="60">
        <f>_xlfn.IFNA((INDEX(data_pull!$A:$BA,MATCH(BP$2,data_pull!$B:$B,0),MATCH($A39,data_pull!$2:$2,0))),BO39*(( 1+BP21/400)))</f>
        <v>76</v>
      </c>
      <c r="BQ39" s="60">
        <f>_xlfn.IFNA((INDEX(data_pull!$A:$BA,MATCH(BQ$2,data_pull!$B:$B,0),MATCH($A39,data_pull!$2:$2,0))),BP39*(( 1+BQ21/400)))</f>
        <v>77.599999999999994</v>
      </c>
      <c r="BR39" s="60">
        <f>_xlfn.IFNA((INDEX(data_pull!$A:$BA,MATCH(BR$2,data_pull!$B:$B,0),MATCH($A39,data_pull!$2:$2,0))),BQ39*(( 1+BR21/400)))</f>
        <v>79.599999999999994</v>
      </c>
      <c r="BS39" s="60">
        <f>_xlfn.IFNA((INDEX(data_pull!$A:$BA,MATCH(BS$2,data_pull!$B:$B,0),MATCH($A39,data_pull!$2:$2,0))),BR39*(( 1+BS21/400)))</f>
        <v>81.099999999999994</v>
      </c>
      <c r="BT39" s="60">
        <f>_xlfn.IFNA((INDEX(data_pull!$A:$BA,MATCH(BT$2,data_pull!$B:$B,0),MATCH($A39,data_pull!$2:$2,0))),BS39*(( 1+BT21/400)))</f>
        <v>82.3</v>
      </c>
      <c r="BU39" s="60">
        <f>_xlfn.IFNA((INDEX(data_pull!$A:$BA,MATCH(BU$2,data_pull!$B:$B,0),MATCH($A39,data_pull!$2:$2,0))),BT39*(( 1+BU21/400)))</f>
        <v>83.3</v>
      </c>
      <c r="BV39" s="60">
        <f>_xlfn.IFNA((INDEX(data_pull!$A:$BA,MATCH(BV$2,data_pull!$B:$B,0),MATCH($A39,data_pull!$2:$2,0))),BU39*(( 1+BV21/400)))</f>
        <v>83.4</v>
      </c>
      <c r="BW39" s="60">
        <f>_xlfn.IFNA((INDEX(data_pull!$A:$BA,MATCH(BW$2,data_pull!$B:$B,0),MATCH($A39,data_pull!$2:$2,0))),BV39*(( 1+BW21/400)))</f>
        <v>85</v>
      </c>
      <c r="BX39" s="60">
        <f>_xlfn.IFNA((INDEX(data_pull!$A:$BA,MATCH(BX$2,data_pull!$B:$B,0),MATCH($A39,data_pull!$2:$2,0))),BW39*(( 1+BX21/400)))</f>
        <v>87</v>
      </c>
      <c r="BY39" s="60">
        <f>_xlfn.IFNA((INDEX(data_pull!$A:$BA,MATCH(BY$2,data_pull!$B:$B,0),MATCH($A39,data_pull!$2:$2,0))),BX39*(( 1+BY21/400)))</f>
        <v>89.7</v>
      </c>
      <c r="BZ39" s="60">
        <f>_xlfn.IFNA((INDEX(data_pull!$A:$BA,MATCH(BZ$2,data_pull!$B:$B,0),MATCH($A39,data_pull!$2:$2,0))),BY39*(( 1+BZ21/400)))</f>
        <v>93.8</v>
      </c>
      <c r="CA39" s="60">
        <f>_xlfn.IFNA((INDEX(data_pull!$A:$BA,MATCH(CA$2,data_pull!$B:$B,0),MATCH($A39,data_pull!$2:$2,0))),BZ39*(( 1+CA21/400)))</f>
        <v>96.9</v>
      </c>
      <c r="CB39" s="60">
        <f>_xlfn.IFNA((INDEX(data_pull!$A:$BA,MATCH(CB$2,data_pull!$B:$B,0),MATCH($A39,data_pull!$2:$2,0))),CA39*(( 1+CB21/400)))</f>
        <v>99.7</v>
      </c>
      <c r="CC39" s="60">
        <f>_xlfn.IFNA((INDEX(data_pull!$A:$BA,MATCH(CC$2,data_pull!$B:$B,0),MATCH($A39,data_pull!$2:$2,0))),CB39*(( 1+CC21/400)))</f>
        <v>102.3</v>
      </c>
      <c r="CD39" s="60">
        <f>_xlfn.IFNA((INDEX(data_pull!$A:$BA,MATCH(CD$2,data_pull!$B:$B,0),MATCH($A39,data_pull!$2:$2,0))),CC39*(( 1+CD21/400)))</f>
        <v>104.3</v>
      </c>
      <c r="CE39" s="60">
        <f>_xlfn.IFNA((INDEX(data_pull!$A:$BA,MATCH(CE$2,data_pull!$B:$B,0),MATCH($A39,data_pull!$2:$2,0))),CD39*(( 1+CE21/400)))</f>
        <v>106.5</v>
      </c>
      <c r="CF39" s="60">
        <f>_xlfn.IFNA((INDEX(data_pull!$A:$BA,MATCH(CF$2,data_pull!$B:$B,0),MATCH($A39,data_pull!$2:$2,0))),CE39*(( 1+CF21/400)))</f>
        <v>108.7</v>
      </c>
      <c r="CG39" s="60">
        <f>_xlfn.IFNA((INDEX(data_pull!$A:$BA,MATCH(CG$2,data_pull!$B:$B,0),MATCH($A39,data_pull!$2:$2,0))),CF39*(( 1+CG21/400)))</f>
        <v>111</v>
      </c>
      <c r="CH39" s="60">
        <f>_xlfn.IFNA((INDEX(data_pull!$A:$BA,MATCH(CH$2,data_pull!$B:$B,0),MATCH($A39,data_pull!$2:$2,0))),CG39*(( 1+CH21/400)))</f>
        <v>112.9</v>
      </c>
      <c r="CI39" s="60">
        <f>_xlfn.IFNA((INDEX(data_pull!$A:$BA,MATCH(CI$2,data_pull!$B:$B,0),MATCH($A39,data_pull!$2:$2,0))),CH39*(( 1+CI21/400)))</f>
        <v>115.7</v>
      </c>
      <c r="CJ39" s="60">
        <f>_xlfn.IFNA((INDEX(data_pull!$A:$BA,MATCH(CJ$2,data_pull!$B:$B,0),MATCH($A39,data_pull!$2:$2,0))),CI39*(( 1+CJ21/400)))</f>
        <v>118.9</v>
      </c>
      <c r="CK39" s="60">
        <f>_xlfn.IFNA((INDEX(data_pull!$A:$BA,MATCH(CK$2,data_pull!$B:$B,0),MATCH($A39,data_pull!$2:$2,0))),CJ39*(( 1+CK21/400)))</f>
        <v>122.5</v>
      </c>
      <c r="CL39" s="60">
        <f>_xlfn.IFNA((INDEX(data_pull!$A:$BA,MATCH(CL$2,data_pull!$B:$B,0),MATCH($A39,data_pull!$2:$2,0))),CK39*(( 1+CL21/400)))</f>
        <v>127.2</v>
      </c>
      <c r="CM39" s="60">
        <f>_xlfn.IFNA((INDEX(data_pull!$A:$BA,MATCH(CM$2,data_pull!$B:$B,0),MATCH($A39,data_pull!$2:$2,0))),CL39*(( 1+CM21/400)))</f>
        <v>131</v>
      </c>
      <c r="CN39" s="60">
        <f>_xlfn.IFNA((INDEX(data_pull!$A:$BA,MATCH(CN$2,data_pull!$B:$B,0),MATCH($A39,data_pull!$2:$2,0))),CM39*(( 1+CN21/400)))</f>
        <v>134.5</v>
      </c>
      <c r="CO39" s="60">
        <f>_xlfn.IFNA((INDEX(data_pull!$A:$BA,MATCH(CO$2,data_pull!$B:$B,0),MATCH($A39,data_pull!$2:$2,0))),CN39*(( 1+CO21/400)))</f>
        <v>137.69999999999999</v>
      </c>
      <c r="CP39" s="60">
        <f>_xlfn.IFNA((INDEX(data_pull!$A:$BA,MATCH(CP$2,data_pull!$B:$B,0),MATCH($A39,data_pull!$2:$2,0))),CO39*(( 1+CP21/400)))</f>
        <v>143.4</v>
      </c>
      <c r="CQ39" s="60">
        <f>_xlfn.IFNA((INDEX(data_pull!$A:$BA,MATCH(CQ$2,data_pull!$B:$B,0),MATCH($A39,data_pull!$2:$2,0))),CP39*(( 1+CQ21/400)))</f>
        <v>144.69999999999999</v>
      </c>
      <c r="CR39" s="60">
        <f>_xlfn.IFNA((INDEX(data_pull!$A:$BA,MATCH(CR$2,data_pull!$B:$B,0),MATCH($A39,data_pull!$2:$2,0))),CQ39*(( 1+CR21/400)))</f>
        <v>147.5</v>
      </c>
      <c r="CS39" s="60">
        <f>_xlfn.IFNA((INDEX(data_pull!$A:$BA,MATCH(CS$2,data_pull!$B:$B,0),MATCH($A39,data_pull!$2:$2,0))),CR39*(( 1+CS21/400)))</f>
        <v>151.6</v>
      </c>
      <c r="CT39" s="60">
        <f>_xlfn.IFNA((INDEX(data_pull!$A:$BA,MATCH(CT$2,data_pull!$B:$B,0),MATCH($A39,data_pull!$2:$2,0))),CS39*(( 1+CT21/400)))</f>
        <v>156.9</v>
      </c>
      <c r="CU39" s="60">
        <f>_xlfn.IFNA((INDEX(data_pull!$A:$BA,MATCH(CU$2,data_pull!$B:$B,0),MATCH($A39,data_pull!$2:$2,0))),CT39*(( 1+CU21/400)))</f>
        <v>162.19999999999999</v>
      </c>
      <c r="CV39" s="60">
        <f>_xlfn.IFNA((INDEX(data_pull!$A:$BA,MATCH(CV$2,data_pull!$B:$B,0),MATCH($A39,data_pull!$2:$2,0))),CU39*(( 1+CV21/400)))</f>
        <v>167.1</v>
      </c>
      <c r="CW39" s="60">
        <f>_xlfn.IFNA((INDEX(data_pull!$A:$BA,MATCH(CW$2,data_pull!$B:$B,0),MATCH($A39,data_pull!$2:$2,0))),CV39*(( 1+CW21/400)))</f>
        <v>171.6</v>
      </c>
      <c r="CX39" s="60">
        <f>_xlfn.IFNA((INDEX(data_pull!$A:$BA,MATCH(CX$2,data_pull!$B:$B,0),MATCH($A39,data_pull!$2:$2,0))),CW39*(( 1+CX21/400)))</f>
        <v>175.7</v>
      </c>
      <c r="CY39" s="60">
        <f>_xlfn.IFNA((INDEX(data_pull!$A:$BA,MATCH(CY$2,data_pull!$B:$B,0),MATCH($A39,data_pull!$2:$2,0))),CX39*(( 1+CY21/400)))</f>
        <v>179.6</v>
      </c>
      <c r="CZ39" s="60">
        <f>_xlfn.IFNA((INDEX(data_pull!$A:$BA,MATCH(CZ$2,data_pull!$B:$B,0),MATCH($A39,data_pull!$2:$2,0))),CY39*(( 1+CZ21/400)))</f>
        <v>183.2</v>
      </c>
      <c r="DA39" s="60">
        <f>_xlfn.IFNA((INDEX(data_pull!$A:$BA,MATCH(DA$2,data_pull!$B:$B,0),MATCH($A39,data_pull!$2:$2,0))),CZ39*(( 1+DA21/400)))</f>
        <v>186.5</v>
      </c>
      <c r="DB39" s="60">
        <f>_xlfn.IFNA((INDEX(data_pull!$A:$BA,MATCH(DB$2,data_pull!$B:$B,0),MATCH($A39,data_pull!$2:$2,0))),DA39*(( 1+DB21/400)))</f>
        <v>189.6</v>
      </c>
      <c r="DC39" s="60">
        <f>_xlfn.IFNA((INDEX(data_pull!$A:$BA,MATCH(DC$2,data_pull!$B:$B,0),MATCH($A39,data_pull!$2:$2,0))),DB39*(( 1+DC21/400)))</f>
        <v>192.9</v>
      </c>
      <c r="DD39" s="60">
        <f>_xlfn.IFNA((INDEX(data_pull!$A:$BA,MATCH(DD$2,data_pull!$B:$B,0),MATCH($A39,data_pull!$2:$2,0))),DC39*(( 1+DD21/400)))</f>
        <v>196.5</v>
      </c>
      <c r="DE39" s="60">
        <f>_xlfn.IFNA((INDEX(data_pull!$A:$BA,MATCH(DE$2,data_pull!$B:$B,0),MATCH($A39,data_pull!$2:$2,0))),DD39*(( 1+DE21/400)))</f>
        <v>200.4</v>
      </c>
      <c r="DF39" s="60">
        <f>_xlfn.IFNA((INDEX(data_pull!$A:$BA,MATCH(DF$2,data_pull!$B:$B,0),MATCH($A39,data_pull!$2:$2,0))),DE39*(( 1+DF21/400)))</f>
        <v>204.4</v>
      </c>
      <c r="DG39" s="60">
        <f>_xlfn.IFNA((INDEX(data_pull!$A:$BA,MATCH(DG$2,data_pull!$B:$B,0),MATCH($A39,data_pull!$2:$2,0))),DF39*(( 1+DG21/400)))</f>
        <v>207.1</v>
      </c>
      <c r="DH39" s="60">
        <f>_xlfn.IFNA((INDEX(data_pull!$A:$BA,MATCH(DH$2,data_pull!$B:$B,0),MATCH($A39,data_pull!$2:$2,0))),DG39*(( 1+DH21/400)))</f>
        <v>208.3</v>
      </c>
      <c r="DI39" s="60">
        <f>_xlfn.IFNA((INDEX(data_pull!$A:$BA,MATCH(DI$2,data_pull!$B:$B,0),MATCH($A39,data_pull!$2:$2,0))),DH39*(( 1+DI21/400)))</f>
        <v>207.9</v>
      </c>
      <c r="DJ39" s="60">
        <f>_xlfn.IFNA((INDEX(data_pull!$A:$BA,MATCH(DJ$2,data_pull!$B:$B,0),MATCH($A39,data_pull!$2:$2,0))),DI39*(( 1+DJ21/400)))</f>
        <v>206.4</v>
      </c>
      <c r="DK39" s="60">
        <f>_xlfn.IFNA((INDEX(data_pull!$A:$BA,MATCH(DK$2,data_pull!$B:$B,0),MATCH($A39,data_pull!$2:$2,0))),DJ39*(( 1+DK21/400)))</f>
        <v>205.3</v>
      </c>
      <c r="DL39" s="60">
        <f>_xlfn.IFNA((INDEX(data_pull!$A:$BA,MATCH(DL$2,data_pull!$B:$B,0),MATCH($A39,data_pull!$2:$2,0))),DK39*(( 1+DL21/400)))</f>
        <v>205</v>
      </c>
      <c r="DM39" s="60">
        <f>_xlfn.IFNA((INDEX(data_pull!$A:$BA,MATCH(DM$2,data_pull!$B:$B,0),MATCH($A39,data_pull!$2:$2,0))),DL39*(( 1+DM21/400)))</f>
        <v>205.5</v>
      </c>
      <c r="DN39" s="60">
        <f>_xlfn.IFNA((INDEX(data_pull!$A:$BA,MATCH(DN$2,data_pull!$B:$B,0),MATCH($A39,data_pull!$2:$2,0))),DM39*(( 1+DN21/400)))</f>
        <v>206.6</v>
      </c>
      <c r="DO39" s="60">
        <f>_xlfn.IFNA((INDEX(data_pull!$A:$BA,MATCH(DO$2,data_pull!$B:$B,0),MATCH($A39,data_pull!$2:$2,0))),DN39*(( 1+DO21/400)))</f>
        <v>207.9</v>
      </c>
      <c r="DP39" s="60">
        <f>_xlfn.IFNA((INDEX(data_pull!$A:$BA,MATCH(DP$2,data_pull!$B:$B,0),MATCH($A39,data_pull!$2:$2,0))),DO39*(( 1+DP21/400)))</f>
        <v>209.4</v>
      </c>
      <c r="DQ39" s="60">
        <f>_xlfn.IFNA((INDEX(data_pull!$A:$BA,MATCH(DQ$2,data_pull!$B:$B,0),MATCH($A39,data_pull!$2:$2,0))),DP39*(( 1+DQ21/400)))</f>
        <v>211</v>
      </c>
      <c r="DR39" s="60">
        <f>_xlfn.IFNA((INDEX(data_pull!$A:$BA,MATCH(DR$2,data_pull!$B:$B,0),MATCH($A39,data_pull!$2:$2,0))),DQ39*(( 1+DR21/400)))</f>
        <v>213</v>
      </c>
      <c r="DS39" s="60">
        <f>_xlfn.IFNA((INDEX(data_pull!$A:$BA,MATCH(DS$2,data_pull!$B:$B,0),MATCH($A39,data_pull!$2:$2,0))),DR39*(( 1+DS21/400)))</f>
        <v>216.1</v>
      </c>
      <c r="DT39" s="60">
        <f>_xlfn.IFNA((INDEX(data_pull!$A:$BA,MATCH(DT$2,data_pull!$B:$B,0),MATCH($A39,data_pull!$2:$2,0))),DS39*(( 1+DT21/400)))</f>
        <v>220.7</v>
      </c>
      <c r="DU39" s="60">
        <f>_xlfn.IFNA((INDEX(data_pull!$A:$BA,MATCH(DU$2,data_pull!$B:$B,0),MATCH($A39,data_pull!$2:$2,0))),DT39*(( 1+DU21/400)))</f>
        <v>226.7</v>
      </c>
      <c r="DV39" s="60">
        <f>_xlfn.IFNA((INDEX(data_pull!$A:$BA,MATCH(DV$2,data_pull!$B:$B,0),MATCH($A39,data_pull!$2:$2,0))),DU39*(( 1+DV21/400)))</f>
        <v>233.8</v>
      </c>
      <c r="DW39" s="60">
        <f>_xlfn.IFNA((INDEX(data_pull!$A:$BA,MATCH(DW$2,data_pull!$B:$B,0),MATCH($A39,data_pull!$2:$2,0))),DV39*(( 1+DW21/400)))</f>
        <v>240.4</v>
      </c>
      <c r="DX39" s="60">
        <f>_xlfn.IFNA((INDEX(data_pull!$A:$BA,MATCH(DX$2,data_pull!$B:$B,0),MATCH($A39,data_pull!$2:$2,0))),DW39*(( 1+DX21/400)))</f>
        <v>245.8</v>
      </c>
      <c r="DY39" s="60">
        <f>_xlfn.IFNA((INDEX(data_pull!$A:$BA,MATCH(DY$2,data_pull!$B:$B,0),MATCH($A39,data_pull!$2:$2,0))),DX39*(( 1+DY21/400)))</f>
        <v>250.3</v>
      </c>
      <c r="DZ39" s="60">
        <f>_xlfn.IFNA((INDEX(data_pull!$A:$BA,MATCH(DZ$2,data_pull!$B:$B,0),MATCH($A39,data_pull!$2:$2,0))),DY39*(( 1+DZ21/400)))</f>
        <v>254.1</v>
      </c>
      <c r="EA39" s="60">
        <f>_xlfn.IFNA((INDEX(data_pull!$A:$BA,MATCH(EA$2,data_pull!$B:$B,0),MATCH($A39,data_pull!$2:$2,0))),DZ39*(( 1+EA21/400)))</f>
        <v>257.89999999999998</v>
      </c>
      <c r="EB39" s="60">
        <f>_xlfn.IFNA((INDEX(data_pull!$A:$BA,MATCH(EB$2,data_pull!$B:$B,0),MATCH($A39,data_pull!$2:$2,0))),EA39*(( 1+EB21/400)))</f>
        <v>261.60000000000002</v>
      </c>
      <c r="EC39" s="60">
        <f>_xlfn.IFNA((INDEX(data_pull!$A:$BA,MATCH(EC$2,data_pull!$B:$B,0),MATCH($A39,data_pull!$2:$2,0))),EB39*(( 1+EC21/400)))</f>
        <v>265.2</v>
      </c>
      <c r="ED39" s="60">
        <f>_xlfn.IFNA((INDEX(data_pull!$A:$BA,MATCH(ED$2,data_pull!$B:$B,0),MATCH($A39,data_pull!$2:$2,0))),EC39*(( 1+ED21/400)))</f>
        <v>268.89999999999998</v>
      </c>
      <c r="EE39" s="60">
        <f>_xlfn.IFNA((INDEX(data_pull!$A:$BA,MATCH(EE$2,data_pull!$B:$B,0),MATCH($A39,data_pull!$2:$2,0))),ED39*(( 1+EE21/400)))</f>
        <v>273.39999999999998</v>
      </c>
      <c r="EF39" s="60">
        <f>_xlfn.IFNA((INDEX(data_pull!$A:$BA,MATCH(EF$2,data_pull!$B:$B,0),MATCH($A39,data_pull!$2:$2,0))),EE39*(( 1+EF21/400)))</f>
        <v>279</v>
      </c>
      <c r="EG39" s="60">
        <f>_xlfn.IFNA((INDEX(data_pull!$A:$BA,MATCH(EG$2,data_pull!$B:$B,0),MATCH($A39,data_pull!$2:$2,0))),EF39*(( 1+EG21/400)))</f>
        <v>285.5</v>
      </c>
      <c r="EH39" s="60">
        <f>_xlfn.IFNA((INDEX(data_pull!$A:$BA,MATCH(EH$2,data_pull!$B:$B,0),MATCH($A39,data_pull!$2:$2,0))),EG39*(( 1+EH21/400)))</f>
        <v>293</v>
      </c>
      <c r="EI39" s="60">
        <f>_xlfn.IFNA((INDEX(data_pull!$A:$BA,MATCH(EI$2,data_pull!$B:$B,0),MATCH($A39,data_pull!$2:$2,0))),EH39*(( 1+EI21/400)))</f>
        <v>300.39999999999998</v>
      </c>
      <c r="EJ39" s="60">
        <f>_xlfn.IFNA((INDEX(data_pull!$A:$BA,MATCH(EJ$2,data_pull!$B:$B,0),MATCH($A39,data_pull!$2:$2,0))),EI39*(( 1+EJ21/400)))</f>
        <v>308.60000000000002</v>
      </c>
      <c r="EK39" s="60">
        <f>_xlfn.IFNA((INDEX(data_pull!$A:$BA,MATCH(EK$2,data_pull!$B:$B,0),MATCH($A39,data_pull!$2:$2,0))),EJ39*(( 1+EK21/400)))</f>
        <v>315.39999999999998</v>
      </c>
      <c r="EL39" s="60">
        <f>_xlfn.IFNA((INDEX(data_pull!$A:$BA,MATCH(EL$2,data_pull!$B:$B,0),MATCH($A39,data_pull!$2:$2,0))),EK39*(( 1+EL21/400)))</f>
        <v>323.2</v>
      </c>
      <c r="EM39" s="60">
        <f>_xlfn.IFNA((INDEX(data_pull!$A:$BA,MATCH(EM$2,data_pull!$B:$B,0),MATCH($A39,data_pull!$2:$2,0))),EL39*(( 1+EM21/400)))</f>
        <v>329.2</v>
      </c>
      <c r="EN39" s="60">
        <f>_xlfn.IFNA((INDEX(data_pull!$A:$BA,MATCH(EN$2,data_pull!$B:$B,0),MATCH($A39,data_pull!$2:$2,0))),EM39*(( 1+EN21/400)))</f>
        <v>335.1</v>
      </c>
      <c r="EO39" s="60">
        <f>_xlfn.IFNA((INDEX(data_pull!$A:$BA,MATCH(EO$2,data_pull!$B:$B,0),MATCH($A39,data_pull!$2:$2,0))),EN39*(( 1+EO21/400)))</f>
        <v>341</v>
      </c>
      <c r="EP39" s="60">
        <f>_xlfn.IFNA((INDEX(data_pull!$A:$BA,MATCH(EP$2,data_pull!$B:$B,0),MATCH($A39,data_pull!$2:$2,0))),EO39*(( 1+EP21/400)))</f>
        <v>389.6</v>
      </c>
      <c r="EQ39" s="60">
        <f>_xlfn.IFNA((INDEX(data_pull!$A:$BA,MATCH(EQ$2,data_pull!$B:$B,0),MATCH($A39,data_pull!$2:$2,0))),EP39*(( 1+EQ21/400)))</f>
        <v>395.6</v>
      </c>
      <c r="ER39" s="60">
        <f>_xlfn.IFNA((INDEX(data_pull!$A:$BA,MATCH(ER$2,data_pull!$B:$B,0),MATCH($A39,data_pull!$2:$2,0))),EQ39*(( 1+ER21/400)))</f>
        <v>402.1</v>
      </c>
      <c r="ES39" s="60">
        <f>_xlfn.IFNA((INDEX(data_pull!$A:$BA,MATCH(ES$2,data_pull!$B:$B,0),MATCH($A39,data_pull!$2:$2,0))),ER39*(( 1+ES21/400)))</f>
        <v>409.1</v>
      </c>
      <c r="ET39" s="60">
        <f>_xlfn.IFNA((INDEX(data_pull!$A:$BA,MATCH(ET$2,data_pull!$B:$B,0),MATCH($A39,data_pull!$2:$2,0))),ES39*(( 1+ET21/400)))</f>
        <v>416.4</v>
      </c>
      <c r="EU39" s="60">
        <f>_xlfn.IFNA((INDEX(data_pull!$A:$BA,MATCH(EU$2,data_pull!$B:$B,0),MATCH($A39,data_pull!$2:$2,0))),ET39*(( 1+EU21/400)))</f>
        <v>424.1</v>
      </c>
      <c r="EV39" s="60">
        <f>_xlfn.IFNA((INDEX(data_pull!$A:$BA,MATCH(EV$2,data_pull!$B:$B,0),MATCH($A39,data_pull!$2:$2,0))),EU39*(( 1+EV21/400)))</f>
        <v>432</v>
      </c>
      <c r="EW39" s="60">
        <f>_xlfn.IFNA((INDEX(data_pull!$A:$BA,MATCH(EW$2,data_pull!$B:$B,0),MATCH($A39,data_pull!$2:$2,0))),EV39*(( 1+EW21/400)))</f>
        <v>440.3</v>
      </c>
      <c r="EX39" s="60">
        <f>_xlfn.IFNA((INDEX(data_pull!$A:$BA,MATCH(EX$2,data_pull!$B:$B,0),MATCH($A39,data_pull!$2:$2,0))),EW39*(( 1+EX21/400)))</f>
        <v>448.8</v>
      </c>
      <c r="EY39" s="60">
        <f>_xlfn.IFNA((INDEX(data_pull!$A:$BA,MATCH(EY$2,data_pull!$B:$B,0),MATCH($A39,data_pull!$2:$2,0))),EX39*(( 1+EY21/400)))</f>
        <v>457.3</v>
      </c>
      <c r="EZ39" s="60">
        <f>_xlfn.IFNA((INDEX(data_pull!$A:$BA,MATCH(EZ$2,data_pull!$B:$B,0),MATCH($A39,data_pull!$2:$2,0))),EY39*(( 1+EZ21/400)))</f>
        <v>465.9</v>
      </c>
      <c r="FA39" s="60">
        <f>_xlfn.IFNA((INDEX(data_pull!$A:$BA,MATCH(FA$2,data_pull!$B:$B,0),MATCH($A39,data_pull!$2:$2,0))),EZ39*(( 1+FA21/400)))</f>
        <v>474.5</v>
      </c>
      <c r="FB39" s="60">
        <f>_xlfn.IFNA((INDEX(data_pull!$A:$BA,MATCH(FB$2,data_pull!$B:$B,0),MATCH($A39,data_pull!$2:$2,0))),FA39*(( 1+FB21/400)))</f>
        <v>482.9</v>
      </c>
      <c r="FC39" s="60">
        <f>_xlfn.IFNA((INDEX(data_pull!$A:$BA,MATCH(FC$2,data_pull!$B:$B,0),MATCH($A39,data_pull!$2:$2,0))),FB39*(( 1+FC21/400)))</f>
        <v>490.4</v>
      </c>
      <c r="FD39" s="60">
        <f>_xlfn.IFNA((INDEX(data_pull!$A:$BA,MATCH(FD$2,data_pull!$B:$B,0),MATCH($A39,data_pull!$2:$2,0))),FC39*(( 1+FD21/400)))</f>
        <v>496.7</v>
      </c>
      <c r="FE39" s="60">
        <f>_xlfn.IFNA((INDEX(data_pull!$A:$BA,MATCH(FE$2,data_pull!$B:$B,0),MATCH($A39,data_pull!$2:$2,0))),FD39*(( 1+FE21/400)))</f>
        <v>501.8</v>
      </c>
      <c r="FF39" s="60">
        <f>_xlfn.IFNA((INDEX(data_pull!$A:$BA,MATCH(FF$2,data_pull!$B:$B,0),MATCH($A39,data_pull!$2:$2,0))),FE39*(( 1+FF21/400)))</f>
        <v>506</v>
      </c>
      <c r="FG39" s="60">
        <f>_xlfn.IFNA((INDEX(data_pull!$A:$BA,MATCH(FG$2,data_pull!$B:$B,0),MATCH($A39,data_pull!$2:$2,0))),FF39*(( 1+FG21/400)))</f>
        <v>510.5</v>
      </c>
      <c r="FH39" s="60">
        <f>_xlfn.IFNA((INDEX(data_pull!$A:$BA,MATCH(FH$2,data_pull!$B:$B,0),MATCH($A39,data_pull!$2:$2,0))),FG39*(( 1+FH21/400)))</f>
        <v>515.70000000000005</v>
      </c>
      <c r="FI39" s="60">
        <f>_xlfn.IFNA((INDEX(data_pull!$A:$BA,MATCH(FI$2,data_pull!$B:$B,0),MATCH($A39,data_pull!$2:$2,0))),FH39*(( 1+FI21/400)))</f>
        <v>521.4</v>
      </c>
      <c r="FJ39" s="60">
        <f>_xlfn.IFNA((INDEX(data_pull!$A:$BA,MATCH(FJ$2,data_pull!$B:$B,0),MATCH($A39,data_pull!$2:$2,0))),FI39*(( 1+FJ21/400)))</f>
        <v>527.6</v>
      </c>
      <c r="FK39" s="60">
        <f>_xlfn.IFNA((INDEX(data_pull!$A:$BA,MATCH(FK$2,data_pull!$B:$B,0),MATCH($A39,data_pull!$2:$2,0))),FJ39*(( 1+FK21/400)))</f>
        <v>533.4</v>
      </c>
      <c r="FL39" s="60">
        <f>_xlfn.IFNA((INDEX(data_pull!$A:$BA,MATCH(FL$2,data_pull!$B:$B,0),MATCH($A39,data_pull!$2:$2,0))),FK39*(( 1+FL21/400)))</f>
        <v>538.5</v>
      </c>
      <c r="FM39" s="60">
        <f>_xlfn.IFNA((INDEX(data_pull!$A:$BA,MATCH(FM$2,data_pull!$B:$B,0),MATCH($A39,data_pull!$2:$2,0))),FL39*(( 1+FM21/400)))</f>
        <v>542.9</v>
      </c>
      <c r="FN39" s="60">
        <f>_xlfn.IFNA((INDEX(data_pull!$A:$BA,MATCH(FN$2,data_pull!$B:$B,0),MATCH($A39,data_pull!$2:$2,0))),FM39*(( 1+FN21/400)))</f>
        <v>547</v>
      </c>
      <c r="FO39" s="60">
        <f>_xlfn.IFNA((INDEX(data_pull!$A:$BA,MATCH(FO$2,data_pull!$B:$B,0),MATCH($A39,data_pull!$2:$2,0))),FN39*(( 1+FO21/400)))</f>
        <v>551.6</v>
      </c>
      <c r="FP39" s="60">
        <f>_xlfn.IFNA((INDEX(data_pull!$A:$BA,MATCH(FP$2,data_pull!$B:$B,0),MATCH($A39,data_pull!$2:$2,0))),FO39*(( 1+FP21/400)))</f>
        <v>557.1</v>
      </c>
      <c r="FQ39" s="60">
        <f>_xlfn.IFNA((INDEX(data_pull!$A:$BA,MATCH(FQ$2,data_pull!$B:$B,0),MATCH($A39,data_pull!$2:$2,0))),FP39*(( 1+FQ21/400)))</f>
        <v>563.4</v>
      </c>
      <c r="FR39" s="60">
        <f>_xlfn.IFNA((INDEX(data_pull!$A:$BA,MATCH(FR$2,data_pull!$B:$B,0),MATCH($A39,data_pull!$2:$2,0))),FQ39*(( 1+FR21/400)))</f>
        <v>570.29999999999995</v>
      </c>
      <c r="FS39" s="60">
        <f>_xlfn.IFNA((INDEX(data_pull!$A:$BA,MATCH(FS$2,data_pull!$B:$B,0),MATCH($A39,data_pull!$2:$2,0))),FR39*(( 1+FS21/400)))</f>
        <v>567.1</v>
      </c>
      <c r="FT39" s="60">
        <f>_xlfn.IFNA((INDEX(data_pull!$A:$BA,MATCH(FT$2,data_pull!$B:$B,0),MATCH($A39,data_pull!$2:$2,0))),FS39*(( 1+FT21/400)))</f>
        <v>573.70000000000005</v>
      </c>
      <c r="FU39" s="60">
        <f>_xlfn.IFNA((INDEX(data_pull!$A:$BA,MATCH(FU$2,data_pull!$B:$B,0),MATCH($A39,data_pull!$2:$2,0))),FT39*(( 1+FU21/400)))</f>
        <v>580.20000000000005</v>
      </c>
      <c r="FV39" s="60">
        <f>_xlfn.IFNA((INDEX(data_pull!$A:$BA,MATCH(FV$2,data_pull!$B:$B,0),MATCH($A39,data_pull!$2:$2,0))),FU39*(( 1+FV21/400)))</f>
        <v>586.70000000000005</v>
      </c>
      <c r="FW39" s="60">
        <f>_xlfn.IFNA((INDEX(data_pull!$A:$BA,MATCH(FW$2,data_pull!$B:$B,0),MATCH($A39,data_pull!$2:$2,0))),FV39*(( 1+FW21/400)))</f>
        <v>594</v>
      </c>
      <c r="FX39" s="60">
        <f>_xlfn.IFNA((INDEX(data_pull!$A:$BA,MATCH(FX$2,data_pull!$B:$B,0),MATCH($A39,data_pull!$2:$2,0))),FW39*(( 1+FX21/400)))</f>
        <v>602.29999999999995</v>
      </c>
      <c r="FY39" s="60">
        <f>_xlfn.IFNA((INDEX(data_pull!$A:$BA,MATCH(FY$2,data_pull!$B:$B,0),MATCH($A39,data_pull!$2:$2,0))),FX39*(( 1+FY21/400)))</f>
        <v>611.5</v>
      </c>
      <c r="FZ39" s="60">
        <f>_xlfn.IFNA((INDEX(data_pull!$A:$BA,MATCH(FZ$2,data_pull!$B:$B,0),MATCH($A39,data_pull!$2:$2,0))),FY39*(( 1+FZ21/400)))</f>
        <v>621.5</v>
      </c>
      <c r="GA39" s="60">
        <f>_xlfn.IFNA((INDEX(data_pull!$A:$BA,MATCH(GA$2,data_pull!$B:$B,0),MATCH($A39,data_pull!$2:$2,0))),FZ39*(( 1+GA21/400)))</f>
        <v>630.6</v>
      </c>
      <c r="GB39" s="60">
        <f>_xlfn.IFNA((INDEX(data_pull!$A:$BA,MATCH(GB$2,data_pull!$B:$B,0),MATCH($A39,data_pull!$2:$2,0))),GA39*(( 1+GB21/400)))</f>
        <v>638.5</v>
      </c>
      <c r="GC39" s="60">
        <f>_xlfn.IFNA((INDEX(data_pull!$A:$BA,MATCH(GC$2,data_pull!$B:$B,0),MATCH($A39,data_pull!$2:$2,0))),GB39*(( 1+GC21/400)))</f>
        <v>645.29999999999995</v>
      </c>
      <c r="GD39" s="60">
        <f>_xlfn.IFNA((INDEX(data_pull!$A:$BA,MATCH(GD$2,data_pull!$B:$B,0),MATCH($A39,data_pull!$2:$2,0))),GC39*(( 1+GD21/400)))</f>
        <v>651.29999999999995</v>
      </c>
      <c r="GE39" s="60">
        <f>_xlfn.IFNA((INDEX(data_pull!$A:$BA,MATCH(GE$2,data_pull!$B:$B,0),MATCH($A39,data_pull!$2:$2,0))),GD39*(( 1+GE21/400)))</f>
        <v>657.9</v>
      </c>
      <c r="GF39" s="60">
        <f>_xlfn.IFNA((INDEX(data_pull!$A:$BA,MATCH(GF$2,data_pull!$B:$B,0),MATCH($A39,data_pull!$2:$2,0))),GE39*(( 1+GF21/400)))</f>
        <v>665.5</v>
      </c>
      <c r="GG39" s="60">
        <f>_xlfn.IFNA((INDEX(data_pull!$A:$BA,MATCH(GG$2,data_pull!$B:$B,0),MATCH($A39,data_pull!$2:$2,0))),GF39*(( 1+GG21/400)))</f>
        <v>673.9</v>
      </c>
      <c r="GH39" s="60">
        <f>_xlfn.IFNA((INDEX(data_pull!$A:$BA,MATCH(GH$2,data_pull!$B:$B,0),MATCH($A39,data_pull!$2:$2,0))),GG39*(( 1+GH21/400)))</f>
        <v>683.1</v>
      </c>
      <c r="GI39" s="60">
        <f>_xlfn.IFNA((INDEX(data_pull!$A:$BA,MATCH(GI$2,data_pull!$B:$B,0),MATCH($A39,data_pull!$2:$2,0))),GH39*(( 1+GI21/400)))</f>
        <v>691.7</v>
      </c>
      <c r="GJ39" s="60">
        <f>_xlfn.IFNA((INDEX(data_pull!$A:$BA,MATCH(GJ$2,data_pull!$B:$B,0),MATCH($A39,data_pull!$2:$2,0))),GI39*(( 1+GJ21/400)))</f>
        <v>699.6</v>
      </c>
      <c r="GK39" s="60">
        <f>_xlfn.IFNA((INDEX(data_pull!$A:$BA,MATCH(GK$2,data_pull!$B:$B,0),MATCH($A39,data_pull!$2:$2,0))),GJ39*(( 1+GK21/400)))</f>
        <v>706.6</v>
      </c>
      <c r="GL39" s="60">
        <f>_xlfn.IFNA((INDEX(data_pull!$A:$BA,MATCH(GL$2,data_pull!$B:$B,0),MATCH($A39,data_pull!$2:$2,0))),GK39*(( 1+GL21/400)))</f>
        <v>713.7</v>
      </c>
      <c r="GM39" s="60">
        <f>_xlfn.IFNA((INDEX(data_pull!$A:$BA,MATCH(GM$2,data_pull!$B:$B,0),MATCH($A39,data_pull!$2:$2,0))),GL39*(( 1+GM21/400)))</f>
        <v>724.5</v>
      </c>
      <c r="GN39" s="60">
        <f>_xlfn.IFNA((INDEX(data_pull!$A:$BA,MATCH(GN$2,data_pull!$B:$B,0),MATCH($A39,data_pull!$2:$2,0))),GM39*(( 1+GN21/400)))</f>
        <v>739.9</v>
      </c>
      <c r="GO39" s="60">
        <f>_xlfn.IFNA((INDEX(data_pull!$A:$BA,MATCH(GO$2,data_pull!$B:$B,0),MATCH($A39,data_pull!$2:$2,0))),GN39*(( 1+GO21/400)))</f>
        <v>759.8</v>
      </c>
      <c r="GP39" s="60">
        <f>_xlfn.IFNA((INDEX(data_pull!$A:$BA,MATCH(GP$2,data_pull!$B:$B,0),MATCH($A39,data_pull!$2:$2,0))),GO39*(( 1+GP21/400)))</f>
        <v>764.16846575273314</v>
      </c>
      <c r="GQ39" s="60">
        <f>_xlfn.IFNA((INDEX(data_pull!$A:$BA,MATCH(GQ$2,data_pull!$B:$B,0),MATCH($A39,data_pull!$2:$2,0))),GP39*(( 1+GQ21/400)))</f>
        <v>769.60482992034645</v>
      </c>
      <c r="GR39" s="60">
        <f>_xlfn.IFNA((INDEX(data_pull!$A:$BA,MATCH(GR$2,data_pull!$B:$B,0),MATCH($A39,data_pull!$2:$2,0))),GQ39*(( 1+GR21/400)))</f>
        <v>776.37309480011663</v>
      </c>
      <c r="GS39" s="60">
        <f>_xlfn.IFNA((INDEX(data_pull!$A:$BA,MATCH(GS$2,data_pull!$B:$B,0),MATCH($A39,data_pull!$2:$2,0))),GR39*(( 1+GS21/400)))</f>
        <v>795.11509912408678</v>
      </c>
      <c r="GT39" s="60">
        <f>_xlfn.IFNA((INDEX(data_pull!$A:$BA,MATCH(GT$2,data_pull!$B:$B,0),MATCH($A39,data_pull!$2:$2,0))),GS39*(( 1+GT21/400)))</f>
        <v>802.76957071544257</v>
      </c>
      <c r="GU39" s="60">
        <f>_xlfn.IFNA((INDEX(data_pull!$A:$BA,MATCH(GU$2,data_pull!$B:$B,0),MATCH($A39,data_pull!$2:$2,0))),GT39*(( 1+GU21/400)))</f>
        <v>810.98049380882992</v>
      </c>
      <c r="GV39" s="60">
        <f>_xlfn.IFNA((INDEX(data_pull!$A:$BA,MATCH(GV$2,data_pull!$B:$B,0),MATCH($A39,data_pull!$2:$2,0))),GU39*(( 1+GV21/400)))</f>
        <v>819.55230256151617</v>
      </c>
      <c r="GW39" s="60">
        <f>_xlfn.IFNA((INDEX(data_pull!$A:$BA,MATCH(GW$2,data_pull!$B:$B,0),MATCH($A39,data_pull!$2:$2,0))),GV39*(( 1+GW21/400)))</f>
        <v>842.62134858406375</v>
      </c>
      <c r="GX39" s="60">
        <f>_xlfn.IFNA((INDEX(data_pull!$A:$BA,MATCH(GX$2,data_pull!$B:$B,0),MATCH($A39,data_pull!$2:$2,0))),GW39*(( 1+GX21/400)))</f>
        <v>852.47134810969794</v>
      </c>
      <c r="GY39" s="60">
        <f>_xlfn.IFNA((INDEX(data_pull!$A:$BA,MATCH(GY$2,data_pull!$B:$B,0),MATCH($A39,data_pull!$2:$2,0))),GX39*(( 1+GY21/400)))</f>
        <v>862.73102818084965</v>
      </c>
      <c r="GZ39" s="60">
        <f>_xlfn.IFNA((INDEX(data_pull!$A:$BA,MATCH(GZ$2,data_pull!$B:$B,0),MATCH($A39,data_pull!$2:$2,0))),GY39*(( 1+GZ21/400)))</f>
        <v>873.41258141625269</v>
      </c>
      <c r="HA39" s="60">
        <f>_xlfn.IFNA((INDEX(data_pull!$A:$BA,MATCH(HA$2,data_pull!$B:$B,0),MATCH($A39,data_pull!$2:$2,0))),GZ39*(( 1+HA21/400)))</f>
        <v>911.0070300261109</v>
      </c>
      <c r="HB39" s="60">
        <f>_xlfn.IFNA((INDEX(data_pull!$A:$BA,MATCH(HB$2,data_pull!$B:$B,0),MATCH($A39,data_pull!$2:$2,0))),HA39*(( 1+HB21/400)))</f>
        <v>925.35826485652694</v>
      </c>
      <c r="HC39" s="60">
        <f>_xlfn.IFNA((INDEX(data_pull!$A:$BA,MATCH(HC$2,data_pull!$B:$B,0),MATCH($A39,data_pull!$2:$2,0))),HB39*(( 1+HC21/400)))</f>
        <v>940.73566261968961</v>
      </c>
      <c r="HD39" s="60">
        <f>_xlfn.IFNA((INDEX(data_pull!$A:$BA,MATCH(HD$2,data_pull!$B:$B,0),MATCH($A39,data_pull!$2:$2,0))),HC39*(( 1+HD21/400)))</f>
        <v>957.29227328732759</v>
      </c>
      <c r="HE39" s="60">
        <f>_xlfn.IFNA((INDEX(data_pull!$A:$BA,MATCH(HE$2,data_pull!$B:$B,0),MATCH($A39,data_pull!$2:$2,0))),HD39*(( 1+HE21/400)))</f>
        <v>979.14279683279938</v>
      </c>
      <c r="HF39" s="60">
        <f>_xlfn.IFNA((INDEX(data_pull!$A:$BA,MATCH(HF$2,data_pull!$B:$B,0),MATCH($A39,data_pull!$2:$2,0))),HE39*(( 1+HF21/400)))</f>
        <v>992.49306592199423</v>
      </c>
      <c r="HG39" s="60">
        <f>_xlfn.IFNA((INDEX(data_pull!$A:$BA,MATCH(HG$2,data_pull!$B:$B,0),MATCH($A39,data_pull!$2:$2,0))),HF39*(( 1+HG21/400)))</f>
        <v>1005.337579374978</v>
      </c>
      <c r="HH39" s="60">
        <f>_xlfn.IFNA((INDEX(data_pull!$A:$BA,MATCH(HH$2,data_pull!$B:$B,0),MATCH($A39,data_pull!$2:$2,0))),HG39*(( 1+HH21/400)))</f>
        <v>1017.2599073407915</v>
      </c>
      <c r="HI39" s="60">
        <f>_xlfn.IFNA((INDEX(data_pull!$A:$BA,MATCH(HI$2,data_pull!$B:$B,0),MATCH($A39,data_pull!$2:$2,0))),HH39*(( 1+HI21/400)))</f>
        <v>1035.893971032832</v>
      </c>
      <c r="HJ39" s="60">
        <f>_xlfn.IFNA((INDEX(data_pull!$A:$BA,MATCH(HJ$2,data_pull!$B:$B,0),MATCH($A39,data_pull!$2:$2,0))),HI39*(( 1+HJ21/400)))</f>
        <v>1046.6808241281303</v>
      </c>
      <c r="HK39" s="60">
        <f>_xlfn.IFNA((INDEX(data_pull!$A:$BA,MATCH(HK$2,data_pull!$B:$B,0),MATCH($A39,data_pull!$2:$2,0))),HJ39*(( 1+HK21/400)))</f>
        <v>1056.9547399683613</v>
      </c>
      <c r="HL39" s="60">
        <f>_xlfn.IFNA((INDEX(data_pull!$A:$BA,MATCH(HL$2,data_pull!$B:$B,0),MATCH($A39,data_pull!$2:$2,0))),HK39*(( 1+HL21/400)))</f>
        <v>1066.8173123907859</v>
      </c>
      <c r="HM39" s="60">
        <f>_xlfn.IFNA((INDEX(data_pull!$A:$BA,MATCH(HM$2,data_pull!$B:$B,0),MATCH($A39,data_pull!$2:$2,0))),HL39*(( 1+HM21/400)))</f>
        <v>1108.3852419800653</v>
      </c>
      <c r="HN39" s="60">
        <f>_xlfn.IFNA((INDEX(data_pull!$A:$BA,MATCH(HN$2,data_pull!$B:$B,0),MATCH($A39,data_pull!$2:$2,0))),HM39*(( 1+HN21/400)))</f>
        <v>1123.5141984003667</v>
      </c>
      <c r="HO39" s="60">
        <f>_xlfn.IFNA((INDEX(data_pull!$A:$BA,MATCH(HO$2,data_pull!$B:$B,0),MATCH($A39,data_pull!$2:$2,0))),HN39*(( 1+HO21/400)))</f>
        <v>1139.8622450099335</v>
      </c>
      <c r="HP39" s="60">
        <f>_xlfn.IFNA((INDEX(data_pull!$A:$BA,MATCH(HP$2,data_pull!$B:$B,0),MATCH($A39,data_pull!$2:$2,0))),HO39*(( 1+HP21/400)))</f>
        <v>1157.8439257353011</v>
      </c>
      <c r="HQ39" s="60">
        <f>_xlfn.IFNA((INDEX(data_pull!$A:$BA,MATCH(HQ$2,data_pull!$B:$B,0),MATCH($A39,data_pull!$2:$2,0))),HP39*(( 1+HQ21/400)))</f>
        <v>1194.5695856652808</v>
      </c>
      <c r="HR39" s="60">
        <f>_xlfn.IFNA((INDEX(data_pull!$A:$BA,MATCH(HR$2,data_pull!$B:$B,0),MATCH($A39,data_pull!$2:$2,0))),HQ39*(( 1+HR21/400)))</f>
        <v>1212.1399260365799</v>
      </c>
      <c r="HS39" s="60">
        <f>_xlfn.IFNA((INDEX(data_pull!$A:$BA,MATCH(HS$2,data_pull!$B:$B,0),MATCH($A39,data_pull!$2:$2,0))),HR39*(( 1+HS21/400)))</f>
        <v>1230.0131092431288</v>
      </c>
      <c r="HT39" s="60">
        <f>_xlfn.IFNA((INDEX(data_pull!$A:$BA,MATCH(HT$2,data_pull!$B:$B,0),MATCH($A39,data_pull!$2:$2,0))),HS39*(( 1+HT21/400)))</f>
        <v>1247.8561149474965</v>
      </c>
      <c r="HU39" s="60">
        <f>_xlfn.IFNA((INDEX(data_pull!$A:$BA,MATCH(HU$2,data_pull!$B:$B,0),MATCH($A39,data_pull!$2:$2,0))),HT39*(( 1+HU21/400)))</f>
        <v>1287.5874538788723</v>
      </c>
      <c r="HV39" s="60">
        <f>_xlfn.IFNA((INDEX(data_pull!$A:$BA,MATCH(HV$2,data_pull!$B:$B,0),MATCH($A39,data_pull!$2:$2,0))),HU39*(( 1+HV21/400)))</f>
        <v>1306.2390683738327</v>
      </c>
      <c r="HW39" s="60">
        <f>_xlfn.IFNA((INDEX(data_pull!$A:$BA,MATCH(HW$2,data_pull!$B:$B,0),MATCH($A39,data_pull!$2:$2,0))),HV39*(( 1+HW21/400)))</f>
        <v>1325.0821005904604</v>
      </c>
      <c r="HX39" s="60">
        <f>_xlfn.IFNA((INDEX(data_pull!$A:$BA,MATCH(HX$2,data_pull!$B:$B,0),MATCH($A39,data_pull!$2:$2,0))),HW39*(( 1+HX21/400)))</f>
        <v>1344.172007110466</v>
      </c>
      <c r="HY39" s="60">
        <f>_xlfn.IFNA((INDEX(data_pull!$A:$BA,MATCH(HY$2,data_pull!$B:$B,0),MATCH($A39,data_pull!$2:$2,0))),HX39*(( 1+HY21/400)))</f>
        <v>1408.0563765718234</v>
      </c>
      <c r="HZ39" s="60">
        <f>_xlfn.IFNA((INDEX(data_pull!$A:$BA,MATCH(HZ$2,data_pull!$B:$B,0),MATCH($A39,data_pull!$2:$2,0))),HY39*(( 1+HZ21/400)))</f>
        <v>1432.9970568126714</v>
      </c>
      <c r="IA39" s="60">
        <f>_xlfn.IFNA((INDEX(data_pull!$A:$BA,MATCH(IA$2,data_pull!$B:$B,0),MATCH($A39,data_pull!$2:$2,0))),HZ39*(( 1+IA21/400)))</f>
        <v>1459.4634564578023</v>
      </c>
      <c r="IB39" s="60">
        <f>_xlfn.IFNA((INDEX(data_pull!$A:$BA,MATCH(IB$2,data_pull!$B:$B,0),MATCH($A39,data_pull!$2:$2,0))),IA39*(( 1+IB21/400)))</f>
        <v>1487.7796126508058</v>
      </c>
      <c r="IC39" s="60" t="e">
        <f>_xlfn.IFNA((INDEX(data_pull!$A:$BA,MATCH(IC$2,data_pull!$B:$B,0),MATCH($A39,data_pull!$2:$2,0))),IB39*(( 1+IC21/400)))</f>
        <v>#VALUE!</v>
      </c>
    </row>
    <row r="40" spans="1:238" s="60" customFormat="1">
      <c r="A40" s="69" t="s">
        <v>14</v>
      </c>
      <c r="B40" s="60">
        <f>_xlfn.IFNA((INDEX(data_pull!$A:$BA,MATCH(B$2,data_pull!$B:$B,0),MATCH($A40,data_pull!$2:$2,0))),A40*(( 1+B22/400)))</f>
        <v>5</v>
      </c>
      <c r="C40" s="60">
        <f>_xlfn.IFNA((INDEX(data_pull!$A:$BA,MATCH(C$2,data_pull!$B:$B,0),MATCH($A40,data_pull!$2:$2,0))),B40*(( 1+C22/400)))</f>
        <v>5.3</v>
      </c>
      <c r="D40" s="60">
        <f>_xlfn.IFNA((INDEX(data_pull!$A:$BA,MATCH(D$2,data_pull!$B:$B,0),MATCH($A40,data_pull!$2:$2,0))),C40*(( 1+D22/400)))</f>
        <v>5.6</v>
      </c>
      <c r="E40" s="60">
        <f>_xlfn.IFNA((INDEX(data_pull!$A:$BA,MATCH(E$2,data_pull!$B:$B,0),MATCH($A40,data_pull!$2:$2,0))),D40*(( 1+E22/400)))</f>
        <v>5.9</v>
      </c>
      <c r="F40" s="60">
        <f>_xlfn.IFNA((INDEX(data_pull!$A:$BA,MATCH(F$2,data_pull!$B:$B,0),MATCH($A40,data_pull!$2:$2,0))),E40*(( 1+F22/400)))</f>
        <v>6.2</v>
      </c>
      <c r="G40" s="60">
        <f>_xlfn.IFNA((INDEX(data_pull!$A:$BA,MATCH(G$2,data_pull!$B:$B,0),MATCH($A40,data_pull!$2:$2,0))),F40*(( 1+G22/400)))</f>
        <v>6.6</v>
      </c>
      <c r="H40" s="60">
        <f>_xlfn.IFNA((INDEX(data_pull!$A:$BA,MATCH(H$2,data_pull!$B:$B,0),MATCH($A40,data_pull!$2:$2,0))),G40*(( 1+H22/400)))</f>
        <v>6.9</v>
      </c>
      <c r="I40" s="60">
        <f>_xlfn.IFNA((INDEX(data_pull!$A:$BA,MATCH(I$2,data_pull!$B:$B,0),MATCH($A40,data_pull!$2:$2,0))),H40*(( 1+I22/400)))</f>
        <v>7.3</v>
      </c>
      <c r="J40" s="60">
        <f>_xlfn.IFNA((INDEX(data_pull!$A:$BA,MATCH(J$2,data_pull!$B:$B,0),MATCH($A40,data_pull!$2:$2,0))),I40*(( 1+J22/400)))</f>
        <v>7.8</v>
      </c>
      <c r="K40" s="60">
        <f>_xlfn.IFNA((INDEX(data_pull!$A:$BA,MATCH(K$2,data_pull!$B:$B,0),MATCH($A40,data_pull!$2:$2,0))),J40*(( 1+K22/400)))</f>
        <v>8</v>
      </c>
      <c r="L40" s="60">
        <f>_xlfn.IFNA((INDEX(data_pull!$A:$BA,MATCH(L$2,data_pull!$B:$B,0),MATCH($A40,data_pull!$2:$2,0))),K40*(( 1+L22/400)))</f>
        <v>8.6</v>
      </c>
      <c r="M40" s="60">
        <f>_xlfn.IFNA((INDEX(data_pull!$A:$BA,MATCH(M$2,data_pull!$B:$B,0),MATCH($A40,data_pull!$2:$2,0))),L40*(( 1+M22/400)))</f>
        <v>8.5</v>
      </c>
      <c r="N40" s="60">
        <f>_xlfn.IFNA((INDEX(data_pull!$A:$BA,MATCH(N$2,data_pull!$B:$B,0),MATCH($A40,data_pull!$2:$2,0))),M40*(( 1+N22/400)))</f>
        <v>9</v>
      </c>
      <c r="O40" s="60">
        <f>_xlfn.IFNA((INDEX(data_pull!$A:$BA,MATCH(O$2,data_pull!$B:$B,0),MATCH($A40,data_pull!$2:$2,0))),N40*(( 1+O22/400)))</f>
        <v>9.6</v>
      </c>
      <c r="P40" s="60">
        <f>_xlfn.IFNA((INDEX(data_pull!$A:$BA,MATCH(P$2,data_pull!$B:$B,0),MATCH($A40,data_pull!$2:$2,0))),O40*(( 1+P22/400)))</f>
        <v>9.6999999999999993</v>
      </c>
      <c r="Q40" s="60">
        <f>_xlfn.IFNA((INDEX(data_pull!$A:$BA,MATCH(Q$2,data_pull!$B:$B,0),MATCH($A40,data_pull!$2:$2,0))),P40*(( 1+Q22/400)))</f>
        <v>10.1</v>
      </c>
      <c r="R40" s="60">
        <f>_xlfn.IFNA((INDEX(data_pull!$A:$BA,MATCH(R$2,data_pull!$B:$B,0),MATCH($A40,data_pull!$2:$2,0))),Q40*(( 1+R22/400)))</f>
        <v>10.199999999999999</v>
      </c>
      <c r="S40" s="60">
        <f>_xlfn.IFNA((INDEX(data_pull!$A:$BA,MATCH(S$2,data_pull!$B:$B,0),MATCH($A40,data_pull!$2:$2,0))),R40*(( 1+S22/400)))</f>
        <v>11.1</v>
      </c>
      <c r="T40" s="60">
        <f>_xlfn.IFNA((INDEX(data_pull!$A:$BA,MATCH(T$2,data_pull!$B:$B,0),MATCH($A40,data_pull!$2:$2,0))),S40*(( 1+T22/400)))</f>
        <v>11.4</v>
      </c>
      <c r="U40" s="60">
        <f>_xlfn.IFNA((INDEX(data_pull!$A:$BA,MATCH(U$2,data_pull!$B:$B,0),MATCH($A40,data_pull!$2:$2,0))),T40*(( 1+U22/400)))</f>
        <v>12</v>
      </c>
      <c r="V40" s="60">
        <f>_xlfn.IFNA((INDEX(data_pull!$A:$BA,MATCH(V$2,data_pull!$B:$B,0),MATCH($A40,data_pull!$2:$2,0))),U40*(( 1+V22/400)))</f>
        <v>13.3</v>
      </c>
      <c r="W40" s="60">
        <f>_xlfn.IFNA((INDEX(data_pull!$A:$BA,MATCH(W$2,data_pull!$B:$B,0),MATCH($A40,data_pull!$2:$2,0))),V40*(( 1+W22/400)))</f>
        <v>13.8</v>
      </c>
      <c r="X40" s="60">
        <f>_xlfn.IFNA((INDEX(data_pull!$A:$BA,MATCH(X$2,data_pull!$B:$B,0),MATCH($A40,data_pull!$2:$2,0))),W40*(( 1+X22/400)))</f>
        <v>13.8</v>
      </c>
      <c r="Y40" s="60">
        <f>_xlfn.IFNA((INDEX(data_pull!$A:$BA,MATCH(Y$2,data_pull!$B:$B,0),MATCH($A40,data_pull!$2:$2,0))),X40*(( 1+Y22/400)))</f>
        <v>14.6</v>
      </c>
      <c r="Z40" s="60">
        <f>_xlfn.IFNA((INDEX(data_pull!$A:$BA,MATCH(Z$2,data_pull!$B:$B,0),MATCH($A40,data_pull!$2:$2,0))),Y40*(( 1+Z22/400)))</f>
        <v>15.2</v>
      </c>
      <c r="AA40" s="60">
        <f>_xlfn.IFNA((INDEX(data_pull!$A:$BA,MATCH(AA$2,data_pull!$B:$B,0),MATCH($A40,data_pull!$2:$2,0))),Z40*(( 1+AA22/400)))</f>
        <v>14.9</v>
      </c>
      <c r="AB40" s="60">
        <f>_xlfn.IFNA((INDEX(data_pull!$A:$BA,MATCH(AB$2,data_pull!$B:$B,0),MATCH($A40,data_pull!$2:$2,0))),AA40*(( 1+AB22/400)))</f>
        <v>15.9</v>
      </c>
      <c r="AC40" s="60">
        <f>_xlfn.IFNA((INDEX(data_pull!$A:$BA,MATCH(AC$2,data_pull!$B:$B,0),MATCH($A40,data_pull!$2:$2,0))),AB40*(( 1+AC22/400)))</f>
        <v>15.9</v>
      </c>
      <c r="AD40" s="60">
        <f>_xlfn.IFNA((INDEX(data_pull!$A:$BA,MATCH(AD$2,data_pull!$B:$B,0),MATCH($A40,data_pull!$2:$2,0))),AC40*(( 1+AD22/400)))</f>
        <v>16.2</v>
      </c>
      <c r="AE40" s="60">
        <f>_xlfn.IFNA((INDEX(data_pull!$A:$BA,MATCH(AE$2,data_pull!$B:$B,0),MATCH($A40,data_pull!$2:$2,0))),AD40*(( 1+AE22/400)))</f>
        <v>17.5</v>
      </c>
      <c r="AF40" s="60">
        <f>_xlfn.IFNA((INDEX(data_pull!$A:$BA,MATCH(AF$2,data_pull!$B:$B,0),MATCH($A40,data_pull!$2:$2,0))),AE40*(( 1+AF22/400)))</f>
        <v>16.7</v>
      </c>
      <c r="AG40" s="60">
        <f>_xlfn.IFNA((INDEX(data_pull!$A:$BA,MATCH(AG$2,data_pull!$B:$B,0),MATCH($A40,data_pull!$2:$2,0))),AF40*(( 1+AG22/400)))</f>
        <v>16.5</v>
      </c>
      <c r="AH40" s="60">
        <f>_xlfn.IFNA((INDEX(data_pull!$A:$BA,MATCH(AH$2,data_pull!$B:$B,0),MATCH($A40,data_pull!$2:$2,0))),AG40*(( 1+AH22/400)))</f>
        <v>17.5</v>
      </c>
      <c r="AI40" s="60">
        <f>_xlfn.IFNA((INDEX(data_pull!$A:$BA,MATCH(AI$2,data_pull!$B:$B,0),MATCH($A40,data_pull!$2:$2,0))),AH40*(( 1+AI22/400)))</f>
        <v>18.600000000000001</v>
      </c>
      <c r="AJ40" s="60">
        <f>_xlfn.IFNA((INDEX(data_pull!$A:$BA,MATCH(AJ$2,data_pull!$B:$B,0),MATCH($A40,data_pull!$2:$2,0))),AI40*(( 1+AJ22/400)))</f>
        <v>18.899999999999999</v>
      </c>
      <c r="AK40" s="60">
        <f>_xlfn.IFNA((INDEX(data_pull!$A:$BA,MATCH(AK$2,data_pull!$B:$B,0),MATCH($A40,data_pull!$2:$2,0))),AJ40*(( 1+AK22/400)))</f>
        <v>19.5</v>
      </c>
      <c r="AL40" s="60">
        <f>_xlfn.IFNA((INDEX(data_pull!$A:$BA,MATCH(AL$2,data_pull!$B:$B,0),MATCH($A40,data_pull!$2:$2,0))),AK40*(( 1+AL22/400)))</f>
        <v>20</v>
      </c>
      <c r="AM40" s="60">
        <f>_xlfn.IFNA((INDEX(data_pull!$A:$BA,MATCH(AM$2,data_pull!$B:$B,0),MATCH($A40,data_pull!$2:$2,0))),AL40*(( 1+AM22/400)))</f>
        <v>20.8</v>
      </c>
      <c r="AN40" s="60">
        <f>_xlfn.IFNA((INDEX(data_pull!$A:$BA,MATCH(AN$2,data_pull!$B:$B,0),MATCH($A40,data_pull!$2:$2,0))),AM40*(( 1+AN22/400)))</f>
        <v>21.1</v>
      </c>
      <c r="AO40" s="60">
        <f>_xlfn.IFNA((INDEX(data_pull!$A:$BA,MATCH(AO$2,data_pull!$B:$B,0),MATCH($A40,data_pull!$2:$2,0))),AN40*(( 1+AO22/400)))</f>
        <v>22.4</v>
      </c>
      <c r="AP40" s="60">
        <f>_xlfn.IFNA((INDEX(data_pull!$A:$BA,MATCH(AP$2,data_pull!$B:$B,0),MATCH($A40,data_pull!$2:$2,0))),AO40*(( 1+AP22/400)))</f>
        <v>23.4</v>
      </c>
      <c r="AQ40" s="60">
        <f>_xlfn.IFNA((INDEX(data_pull!$A:$BA,MATCH(AQ$2,data_pull!$B:$B,0),MATCH($A40,data_pull!$2:$2,0))),AP40*(( 1+AQ22/400)))</f>
        <v>22.2</v>
      </c>
      <c r="AR40" s="60">
        <f>_xlfn.IFNA((INDEX(data_pull!$A:$BA,MATCH(AR$2,data_pull!$B:$B,0),MATCH($A40,data_pull!$2:$2,0))),AQ40*(( 1+AR22/400)))</f>
        <v>24.2</v>
      </c>
      <c r="AS40" s="60">
        <f>_xlfn.IFNA((INDEX(data_pull!$A:$BA,MATCH(AS$2,data_pull!$B:$B,0),MATCH($A40,data_pull!$2:$2,0))),AR40*(( 1+AS22/400)))</f>
        <v>25.6</v>
      </c>
      <c r="AT40" s="60">
        <f>_xlfn.IFNA((INDEX(data_pull!$A:$BA,MATCH(AT$2,data_pull!$B:$B,0),MATCH($A40,data_pull!$2:$2,0))),AS40*(( 1+AT22/400)))</f>
        <v>26.5</v>
      </c>
      <c r="AU40" s="60">
        <f>_xlfn.IFNA((INDEX(data_pull!$A:$BA,MATCH(AU$2,data_pull!$B:$B,0),MATCH($A40,data_pull!$2:$2,0))),AT40*(( 1+AU22/400)))</f>
        <v>28.1</v>
      </c>
      <c r="AV40" s="60">
        <f>_xlfn.IFNA((INDEX(data_pull!$A:$BA,MATCH(AV$2,data_pull!$B:$B,0),MATCH($A40,data_pull!$2:$2,0))),AU40*(( 1+AV22/400)))</f>
        <v>28.3</v>
      </c>
      <c r="AW40" s="60">
        <f>_xlfn.IFNA((INDEX(data_pull!$A:$BA,MATCH(AW$2,data_pull!$B:$B,0),MATCH($A40,data_pull!$2:$2,0))),AV40*(( 1+AW22/400)))</f>
        <v>28</v>
      </c>
      <c r="AX40" s="60">
        <f>_xlfn.IFNA((INDEX(data_pull!$A:$BA,MATCH(AX$2,data_pull!$B:$B,0),MATCH($A40,data_pull!$2:$2,0))),AW40*(( 1+AX22/400)))</f>
        <v>28.8</v>
      </c>
      <c r="AY40" s="60">
        <f>_xlfn.IFNA((INDEX(data_pull!$A:$BA,MATCH(AY$2,data_pull!$B:$B,0),MATCH($A40,data_pull!$2:$2,0))),AX40*(( 1+AY22/400)))</f>
        <v>30.2</v>
      </c>
      <c r="AZ40" s="60">
        <f>_xlfn.IFNA((INDEX(data_pull!$A:$BA,MATCH(AZ$2,data_pull!$B:$B,0),MATCH($A40,data_pull!$2:$2,0))),AY40*(( 1+AZ22/400)))</f>
        <v>30.8</v>
      </c>
      <c r="BA40" s="60">
        <f>_xlfn.IFNA((INDEX(data_pull!$A:$BA,MATCH(BA$2,data_pull!$B:$B,0),MATCH($A40,data_pull!$2:$2,0))),AZ40*(( 1+BA22/400)))</f>
        <v>30.8</v>
      </c>
      <c r="BB40" s="60">
        <f>_xlfn.IFNA((INDEX(data_pull!$A:$BA,MATCH(BB$2,data_pull!$B:$B,0),MATCH($A40,data_pull!$2:$2,0))),BA40*(( 1+BB22/400)))</f>
        <v>33.200000000000003</v>
      </c>
      <c r="BC40" s="60">
        <f>_xlfn.IFNA((INDEX(data_pull!$A:$BA,MATCH(BC$2,data_pull!$B:$B,0),MATCH($A40,data_pull!$2:$2,0))),BB40*(( 1+BC22/400)))</f>
        <v>33.4</v>
      </c>
      <c r="BD40" s="60">
        <f>_xlfn.IFNA((INDEX(data_pull!$A:$BA,MATCH(BD$2,data_pull!$B:$B,0),MATCH($A40,data_pull!$2:$2,0))),BC40*(( 1+BD22/400)))</f>
        <v>34</v>
      </c>
      <c r="BE40" s="60">
        <f>_xlfn.IFNA((INDEX(data_pull!$A:$BA,MATCH(BE$2,data_pull!$B:$B,0),MATCH($A40,data_pull!$2:$2,0))),BD40*(( 1+BE22/400)))</f>
        <v>34.9</v>
      </c>
      <c r="BF40" s="60">
        <f>_xlfn.IFNA((INDEX(data_pull!$A:$BA,MATCH(BF$2,data_pull!$B:$B,0),MATCH($A40,data_pull!$2:$2,0))),BE40*(( 1+BF22/400)))</f>
        <v>35.700000000000003</v>
      </c>
      <c r="BG40" s="60">
        <f>_xlfn.IFNA((INDEX(data_pull!$A:$BA,MATCH(BG$2,data_pull!$B:$B,0),MATCH($A40,data_pull!$2:$2,0))),BF40*(( 1+BG22/400)))</f>
        <v>36.200000000000003</v>
      </c>
      <c r="BH40" s="60">
        <f>_xlfn.IFNA((INDEX(data_pull!$A:$BA,MATCH(BH$2,data_pull!$B:$B,0),MATCH($A40,data_pull!$2:$2,0))),BG40*(( 1+BH22/400)))</f>
        <v>36.799999999999997</v>
      </c>
      <c r="BI40" s="60">
        <f>_xlfn.IFNA((INDEX(data_pull!$A:$BA,MATCH(BI$2,data_pull!$B:$B,0),MATCH($A40,data_pull!$2:$2,0))),BH40*(( 1+BI22/400)))</f>
        <v>37.6</v>
      </c>
      <c r="BJ40" s="60">
        <f>_xlfn.IFNA((INDEX(data_pull!$A:$BA,MATCH(BJ$2,data_pull!$B:$B,0),MATCH($A40,data_pull!$2:$2,0))),BI40*(( 1+BJ22/400)))</f>
        <v>38.4</v>
      </c>
      <c r="BK40" s="60">
        <f>_xlfn.IFNA((INDEX(data_pull!$A:$BA,MATCH(BK$2,data_pull!$B:$B,0),MATCH($A40,data_pull!$2:$2,0))),BJ40*(( 1+BK22/400)))</f>
        <v>39.200000000000003</v>
      </c>
      <c r="BL40" s="60">
        <f>_xlfn.IFNA((INDEX(data_pull!$A:$BA,MATCH(BL$2,data_pull!$B:$B,0),MATCH($A40,data_pull!$2:$2,0))),BK40*(( 1+BL22/400)))</f>
        <v>40.1</v>
      </c>
      <c r="BM40" s="60">
        <f>_xlfn.IFNA((INDEX(data_pull!$A:$BA,MATCH(BM$2,data_pull!$B:$B,0),MATCH($A40,data_pull!$2:$2,0))),BL40*(( 1+BM22/400)))</f>
        <v>41.1</v>
      </c>
      <c r="BN40" s="60">
        <f>_xlfn.IFNA((INDEX(data_pull!$A:$BA,MATCH(BN$2,data_pull!$B:$B,0),MATCH($A40,data_pull!$2:$2,0))),BM40*(( 1+BN22/400)))</f>
        <v>42.1</v>
      </c>
      <c r="BO40" s="60">
        <f>_xlfn.IFNA((INDEX(data_pull!$A:$BA,MATCH(BO$2,data_pull!$B:$B,0),MATCH($A40,data_pull!$2:$2,0))),BN40*(( 1+BO22/400)))</f>
        <v>43.1</v>
      </c>
      <c r="BP40" s="60">
        <f>_xlfn.IFNA((INDEX(data_pull!$A:$BA,MATCH(BP$2,data_pull!$B:$B,0),MATCH($A40,data_pull!$2:$2,0))),BO40*(( 1+BP22/400)))</f>
        <v>44.1</v>
      </c>
      <c r="BQ40" s="60">
        <f>_xlfn.IFNA((INDEX(data_pull!$A:$BA,MATCH(BQ$2,data_pull!$B:$B,0),MATCH($A40,data_pull!$2:$2,0))),BP40*(( 1+BQ22/400)))</f>
        <v>45.2</v>
      </c>
      <c r="BR40" s="60">
        <f>_xlfn.IFNA((INDEX(data_pull!$A:$BA,MATCH(BR$2,data_pull!$B:$B,0),MATCH($A40,data_pull!$2:$2,0))),BQ40*(( 1+BR22/400)))</f>
        <v>46.2</v>
      </c>
      <c r="BS40" s="60">
        <f>_xlfn.IFNA((INDEX(data_pull!$A:$BA,MATCH(BS$2,data_pull!$B:$B,0),MATCH($A40,data_pull!$2:$2,0))),BR40*(( 1+BS22/400)))</f>
        <v>47.3</v>
      </c>
      <c r="BT40" s="60">
        <f>_xlfn.IFNA((INDEX(data_pull!$A:$BA,MATCH(BT$2,data_pull!$B:$B,0),MATCH($A40,data_pull!$2:$2,0))),BS40*(( 1+BT22/400)))</f>
        <v>48.4</v>
      </c>
      <c r="BU40" s="60">
        <f>_xlfn.IFNA((INDEX(data_pull!$A:$BA,MATCH(BU$2,data_pull!$B:$B,0),MATCH($A40,data_pull!$2:$2,0))),BT40*(( 1+BU22/400)))</f>
        <v>49.4</v>
      </c>
      <c r="BV40" s="60">
        <f>_xlfn.IFNA((INDEX(data_pull!$A:$BA,MATCH(BV$2,data_pull!$B:$B,0),MATCH($A40,data_pull!$2:$2,0))),BU40*(( 1+BV22/400)))</f>
        <v>50.9</v>
      </c>
      <c r="BW40" s="60">
        <f>_xlfn.IFNA((INDEX(data_pull!$A:$BA,MATCH(BW$2,data_pull!$B:$B,0),MATCH($A40,data_pull!$2:$2,0))),BV40*(( 1+BW22/400)))</f>
        <v>52.2</v>
      </c>
      <c r="BX40" s="60">
        <f>_xlfn.IFNA((INDEX(data_pull!$A:$BA,MATCH(BX$2,data_pull!$B:$B,0),MATCH($A40,data_pull!$2:$2,0))),BW40*(( 1+BX22/400)))</f>
        <v>53.7</v>
      </c>
      <c r="BY40" s="60">
        <f>_xlfn.IFNA((INDEX(data_pull!$A:$BA,MATCH(BY$2,data_pull!$B:$B,0),MATCH($A40,data_pull!$2:$2,0))),BX40*(( 1+BY22/400)))</f>
        <v>55.4</v>
      </c>
      <c r="BZ40" s="60">
        <f>_xlfn.IFNA((INDEX(data_pull!$A:$BA,MATCH(BZ$2,data_pull!$B:$B,0),MATCH($A40,data_pull!$2:$2,0))),BY40*(( 1+BZ22/400)))</f>
        <v>57.4</v>
      </c>
      <c r="CA40" s="60">
        <f>_xlfn.IFNA((INDEX(data_pull!$A:$BA,MATCH(CA$2,data_pull!$B:$B,0),MATCH($A40,data_pull!$2:$2,0))),BZ40*(( 1+CA22/400)))</f>
        <v>59.6</v>
      </c>
      <c r="CB40" s="60">
        <f>_xlfn.IFNA((INDEX(data_pull!$A:$BA,MATCH(CB$2,data_pull!$B:$B,0),MATCH($A40,data_pull!$2:$2,0))),CA40*(( 1+CB22/400)))</f>
        <v>61.9</v>
      </c>
      <c r="CC40" s="60">
        <f>_xlfn.IFNA((INDEX(data_pull!$A:$BA,MATCH(CC$2,data_pull!$B:$B,0),MATCH($A40,data_pull!$2:$2,0))),CB40*(( 1+CC22/400)))</f>
        <v>64.400000000000006</v>
      </c>
      <c r="CD40" s="60">
        <f>_xlfn.IFNA((INDEX(data_pull!$A:$BA,MATCH(CD$2,data_pull!$B:$B,0),MATCH($A40,data_pull!$2:$2,0))),CC40*(( 1+CD22/400)))</f>
        <v>66.599999999999994</v>
      </c>
      <c r="CE40" s="60">
        <f>_xlfn.IFNA((INDEX(data_pull!$A:$BA,MATCH(CE$2,data_pull!$B:$B,0),MATCH($A40,data_pull!$2:$2,0))),CD40*(( 1+CE22/400)))</f>
        <v>70.3</v>
      </c>
      <c r="CF40" s="60">
        <f>_xlfn.IFNA((INDEX(data_pull!$A:$BA,MATCH(CF$2,data_pull!$B:$B,0),MATCH($A40,data_pull!$2:$2,0))),CE40*(( 1+CF22/400)))</f>
        <v>74.900000000000006</v>
      </c>
      <c r="CG40" s="60">
        <f>_xlfn.IFNA((INDEX(data_pull!$A:$BA,MATCH(CG$2,data_pull!$B:$B,0),MATCH($A40,data_pull!$2:$2,0))),CF40*(( 1+CG22/400)))</f>
        <v>80.7</v>
      </c>
      <c r="CH40" s="60">
        <f>_xlfn.IFNA((INDEX(data_pull!$A:$BA,MATCH(CH$2,data_pull!$B:$B,0),MATCH($A40,data_pull!$2:$2,0))),CG40*(( 1+CH22/400)))</f>
        <v>83.7</v>
      </c>
      <c r="CI40" s="60">
        <f>_xlfn.IFNA((INDEX(data_pull!$A:$BA,MATCH(CI$2,data_pull!$B:$B,0),MATCH($A40,data_pull!$2:$2,0))),CH40*(( 1+CI22/400)))</f>
        <v>93.1</v>
      </c>
      <c r="CJ40" s="60">
        <f>_xlfn.IFNA((INDEX(data_pull!$A:$BA,MATCH(CJ$2,data_pull!$B:$B,0),MATCH($A40,data_pull!$2:$2,0))),CI40*(( 1+CJ22/400)))</f>
        <v>98.4</v>
      </c>
      <c r="CK40" s="60">
        <f>_xlfn.IFNA((INDEX(data_pull!$A:$BA,MATCH(CK$2,data_pull!$B:$B,0),MATCH($A40,data_pull!$2:$2,0))),CJ40*(( 1+CK22/400)))</f>
        <v>112.5</v>
      </c>
      <c r="CL40" s="60">
        <f>_xlfn.IFNA((INDEX(data_pull!$A:$BA,MATCH(CL$2,data_pull!$B:$B,0),MATCH($A40,data_pull!$2:$2,0))),CK40*(( 1+CL22/400)))</f>
        <v>108.3</v>
      </c>
      <c r="CM40" s="60">
        <f>_xlfn.IFNA((INDEX(data_pull!$A:$BA,MATCH(CM$2,data_pull!$B:$B,0),MATCH($A40,data_pull!$2:$2,0))),CL40*(( 1+CM22/400)))</f>
        <v>115.4</v>
      </c>
      <c r="CN40" s="60">
        <f>_xlfn.IFNA((INDEX(data_pull!$A:$BA,MATCH(CN$2,data_pull!$B:$B,0),MATCH($A40,data_pull!$2:$2,0))),CM40*(( 1+CN22/400)))</f>
        <v>120.6</v>
      </c>
      <c r="CO40" s="60">
        <f>_xlfn.IFNA((INDEX(data_pull!$A:$BA,MATCH(CO$2,data_pull!$B:$B,0),MATCH($A40,data_pull!$2:$2,0))),CN40*(( 1+CO22/400)))</f>
        <v>120.8</v>
      </c>
      <c r="CP40" s="60">
        <f>_xlfn.IFNA((INDEX(data_pull!$A:$BA,MATCH(CP$2,data_pull!$B:$B,0),MATCH($A40,data_pull!$2:$2,0))),CO40*(( 1+CP22/400)))</f>
        <v>124.4</v>
      </c>
      <c r="CQ40" s="60">
        <f>_xlfn.IFNA((INDEX(data_pull!$A:$BA,MATCH(CQ$2,data_pull!$B:$B,0),MATCH($A40,data_pull!$2:$2,0))),CP40*(( 1+CQ22/400)))</f>
        <v>124.8</v>
      </c>
      <c r="CR40" s="60">
        <f>_xlfn.IFNA((INDEX(data_pull!$A:$BA,MATCH(CR$2,data_pull!$B:$B,0),MATCH($A40,data_pull!$2:$2,0))),CQ40*(( 1+CR22/400)))</f>
        <v>135.19999999999999</v>
      </c>
      <c r="CS40" s="60">
        <f>_xlfn.IFNA((INDEX(data_pull!$A:$BA,MATCH(CS$2,data_pull!$B:$B,0),MATCH($A40,data_pull!$2:$2,0))),CR40*(( 1+CS22/400)))</f>
        <v>136</v>
      </c>
      <c r="CT40" s="60">
        <f>_xlfn.IFNA((INDEX(data_pull!$A:$BA,MATCH(CT$2,data_pull!$B:$B,0),MATCH($A40,data_pull!$2:$2,0))),CS40*(( 1+CT22/400)))</f>
        <v>136.6</v>
      </c>
      <c r="CU40" s="60">
        <f>_xlfn.IFNA((INDEX(data_pull!$A:$BA,MATCH(CU$2,data_pull!$B:$B,0),MATCH($A40,data_pull!$2:$2,0))),CT40*(( 1+CU22/400)))</f>
        <v>137.1</v>
      </c>
      <c r="CV40" s="60">
        <f>_xlfn.IFNA((INDEX(data_pull!$A:$BA,MATCH(CV$2,data_pull!$B:$B,0),MATCH($A40,data_pull!$2:$2,0))),CU40*(( 1+CV22/400)))</f>
        <v>136.19999999999999</v>
      </c>
      <c r="CW40" s="60">
        <f>_xlfn.IFNA((INDEX(data_pull!$A:$BA,MATCH(CW$2,data_pull!$B:$B,0),MATCH($A40,data_pull!$2:$2,0))),CV40*(( 1+CW22/400)))</f>
        <v>147.80000000000001</v>
      </c>
      <c r="CX40" s="60">
        <f>_xlfn.IFNA((INDEX(data_pull!$A:$BA,MATCH(CX$2,data_pull!$B:$B,0),MATCH($A40,data_pull!$2:$2,0))),CW40*(( 1+CX22/400)))</f>
        <v>152.5</v>
      </c>
      <c r="CY40" s="60">
        <f>_xlfn.IFNA((INDEX(data_pull!$A:$BA,MATCH(CY$2,data_pull!$B:$B,0),MATCH($A40,data_pull!$2:$2,0))),CX40*(( 1+CY22/400)))</f>
        <v>152.5</v>
      </c>
      <c r="CZ40" s="60">
        <f>_xlfn.IFNA((INDEX(data_pull!$A:$BA,MATCH(CZ$2,data_pull!$B:$B,0),MATCH($A40,data_pull!$2:$2,0))),CY40*(( 1+CZ22/400)))</f>
        <v>152.69999999999999</v>
      </c>
      <c r="DA40" s="60">
        <f>_xlfn.IFNA((INDEX(data_pull!$A:$BA,MATCH(DA$2,data_pull!$B:$B,0),MATCH($A40,data_pull!$2:$2,0))),CZ40*(( 1+DA22/400)))</f>
        <v>140.69999999999999</v>
      </c>
      <c r="DB40" s="60">
        <f>_xlfn.IFNA((INDEX(data_pull!$A:$BA,MATCH(DB$2,data_pull!$B:$B,0),MATCH($A40,data_pull!$2:$2,0))),DA40*(( 1+DB22/400)))</f>
        <v>151.30000000000001</v>
      </c>
      <c r="DC40" s="60">
        <f>_xlfn.IFNA((INDEX(data_pull!$A:$BA,MATCH(DC$2,data_pull!$B:$B,0),MATCH($A40,data_pull!$2:$2,0))),DB40*(( 1+DC22/400)))</f>
        <v>165.8</v>
      </c>
      <c r="DD40" s="60">
        <f>_xlfn.IFNA((INDEX(data_pull!$A:$BA,MATCH(DD$2,data_pull!$B:$B,0),MATCH($A40,data_pull!$2:$2,0))),DC40*(( 1+DD22/400)))</f>
        <v>158.80000000000001</v>
      </c>
      <c r="DE40" s="60">
        <f>_xlfn.IFNA((INDEX(data_pull!$A:$BA,MATCH(DE$2,data_pull!$B:$B,0),MATCH($A40,data_pull!$2:$2,0))),DD40*(( 1+DE22/400)))</f>
        <v>156.9</v>
      </c>
      <c r="DF40" s="60">
        <f>_xlfn.IFNA((INDEX(data_pull!$A:$BA,MATCH(DF$2,data_pull!$B:$B,0),MATCH($A40,data_pull!$2:$2,0))),DE40*(( 1+DF22/400)))</f>
        <v>161.4</v>
      </c>
      <c r="DG40" s="60">
        <f>_xlfn.IFNA((INDEX(data_pull!$A:$BA,MATCH(DG$2,data_pull!$B:$B,0),MATCH($A40,data_pull!$2:$2,0))),DF40*(( 1+DG22/400)))</f>
        <v>159.4</v>
      </c>
      <c r="DH40" s="60">
        <f>_xlfn.IFNA((INDEX(data_pull!$A:$BA,MATCH(DH$2,data_pull!$B:$B,0),MATCH($A40,data_pull!$2:$2,0))),DG40*(( 1+DH22/400)))</f>
        <v>163.69999999999999</v>
      </c>
      <c r="DI40" s="60">
        <f>_xlfn.IFNA((INDEX(data_pull!$A:$BA,MATCH(DI$2,data_pull!$B:$B,0),MATCH($A40,data_pull!$2:$2,0))),DH40*(( 1+DI22/400)))</f>
        <v>168</v>
      </c>
      <c r="DJ40" s="60">
        <f>_xlfn.IFNA((INDEX(data_pull!$A:$BA,MATCH(DJ$2,data_pull!$B:$B,0),MATCH($A40,data_pull!$2:$2,0))),DI40*(( 1+DJ22/400)))</f>
        <v>167.2</v>
      </c>
      <c r="DK40" s="60">
        <f>_xlfn.IFNA((INDEX(data_pull!$A:$BA,MATCH(DK$2,data_pull!$B:$B,0),MATCH($A40,data_pull!$2:$2,0))),DJ40*(( 1+DK22/400)))</f>
        <v>170</v>
      </c>
      <c r="DL40" s="60">
        <f>_xlfn.IFNA((INDEX(data_pull!$A:$BA,MATCH(DL$2,data_pull!$B:$B,0),MATCH($A40,data_pull!$2:$2,0))),DK40*(( 1+DL22/400)))</f>
        <v>168.1</v>
      </c>
      <c r="DM40" s="60">
        <f>_xlfn.IFNA((INDEX(data_pull!$A:$BA,MATCH(DM$2,data_pull!$B:$B,0),MATCH($A40,data_pull!$2:$2,0))),DL40*(( 1+DM22/400)))</f>
        <v>175.4</v>
      </c>
      <c r="DN40" s="60">
        <f>_xlfn.IFNA((INDEX(data_pull!$A:$BA,MATCH(DN$2,data_pull!$B:$B,0),MATCH($A40,data_pull!$2:$2,0))),DM40*(( 1+DN22/400)))</f>
        <v>181.1</v>
      </c>
      <c r="DO40" s="60">
        <f>_xlfn.IFNA((INDEX(data_pull!$A:$BA,MATCH(DO$2,data_pull!$B:$B,0),MATCH($A40,data_pull!$2:$2,0))),DN40*(( 1+DO22/400)))</f>
        <v>179.1</v>
      </c>
      <c r="DP40" s="60">
        <f>_xlfn.IFNA((INDEX(data_pull!$A:$BA,MATCH(DP$2,data_pull!$B:$B,0),MATCH($A40,data_pull!$2:$2,0))),DO40*(( 1+DP22/400)))</f>
        <v>186.7</v>
      </c>
      <c r="DQ40" s="60">
        <f>_xlfn.IFNA((INDEX(data_pull!$A:$BA,MATCH(DQ$2,data_pull!$B:$B,0),MATCH($A40,data_pull!$2:$2,0))),DP40*(( 1+DQ22/400)))</f>
        <v>191.3</v>
      </c>
      <c r="DR40" s="60">
        <f>_xlfn.IFNA((INDEX(data_pull!$A:$BA,MATCH(DR$2,data_pull!$B:$B,0),MATCH($A40,data_pull!$2:$2,0))),DQ40*(( 1+DR22/400)))</f>
        <v>190.2</v>
      </c>
      <c r="DS40" s="60">
        <f>_xlfn.IFNA((INDEX(data_pull!$A:$BA,MATCH(DS$2,data_pull!$B:$B,0),MATCH($A40,data_pull!$2:$2,0))),DR40*(( 1+DS22/400)))</f>
        <v>198.3</v>
      </c>
      <c r="DT40" s="60">
        <f>_xlfn.IFNA((INDEX(data_pull!$A:$BA,MATCH(DT$2,data_pull!$B:$B,0),MATCH($A40,data_pull!$2:$2,0))),DS40*(( 1+DT22/400)))</f>
        <v>204.8</v>
      </c>
      <c r="DU40" s="60">
        <f>_xlfn.IFNA((INDEX(data_pull!$A:$BA,MATCH(DU$2,data_pull!$B:$B,0),MATCH($A40,data_pull!$2:$2,0))),DT40*(( 1+DU22/400)))</f>
        <v>204.8</v>
      </c>
      <c r="DV40" s="60">
        <f>_xlfn.IFNA((INDEX(data_pull!$A:$BA,MATCH(DV$2,data_pull!$B:$B,0),MATCH($A40,data_pull!$2:$2,0))),DU40*(( 1+DV22/400)))</f>
        <v>215</v>
      </c>
      <c r="DW40" s="60">
        <f>_xlfn.IFNA((INDEX(data_pull!$A:$BA,MATCH(DW$2,data_pull!$B:$B,0),MATCH($A40,data_pull!$2:$2,0))),DV40*(( 1+DW22/400)))</f>
        <v>230.1</v>
      </c>
      <c r="DX40" s="60">
        <f>_xlfn.IFNA((INDEX(data_pull!$A:$BA,MATCH(DX$2,data_pull!$B:$B,0),MATCH($A40,data_pull!$2:$2,0))),DW40*(( 1+DX22/400)))</f>
        <v>217.4</v>
      </c>
      <c r="DY40" s="60">
        <f>_xlfn.IFNA((INDEX(data_pull!$A:$BA,MATCH(DY$2,data_pull!$B:$B,0),MATCH($A40,data_pull!$2:$2,0))),DX40*(( 1+DY22/400)))</f>
        <v>246.5</v>
      </c>
      <c r="DZ40" s="60">
        <f>_xlfn.IFNA((INDEX(data_pull!$A:$BA,MATCH(DZ$2,data_pull!$B:$B,0),MATCH($A40,data_pull!$2:$2,0))),DY40*(( 1+DZ22/400)))</f>
        <v>244.9</v>
      </c>
      <c r="EA40" s="60">
        <f>_xlfn.IFNA((INDEX(data_pull!$A:$BA,MATCH(EA$2,data_pull!$B:$B,0),MATCH($A40,data_pull!$2:$2,0))),DZ40*(( 1+EA22/400)))</f>
        <v>243.8</v>
      </c>
      <c r="EB40" s="60">
        <f>_xlfn.IFNA((INDEX(data_pull!$A:$BA,MATCH(EB$2,data_pull!$B:$B,0),MATCH($A40,data_pull!$2:$2,0))),EA40*(( 1+EB22/400)))</f>
        <v>251.1</v>
      </c>
      <c r="EC40" s="60">
        <f>_xlfn.IFNA((INDEX(data_pull!$A:$BA,MATCH(EC$2,data_pull!$B:$B,0),MATCH($A40,data_pull!$2:$2,0))),EB40*(( 1+EC22/400)))</f>
        <v>260.3</v>
      </c>
      <c r="ED40" s="60">
        <f>_xlfn.IFNA((INDEX(data_pull!$A:$BA,MATCH(ED$2,data_pull!$B:$B,0),MATCH($A40,data_pull!$2:$2,0))),EC40*(( 1+ED22/400)))</f>
        <v>260.7</v>
      </c>
      <c r="EE40" s="60">
        <f>_xlfn.IFNA((INDEX(data_pull!$A:$BA,MATCH(EE$2,data_pull!$B:$B,0),MATCH($A40,data_pull!$2:$2,0))),ED40*(( 1+EE22/400)))</f>
        <v>260.10000000000002</v>
      </c>
      <c r="EF40" s="60">
        <f>_xlfn.IFNA((INDEX(data_pull!$A:$BA,MATCH(EF$2,data_pull!$B:$B,0),MATCH($A40,data_pull!$2:$2,0))),EE40*(( 1+EF22/400)))</f>
        <v>271.7</v>
      </c>
      <c r="EG40" s="60">
        <f>_xlfn.IFNA((INDEX(data_pull!$A:$BA,MATCH(EG$2,data_pull!$B:$B,0),MATCH($A40,data_pull!$2:$2,0))),EF40*(( 1+EG22/400)))</f>
        <v>265.7</v>
      </c>
      <c r="EH40" s="60">
        <f>_xlfn.IFNA((INDEX(data_pull!$A:$BA,MATCH(EH$2,data_pull!$B:$B,0),MATCH($A40,data_pull!$2:$2,0))),EG40*(( 1+EH22/400)))</f>
        <v>283.39999999999998</v>
      </c>
      <c r="EI40" s="60">
        <f>_xlfn.IFNA((INDEX(data_pull!$A:$BA,MATCH(EI$2,data_pull!$B:$B,0),MATCH($A40,data_pull!$2:$2,0))),EH40*(( 1+EI22/400)))</f>
        <v>293</v>
      </c>
      <c r="EJ40" s="60">
        <f>_xlfn.IFNA((INDEX(data_pull!$A:$BA,MATCH(EJ$2,data_pull!$B:$B,0),MATCH($A40,data_pull!$2:$2,0))),EI40*(( 1+EJ22/400)))</f>
        <v>288.3</v>
      </c>
      <c r="EK40" s="60">
        <f>_xlfn.IFNA((INDEX(data_pull!$A:$BA,MATCH(EK$2,data_pull!$B:$B,0),MATCH($A40,data_pull!$2:$2,0))),EJ40*(( 1+EK22/400)))</f>
        <v>294.5</v>
      </c>
      <c r="EL40" s="60">
        <f>_xlfn.IFNA((INDEX(data_pull!$A:$BA,MATCH(EL$2,data_pull!$B:$B,0),MATCH($A40,data_pull!$2:$2,0))),EK40*(( 1+EL22/400)))</f>
        <v>301.3</v>
      </c>
      <c r="EM40" s="60">
        <f>_xlfn.IFNA((INDEX(data_pull!$A:$BA,MATCH(EM$2,data_pull!$B:$B,0),MATCH($A40,data_pull!$2:$2,0))),EL40*(( 1+EM22/400)))</f>
        <v>310.8</v>
      </c>
      <c r="EN40" s="60">
        <f>_xlfn.IFNA((INDEX(data_pull!$A:$BA,MATCH(EN$2,data_pull!$B:$B,0),MATCH($A40,data_pull!$2:$2,0))),EM40*(( 1+EN22/400)))</f>
        <v>300.10000000000002</v>
      </c>
      <c r="EO40" s="60">
        <f>_xlfn.IFNA((INDEX(data_pull!$A:$BA,MATCH(EO$2,data_pull!$B:$B,0),MATCH($A40,data_pull!$2:$2,0))),EN40*(( 1+EO22/400)))</f>
        <v>305.39999999999998</v>
      </c>
      <c r="EP40" s="60">
        <f>_xlfn.IFNA((INDEX(data_pull!$A:$BA,MATCH(EP$2,data_pull!$B:$B,0),MATCH($A40,data_pull!$2:$2,0))),EO40*(( 1+EP22/400)))</f>
        <v>291.3</v>
      </c>
      <c r="EQ40" s="60">
        <f>_xlfn.IFNA((INDEX(data_pull!$A:$BA,MATCH(EQ$2,data_pull!$B:$B,0),MATCH($A40,data_pull!$2:$2,0))),EP40*(( 1+EQ22/400)))</f>
        <v>294.89999999999998</v>
      </c>
      <c r="ER40" s="60">
        <f>_xlfn.IFNA((INDEX(data_pull!$A:$BA,MATCH(ER$2,data_pull!$B:$B,0),MATCH($A40,data_pull!$2:$2,0))),EQ40*(( 1+ER22/400)))</f>
        <v>308.7</v>
      </c>
      <c r="ES40" s="60">
        <f>_xlfn.IFNA((INDEX(data_pull!$A:$BA,MATCH(ES$2,data_pull!$B:$B,0),MATCH($A40,data_pull!$2:$2,0))),ER40*(( 1+ES22/400)))</f>
        <v>301.39999999999998</v>
      </c>
      <c r="ET40" s="60">
        <f>_xlfn.IFNA((INDEX(data_pull!$A:$BA,MATCH(ET$2,data_pull!$B:$B,0),MATCH($A40,data_pull!$2:$2,0))),ES40*(( 1+ET22/400)))</f>
        <v>332.5</v>
      </c>
      <c r="EU40" s="60">
        <f>_xlfn.IFNA((INDEX(data_pull!$A:$BA,MATCH(EU$2,data_pull!$B:$B,0),MATCH($A40,data_pull!$2:$2,0))),ET40*(( 1+EU22/400)))</f>
        <v>314.7</v>
      </c>
      <c r="EV40" s="60">
        <f>_xlfn.IFNA((INDEX(data_pull!$A:$BA,MATCH(EV$2,data_pull!$B:$B,0),MATCH($A40,data_pull!$2:$2,0))),EU40*(( 1+EV22/400)))</f>
        <v>319.60000000000002</v>
      </c>
      <c r="EW40" s="60">
        <f>_xlfn.IFNA((INDEX(data_pull!$A:$BA,MATCH(EW$2,data_pull!$B:$B,0),MATCH($A40,data_pull!$2:$2,0))),EV40*(( 1+EW22/400)))</f>
        <v>329.9</v>
      </c>
      <c r="EX40" s="60">
        <f>_xlfn.IFNA((INDEX(data_pull!$A:$BA,MATCH(EX$2,data_pull!$B:$B,0),MATCH($A40,data_pull!$2:$2,0))),EW40*(( 1+EX22/400)))</f>
        <v>331.6</v>
      </c>
      <c r="EY40" s="60">
        <f>_xlfn.IFNA((INDEX(data_pull!$A:$BA,MATCH(EY$2,data_pull!$B:$B,0),MATCH($A40,data_pull!$2:$2,0))),EX40*(( 1+EY22/400)))</f>
        <v>339.2</v>
      </c>
      <c r="EZ40" s="60">
        <f>_xlfn.IFNA((INDEX(data_pull!$A:$BA,MATCH(EZ$2,data_pull!$B:$B,0),MATCH($A40,data_pull!$2:$2,0))),EY40*(( 1+EZ22/400)))</f>
        <v>340.8</v>
      </c>
      <c r="FA40" s="60">
        <f>_xlfn.IFNA((INDEX(data_pull!$A:$BA,MATCH(FA$2,data_pull!$B:$B,0),MATCH($A40,data_pull!$2:$2,0))),EZ40*(( 1+FA22/400)))</f>
        <v>341.8</v>
      </c>
      <c r="FB40" s="60">
        <f>_xlfn.IFNA((INDEX(data_pull!$A:$BA,MATCH(FB$2,data_pull!$B:$B,0),MATCH($A40,data_pull!$2:$2,0))),FA40*(( 1+FB22/400)))</f>
        <v>358.4</v>
      </c>
      <c r="FC40" s="60">
        <f>_xlfn.IFNA((INDEX(data_pull!$A:$BA,MATCH(FC$2,data_pull!$B:$B,0),MATCH($A40,data_pull!$2:$2,0))),FB40*(( 1+FC22/400)))</f>
        <v>368.9</v>
      </c>
      <c r="FD40" s="60">
        <f>_xlfn.IFNA((INDEX(data_pull!$A:$BA,MATCH(FD$2,data_pull!$B:$B,0),MATCH($A40,data_pull!$2:$2,0))),FC40*(( 1+FD22/400)))</f>
        <v>378.2</v>
      </c>
      <c r="FE40" s="60">
        <f>_xlfn.IFNA((INDEX(data_pull!$A:$BA,MATCH(FE$2,data_pull!$B:$B,0),MATCH($A40,data_pull!$2:$2,0))),FD40*(( 1+FE22/400)))</f>
        <v>372.8</v>
      </c>
      <c r="FF40" s="60">
        <f>_xlfn.IFNA((INDEX(data_pull!$A:$BA,MATCH(FF$2,data_pull!$B:$B,0),MATCH($A40,data_pull!$2:$2,0))),FE40*(( 1+FF22/400)))</f>
        <v>382.1</v>
      </c>
      <c r="FG40" s="60">
        <f>_xlfn.IFNA((INDEX(data_pull!$A:$BA,MATCH(FG$2,data_pull!$B:$B,0),MATCH($A40,data_pull!$2:$2,0))),FF40*(( 1+FG22/400)))</f>
        <v>385.7</v>
      </c>
      <c r="FH40" s="60">
        <f>_xlfn.IFNA((INDEX(data_pull!$A:$BA,MATCH(FH$2,data_pull!$B:$B,0),MATCH($A40,data_pull!$2:$2,0))),FG40*(( 1+FH22/400)))</f>
        <v>405.6</v>
      </c>
      <c r="FI40" s="60">
        <f>_xlfn.IFNA((INDEX(data_pull!$A:$BA,MATCH(FI$2,data_pull!$B:$B,0),MATCH($A40,data_pull!$2:$2,0))),FH40*(( 1+FI22/400)))</f>
        <v>414.1</v>
      </c>
      <c r="FJ40" s="60">
        <f>_xlfn.IFNA((INDEX(data_pull!$A:$BA,MATCH(FJ$2,data_pull!$B:$B,0),MATCH($A40,data_pull!$2:$2,0))),FI40*(( 1+FJ22/400)))</f>
        <v>418.8</v>
      </c>
      <c r="FK40" s="60">
        <f>_xlfn.IFNA((INDEX(data_pull!$A:$BA,MATCH(FK$2,data_pull!$B:$B,0),MATCH($A40,data_pull!$2:$2,0))),FJ40*(( 1+FK22/400)))</f>
        <v>409.7</v>
      </c>
      <c r="FL40" s="60">
        <f>_xlfn.IFNA((INDEX(data_pull!$A:$BA,MATCH(FL$2,data_pull!$B:$B,0),MATCH($A40,data_pull!$2:$2,0))),FK40*(( 1+FL22/400)))</f>
        <v>396.4</v>
      </c>
      <c r="FM40" s="60">
        <f>_xlfn.IFNA((INDEX(data_pull!$A:$BA,MATCH(FM$2,data_pull!$B:$B,0),MATCH($A40,data_pull!$2:$2,0))),FL40*(( 1+FM22/400)))</f>
        <v>399.3</v>
      </c>
      <c r="FN40" s="60">
        <f>_xlfn.IFNA((INDEX(data_pull!$A:$BA,MATCH(FN$2,data_pull!$B:$B,0),MATCH($A40,data_pull!$2:$2,0))),FM40*(( 1+FN22/400)))</f>
        <v>400.6</v>
      </c>
      <c r="FO40" s="60">
        <f>_xlfn.IFNA((INDEX(data_pull!$A:$BA,MATCH(FO$2,data_pull!$B:$B,0),MATCH($A40,data_pull!$2:$2,0))),FN40*(( 1+FO22/400)))</f>
        <v>421.7</v>
      </c>
      <c r="FP40" s="60">
        <f>_xlfn.IFNA((INDEX(data_pull!$A:$BA,MATCH(FP$2,data_pull!$B:$B,0),MATCH($A40,data_pull!$2:$2,0))),FO40*(( 1+FP22/400)))</f>
        <v>419</v>
      </c>
      <c r="FQ40" s="60">
        <f>_xlfn.IFNA((INDEX(data_pull!$A:$BA,MATCH(FQ$2,data_pull!$B:$B,0),MATCH($A40,data_pull!$2:$2,0))),FP40*(( 1+FQ22/400)))</f>
        <v>428.9</v>
      </c>
      <c r="FR40" s="60">
        <f>_xlfn.IFNA((INDEX(data_pull!$A:$BA,MATCH(FR$2,data_pull!$B:$B,0),MATCH($A40,data_pull!$2:$2,0))),FQ40*(( 1+FR22/400)))</f>
        <v>424.8</v>
      </c>
      <c r="FS40" s="60">
        <f>_xlfn.IFNA((INDEX(data_pull!$A:$BA,MATCH(FS$2,data_pull!$B:$B,0),MATCH($A40,data_pull!$2:$2,0))),FR40*(( 1+FS22/400)))</f>
        <v>438.4</v>
      </c>
      <c r="FT40" s="60">
        <f>_xlfn.IFNA((INDEX(data_pull!$A:$BA,MATCH(FT$2,data_pull!$B:$B,0),MATCH($A40,data_pull!$2:$2,0))),FS40*(( 1+FT22/400)))</f>
        <v>448.2</v>
      </c>
      <c r="FU40" s="60">
        <f>_xlfn.IFNA((INDEX(data_pull!$A:$BA,MATCH(FU$2,data_pull!$B:$B,0),MATCH($A40,data_pull!$2:$2,0))),FT40*(( 1+FU22/400)))</f>
        <v>448.6</v>
      </c>
      <c r="FV40" s="60">
        <f>_xlfn.IFNA((INDEX(data_pull!$A:$BA,MATCH(FV$2,data_pull!$B:$B,0),MATCH($A40,data_pull!$2:$2,0))),FU40*(( 1+FV22/400)))</f>
        <v>459.4</v>
      </c>
      <c r="FW40" s="60">
        <f>_xlfn.IFNA((INDEX(data_pull!$A:$BA,MATCH(FW$2,data_pull!$B:$B,0),MATCH($A40,data_pull!$2:$2,0))),FV40*(( 1+FW22/400)))</f>
        <v>481.5</v>
      </c>
      <c r="FX40" s="60">
        <f>_xlfn.IFNA((INDEX(data_pull!$A:$BA,MATCH(FX$2,data_pull!$B:$B,0),MATCH($A40,data_pull!$2:$2,0))),FW40*(( 1+FX22/400)))</f>
        <v>507.3</v>
      </c>
      <c r="FY40" s="60">
        <f>_xlfn.IFNA((INDEX(data_pull!$A:$BA,MATCH(FY$2,data_pull!$B:$B,0),MATCH($A40,data_pull!$2:$2,0))),FX40*(( 1+FY22/400)))</f>
        <v>515.5</v>
      </c>
      <c r="FZ40" s="60">
        <f>_xlfn.IFNA((INDEX(data_pull!$A:$BA,MATCH(FZ$2,data_pull!$B:$B,0),MATCH($A40,data_pull!$2:$2,0))),FY40*(( 1+FZ22/400)))</f>
        <v>523.70000000000005</v>
      </c>
      <c r="GA40" s="60">
        <f>_xlfn.IFNA((INDEX(data_pull!$A:$BA,MATCH(GA$2,data_pull!$B:$B,0),MATCH($A40,data_pull!$2:$2,0))),FZ40*(( 1+GA22/400)))</f>
        <v>538</v>
      </c>
      <c r="GB40" s="60">
        <f>_xlfn.IFNA((INDEX(data_pull!$A:$BA,MATCH(GB$2,data_pull!$B:$B,0),MATCH($A40,data_pull!$2:$2,0))),GA40*(( 1+GB22/400)))</f>
        <v>540.5</v>
      </c>
      <c r="GC40" s="60">
        <f>_xlfn.IFNA((INDEX(data_pull!$A:$BA,MATCH(GC$2,data_pull!$B:$B,0),MATCH($A40,data_pull!$2:$2,0))),GB40*(( 1+GC22/400)))</f>
        <v>541.70000000000005</v>
      </c>
      <c r="GD40" s="60">
        <f>_xlfn.IFNA((INDEX(data_pull!$A:$BA,MATCH(GD$2,data_pull!$B:$B,0),MATCH($A40,data_pull!$2:$2,0))),GC40*(( 1+GD22/400)))</f>
        <v>550.20000000000005</v>
      </c>
      <c r="GE40" s="60">
        <f>_xlfn.IFNA((INDEX(data_pull!$A:$BA,MATCH(GE$2,data_pull!$B:$B,0),MATCH($A40,data_pull!$2:$2,0))),GD40*(( 1+GE22/400)))</f>
        <v>558.6</v>
      </c>
      <c r="GF40" s="60">
        <f>_xlfn.IFNA((INDEX(data_pull!$A:$BA,MATCH(GF$2,data_pull!$B:$B,0),MATCH($A40,data_pull!$2:$2,0))),GE40*(( 1+GF22/400)))</f>
        <v>566.5</v>
      </c>
      <c r="GG40" s="60">
        <f>_xlfn.IFNA((INDEX(data_pull!$A:$BA,MATCH(GG$2,data_pull!$B:$B,0),MATCH($A40,data_pull!$2:$2,0))),GF40*(( 1+GG22/400)))</f>
        <v>575.79999999999995</v>
      </c>
      <c r="GH40" s="60">
        <f>_xlfn.IFNA((INDEX(data_pull!$A:$BA,MATCH(GH$2,data_pull!$B:$B,0),MATCH($A40,data_pull!$2:$2,0))),GG40*(( 1+GH22/400)))</f>
        <v>573.6</v>
      </c>
      <c r="GI40" s="60">
        <f>_xlfn.IFNA((INDEX(data_pull!$A:$BA,MATCH(GI$2,data_pull!$B:$B,0),MATCH($A40,data_pull!$2:$2,0))),GH40*(( 1+GI22/400)))</f>
        <v>569.29999999999995</v>
      </c>
      <c r="GJ40" s="60">
        <f>_xlfn.IFNA((INDEX(data_pull!$A:$BA,MATCH(GJ$2,data_pull!$B:$B,0),MATCH($A40,data_pull!$2:$2,0))),GI40*(( 1+GJ22/400)))</f>
        <v>583.6</v>
      </c>
      <c r="GK40" s="60">
        <f>_xlfn.IFNA((INDEX(data_pull!$A:$BA,MATCH(GK$2,data_pull!$B:$B,0),MATCH($A40,data_pull!$2:$2,0))),GJ40*(( 1+GK22/400)))</f>
        <v>583.20000000000005</v>
      </c>
      <c r="GL40" s="60">
        <f>_xlfn.IFNA((INDEX(data_pull!$A:$BA,MATCH(GL$2,data_pull!$B:$B,0),MATCH($A40,data_pull!$2:$2,0))),GK40*(( 1+GL22/400)))</f>
        <v>590.29999999999995</v>
      </c>
      <c r="GM40" s="60">
        <f>_xlfn.IFNA((INDEX(data_pull!$A:$BA,MATCH(GM$2,data_pull!$B:$B,0),MATCH($A40,data_pull!$2:$2,0))),GL40*(( 1+GM22/400)))</f>
        <v>602.6</v>
      </c>
      <c r="GN40" s="60">
        <f>_xlfn.IFNA((INDEX(data_pull!$A:$BA,MATCH(GN$2,data_pull!$B:$B,0),MATCH($A40,data_pull!$2:$2,0))),GM40*(( 1+GN22/400)))</f>
        <v>607.79999999999995</v>
      </c>
      <c r="GO40" s="60">
        <f>_xlfn.IFNA((INDEX(data_pull!$A:$BA,MATCH(GO$2,data_pull!$B:$B,0),MATCH($A40,data_pull!$2:$2,0))),GN40*(( 1+GO22/400)))</f>
        <v>604.70000000000005</v>
      </c>
      <c r="GP40" s="60">
        <f>_xlfn.IFNA((INDEX(data_pull!$A:$BA,MATCH(GP$2,data_pull!$B:$B,0),MATCH($A40,data_pull!$2:$2,0))),GO40*(( 1+GP22/400)))</f>
        <v>607.69858552320352</v>
      </c>
      <c r="GQ40" s="60">
        <f>_xlfn.IFNA((INDEX(data_pull!$A:$BA,MATCH(GQ$2,data_pull!$B:$B,0),MATCH($A40,data_pull!$2:$2,0))),GP40*(( 1+GQ22/400)))</f>
        <v>611.00943927898459</v>
      </c>
      <c r="GR40" s="60">
        <f>_xlfn.IFNA((INDEX(data_pull!$A:$BA,MATCH(GR$2,data_pull!$B:$B,0),MATCH($A40,data_pull!$2:$2,0))),GQ40*(( 1+GR22/400)))</f>
        <v>614.6001523127303</v>
      </c>
      <c r="GS40" s="60">
        <f>_xlfn.IFNA((INDEX(data_pull!$A:$BA,MATCH(GS$2,data_pull!$B:$B,0),MATCH($A40,data_pull!$2:$2,0))),GR40*(( 1+GS22/400)))</f>
        <v>622.68276072816366</v>
      </c>
      <c r="GT40" s="60">
        <f>_xlfn.IFNA((INDEX(data_pull!$A:$BA,MATCH(GT$2,data_pull!$B:$B,0),MATCH($A40,data_pull!$2:$2,0))),GS40*(( 1+GT22/400)))</f>
        <v>626.4096796605246</v>
      </c>
      <c r="GU40" s="60">
        <f>_xlfn.IFNA((INDEX(data_pull!$A:$BA,MATCH(GU$2,data_pull!$B:$B,0),MATCH($A40,data_pull!$2:$2,0))),GT40*(( 1+GU22/400)))</f>
        <v>630.24061262484315</v>
      </c>
      <c r="GV40" s="60">
        <f>_xlfn.IFNA((INDEX(data_pull!$A:$BA,MATCH(GV$2,data_pull!$B:$B,0),MATCH($A40,data_pull!$2:$2,0))),GU40*(( 1+GV22/400)))</f>
        <v>634.13151434741599</v>
      </c>
      <c r="GW40" s="60">
        <f>_xlfn.IFNA((INDEX(data_pull!$A:$BA,MATCH(GW$2,data_pull!$B:$B,0),MATCH($A40,data_pull!$2:$2,0))),GV40*(( 1+GW22/400)))</f>
        <v>645.06120427669612</v>
      </c>
      <c r="GX40" s="60">
        <f>_xlfn.IFNA((INDEX(data_pull!$A:$BA,MATCH(GX$2,data_pull!$B:$B,0),MATCH($A40,data_pull!$2:$2,0))),GW40*(( 1+GX22/400)))</f>
        <v>649.68969934916618</v>
      </c>
      <c r="GY40" s="60">
        <f>_xlfn.IFNA((INDEX(data_pull!$A:$BA,MATCH(GY$2,data_pull!$B:$B,0),MATCH($A40,data_pull!$2:$2,0))),GX40*(( 1+GY22/400)))</f>
        <v>654.51775831213001</v>
      </c>
      <c r="GZ40" s="60">
        <f>_xlfn.IFNA((INDEX(data_pull!$A:$BA,MATCH(GZ$2,data_pull!$B:$B,0),MATCH($A40,data_pull!$2:$2,0))),GY40*(( 1+GZ22/400)))</f>
        <v>659.58043006428295</v>
      </c>
      <c r="HA40" s="60">
        <f>_xlfn.IFNA((INDEX(data_pull!$A:$BA,MATCH(HA$2,data_pull!$B:$B,0),MATCH($A40,data_pull!$2:$2,0))),GZ40*(( 1+HA22/400)))</f>
        <v>674.19895436366608</v>
      </c>
      <c r="HB40" s="60">
        <f>_xlfn.IFNA((INDEX(data_pull!$A:$BA,MATCH(HB$2,data_pull!$B:$B,0),MATCH($A40,data_pull!$2:$2,0))),HA40*(( 1+HB22/400)))</f>
        <v>680.26772121408067</v>
      </c>
      <c r="HC40" s="60">
        <f>_xlfn.IFNA((INDEX(data_pull!$A:$BA,MATCH(HC$2,data_pull!$B:$B,0),MATCH($A40,data_pull!$2:$2,0))),HB40*(( 1+HC22/400)))</f>
        <v>686.64710782550662</v>
      </c>
      <c r="HD40" s="60">
        <f>_xlfn.IFNA((INDEX(data_pull!$A:$BA,MATCH(HD$2,data_pull!$B:$B,0),MATCH($A40,data_pull!$2:$2,0))),HC40*(( 1+HD22/400)))</f>
        <v>693.35619710047013</v>
      </c>
      <c r="HE40" s="60">
        <f>_xlfn.IFNA((INDEX(data_pull!$A:$BA,MATCH(HE$2,data_pull!$B:$B,0),MATCH($A40,data_pull!$2:$2,0))),HD40*(( 1+HE22/400)))</f>
        <v>710.00964398319434</v>
      </c>
      <c r="HF40" s="60">
        <f>_xlfn.IFNA((INDEX(data_pull!$A:$BA,MATCH(HF$2,data_pull!$B:$B,0),MATCH($A40,data_pull!$2:$2,0))),HE40*(( 1+HF22/400)))</f>
        <v>717.37540232117249</v>
      </c>
      <c r="HG40" s="60">
        <f>_xlfn.IFNA((INDEX(data_pull!$A:$BA,MATCH(HG$2,data_pull!$B:$B,0),MATCH($A40,data_pull!$2:$2,0))),HF40*(( 1+HG22/400)))</f>
        <v>724.98753973137593</v>
      </c>
      <c r="HH40" s="60">
        <f>_xlfn.IFNA((INDEX(data_pull!$A:$BA,MATCH(HH$2,data_pull!$B:$B,0),MATCH($A40,data_pull!$2:$2,0))),HG40*(( 1+HH22/400)))</f>
        <v>732.82509522781049</v>
      </c>
      <c r="HI40" s="60">
        <f>_xlfn.IFNA((INDEX(data_pull!$A:$BA,MATCH(HI$2,data_pull!$B:$B,0),MATCH($A40,data_pull!$2:$2,0))),HH40*(( 1+HI22/400)))</f>
        <v>750.83815010669707</v>
      </c>
      <c r="HJ40" s="60">
        <f>_xlfn.IFNA((INDEX(data_pull!$A:$BA,MATCH(HJ$2,data_pull!$B:$B,0),MATCH($A40,data_pull!$2:$2,0))),HI40*(( 1+HJ22/400)))</f>
        <v>759.12779265787128</v>
      </c>
      <c r="HK40" s="60">
        <f>_xlfn.IFNA((INDEX(data_pull!$A:$BA,MATCH(HK$2,data_pull!$B:$B,0),MATCH($A40,data_pull!$2:$2,0))),HJ40*(( 1+HK22/400)))</f>
        <v>767.58613454520412</v>
      </c>
      <c r="HL40" s="60">
        <f>_xlfn.IFNA((INDEX(data_pull!$A:$BA,MATCH(HL$2,data_pull!$B:$B,0),MATCH($A40,data_pull!$2:$2,0))),HK40*(( 1+HL22/400)))</f>
        <v>776.19893557829812</v>
      </c>
      <c r="HM40" s="60">
        <f>_xlfn.IFNA((INDEX(data_pull!$A:$BA,MATCH(HM$2,data_pull!$B:$B,0),MATCH($A40,data_pull!$2:$2,0))),HL40*(( 1+HM22/400)))</f>
        <v>795.28035825865936</v>
      </c>
      <c r="HN40" s="60">
        <f>_xlfn.IFNA((INDEX(data_pull!$A:$BA,MATCH(HN$2,data_pull!$B:$B,0),MATCH($A40,data_pull!$2:$2,0))),HM40*(( 1+HN22/400)))</f>
        <v>804.23828513222975</v>
      </c>
      <c r="HO40" s="60">
        <f>_xlfn.IFNA((INDEX(data_pull!$A:$BA,MATCH(HO$2,data_pull!$B:$B,0),MATCH($A40,data_pull!$2:$2,0))),HN40*(( 1+HO22/400)))</f>
        <v>813.32024166858901</v>
      </c>
      <c r="HP40" s="60">
        <f>_xlfn.IFNA((INDEX(data_pull!$A:$BA,MATCH(HP$2,data_pull!$B:$B,0),MATCH($A40,data_pull!$2:$2,0))),HO40*(( 1+HP22/400)))</f>
        <v>822.51859240781562</v>
      </c>
      <c r="HQ40" s="60">
        <f>_xlfn.IFNA((INDEX(data_pull!$A:$BA,MATCH(HQ$2,data_pull!$B:$B,0),MATCH($A40,data_pull!$2:$2,0))),HP40*(( 1+HQ22/400)))</f>
        <v>843.33844090614411</v>
      </c>
      <c r="HR40" s="60">
        <f>_xlfn.IFNA((INDEX(data_pull!$A:$BA,MATCH(HR$2,data_pull!$B:$B,0),MATCH($A40,data_pull!$2:$2,0))),HQ40*(( 1+HR22/400)))</f>
        <v>853.02346040882367</v>
      </c>
      <c r="HS40" s="60">
        <f>_xlfn.IFNA((INDEX(data_pull!$A:$BA,MATCH(HS$2,data_pull!$B:$B,0),MATCH($A40,data_pull!$2:$2,0))),HR40*(( 1+HS22/400)))</f>
        <v>862.85828066573595</v>
      </c>
      <c r="HT40" s="60">
        <f>_xlfn.IFNA((INDEX(data_pull!$A:$BA,MATCH(HT$2,data_pull!$B:$B,0),MATCH($A40,data_pull!$2:$2,0))),HS40*(( 1+HT22/400)))</f>
        <v>872.85125172461721</v>
      </c>
      <c r="HU40" s="60">
        <f>_xlfn.IFNA((INDEX(data_pull!$A:$BA,MATCH(HU$2,data_pull!$B:$B,0),MATCH($A40,data_pull!$2:$2,0))),HT40*(( 1+HU22/400)))</f>
        <v>894.66808500487673</v>
      </c>
      <c r="HV40" s="60">
        <f>_xlfn.IFNA((INDEX(data_pull!$A:$BA,MATCH(HV$2,data_pull!$B:$B,0),MATCH($A40,data_pull!$2:$2,0))),HU40*(( 1+HV22/400)))</f>
        <v>904.98625788664333</v>
      </c>
      <c r="HW40" s="60">
        <f>_xlfn.IFNA((INDEX(data_pull!$A:$BA,MATCH(HW$2,data_pull!$B:$B,0),MATCH($A40,data_pull!$2:$2,0))),HV40*(( 1+HW22/400)))</f>
        <v>915.42419766381397</v>
      </c>
      <c r="HX40" s="60">
        <f>_xlfn.IFNA((INDEX(data_pull!$A:$BA,MATCH(HX$2,data_pull!$B:$B,0),MATCH($A40,data_pull!$2:$2,0))),HW40*(( 1+HX22/400)))</f>
        <v>925.97228090282852</v>
      </c>
      <c r="HY40" s="60">
        <f>_xlfn.IFNA((INDEX(data_pull!$A:$BA,MATCH(HY$2,data_pull!$B:$B,0),MATCH($A40,data_pull!$2:$2,0))),HX40*(( 1+HY22/400)))</f>
        <v>948.65978269283141</v>
      </c>
      <c r="HZ40" s="60">
        <f>_xlfn.IFNA((INDEX(data_pull!$A:$BA,MATCH(HZ$2,data_pull!$B:$B,0),MATCH($A40,data_pull!$2:$2,0))),HY40*(( 1+HZ22/400)))</f>
        <v>959.48330927031145</v>
      </c>
      <c r="IA40" s="60">
        <f>_xlfn.IFNA((INDEX(data_pull!$A:$BA,MATCH(IA$2,data_pull!$B:$B,0),MATCH($A40,data_pull!$2:$2,0))),HZ40*(( 1+IA22/400)))</f>
        <v>970.40211696345966</v>
      </c>
      <c r="IB40" s="60">
        <f>_xlfn.IFNA((INDEX(data_pull!$A:$BA,MATCH(IB$2,data_pull!$B:$B,0),MATCH($A40,data_pull!$2:$2,0))),IA40*(( 1+IB22/400)))</f>
        <v>981.41247618073351</v>
      </c>
      <c r="IC40" s="60" t="e">
        <f>_xlfn.IFNA((INDEX(data_pull!$A:$BA,MATCH(IC$2,data_pull!$B:$B,0),MATCH($A40,data_pull!$2:$2,0))),IB40*(( 1+IC22/400)))</f>
        <v>#VALUE!</v>
      </c>
    </row>
    <row r="41" spans="1:238" s="60" customFormat="1">
      <c r="A41" s="69" t="s">
        <v>539</v>
      </c>
      <c r="B41" s="60">
        <f>_xlfn.IFNA((INDEX(data_pull!$A:$BA,MATCH(B$2,data_pull!$B:$B,0),MATCH($A41,data_pull!$2:$2,0))),A41*(( 1+B23/400)))</f>
        <v>48.3</v>
      </c>
      <c r="C41" s="60">
        <f>_xlfn.IFNA((INDEX(data_pull!$A:$BA,MATCH(C$2,data_pull!$B:$B,0),MATCH($A41,data_pull!$2:$2,0))),B41*(( 1+C23/400)))</f>
        <v>57.5</v>
      </c>
      <c r="D41" s="60">
        <f>_xlfn.IFNA((INDEX(data_pull!$A:$BA,MATCH(D$2,data_pull!$B:$B,0),MATCH($A41,data_pull!$2:$2,0))),C41*(( 1+D23/400)))</f>
        <v>56.9</v>
      </c>
      <c r="E41" s="60">
        <f>_xlfn.IFNA((INDEX(data_pull!$A:$BA,MATCH(E$2,data_pull!$B:$B,0),MATCH($A41,data_pull!$2:$2,0))),D41*(( 1+E23/400)))</f>
        <v>59.8</v>
      </c>
      <c r="F41" s="60">
        <f>_xlfn.IFNA((INDEX(data_pull!$A:$BA,MATCH(F$2,data_pull!$B:$B,0),MATCH($A41,data_pull!$2:$2,0))),E41*(( 1+F23/400)))</f>
        <v>61</v>
      </c>
      <c r="G41" s="60">
        <f>_xlfn.IFNA((INDEX(data_pull!$A:$BA,MATCH(G$2,data_pull!$B:$B,0),MATCH($A41,data_pull!$2:$2,0))),F41*(( 1+G23/400)))</f>
        <v>67.900000000000006</v>
      </c>
      <c r="H41" s="60">
        <f>_xlfn.IFNA((INDEX(data_pull!$A:$BA,MATCH(H$2,data_pull!$B:$B,0),MATCH($A41,data_pull!$2:$2,0))),G41*(( 1+H23/400)))</f>
        <v>67.2</v>
      </c>
      <c r="I41" s="60">
        <f>_xlfn.IFNA((INDEX(data_pull!$A:$BA,MATCH(I$2,data_pull!$B:$B,0),MATCH($A41,data_pull!$2:$2,0))),H41*(( 1+I23/400)))</f>
        <v>68.2</v>
      </c>
      <c r="J41" s="60">
        <f>_xlfn.IFNA((INDEX(data_pull!$A:$BA,MATCH(J$2,data_pull!$B:$B,0),MATCH($A41,data_pull!$2:$2,0))),I41*(( 1+J23/400)))</f>
        <v>70.2</v>
      </c>
      <c r="K41" s="60">
        <f>_xlfn.IFNA((INDEX(data_pull!$A:$BA,MATCH(K$2,data_pull!$B:$B,0),MATCH($A41,data_pull!$2:$2,0))),J41*(( 1+K23/400)))</f>
        <v>70.2</v>
      </c>
      <c r="L41" s="60">
        <f>_xlfn.IFNA((INDEX(data_pull!$A:$BA,MATCH(L$2,data_pull!$B:$B,0),MATCH($A41,data_pull!$2:$2,0))),K41*(( 1+L23/400)))</f>
        <v>70.3</v>
      </c>
      <c r="M41" s="60">
        <f>_xlfn.IFNA((INDEX(data_pull!$A:$BA,MATCH(M$2,data_pull!$B:$B,0),MATCH($A41,data_pull!$2:$2,0))),L41*(( 1+M23/400)))</f>
        <v>80.599999999999994</v>
      </c>
      <c r="N41" s="60">
        <f>_xlfn.IFNA((INDEX(data_pull!$A:$BA,MATCH(N$2,data_pull!$B:$B,0),MATCH($A41,data_pull!$2:$2,0))),M41*(( 1+N23/400)))</f>
        <v>82.2</v>
      </c>
      <c r="O41" s="60">
        <f>_xlfn.IFNA((INDEX(data_pull!$A:$BA,MATCH(O$2,data_pull!$B:$B,0),MATCH($A41,data_pull!$2:$2,0))),N41*(( 1+O23/400)))</f>
        <v>83.6</v>
      </c>
      <c r="P41" s="60">
        <f>_xlfn.IFNA((INDEX(data_pull!$A:$BA,MATCH(P$2,data_pull!$B:$B,0),MATCH($A41,data_pull!$2:$2,0))),O41*(( 1+P23/400)))</f>
        <v>85.1</v>
      </c>
      <c r="Q41" s="60">
        <f>_xlfn.IFNA((INDEX(data_pull!$A:$BA,MATCH(Q$2,data_pull!$B:$B,0),MATCH($A41,data_pull!$2:$2,0))),P41*(( 1+Q23/400)))</f>
        <v>87.3</v>
      </c>
      <c r="R41" s="60">
        <f>_xlfn.IFNA((INDEX(data_pull!$A:$BA,MATCH(R$2,data_pull!$B:$B,0),MATCH($A41,data_pull!$2:$2,0))),Q41*(( 1+R23/400)))</f>
        <v>94.1</v>
      </c>
      <c r="S41" s="60">
        <f>_xlfn.IFNA((INDEX(data_pull!$A:$BA,MATCH(S$2,data_pull!$B:$B,0),MATCH($A41,data_pull!$2:$2,0))),R41*(( 1+S23/400)))</f>
        <v>100.7</v>
      </c>
      <c r="T41" s="60">
        <f>_xlfn.IFNA((INDEX(data_pull!$A:$BA,MATCH(T$2,data_pull!$B:$B,0),MATCH($A41,data_pull!$2:$2,0))),S41*(( 1+T23/400)))</f>
        <v>106.4</v>
      </c>
      <c r="U41" s="60">
        <f>_xlfn.IFNA((INDEX(data_pull!$A:$BA,MATCH(U$2,data_pull!$B:$B,0),MATCH($A41,data_pull!$2:$2,0))),T41*(( 1+U23/400)))</f>
        <v>112</v>
      </c>
      <c r="V41" s="60">
        <f>_xlfn.IFNA((INDEX(data_pull!$A:$BA,MATCH(V$2,data_pull!$B:$B,0),MATCH($A41,data_pull!$2:$2,0))),U41*(( 1+V23/400)))</f>
        <v>120.5</v>
      </c>
      <c r="W41" s="60">
        <f>_xlfn.IFNA((INDEX(data_pull!$A:$BA,MATCH(W$2,data_pull!$B:$B,0),MATCH($A41,data_pull!$2:$2,0))),V41*(( 1+W23/400)))</f>
        <v>134.19999999999999</v>
      </c>
      <c r="X41" s="60">
        <f>_xlfn.IFNA((INDEX(data_pull!$A:$BA,MATCH(X$2,data_pull!$B:$B,0),MATCH($A41,data_pull!$2:$2,0))),W41*(( 1+X23/400)))</f>
        <v>136.80000000000001</v>
      </c>
      <c r="Y41" s="60">
        <f>_xlfn.IFNA((INDEX(data_pull!$A:$BA,MATCH(Y$2,data_pull!$B:$B,0),MATCH($A41,data_pull!$2:$2,0))),X41*(( 1+Y23/400)))</f>
        <v>137.80000000000001</v>
      </c>
      <c r="Z41" s="60">
        <f>_xlfn.IFNA((INDEX(data_pull!$A:$BA,MATCH(Z$2,data_pull!$B:$B,0),MATCH($A41,data_pull!$2:$2,0))),Y41*(( 1+Z23/400)))</f>
        <v>141.30000000000001</v>
      </c>
      <c r="AA41" s="60">
        <f>_xlfn.IFNA((INDEX(data_pull!$A:$BA,MATCH(AA$2,data_pull!$B:$B,0),MATCH($A41,data_pull!$2:$2,0))),Z41*(( 1+AA23/400)))</f>
        <v>139.6</v>
      </c>
      <c r="AB41" s="60">
        <f>_xlfn.IFNA((INDEX(data_pull!$A:$BA,MATCH(AB$2,data_pull!$B:$B,0),MATCH($A41,data_pull!$2:$2,0))),AA41*(( 1+AB23/400)))</f>
        <v>145.4</v>
      </c>
      <c r="AC41" s="60">
        <f>_xlfn.IFNA((INDEX(data_pull!$A:$BA,MATCH(AC$2,data_pull!$B:$B,0),MATCH($A41,data_pull!$2:$2,0))),AB41*(( 1+AC23/400)))</f>
        <v>147.69999999999999</v>
      </c>
      <c r="AD41" s="60">
        <f>_xlfn.IFNA((INDEX(data_pull!$A:$BA,MATCH(AD$2,data_pull!$B:$B,0),MATCH($A41,data_pull!$2:$2,0))),AC41*(( 1+AD23/400)))</f>
        <v>149.80000000000001</v>
      </c>
      <c r="AE41" s="60">
        <f>_xlfn.IFNA((INDEX(data_pull!$A:$BA,MATCH(AE$2,data_pull!$B:$B,0),MATCH($A41,data_pull!$2:$2,0))),AD41*(( 1+AE23/400)))</f>
        <v>148.9</v>
      </c>
      <c r="AF41" s="60">
        <f>_xlfn.IFNA((INDEX(data_pull!$A:$BA,MATCH(AF$2,data_pull!$B:$B,0),MATCH($A41,data_pull!$2:$2,0))),AE41*(( 1+AF23/400)))</f>
        <v>154.4</v>
      </c>
      <c r="AG41" s="60">
        <f>_xlfn.IFNA((INDEX(data_pull!$A:$BA,MATCH(AG$2,data_pull!$B:$B,0),MATCH($A41,data_pull!$2:$2,0))),AF41*(( 1+AG23/400)))</f>
        <v>156.6</v>
      </c>
      <c r="AH41" s="60">
        <f>_xlfn.IFNA((INDEX(data_pull!$A:$BA,MATCH(AH$2,data_pull!$B:$B,0),MATCH($A41,data_pull!$2:$2,0))),AG41*(( 1+AH23/400)))</f>
        <v>158.5</v>
      </c>
      <c r="AI41" s="60">
        <f>_xlfn.IFNA((INDEX(data_pull!$A:$BA,MATCH(AI$2,data_pull!$B:$B,0),MATCH($A41,data_pull!$2:$2,0))),AH41*(( 1+AI23/400)))</f>
        <v>158</v>
      </c>
      <c r="AJ41" s="60">
        <f>_xlfn.IFNA((INDEX(data_pull!$A:$BA,MATCH(AJ$2,data_pull!$B:$B,0),MATCH($A41,data_pull!$2:$2,0))),AI41*(( 1+AJ23/400)))</f>
        <v>165.9</v>
      </c>
      <c r="AK41" s="60">
        <f>_xlfn.IFNA((INDEX(data_pull!$A:$BA,MATCH(AK$2,data_pull!$B:$B,0),MATCH($A41,data_pull!$2:$2,0))),AJ41*(( 1+AK23/400)))</f>
        <v>168.3</v>
      </c>
      <c r="AL41" s="60">
        <f>_xlfn.IFNA((INDEX(data_pull!$A:$BA,MATCH(AL$2,data_pull!$B:$B,0),MATCH($A41,data_pull!$2:$2,0))),AK41*(( 1+AL23/400)))</f>
        <v>172.5</v>
      </c>
      <c r="AM41" s="60">
        <f>_xlfn.IFNA((INDEX(data_pull!$A:$BA,MATCH(AM$2,data_pull!$B:$B,0),MATCH($A41,data_pull!$2:$2,0))),AL41*(( 1+AM23/400)))</f>
        <v>175.7</v>
      </c>
      <c r="AN41" s="60">
        <f>_xlfn.IFNA((INDEX(data_pull!$A:$BA,MATCH(AN$2,data_pull!$B:$B,0),MATCH($A41,data_pull!$2:$2,0))),AM41*(( 1+AN23/400)))</f>
        <v>190.1</v>
      </c>
      <c r="AO41" s="60">
        <f>_xlfn.IFNA((INDEX(data_pull!$A:$BA,MATCH(AO$2,data_pull!$B:$B,0),MATCH($A41,data_pull!$2:$2,0))),AN41*(( 1+AO23/400)))</f>
        <v>193.8</v>
      </c>
      <c r="AP41" s="60">
        <f>_xlfn.IFNA((INDEX(data_pull!$A:$BA,MATCH(AP$2,data_pull!$B:$B,0),MATCH($A41,data_pull!$2:$2,0))),AO41*(( 1+AP23/400)))</f>
        <v>202.1</v>
      </c>
      <c r="AQ41" s="60">
        <f>_xlfn.IFNA((INDEX(data_pull!$A:$BA,MATCH(AQ$2,data_pull!$B:$B,0),MATCH($A41,data_pull!$2:$2,0))),AP41*(( 1+AQ23/400)))</f>
        <v>207.3</v>
      </c>
      <c r="AR41" s="60">
        <f>_xlfn.IFNA((INDEX(data_pull!$A:$BA,MATCH(AR$2,data_pull!$B:$B,0),MATCH($A41,data_pull!$2:$2,0))),AQ41*(( 1+AR23/400)))</f>
        <v>235.4</v>
      </c>
      <c r="AS41" s="60">
        <f>_xlfn.IFNA((INDEX(data_pull!$A:$BA,MATCH(AS$2,data_pull!$B:$B,0),MATCH($A41,data_pull!$2:$2,0))),AR41*(( 1+AS23/400)))</f>
        <v>236.4</v>
      </c>
      <c r="AT41" s="60">
        <f>_xlfn.IFNA((INDEX(data_pull!$A:$BA,MATCH(AT$2,data_pull!$B:$B,0),MATCH($A41,data_pull!$2:$2,0))),AS41*(( 1+AT23/400)))</f>
        <v>240.5</v>
      </c>
      <c r="AU41" s="60">
        <f>_xlfn.IFNA((INDEX(data_pull!$A:$BA,MATCH(AU$2,data_pull!$B:$B,0),MATCH($A41,data_pull!$2:$2,0))),AT41*(( 1+AU23/400)))</f>
        <v>241.6</v>
      </c>
      <c r="AV41" s="60">
        <f>_xlfn.IFNA((INDEX(data_pull!$A:$BA,MATCH(AV$2,data_pull!$B:$B,0),MATCH($A41,data_pull!$2:$2,0))),AU41*(( 1+AV23/400)))</f>
        <v>259.3</v>
      </c>
      <c r="AW41" s="60">
        <f>_xlfn.IFNA((INDEX(data_pull!$A:$BA,MATCH(AW$2,data_pull!$B:$B,0),MATCH($A41,data_pull!$2:$2,0))),AV41*(( 1+AW23/400)))</f>
        <v>261.5</v>
      </c>
      <c r="AX41" s="60">
        <f>_xlfn.IFNA((INDEX(data_pull!$A:$BA,MATCH(AX$2,data_pull!$B:$B,0),MATCH($A41,data_pull!$2:$2,0))),AW41*(( 1+AX23/400)))</f>
        <v>265.2</v>
      </c>
      <c r="AY41" s="60">
        <f>_xlfn.IFNA((INDEX(data_pull!$A:$BA,MATCH(AY$2,data_pull!$B:$B,0),MATCH($A41,data_pull!$2:$2,0))),AX41*(( 1+AY23/400)))</f>
        <v>272.2</v>
      </c>
      <c r="AZ41" s="60">
        <f>_xlfn.IFNA((INDEX(data_pull!$A:$BA,MATCH(AZ$2,data_pull!$B:$B,0),MATCH($A41,data_pull!$2:$2,0))),AY41*(( 1+AZ23/400)))</f>
        <v>287.5</v>
      </c>
      <c r="BA41" s="60">
        <f>_xlfn.IFNA((INDEX(data_pull!$A:$BA,MATCH(BA$2,data_pull!$B:$B,0),MATCH($A41,data_pull!$2:$2,0))),AZ41*(( 1+BA23/400)))</f>
        <v>302.60000000000002</v>
      </c>
      <c r="BB41" s="60">
        <f>_xlfn.IFNA((INDEX(data_pull!$A:$BA,MATCH(BB$2,data_pull!$B:$B,0),MATCH($A41,data_pull!$2:$2,0))),BA41*(( 1+BB23/400)))</f>
        <v>302.2</v>
      </c>
      <c r="BC41" s="60">
        <f>_xlfn.IFNA((INDEX(data_pull!$A:$BA,MATCH(BC$2,data_pull!$B:$B,0),MATCH($A41,data_pull!$2:$2,0))),BB41*(( 1+BC23/400)))</f>
        <v>307.39999999999998</v>
      </c>
      <c r="BD41" s="60">
        <f>_xlfn.IFNA((INDEX(data_pull!$A:$BA,MATCH(BD$2,data_pull!$B:$B,0),MATCH($A41,data_pull!$2:$2,0))),BC41*(( 1+BD23/400)))</f>
        <v>301.3</v>
      </c>
      <c r="BE41" s="60">
        <f>_xlfn.IFNA((INDEX(data_pull!$A:$BA,MATCH(BE$2,data_pull!$B:$B,0),MATCH($A41,data_pull!$2:$2,0))),BD41*(( 1+BE23/400)))</f>
        <v>303.5</v>
      </c>
      <c r="BF41" s="60">
        <f>_xlfn.IFNA((INDEX(data_pull!$A:$BA,MATCH(BF$2,data_pull!$B:$B,0),MATCH($A41,data_pull!$2:$2,0))),BE41*(( 1+BF23/400)))</f>
        <v>306.39999999999998</v>
      </c>
      <c r="BG41" s="60">
        <f>_xlfn.IFNA((INDEX(data_pull!$A:$BA,MATCH(BG$2,data_pull!$B:$B,0),MATCH($A41,data_pull!$2:$2,0))),BF41*(( 1+BG23/400)))</f>
        <v>308.39999999999998</v>
      </c>
      <c r="BH41" s="60">
        <f>_xlfn.IFNA((INDEX(data_pull!$A:$BA,MATCH(BH$2,data_pull!$B:$B,0),MATCH($A41,data_pull!$2:$2,0))),BG41*(( 1+BH23/400)))</f>
        <v>309.10000000000002</v>
      </c>
      <c r="BI41" s="60">
        <f>_xlfn.IFNA((INDEX(data_pull!$A:$BA,MATCH(BI$2,data_pull!$B:$B,0),MATCH($A41,data_pull!$2:$2,0))),BH41*(( 1+BI23/400)))</f>
        <v>315.10000000000002</v>
      </c>
      <c r="BJ41" s="60">
        <f>_xlfn.IFNA((INDEX(data_pull!$A:$BA,MATCH(BJ$2,data_pull!$B:$B,0),MATCH($A41,data_pull!$2:$2,0))),BI41*(( 1+BJ23/400)))</f>
        <v>323.2</v>
      </c>
      <c r="BK41" s="60">
        <f>_xlfn.IFNA((INDEX(data_pull!$A:$BA,MATCH(BK$2,data_pull!$B:$B,0),MATCH($A41,data_pull!$2:$2,0))),BJ41*(( 1+BK23/400)))</f>
        <v>324.2</v>
      </c>
      <c r="BL41" s="60">
        <f>_xlfn.IFNA((INDEX(data_pull!$A:$BA,MATCH(BL$2,data_pull!$B:$B,0),MATCH($A41,data_pull!$2:$2,0))),BK41*(( 1+BL23/400)))</f>
        <v>327.5</v>
      </c>
      <c r="BM41" s="60">
        <f>_xlfn.IFNA((INDEX(data_pull!$A:$BA,MATCH(BM$2,data_pull!$B:$B,0),MATCH($A41,data_pull!$2:$2,0))),BL41*(( 1+BM23/400)))</f>
        <v>328.5</v>
      </c>
      <c r="BN41" s="60">
        <f>_xlfn.IFNA((INDEX(data_pull!$A:$BA,MATCH(BN$2,data_pull!$B:$B,0),MATCH($A41,data_pull!$2:$2,0))),BM41*(( 1+BN23/400)))</f>
        <v>338.3</v>
      </c>
      <c r="BO41" s="60">
        <f>_xlfn.IFNA((INDEX(data_pull!$A:$BA,MATCH(BO$2,data_pull!$B:$B,0),MATCH($A41,data_pull!$2:$2,0))),BN41*(( 1+BO23/400)))</f>
        <v>342</v>
      </c>
      <c r="BP41" s="60">
        <f>_xlfn.IFNA((INDEX(data_pull!$A:$BA,MATCH(BP$2,data_pull!$B:$B,0),MATCH($A41,data_pull!$2:$2,0))),BO41*(( 1+BP23/400)))</f>
        <v>347.8</v>
      </c>
      <c r="BQ41" s="60">
        <f>_xlfn.IFNA((INDEX(data_pull!$A:$BA,MATCH(BQ$2,data_pull!$B:$B,0),MATCH($A41,data_pull!$2:$2,0))),BP41*(( 1+BQ23/400)))</f>
        <v>348.9</v>
      </c>
      <c r="BR41" s="60">
        <f>_xlfn.IFNA((INDEX(data_pull!$A:$BA,MATCH(BR$2,data_pull!$B:$B,0),MATCH($A41,data_pull!$2:$2,0))),BQ41*(( 1+BR23/400)))</f>
        <v>353.6</v>
      </c>
      <c r="BS41" s="60">
        <f>_xlfn.IFNA((INDEX(data_pull!$A:$BA,MATCH(BS$2,data_pull!$B:$B,0),MATCH($A41,data_pull!$2:$2,0))),BR41*(( 1+BS23/400)))</f>
        <v>357.6</v>
      </c>
      <c r="BT41" s="60">
        <f>_xlfn.IFNA((INDEX(data_pull!$A:$BA,MATCH(BT$2,data_pull!$B:$B,0),MATCH($A41,data_pull!$2:$2,0))),BS41*(( 1+BT23/400)))</f>
        <v>357.9</v>
      </c>
      <c r="BU41" s="60">
        <f>_xlfn.IFNA((INDEX(data_pull!$A:$BA,MATCH(BU$2,data_pull!$B:$B,0),MATCH($A41,data_pull!$2:$2,0))),BT41*(( 1+BU23/400)))</f>
        <v>359.7</v>
      </c>
      <c r="BV41" s="60">
        <f>_xlfn.IFNA((INDEX(data_pull!$A:$BA,MATCH(BV$2,data_pull!$B:$B,0),MATCH($A41,data_pull!$2:$2,0))),BU41*(( 1+BV23/400)))</f>
        <v>375</v>
      </c>
      <c r="BW41" s="60">
        <f>_xlfn.IFNA((INDEX(data_pull!$A:$BA,MATCH(BW$2,data_pull!$B:$B,0),MATCH($A41,data_pull!$2:$2,0))),BV41*(( 1+BW23/400)))</f>
        <v>376.1</v>
      </c>
      <c r="BX41" s="60">
        <f>_xlfn.IFNA((INDEX(data_pull!$A:$BA,MATCH(BX$2,data_pull!$B:$B,0),MATCH($A41,data_pull!$2:$2,0))),BW41*(( 1+BX23/400)))</f>
        <v>379.3</v>
      </c>
      <c r="BY41" s="60">
        <f>_xlfn.IFNA((INDEX(data_pull!$A:$BA,MATCH(BY$2,data_pull!$B:$B,0),MATCH($A41,data_pull!$2:$2,0))),BX41*(( 1+BY23/400)))</f>
        <v>383</v>
      </c>
      <c r="BZ41" s="60">
        <f>_xlfn.IFNA((INDEX(data_pull!$A:$BA,MATCH(BZ$2,data_pull!$B:$B,0),MATCH($A41,data_pull!$2:$2,0))),BY41*(( 1+BZ23/400)))</f>
        <v>403.9</v>
      </c>
      <c r="CA41" s="60">
        <f>_xlfn.IFNA((INDEX(data_pull!$A:$BA,MATCH(CA$2,data_pull!$B:$B,0),MATCH($A41,data_pull!$2:$2,0))),BZ41*(( 1+CA23/400)))</f>
        <v>408.3</v>
      </c>
      <c r="CB41" s="60">
        <f>_xlfn.IFNA((INDEX(data_pull!$A:$BA,MATCH(CB$2,data_pull!$B:$B,0),MATCH($A41,data_pull!$2:$2,0))),CA41*(( 1+CB23/400)))</f>
        <v>413.7</v>
      </c>
      <c r="CC41" s="60">
        <f>_xlfn.IFNA((INDEX(data_pull!$A:$BA,MATCH(CC$2,data_pull!$B:$B,0),MATCH($A41,data_pull!$2:$2,0))),CB41*(( 1+CC23/400)))</f>
        <v>420.9</v>
      </c>
      <c r="CD41" s="60">
        <f>_xlfn.IFNA((INDEX(data_pull!$A:$BA,MATCH(CD$2,data_pull!$B:$B,0),MATCH($A41,data_pull!$2:$2,0))),CC41*(( 1+CD23/400)))</f>
        <v>437.5</v>
      </c>
      <c r="CE41" s="60">
        <f>_xlfn.IFNA((INDEX(data_pull!$A:$BA,MATCH(CE$2,data_pull!$B:$B,0),MATCH($A41,data_pull!$2:$2,0))),CD41*(( 1+CE23/400)))</f>
        <v>443.4</v>
      </c>
      <c r="CF41" s="60">
        <f>_xlfn.IFNA((INDEX(data_pull!$A:$BA,MATCH(CF$2,data_pull!$B:$B,0),MATCH($A41,data_pull!$2:$2,0))),CE41*(( 1+CF23/400)))</f>
        <v>447.9</v>
      </c>
      <c r="CG41" s="60">
        <f>_xlfn.IFNA((INDEX(data_pull!$A:$BA,MATCH(CG$2,data_pull!$B:$B,0),MATCH($A41,data_pull!$2:$2,0))),CF41*(( 1+CG23/400)))</f>
        <v>459.4</v>
      </c>
      <c r="CH41" s="60">
        <f>_xlfn.IFNA((INDEX(data_pull!$A:$BA,MATCH(CH$2,data_pull!$B:$B,0),MATCH($A41,data_pull!$2:$2,0))),CG41*(( 1+CH23/400)))</f>
        <v>481</v>
      </c>
      <c r="CI41" s="60">
        <f>_xlfn.IFNA((INDEX(data_pull!$A:$BA,MATCH(CI$2,data_pull!$B:$B,0),MATCH($A41,data_pull!$2:$2,0))),CH41*(( 1+CI23/400)))</f>
        <v>491.3</v>
      </c>
      <c r="CJ41" s="60">
        <f>_xlfn.IFNA((INDEX(data_pull!$A:$BA,MATCH(CJ$2,data_pull!$B:$B,0),MATCH($A41,data_pull!$2:$2,0))),CI41*(( 1+CJ23/400)))</f>
        <v>495.1</v>
      </c>
      <c r="CK41" s="60">
        <f>_xlfn.IFNA((INDEX(data_pull!$A:$BA,MATCH(CK$2,data_pull!$B:$B,0),MATCH($A41,data_pull!$2:$2,0))),CJ41*(( 1+CK23/400)))</f>
        <v>508.5</v>
      </c>
      <c r="CL41" s="60">
        <f>_xlfn.IFNA((INDEX(data_pull!$A:$BA,MATCH(CL$2,data_pull!$B:$B,0),MATCH($A41,data_pull!$2:$2,0))),CK41*(( 1+CL23/400)))</f>
        <v>540</v>
      </c>
      <c r="CM41" s="60">
        <f>_xlfn.IFNA((INDEX(data_pull!$A:$BA,MATCH(CM$2,data_pull!$B:$B,0),MATCH($A41,data_pull!$2:$2,0))),CL41*(( 1+CM23/400)))</f>
        <v>550.5</v>
      </c>
      <c r="CN41" s="60">
        <f>_xlfn.IFNA((INDEX(data_pull!$A:$BA,MATCH(CN$2,data_pull!$B:$B,0),MATCH($A41,data_pull!$2:$2,0))),CM41*(( 1+CN23/400)))</f>
        <v>555.5</v>
      </c>
      <c r="CO41" s="60">
        <f>_xlfn.IFNA((INDEX(data_pull!$A:$BA,MATCH(CO$2,data_pull!$B:$B,0),MATCH($A41,data_pull!$2:$2,0))),CN41*(( 1+CO23/400)))</f>
        <v>561.1</v>
      </c>
      <c r="CP41" s="60">
        <f>_xlfn.IFNA((INDEX(data_pull!$A:$BA,MATCH(CP$2,data_pull!$B:$B,0),MATCH($A41,data_pull!$2:$2,0))),CO41*(( 1+CP23/400)))</f>
        <v>577.6</v>
      </c>
      <c r="CQ41" s="60">
        <f>_xlfn.IFNA((INDEX(data_pull!$A:$BA,MATCH(CQ$2,data_pull!$B:$B,0),MATCH($A41,data_pull!$2:$2,0))),CP41*(( 1+CQ23/400)))</f>
        <v>582</v>
      </c>
      <c r="CR41" s="60">
        <f>_xlfn.IFNA((INDEX(data_pull!$A:$BA,MATCH(CR$2,data_pull!$B:$B,0),MATCH($A41,data_pull!$2:$2,0))),CQ41*(( 1+CR23/400)))</f>
        <v>585.70000000000005</v>
      </c>
      <c r="CS41" s="60">
        <f>_xlfn.IFNA((INDEX(data_pull!$A:$BA,MATCH(CS$2,data_pull!$B:$B,0),MATCH($A41,data_pull!$2:$2,0))),CR41*(( 1+CS23/400)))</f>
        <v>589.6</v>
      </c>
      <c r="CT41" s="60">
        <f>_xlfn.IFNA((INDEX(data_pull!$A:$BA,MATCH(CT$2,data_pull!$B:$B,0),MATCH($A41,data_pull!$2:$2,0))),CS41*(( 1+CT23/400)))</f>
        <v>601.79999999999995</v>
      </c>
      <c r="CU41" s="60">
        <f>_xlfn.IFNA((INDEX(data_pull!$A:$BA,MATCH(CU$2,data_pull!$B:$B,0),MATCH($A41,data_pull!$2:$2,0))),CT41*(( 1+CU23/400)))</f>
        <v>606.20000000000005</v>
      </c>
      <c r="CV41" s="60">
        <f>_xlfn.IFNA((INDEX(data_pull!$A:$BA,MATCH(CV$2,data_pull!$B:$B,0),MATCH($A41,data_pull!$2:$2,0))),CU41*(( 1+CV23/400)))</f>
        <v>610</v>
      </c>
      <c r="CW41" s="60">
        <f>_xlfn.IFNA((INDEX(data_pull!$A:$BA,MATCH(CW$2,data_pull!$B:$B,0),MATCH($A41,data_pull!$2:$2,0))),CV41*(( 1+CW23/400)))</f>
        <v>618.1</v>
      </c>
      <c r="CX41" s="60">
        <f>_xlfn.IFNA((INDEX(data_pull!$A:$BA,MATCH(CX$2,data_pull!$B:$B,0),MATCH($A41,data_pull!$2:$2,0))),CW41*(( 1+CX23/400)))</f>
        <v>637.6</v>
      </c>
      <c r="CY41" s="60">
        <f>_xlfn.IFNA((INDEX(data_pull!$A:$BA,MATCH(CY$2,data_pull!$B:$B,0),MATCH($A41,data_pull!$2:$2,0))),CX41*(( 1+CY23/400)))</f>
        <v>644.9</v>
      </c>
      <c r="CZ41" s="60">
        <f>_xlfn.IFNA((INDEX(data_pull!$A:$BA,MATCH(CZ$2,data_pull!$B:$B,0),MATCH($A41,data_pull!$2:$2,0))),CY41*(( 1+CZ23/400)))</f>
        <v>650</v>
      </c>
      <c r="DA41" s="60">
        <f>_xlfn.IFNA((INDEX(data_pull!$A:$BA,MATCH(DA$2,data_pull!$B:$B,0),MATCH($A41,data_pull!$2:$2,0))),CZ41*(( 1+DA23/400)))</f>
        <v>655.8</v>
      </c>
      <c r="DB41" s="60">
        <f>_xlfn.IFNA((INDEX(data_pull!$A:$BA,MATCH(DB$2,data_pull!$B:$B,0),MATCH($A41,data_pull!$2:$2,0))),DA41*(( 1+DB23/400)))</f>
        <v>675</v>
      </c>
      <c r="DC41" s="60">
        <f>_xlfn.IFNA((INDEX(data_pull!$A:$BA,MATCH(DC$2,data_pull!$B:$B,0),MATCH($A41,data_pull!$2:$2,0))),DB41*(( 1+DC23/400)))</f>
        <v>680.7</v>
      </c>
      <c r="DD41" s="60">
        <f>_xlfn.IFNA((INDEX(data_pull!$A:$BA,MATCH(DD$2,data_pull!$B:$B,0),MATCH($A41,data_pull!$2:$2,0))),DC41*(( 1+DD23/400)))</f>
        <v>683.7</v>
      </c>
      <c r="DE41" s="60">
        <f>_xlfn.IFNA((INDEX(data_pull!$A:$BA,MATCH(DE$2,data_pull!$B:$B,0),MATCH($A41,data_pull!$2:$2,0))),DD41*(( 1+DE23/400)))</f>
        <v>688.9</v>
      </c>
      <c r="DF41" s="60">
        <f>_xlfn.IFNA((INDEX(data_pull!$A:$BA,MATCH(DF$2,data_pull!$B:$B,0),MATCH($A41,data_pull!$2:$2,0))),DE41*(( 1+DF23/400)))</f>
        <v>704.5</v>
      </c>
      <c r="DG41" s="60">
        <f>_xlfn.IFNA((INDEX(data_pull!$A:$BA,MATCH(DG$2,data_pull!$B:$B,0),MATCH($A41,data_pull!$2:$2,0))),DF41*(( 1+DG23/400)))</f>
        <v>707.5</v>
      </c>
      <c r="DH41" s="60">
        <f>_xlfn.IFNA((INDEX(data_pull!$A:$BA,MATCH(DH$2,data_pull!$B:$B,0),MATCH($A41,data_pull!$2:$2,0))),DG41*(( 1+DH23/400)))</f>
        <v>709.2</v>
      </c>
      <c r="DI41" s="60">
        <f>_xlfn.IFNA((INDEX(data_pull!$A:$BA,MATCH(DI$2,data_pull!$B:$B,0),MATCH($A41,data_pull!$2:$2,0))),DH41*(( 1+DI23/400)))</f>
        <v>710.2</v>
      </c>
      <c r="DJ41" s="60">
        <f>_xlfn.IFNA((INDEX(data_pull!$A:$BA,MATCH(DJ$2,data_pull!$B:$B,0),MATCH($A41,data_pull!$2:$2,0))),DI41*(( 1+DJ23/400)))</f>
        <v>719.7</v>
      </c>
      <c r="DK41" s="60">
        <f>_xlfn.IFNA((INDEX(data_pull!$A:$BA,MATCH(DK$2,data_pull!$B:$B,0),MATCH($A41,data_pull!$2:$2,0))),DJ41*(( 1+DK23/400)))</f>
        <v>720.7</v>
      </c>
      <c r="DL41" s="60">
        <f>_xlfn.IFNA((INDEX(data_pull!$A:$BA,MATCH(DL$2,data_pull!$B:$B,0),MATCH($A41,data_pull!$2:$2,0))),DK41*(( 1+DL23/400)))</f>
        <v>723.5</v>
      </c>
      <c r="DM41" s="60">
        <f>_xlfn.IFNA((INDEX(data_pull!$A:$BA,MATCH(DM$2,data_pull!$B:$B,0),MATCH($A41,data_pull!$2:$2,0))),DL41*(( 1+DM23/400)))</f>
        <v>724.7</v>
      </c>
      <c r="DN41" s="60">
        <f>_xlfn.IFNA((INDEX(data_pull!$A:$BA,MATCH(DN$2,data_pull!$B:$B,0),MATCH($A41,data_pull!$2:$2,0))),DM41*(( 1+DN23/400)))</f>
        <v>735.5</v>
      </c>
      <c r="DO41" s="60">
        <f>_xlfn.IFNA((INDEX(data_pull!$A:$BA,MATCH(DO$2,data_pull!$B:$B,0),MATCH($A41,data_pull!$2:$2,0))),DN41*(( 1+DO23/400)))</f>
        <v>738.6</v>
      </c>
      <c r="DP41" s="60">
        <f>_xlfn.IFNA((INDEX(data_pull!$A:$BA,MATCH(DP$2,data_pull!$B:$B,0),MATCH($A41,data_pull!$2:$2,0))),DO41*(( 1+DP23/400)))</f>
        <v>741.1</v>
      </c>
      <c r="DQ41" s="60">
        <f>_xlfn.IFNA((INDEX(data_pull!$A:$BA,MATCH(DQ$2,data_pull!$B:$B,0),MATCH($A41,data_pull!$2:$2,0))),DP41*(( 1+DQ23/400)))</f>
        <v>744.2</v>
      </c>
      <c r="DR41" s="60">
        <f>_xlfn.IFNA((INDEX(data_pull!$A:$BA,MATCH(DR$2,data_pull!$B:$B,0),MATCH($A41,data_pull!$2:$2,0))),DQ41*(( 1+DR23/400)))</f>
        <v>756.8</v>
      </c>
      <c r="DS41" s="60">
        <f>_xlfn.IFNA((INDEX(data_pull!$A:$BA,MATCH(DS$2,data_pull!$B:$B,0),MATCH($A41,data_pull!$2:$2,0))),DR41*(( 1+DS23/400)))</f>
        <v>772.9</v>
      </c>
      <c r="DT41" s="60">
        <f>_xlfn.IFNA((INDEX(data_pull!$A:$BA,MATCH(DT$2,data_pull!$B:$B,0),MATCH($A41,data_pull!$2:$2,0))),DS41*(( 1+DT23/400)))</f>
        <v>777.5</v>
      </c>
      <c r="DU41" s="60">
        <f>_xlfn.IFNA((INDEX(data_pull!$A:$BA,MATCH(DU$2,data_pull!$B:$B,0),MATCH($A41,data_pull!$2:$2,0))),DT41*(( 1+DU23/400)))</f>
        <v>786.5</v>
      </c>
      <c r="DV41" s="60">
        <f>_xlfn.IFNA((INDEX(data_pull!$A:$BA,MATCH(DV$2,data_pull!$B:$B,0),MATCH($A41,data_pull!$2:$2,0))),DU41*(( 1+DV23/400)))</f>
        <v>817.3</v>
      </c>
      <c r="DW41" s="60">
        <f>_xlfn.IFNA((INDEX(data_pull!$A:$BA,MATCH(DW$2,data_pull!$B:$B,0),MATCH($A41,data_pull!$2:$2,0))),DV41*(( 1+DW23/400)))</f>
        <v>831</v>
      </c>
      <c r="DX41" s="60">
        <f>_xlfn.IFNA((INDEX(data_pull!$A:$BA,MATCH(DX$2,data_pull!$B:$B,0),MATCH($A41,data_pull!$2:$2,0))),DW41*(( 1+DX23/400)))</f>
        <v>849.4</v>
      </c>
      <c r="DY41" s="60">
        <f>_xlfn.IFNA((INDEX(data_pull!$A:$BA,MATCH(DY$2,data_pull!$B:$B,0),MATCH($A41,data_pull!$2:$2,0))),DX41*(( 1+DY23/400)))</f>
        <v>865.2</v>
      </c>
      <c r="DZ41" s="60">
        <f>_xlfn.IFNA((INDEX(data_pull!$A:$BA,MATCH(DZ$2,data_pull!$B:$B,0),MATCH($A41,data_pull!$2:$2,0))),DY41*(( 1+DZ23/400)))</f>
        <v>895</v>
      </c>
      <c r="EA41" s="60">
        <f>_xlfn.IFNA((INDEX(data_pull!$A:$BA,MATCH(EA$2,data_pull!$B:$B,0),MATCH($A41,data_pull!$2:$2,0))),DZ41*(( 1+EA23/400)))</f>
        <v>921</v>
      </c>
      <c r="EB41" s="60">
        <f>_xlfn.IFNA((INDEX(data_pull!$A:$BA,MATCH(EB$2,data_pull!$B:$B,0),MATCH($A41,data_pull!$2:$2,0))),EA41*(( 1+EB23/400)))</f>
        <v>925.2</v>
      </c>
      <c r="EC41" s="60">
        <f>_xlfn.IFNA((INDEX(data_pull!$A:$BA,MATCH(EC$2,data_pull!$B:$B,0),MATCH($A41,data_pull!$2:$2,0))),EB41*(( 1+EC23/400)))</f>
        <v>930.8</v>
      </c>
      <c r="ED41" s="60">
        <f>_xlfn.IFNA((INDEX(data_pull!$A:$BA,MATCH(ED$2,data_pull!$B:$B,0),MATCH($A41,data_pull!$2:$2,0))),EC41*(( 1+ED23/400)))</f>
        <v>947.7</v>
      </c>
      <c r="EE41" s="60">
        <f>_xlfn.IFNA((INDEX(data_pull!$A:$BA,MATCH(EE$2,data_pull!$B:$B,0),MATCH($A41,data_pull!$2:$2,0))),ED41*(( 1+EE23/400)))</f>
        <v>964.3</v>
      </c>
      <c r="EF41" s="60">
        <f>_xlfn.IFNA((INDEX(data_pull!$A:$BA,MATCH(EF$2,data_pull!$B:$B,0),MATCH($A41,data_pull!$2:$2,0))),EE41*(( 1+EF23/400)))</f>
        <v>973.7</v>
      </c>
      <c r="EG41" s="60">
        <f>_xlfn.IFNA((INDEX(data_pull!$A:$BA,MATCH(EG$2,data_pull!$B:$B,0),MATCH($A41,data_pull!$2:$2,0))),EF41*(( 1+EG23/400)))</f>
        <v>984.3</v>
      </c>
      <c r="EH41" s="60">
        <f>_xlfn.IFNA((INDEX(data_pull!$A:$BA,MATCH(EH$2,data_pull!$B:$B,0),MATCH($A41,data_pull!$2:$2,0))),EG41*(( 1+EH23/400)))</f>
        <v>1003.6</v>
      </c>
      <c r="EI41" s="60">
        <f>_xlfn.IFNA((INDEX(data_pull!$A:$BA,MATCH(EI$2,data_pull!$B:$B,0),MATCH($A41,data_pull!$2:$2,0))),EH41*(( 1+EI23/400)))</f>
        <v>1013.5</v>
      </c>
      <c r="EJ41" s="60">
        <f>_xlfn.IFNA((INDEX(data_pull!$A:$BA,MATCH(EJ$2,data_pull!$B:$B,0),MATCH($A41,data_pull!$2:$2,0))),EI41*(( 1+EJ23/400)))</f>
        <v>1024.0999999999999</v>
      </c>
      <c r="EK41" s="60">
        <f>_xlfn.IFNA((INDEX(data_pull!$A:$BA,MATCH(EK$2,data_pull!$B:$B,0),MATCH($A41,data_pull!$2:$2,0))),EJ41*(( 1+EK23/400)))</f>
        <v>1036.9000000000001</v>
      </c>
      <c r="EL41" s="60">
        <f>_xlfn.IFNA((INDEX(data_pull!$A:$BA,MATCH(EL$2,data_pull!$B:$B,0),MATCH($A41,data_pull!$2:$2,0))),EK41*(( 1+EL23/400)))</f>
        <v>1065.3</v>
      </c>
      <c r="EM41" s="60">
        <f>_xlfn.IFNA((INDEX(data_pull!$A:$BA,MATCH(EM$2,data_pull!$B:$B,0),MATCH($A41,data_pull!$2:$2,0))),EL41*(( 1+EM23/400)))</f>
        <v>1076</v>
      </c>
      <c r="EN41" s="60">
        <f>_xlfn.IFNA((INDEX(data_pull!$A:$BA,MATCH(EN$2,data_pull!$B:$B,0),MATCH($A41,data_pull!$2:$2,0))),EM41*(( 1+EN23/400)))</f>
        <v>1091.8</v>
      </c>
      <c r="EO41" s="60">
        <f>_xlfn.IFNA((INDEX(data_pull!$A:$BA,MATCH(EO$2,data_pull!$B:$B,0),MATCH($A41,data_pull!$2:$2,0))),EN41*(( 1+EO23/400)))</f>
        <v>1104.4000000000001</v>
      </c>
      <c r="EP41" s="60">
        <f>_xlfn.IFNA((INDEX(data_pull!$A:$BA,MATCH(EP$2,data_pull!$B:$B,0),MATCH($A41,data_pull!$2:$2,0))),EO41*(( 1+EP23/400)))</f>
        <v>1172.7</v>
      </c>
      <c r="EQ41" s="60">
        <f>_xlfn.IFNA((INDEX(data_pull!$A:$BA,MATCH(EQ$2,data_pull!$B:$B,0),MATCH($A41,data_pull!$2:$2,0))),EP41*(( 1+EQ23/400)))</f>
        <v>1184</v>
      </c>
      <c r="ER41" s="60">
        <f>_xlfn.IFNA((INDEX(data_pull!$A:$BA,MATCH(ER$2,data_pull!$B:$B,0),MATCH($A41,data_pull!$2:$2,0))),EQ41*(( 1+ER23/400)))</f>
        <v>1194.0999999999999</v>
      </c>
      <c r="ES41" s="60">
        <f>_xlfn.IFNA((INDEX(data_pull!$A:$BA,MATCH(ES$2,data_pull!$B:$B,0),MATCH($A41,data_pull!$2:$2,0))),ER41*(( 1+ES23/400)))</f>
        <v>1205.5999999999999</v>
      </c>
      <c r="ET41" s="60">
        <f>_xlfn.IFNA((INDEX(data_pull!$A:$BA,MATCH(ET$2,data_pull!$B:$B,0),MATCH($A41,data_pull!$2:$2,0))),ES41*(( 1+ET23/400)))</f>
        <v>1240.0999999999999</v>
      </c>
      <c r="EU41" s="60">
        <f>_xlfn.IFNA((INDEX(data_pull!$A:$BA,MATCH(EU$2,data_pull!$B:$B,0),MATCH($A41,data_pull!$2:$2,0))),ET41*(( 1+EU23/400)))</f>
        <v>1256.7</v>
      </c>
      <c r="EV41" s="60">
        <f>_xlfn.IFNA((INDEX(data_pull!$A:$BA,MATCH(EV$2,data_pull!$B:$B,0),MATCH($A41,data_pull!$2:$2,0))),EU41*(( 1+EV23/400)))</f>
        <v>1270.2</v>
      </c>
      <c r="EW41" s="60">
        <f>_xlfn.IFNA((INDEX(data_pull!$A:$BA,MATCH(EW$2,data_pull!$B:$B,0),MATCH($A41,data_pull!$2:$2,0))),EV41*(( 1+EW23/400)))</f>
        <v>1286.3</v>
      </c>
      <c r="EX41" s="60">
        <f>_xlfn.IFNA((INDEX(data_pull!$A:$BA,MATCH(EX$2,data_pull!$B:$B,0),MATCH($A41,data_pull!$2:$2,0))),EW41*(( 1+EX23/400)))</f>
        <v>1321.9</v>
      </c>
      <c r="EY41" s="60">
        <f>_xlfn.IFNA((INDEX(data_pull!$A:$BA,MATCH(EY$2,data_pull!$B:$B,0),MATCH($A41,data_pull!$2:$2,0))),EX41*(( 1+EY23/400)))</f>
        <v>1657</v>
      </c>
      <c r="EZ41" s="60">
        <f>_xlfn.IFNA((INDEX(data_pull!$A:$BA,MATCH(EZ$2,data_pull!$B:$B,0),MATCH($A41,data_pull!$2:$2,0))),EY41*(( 1+EZ23/400)))</f>
        <v>1445.3</v>
      </c>
      <c r="FA41" s="60">
        <f>_xlfn.IFNA((INDEX(data_pull!$A:$BA,MATCH(FA$2,data_pull!$B:$B,0),MATCH($A41,data_pull!$2:$2,0))),EZ41*(( 1+FA23/400)))</f>
        <v>1428.7</v>
      </c>
      <c r="FB41" s="60">
        <f>_xlfn.IFNA((INDEX(data_pull!$A:$BA,MATCH(FB$2,data_pull!$B:$B,0),MATCH($A41,data_pull!$2:$2,0))),FA41*(( 1+FB23/400)))</f>
        <v>1521.8</v>
      </c>
      <c r="FC41" s="60">
        <f>_xlfn.IFNA((INDEX(data_pull!$A:$BA,MATCH(FC$2,data_pull!$B:$B,0),MATCH($A41,data_pull!$2:$2,0))),FB41*(( 1+FC23/400)))</f>
        <v>1648</v>
      </c>
      <c r="FD41" s="60">
        <f>_xlfn.IFNA((INDEX(data_pull!$A:$BA,MATCH(FD$2,data_pull!$B:$B,0),MATCH($A41,data_pull!$2:$2,0))),FC41*(( 1+FD23/400)))</f>
        <v>1634.5</v>
      </c>
      <c r="FE41" s="60">
        <f>_xlfn.IFNA((INDEX(data_pull!$A:$BA,MATCH(FE$2,data_pull!$B:$B,0),MATCH($A41,data_pull!$2:$2,0))),FD41*(( 1+FE23/400)))</f>
        <v>1653.9</v>
      </c>
      <c r="FF41" s="60">
        <f>_xlfn.IFNA((INDEX(data_pull!$A:$BA,MATCH(FF$2,data_pull!$B:$B,0),MATCH($A41,data_pull!$2:$2,0))),FE41*(( 1+FF23/400)))</f>
        <v>1753.5</v>
      </c>
      <c r="FG41" s="60">
        <f>_xlfn.IFNA((INDEX(data_pull!$A:$BA,MATCH(FG$2,data_pull!$B:$B,0),MATCH($A41,data_pull!$2:$2,0))),FF41*(( 1+FG23/400)))</f>
        <v>1755.7</v>
      </c>
      <c r="FH41" s="60">
        <f>_xlfn.IFNA((INDEX(data_pull!$A:$BA,MATCH(FH$2,data_pull!$B:$B,0),MATCH($A41,data_pull!$2:$2,0))),FG41*(( 1+FH23/400)))</f>
        <v>1758.8</v>
      </c>
      <c r="FI41" s="60">
        <f>_xlfn.IFNA((INDEX(data_pull!$A:$BA,MATCH(FI$2,data_pull!$B:$B,0),MATCH($A41,data_pull!$2:$2,0))),FH41*(( 1+FI23/400)))</f>
        <v>1761.9</v>
      </c>
      <c r="FJ41" s="60">
        <f>_xlfn.IFNA((INDEX(data_pull!$A:$BA,MATCH(FJ$2,data_pull!$B:$B,0),MATCH($A41,data_pull!$2:$2,0))),FI41*(( 1+FJ23/400)))</f>
        <v>1768.6</v>
      </c>
      <c r="FK41" s="60">
        <f>_xlfn.IFNA((INDEX(data_pull!$A:$BA,MATCH(FK$2,data_pull!$B:$B,0),MATCH($A41,data_pull!$2:$2,0))),FJ41*(( 1+FK23/400)))</f>
        <v>1777.4</v>
      </c>
      <c r="FL41" s="60">
        <f>_xlfn.IFNA((INDEX(data_pull!$A:$BA,MATCH(FL$2,data_pull!$B:$B,0),MATCH($A41,data_pull!$2:$2,0))),FK41*(( 1+FL23/400)))</f>
        <v>1782.4</v>
      </c>
      <c r="FM41" s="60">
        <f>_xlfn.IFNA((INDEX(data_pull!$A:$BA,MATCH(FM$2,data_pull!$B:$B,0),MATCH($A41,data_pull!$2:$2,0))),FL41*(( 1+FM23/400)))</f>
        <v>1789.3</v>
      </c>
      <c r="FN41" s="60">
        <f>_xlfn.IFNA((INDEX(data_pull!$A:$BA,MATCH(FN$2,data_pull!$B:$B,0),MATCH($A41,data_pull!$2:$2,0))),FM41*(( 1+FN23/400)))</f>
        <v>1772.9</v>
      </c>
      <c r="FO41" s="60">
        <f>_xlfn.IFNA((INDEX(data_pull!$A:$BA,MATCH(FO$2,data_pull!$B:$B,0),MATCH($A41,data_pull!$2:$2,0))),FN41*(( 1+FO23/400)))</f>
        <v>1777.5</v>
      </c>
      <c r="FP41" s="60">
        <f>_xlfn.IFNA((INDEX(data_pull!$A:$BA,MATCH(FP$2,data_pull!$B:$B,0),MATCH($A41,data_pull!$2:$2,0))),FO41*(( 1+FP23/400)))</f>
        <v>1783.6</v>
      </c>
      <c r="FQ41" s="60">
        <f>_xlfn.IFNA((INDEX(data_pull!$A:$BA,MATCH(FQ$2,data_pull!$B:$B,0),MATCH($A41,data_pull!$2:$2,0))),FP41*(( 1+FQ23/400)))</f>
        <v>1793.4</v>
      </c>
      <c r="FR41" s="60">
        <f>_xlfn.IFNA((INDEX(data_pull!$A:$BA,MATCH(FR$2,data_pull!$B:$B,0),MATCH($A41,data_pull!$2:$2,0))),FQ41*(( 1+FR23/400)))</f>
        <v>1817.3</v>
      </c>
      <c r="FS41" s="60">
        <f>_xlfn.IFNA((INDEX(data_pull!$A:$BA,MATCH(FS$2,data_pull!$B:$B,0),MATCH($A41,data_pull!$2:$2,0))),FR41*(( 1+FS23/400)))</f>
        <v>1815.5</v>
      </c>
      <c r="FT41" s="60">
        <f>_xlfn.IFNA((INDEX(data_pull!$A:$BA,MATCH(FT$2,data_pull!$B:$B,0),MATCH($A41,data_pull!$2:$2,0))),FS41*(( 1+FT23/400)))</f>
        <v>1823.2</v>
      </c>
      <c r="FU41" s="60">
        <f>_xlfn.IFNA((INDEX(data_pull!$A:$BA,MATCH(FU$2,data_pull!$B:$B,0),MATCH($A41,data_pull!$2:$2,0))),FT41*(( 1+FU23/400)))</f>
        <v>1830.1</v>
      </c>
      <c r="FV41" s="60">
        <f>_xlfn.IFNA((INDEX(data_pull!$A:$BA,MATCH(FV$2,data_pull!$B:$B,0),MATCH($A41,data_pull!$2:$2,0))),FU41*(( 1+FV23/400)))</f>
        <v>1848.1</v>
      </c>
      <c r="FW41" s="60">
        <f>_xlfn.IFNA((INDEX(data_pull!$A:$BA,MATCH(FW$2,data_pull!$B:$B,0),MATCH($A41,data_pull!$2:$2,0))),FV41*(( 1+FW23/400)))</f>
        <v>1876.2</v>
      </c>
      <c r="FX41" s="60">
        <f>_xlfn.IFNA((INDEX(data_pull!$A:$BA,MATCH(FX$2,data_pull!$B:$B,0),MATCH($A41,data_pull!$2:$2,0))),FW41*(( 1+FX23/400)))</f>
        <v>1889.2</v>
      </c>
      <c r="FY41" s="60">
        <f>_xlfn.IFNA((INDEX(data_pull!$A:$BA,MATCH(FY$2,data_pull!$B:$B,0),MATCH($A41,data_pull!$2:$2,0))),FX41*(( 1+FY23/400)))</f>
        <v>1904.6</v>
      </c>
      <c r="FZ41" s="60">
        <f>_xlfn.IFNA((INDEX(data_pull!$A:$BA,MATCH(FZ$2,data_pull!$B:$B,0),MATCH($A41,data_pull!$2:$2,0))),FY41*(( 1+FZ23/400)))</f>
        <v>1943.9</v>
      </c>
      <c r="GA41" s="60">
        <f>_xlfn.IFNA((INDEX(data_pull!$A:$BA,MATCH(GA$2,data_pull!$B:$B,0),MATCH($A41,data_pull!$2:$2,0))),FZ41*(( 1+GA23/400)))</f>
        <v>1964.1</v>
      </c>
      <c r="GB41" s="60">
        <f>_xlfn.IFNA((INDEX(data_pull!$A:$BA,MATCH(GB$2,data_pull!$B:$B,0),MATCH($A41,data_pull!$2:$2,0))),GA41*(( 1+GB23/400)))</f>
        <v>1974.3</v>
      </c>
      <c r="GC41" s="60">
        <f>_xlfn.IFNA((INDEX(data_pull!$A:$BA,MATCH(GC$2,data_pull!$B:$B,0),MATCH($A41,data_pull!$2:$2,0))),GB41*(( 1+GC23/400)))</f>
        <v>1985.1</v>
      </c>
      <c r="GD41" s="60">
        <f>_xlfn.IFNA((INDEX(data_pull!$A:$BA,MATCH(GD$2,data_pull!$B:$B,0),MATCH($A41,data_pull!$2:$2,0))),GC41*(( 1+GD23/400)))</f>
        <v>2007.4</v>
      </c>
      <c r="GE41" s="60">
        <f>_xlfn.IFNA((INDEX(data_pull!$A:$BA,MATCH(GE$2,data_pull!$B:$B,0),MATCH($A41,data_pull!$2:$2,0))),GD41*(( 1+GE23/400)))</f>
        <v>2019.8</v>
      </c>
      <c r="GF41" s="60">
        <f>_xlfn.IFNA((INDEX(data_pull!$A:$BA,MATCH(GF$2,data_pull!$B:$B,0),MATCH($A41,data_pull!$2:$2,0))),GE41*(( 1+GF23/400)))</f>
        <v>2029.2</v>
      </c>
      <c r="GG41" s="60">
        <f>_xlfn.IFNA((INDEX(data_pull!$A:$BA,MATCH(GG$2,data_pull!$B:$B,0),MATCH($A41,data_pull!$2:$2,0))),GF41*(( 1+GG23/400)))</f>
        <v>2039.9</v>
      </c>
      <c r="GH41" s="60">
        <f>_xlfn.IFNA((INDEX(data_pull!$A:$BA,MATCH(GH$2,data_pull!$B:$B,0),MATCH($A41,data_pull!$2:$2,0))),GG41*(( 1+GH23/400)))</f>
        <v>2071.1999999999998</v>
      </c>
      <c r="GI41" s="60">
        <f>_xlfn.IFNA((INDEX(data_pull!$A:$BA,MATCH(GI$2,data_pull!$B:$B,0),MATCH($A41,data_pull!$2:$2,0))),GH41*(( 1+GI23/400)))</f>
        <v>2083.6999999999998</v>
      </c>
      <c r="GJ41" s="60">
        <f>_xlfn.IFNA((INDEX(data_pull!$A:$BA,MATCH(GJ$2,data_pull!$B:$B,0),MATCH($A41,data_pull!$2:$2,0))),GI41*(( 1+GJ23/400)))</f>
        <v>2099.1</v>
      </c>
      <c r="GK41" s="60">
        <f>_xlfn.IFNA((INDEX(data_pull!$A:$BA,MATCH(GK$2,data_pull!$B:$B,0),MATCH($A41,data_pull!$2:$2,0))),GJ41*(( 1+GK23/400)))</f>
        <v>2112.8000000000002</v>
      </c>
      <c r="GL41" s="60">
        <f>_xlfn.IFNA((INDEX(data_pull!$A:$BA,MATCH(GL$2,data_pull!$B:$B,0),MATCH($A41,data_pull!$2:$2,0))),GK41*(( 1+GL23/400)))</f>
        <v>2149.3000000000002</v>
      </c>
      <c r="GM41" s="60">
        <f>_xlfn.IFNA((INDEX(data_pull!$A:$BA,MATCH(GM$2,data_pull!$B:$B,0),MATCH($A41,data_pull!$2:$2,0))),GL41*(( 1+GM23/400)))</f>
        <v>2165.9</v>
      </c>
      <c r="GN41" s="60">
        <f>_xlfn.IFNA((INDEX(data_pull!$A:$BA,MATCH(GN$2,data_pull!$B:$B,0),MATCH($A41,data_pull!$2:$2,0))),GM41*(( 1+GN23/400)))</f>
        <v>2189.1</v>
      </c>
      <c r="GO41" s="60">
        <f>_xlfn.IFNA((INDEX(data_pull!$A:$BA,MATCH(GO$2,data_pull!$B:$B,0),MATCH($A41,data_pull!$2:$2,0))),GN41*(( 1+GO23/400)))</f>
        <v>2220.1999999999998</v>
      </c>
      <c r="GP41" s="60">
        <f>_xlfn.IFNA((INDEX(data_pull!$A:$BA,MATCH(GP$2,data_pull!$B:$B,0),MATCH($A41,data_pull!$2:$2,0))),GO41*(( 1+GP23/400)))</f>
        <v>2233.3221742968176</v>
      </c>
      <c r="GQ41" s="60">
        <f>_xlfn.IFNA((INDEX(data_pull!$A:$BA,MATCH(GQ$2,data_pull!$B:$B,0),MATCH($A41,data_pull!$2:$2,0))),GP41*(( 1+GQ23/400)))</f>
        <v>2248.0609427767286</v>
      </c>
      <c r="GR41" s="60">
        <f>_xlfn.IFNA((INDEX(data_pull!$A:$BA,MATCH(GR$2,data_pull!$B:$B,0),MATCH($A41,data_pull!$2:$2,0))),GQ41*(( 1+GR23/400)))</f>
        <v>2264.3996847763783</v>
      </c>
      <c r="GS41" s="60">
        <f>_xlfn.IFNA((INDEX(data_pull!$A:$BA,MATCH(GS$2,data_pull!$B:$B,0),MATCH($A41,data_pull!$2:$2,0))),GR41*(( 1+GS23/400)))</f>
        <v>2309.6521613451023</v>
      </c>
      <c r="GT41" s="60">
        <f>_xlfn.IFNA((INDEX(data_pull!$A:$BA,MATCH(GT$2,data_pull!$B:$B,0),MATCH($A41,data_pull!$2:$2,0))),GS41*(( 1+GT23/400)))</f>
        <v>2328.5702181122351</v>
      </c>
      <c r="GU41" s="60">
        <f>_xlfn.IFNA((INDEX(data_pull!$A:$BA,MATCH(GU$2,data_pull!$B:$B,0),MATCH($A41,data_pull!$2:$2,0))),GT41*(( 1+GU23/400)))</f>
        <v>2348.5350201822848</v>
      </c>
      <c r="GV41" s="60">
        <f>_xlfn.IFNA((INDEX(data_pull!$A:$BA,MATCH(GV$2,data_pull!$B:$B,0),MATCH($A41,data_pull!$2:$2,0))),GU41*(( 1+GV23/400)))</f>
        <v>2369.4072934736259</v>
      </c>
      <c r="GW41" s="60">
        <f>_xlfn.IFNA((INDEX(data_pull!$A:$BA,MATCH(GW$2,data_pull!$B:$B,0),MATCH($A41,data_pull!$2:$2,0))),GV41*(( 1+GW23/400)))</f>
        <v>2423.1002487634605</v>
      </c>
      <c r="GX41" s="60">
        <f>_xlfn.IFNA((INDEX(data_pull!$A:$BA,MATCH(GX$2,data_pull!$B:$B,0),MATCH($A41,data_pull!$2:$2,0))),GW41*(( 1+GX23/400)))</f>
        <v>2446.5183496197928</v>
      </c>
      <c r="GY41" s="60">
        <f>_xlfn.IFNA((INDEX(data_pull!$A:$BA,MATCH(GY$2,data_pull!$B:$B,0),MATCH($A41,data_pull!$2:$2,0))),GX41*(( 1+GY23/400)))</f>
        <v>2470.799628175223</v>
      </c>
      <c r="GZ41" s="60">
        <f>_xlfn.IFNA((INDEX(data_pull!$A:$BA,MATCH(GZ$2,data_pull!$B:$B,0),MATCH($A41,data_pull!$2:$2,0))),GY41*(( 1+GZ23/400)))</f>
        <v>2495.9328377181964</v>
      </c>
      <c r="HA41" s="60">
        <f>_xlfn.IFNA((INDEX(data_pull!$A:$BA,MATCH(HA$2,data_pull!$B:$B,0),MATCH($A41,data_pull!$2:$2,0))),GZ41*(( 1+HA23/400)))</f>
        <v>2556.3304889718047</v>
      </c>
      <c r="HB41" s="60">
        <f>_xlfn.IFNA((INDEX(data_pull!$A:$BA,MATCH(HB$2,data_pull!$B:$B,0),MATCH($A41,data_pull!$2:$2,0))),HA41*(( 1+HB23/400)))</f>
        <v>2583.5305676628245</v>
      </c>
      <c r="HC41" s="60">
        <f>_xlfn.IFNA((INDEX(data_pull!$A:$BA,MATCH(HC$2,data_pull!$B:$B,0),MATCH($A41,data_pull!$2:$2,0))),HB41*(( 1+HC23/400)))</f>
        <v>2611.4587696734056</v>
      </c>
      <c r="HD41" s="60">
        <f>_xlfn.IFNA((INDEX(data_pull!$A:$BA,MATCH(HD$2,data_pull!$B:$B,0),MATCH($A41,data_pull!$2:$2,0))),HC41*(( 1+HD23/400)))</f>
        <v>2640.0839276594329</v>
      </c>
      <c r="HE41" s="60">
        <f>_xlfn.IFNA((INDEX(data_pull!$A:$BA,MATCH(HE$2,data_pull!$B:$B,0),MATCH($A41,data_pull!$2:$2,0))),HD41*(( 1+HE23/400)))</f>
        <v>2704.3923682798554</v>
      </c>
      <c r="HF41" s="60">
        <f>_xlfn.IFNA((INDEX(data_pull!$A:$BA,MATCH(HF$2,data_pull!$B:$B,0),MATCH($A41,data_pull!$2:$2,0))),HE41*(( 1+HF23/400)))</f>
        <v>2734.3392805804751</v>
      </c>
      <c r="HG41" s="60">
        <f>_xlfn.IFNA((INDEX(data_pull!$A:$BA,MATCH(HG$2,data_pull!$B:$B,0),MATCH($A41,data_pull!$2:$2,0))),HF41*(( 1+HG23/400)))</f>
        <v>2764.7882051620927</v>
      </c>
      <c r="HH41" s="60">
        <f>_xlfn.IFNA((INDEX(data_pull!$A:$BA,MATCH(HH$2,data_pull!$B:$B,0),MATCH($A41,data_pull!$2:$2,0))),HG41*(( 1+HH23/400)))</f>
        <v>2795.6902408506257</v>
      </c>
      <c r="HI41" s="60">
        <f>_xlfn.IFNA((INDEX(data_pull!$A:$BA,MATCH(HI$2,data_pull!$B:$B,0),MATCH($A41,data_pull!$2:$2,0))),HH41*(( 1+HI23/400)))</f>
        <v>2863.8664841479408</v>
      </c>
      <c r="HJ41" s="60">
        <f>_xlfn.IFNA((INDEX(data_pull!$A:$BA,MATCH(HJ$2,data_pull!$B:$B,0),MATCH($A41,data_pull!$2:$2,0))),HI41*(( 1+HJ23/400)))</f>
        <v>2895.9639054965714</v>
      </c>
      <c r="HK41" s="60">
        <f>_xlfn.IFNA((INDEX(data_pull!$A:$BA,MATCH(HK$2,data_pull!$B:$B,0),MATCH($A41,data_pull!$2:$2,0))),HJ41*(( 1+HK23/400)))</f>
        <v>2928.4703373486859</v>
      </c>
      <c r="HL41" s="60">
        <f>_xlfn.IFNA((INDEX(data_pull!$A:$BA,MATCH(HL$2,data_pull!$B:$B,0),MATCH($A41,data_pull!$2:$2,0))),HK41*(( 1+HL23/400)))</f>
        <v>2961.3746892115287</v>
      </c>
      <c r="HM41" s="60">
        <f>_xlfn.IFNA((INDEX(data_pull!$A:$BA,MATCH(HM$2,data_pull!$B:$B,0),MATCH($A41,data_pull!$2:$2,0))),HL41*(( 1+HM23/400)))</f>
        <v>3033.0707853992963</v>
      </c>
      <c r="HN41" s="60">
        <f>_xlfn.IFNA((INDEX(data_pull!$A:$BA,MATCH(HN$2,data_pull!$B:$B,0),MATCH($A41,data_pull!$2:$2,0))),HM41*(( 1+HN23/400)))</f>
        <v>3067.0507080675984</v>
      </c>
      <c r="HO41" s="60">
        <f>_xlfn.IFNA((INDEX(data_pull!$A:$BA,MATCH(HO$2,data_pull!$B:$B,0),MATCH($A41,data_pull!$2:$2,0))),HN41*(( 1+HO23/400)))</f>
        <v>3101.3956577093568</v>
      </c>
      <c r="HP41" s="60">
        <f>_xlfn.IFNA((INDEX(data_pull!$A:$BA,MATCH(HP$2,data_pull!$B:$B,0),MATCH($A41,data_pull!$2:$2,0))),HO41*(( 1+HP23/400)))</f>
        <v>3136.0973598551836</v>
      </c>
      <c r="HQ41" s="60">
        <f>_xlfn.IFNA((INDEX(data_pull!$A:$BA,MATCH(HQ$2,data_pull!$B:$B,0),MATCH($A41,data_pull!$2:$2,0))),HP41*(( 1+HQ23/400)))</f>
        <v>3211.9742893137968</v>
      </c>
      <c r="HR41" s="60">
        <f>_xlfn.IFNA((INDEX(data_pull!$A:$BA,MATCH(HR$2,data_pull!$B:$B,0),MATCH($A41,data_pull!$2:$2,0))),HQ41*(( 1+HR23/400)))</f>
        <v>3247.8912066717589</v>
      </c>
      <c r="HS41" s="60">
        <f>_xlfn.IFNA((INDEX(data_pull!$A:$BA,MATCH(HS$2,data_pull!$B:$B,0),MATCH($A41,data_pull!$2:$2,0))),HR41*(( 1+HS23/400)))</f>
        <v>3284.197588860769</v>
      </c>
      <c r="HT41" s="60">
        <f>_xlfn.IFNA((INDEX(data_pull!$A:$BA,MATCH(HT$2,data_pull!$B:$B,0),MATCH($A41,data_pull!$2:$2,0))),HS41*(( 1+HT23/400)))</f>
        <v>3320.9015808471227</v>
      </c>
      <c r="HU41" s="60">
        <f>_xlfn.IFNA((INDEX(data_pull!$A:$BA,MATCH(HU$2,data_pull!$B:$B,0),MATCH($A41,data_pull!$2:$2,0))),HT41*(( 1+HU23/400)))</f>
        <v>3397.4113858031178</v>
      </c>
      <c r="HV41" s="60">
        <f>_xlfn.IFNA((INDEX(data_pull!$A:$BA,MATCH(HV$2,data_pull!$B:$B,0),MATCH($A41,data_pull!$2:$2,0))),HU41*(( 1+HV23/400)))</f>
        <v>3434.4893606201599</v>
      </c>
      <c r="HW41" s="60">
        <f>_xlfn.IFNA((INDEX(data_pull!$A:$BA,MATCH(HW$2,data_pull!$B:$B,0),MATCH($A41,data_pull!$2:$2,0))),HV41*(( 1+HW23/400)))</f>
        <v>3471.7567643267348</v>
      </c>
      <c r="HX41" s="60">
        <f>_xlfn.IFNA((INDEX(data_pull!$A:$BA,MATCH(HX$2,data_pull!$B:$B,0),MATCH($A41,data_pull!$2:$2,0))),HW41*(( 1+HX23/400)))</f>
        <v>3509.1615227238854</v>
      </c>
      <c r="HY41" s="60">
        <f>_xlfn.IFNA((INDEX(data_pull!$A:$BA,MATCH(HY$2,data_pull!$B:$B,0),MATCH($A41,data_pull!$2:$2,0))),HX41*(( 1+HY23/400)))</f>
        <v>3595.6146375123808</v>
      </c>
      <c r="HZ41" s="60">
        <f>_xlfn.IFNA((INDEX(data_pull!$A:$BA,MATCH(HZ$2,data_pull!$B:$B,0),MATCH($A41,data_pull!$2:$2,0))),HY41*(( 1+HZ23/400)))</f>
        <v>3635.530543126974</v>
      </c>
      <c r="IA41" s="60">
        <f>_xlfn.IFNA((INDEX(data_pull!$A:$BA,MATCH(IA$2,data_pull!$B:$B,0),MATCH($A41,data_pull!$2:$2,0))),HZ41*(( 1+IA23/400)))</f>
        <v>3676.1049054705054</v>
      </c>
      <c r="IB41" s="60">
        <f>_xlfn.IFNA((INDEX(data_pull!$A:$BA,MATCH(IB$2,data_pull!$B:$B,0),MATCH($A41,data_pull!$2:$2,0))),IA41*(( 1+IB23/400)))</f>
        <v>3717.4682393949379</v>
      </c>
      <c r="IC41" s="60" t="e">
        <f>_xlfn.IFNA((INDEX(data_pull!$A:$BA,MATCH(IC$2,data_pull!$B:$B,0),MATCH($A41,data_pull!$2:$2,0))),IB41*(( 1+IC23/400)))</f>
        <v>#VALUE!</v>
      </c>
    </row>
    <row r="42" spans="1:238" s="60" customFormat="1">
      <c r="A42" s="69" t="s">
        <v>528</v>
      </c>
      <c r="B42" s="60">
        <f>_xlfn.IFNA((INDEX(data_pull!$A:$BA,MATCH(B$2,data_pull!$B:$B,0),MATCH($A42,data_pull!$2:$2,0))),A42*(( 1+B24/400)))</f>
        <v>90.6</v>
      </c>
      <c r="C42" s="60">
        <f>_xlfn.IFNA((INDEX(data_pull!$A:$BA,MATCH(C$2,data_pull!$B:$B,0),MATCH($A42,data_pull!$2:$2,0))),B42*(( 1+C24/400)))</f>
        <v>91.4</v>
      </c>
      <c r="D42" s="60">
        <f>_xlfn.IFNA((INDEX(data_pull!$A:$BA,MATCH(D$2,data_pull!$B:$B,0),MATCH($A42,data_pull!$2:$2,0))),C42*(( 1+D24/400)))</f>
        <v>86.3</v>
      </c>
      <c r="E42" s="60">
        <f>_xlfn.IFNA((INDEX(data_pull!$A:$BA,MATCH(E$2,data_pull!$B:$B,0),MATCH($A42,data_pull!$2:$2,0))),D42*(( 1+E24/400)))</f>
        <v>87.2</v>
      </c>
      <c r="F42" s="60">
        <f>_xlfn.IFNA((INDEX(data_pull!$A:$BA,MATCH(F$2,data_pull!$B:$B,0),MATCH($A42,data_pull!$2:$2,0))),E42*(( 1+F24/400)))</f>
        <v>83.6</v>
      </c>
      <c r="G42" s="60">
        <f>_xlfn.IFNA((INDEX(data_pull!$A:$BA,MATCH(G$2,data_pull!$B:$B,0),MATCH($A42,data_pull!$2:$2,0))),F42*(( 1+G24/400)))</f>
        <v>85.1</v>
      </c>
      <c r="H42" s="60">
        <f>_xlfn.IFNA((INDEX(data_pull!$A:$BA,MATCH(H$2,data_pull!$B:$B,0),MATCH($A42,data_pull!$2:$2,0))),G42*(( 1+H24/400)))</f>
        <v>86.3</v>
      </c>
      <c r="I42" s="60">
        <f>_xlfn.IFNA((INDEX(data_pull!$A:$BA,MATCH(I$2,data_pull!$B:$B,0),MATCH($A42,data_pull!$2:$2,0))),H42*(( 1+I24/400)))</f>
        <v>88.2</v>
      </c>
      <c r="J42" s="60">
        <f>_xlfn.IFNA((INDEX(data_pull!$A:$BA,MATCH(J$2,data_pull!$B:$B,0),MATCH($A42,data_pull!$2:$2,0))),I42*(( 1+J24/400)))</f>
        <v>100.3</v>
      </c>
      <c r="K42" s="60">
        <f>_xlfn.IFNA((INDEX(data_pull!$A:$BA,MATCH(K$2,data_pull!$B:$B,0),MATCH($A42,data_pull!$2:$2,0))),J42*(( 1+K24/400)))</f>
        <v>102.4</v>
      </c>
      <c r="L42" s="60">
        <f>_xlfn.IFNA((INDEX(data_pull!$A:$BA,MATCH(L$2,data_pull!$B:$B,0),MATCH($A42,data_pull!$2:$2,0))),K42*(( 1+L24/400)))</f>
        <v>103.1</v>
      </c>
      <c r="M42" s="60">
        <f>_xlfn.IFNA((INDEX(data_pull!$A:$BA,MATCH(M$2,data_pull!$B:$B,0),MATCH($A42,data_pull!$2:$2,0))),L42*(( 1+M24/400)))</f>
        <v>105.3</v>
      </c>
      <c r="N42" s="60">
        <f>_xlfn.IFNA((INDEX(data_pull!$A:$BA,MATCH(N$2,data_pull!$B:$B,0),MATCH($A42,data_pull!$2:$2,0))),M42*(( 1+N24/400)))</f>
        <v>104.5</v>
      </c>
      <c r="O42" s="60">
        <f>_xlfn.IFNA((INDEX(data_pull!$A:$BA,MATCH(O$2,data_pull!$B:$B,0),MATCH($A42,data_pull!$2:$2,0))),N42*(( 1+O24/400)))</f>
        <v>106.9</v>
      </c>
      <c r="P42" s="60">
        <f>_xlfn.IFNA((INDEX(data_pull!$A:$BA,MATCH(P$2,data_pull!$B:$B,0),MATCH($A42,data_pull!$2:$2,0))),O42*(( 1+P24/400)))</f>
        <v>111</v>
      </c>
      <c r="Q42" s="60">
        <f>_xlfn.IFNA((INDEX(data_pull!$A:$BA,MATCH(Q$2,data_pull!$B:$B,0),MATCH($A42,data_pull!$2:$2,0))),P42*(( 1+Q24/400)))</f>
        <v>116</v>
      </c>
      <c r="R42" s="60">
        <f>_xlfn.IFNA((INDEX(data_pull!$A:$BA,MATCH(R$2,data_pull!$B:$B,0),MATCH($A42,data_pull!$2:$2,0))),Q42*(( 1+R24/400)))</f>
        <v>119.5</v>
      </c>
      <c r="S42" s="60">
        <f>_xlfn.IFNA((INDEX(data_pull!$A:$BA,MATCH(S$2,data_pull!$B:$B,0),MATCH($A42,data_pull!$2:$2,0))),R42*(( 1+S24/400)))</f>
        <v>124.8</v>
      </c>
      <c r="T42" s="60">
        <f>_xlfn.IFNA((INDEX(data_pull!$A:$BA,MATCH(T$2,data_pull!$B:$B,0),MATCH($A42,data_pull!$2:$2,0))),S42*(( 1+T24/400)))</f>
        <v>129.69999999999999</v>
      </c>
      <c r="U42" s="60">
        <f>_xlfn.IFNA((INDEX(data_pull!$A:$BA,MATCH(U$2,data_pull!$B:$B,0),MATCH($A42,data_pull!$2:$2,0))),T42*(( 1+U24/400)))</f>
        <v>132</v>
      </c>
      <c r="V42" s="60">
        <f>_xlfn.IFNA((INDEX(data_pull!$A:$BA,MATCH(V$2,data_pull!$B:$B,0),MATCH($A42,data_pull!$2:$2,0))),U42*(( 1+V24/400)))</f>
        <v>132.30000000000001</v>
      </c>
      <c r="W42" s="60">
        <f>_xlfn.IFNA((INDEX(data_pull!$A:$BA,MATCH(W$2,data_pull!$B:$B,0),MATCH($A42,data_pull!$2:$2,0))),V42*(( 1+W24/400)))</f>
        <v>94.6</v>
      </c>
      <c r="X42" s="60">
        <f>_xlfn.IFNA((INDEX(data_pull!$A:$BA,MATCH(X$2,data_pull!$B:$B,0),MATCH($A42,data_pull!$2:$2,0))),W42*(( 1+X24/400)))</f>
        <v>125.7</v>
      </c>
      <c r="Y42" s="60">
        <f>_xlfn.IFNA((INDEX(data_pull!$A:$BA,MATCH(Y$2,data_pull!$B:$B,0),MATCH($A42,data_pull!$2:$2,0))),X42*(( 1+Y24/400)))</f>
        <v>130.4</v>
      </c>
      <c r="Z42" s="60">
        <f>_xlfn.IFNA((INDEX(data_pull!$A:$BA,MATCH(Z$2,data_pull!$B:$B,0),MATCH($A42,data_pull!$2:$2,0))),Y42*(( 1+Z24/400)))</f>
        <v>133</v>
      </c>
      <c r="AA42" s="60">
        <f>_xlfn.IFNA((INDEX(data_pull!$A:$BA,MATCH(AA$2,data_pull!$B:$B,0),MATCH($A42,data_pull!$2:$2,0))),Z42*(( 1+AA24/400)))</f>
        <v>138.69999999999999</v>
      </c>
      <c r="AB42" s="60">
        <f>_xlfn.IFNA((INDEX(data_pull!$A:$BA,MATCH(AB$2,data_pull!$B:$B,0),MATCH($A42,data_pull!$2:$2,0))),AA42*(( 1+AB24/400)))</f>
        <v>144.5</v>
      </c>
      <c r="AC42" s="60">
        <f>_xlfn.IFNA((INDEX(data_pull!$A:$BA,MATCH(AC$2,data_pull!$B:$B,0),MATCH($A42,data_pull!$2:$2,0))),AB42*(( 1+AC24/400)))</f>
        <v>150.1</v>
      </c>
      <c r="AD42" s="60">
        <f>_xlfn.IFNA((INDEX(data_pull!$A:$BA,MATCH(AD$2,data_pull!$B:$B,0),MATCH($A42,data_pull!$2:$2,0))),AC42*(( 1+AD24/400)))</f>
        <v>155.30000000000001</v>
      </c>
      <c r="AE42" s="60">
        <f>_xlfn.IFNA((INDEX(data_pull!$A:$BA,MATCH(AE$2,data_pull!$B:$B,0),MATCH($A42,data_pull!$2:$2,0))),AD42*(( 1+AE24/400)))</f>
        <v>161</v>
      </c>
      <c r="AF42" s="60">
        <f>_xlfn.IFNA((INDEX(data_pull!$A:$BA,MATCH(AF$2,data_pull!$B:$B,0),MATCH($A42,data_pull!$2:$2,0))),AE42*(( 1+AF24/400)))</f>
        <v>162.6</v>
      </c>
      <c r="AG42" s="60">
        <f>_xlfn.IFNA((INDEX(data_pull!$A:$BA,MATCH(AG$2,data_pull!$B:$B,0),MATCH($A42,data_pull!$2:$2,0))),AF42*(( 1+AG24/400)))</f>
        <v>171.2</v>
      </c>
      <c r="AH42" s="60">
        <f>_xlfn.IFNA((INDEX(data_pull!$A:$BA,MATCH(AH$2,data_pull!$B:$B,0),MATCH($A42,data_pull!$2:$2,0))),AG42*(( 1+AH24/400)))</f>
        <v>173.4</v>
      </c>
      <c r="AI42" s="60">
        <f>_xlfn.IFNA((INDEX(data_pull!$A:$BA,MATCH(AI$2,data_pull!$B:$B,0),MATCH($A42,data_pull!$2:$2,0))),AH42*(( 1+AI24/400)))</f>
        <v>182.9</v>
      </c>
      <c r="AJ42" s="60">
        <f>_xlfn.IFNA((INDEX(data_pull!$A:$BA,MATCH(AJ$2,data_pull!$B:$B,0),MATCH($A42,data_pull!$2:$2,0))),AI42*(( 1+AJ24/400)))</f>
        <v>195.4</v>
      </c>
      <c r="AK42" s="60">
        <f>_xlfn.IFNA((INDEX(data_pull!$A:$BA,MATCH(AK$2,data_pull!$B:$B,0),MATCH($A42,data_pull!$2:$2,0))),AJ42*(( 1+AK24/400)))</f>
        <v>205.1</v>
      </c>
      <c r="AL42" s="60">
        <f>_xlfn.IFNA((INDEX(data_pull!$A:$BA,MATCH(AL$2,data_pull!$B:$B,0),MATCH($A42,data_pull!$2:$2,0))),AK42*(( 1+AL24/400)))</f>
        <v>211.6</v>
      </c>
      <c r="AM42" s="60">
        <f>_xlfn.IFNA((INDEX(data_pull!$A:$BA,MATCH(AM$2,data_pull!$B:$B,0),MATCH($A42,data_pull!$2:$2,0))),AL42*(( 1+AM24/400)))</f>
        <v>219.9</v>
      </c>
      <c r="AN42" s="60">
        <f>_xlfn.IFNA((INDEX(data_pull!$A:$BA,MATCH(AN$2,data_pull!$B:$B,0),MATCH($A42,data_pull!$2:$2,0))),AM42*(( 1+AN24/400)))</f>
        <v>229.4</v>
      </c>
      <c r="AO42" s="60">
        <f>_xlfn.IFNA((INDEX(data_pull!$A:$BA,MATCH(AO$2,data_pull!$B:$B,0),MATCH($A42,data_pull!$2:$2,0))),AN42*(( 1+AO24/400)))</f>
        <v>238.6</v>
      </c>
      <c r="AP42" s="60">
        <f>_xlfn.IFNA((INDEX(data_pull!$A:$BA,MATCH(AP$2,data_pull!$B:$B,0),MATCH($A42,data_pull!$2:$2,0))),AO42*(( 1+AP24/400)))</f>
        <v>238.3</v>
      </c>
      <c r="AQ42" s="60">
        <f>_xlfn.IFNA((INDEX(data_pull!$A:$BA,MATCH(AQ$2,data_pull!$B:$B,0),MATCH($A42,data_pull!$2:$2,0))),AP42*(( 1+AQ24/400)))</f>
        <v>244.2</v>
      </c>
      <c r="AR42" s="60">
        <f>_xlfn.IFNA((INDEX(data_pull!$A:$BA,MATCH(AR$2,data_pull!$B:$B,0),MATCH($A42,data_pull!$2:$2,0))),AQ42*(( 1+AR24/400)))</f>
        <v>252.8</v>
      </c>
      <c r="AS42" s="60">
        <f>_xlfn.IFNA((INDEX(data_pull!$A:$BA,MATCH(AS$2,data_pull!$B:$B,0),MATCH($A42,data_pull!$2:$2,0))),AR42*(( 1+AS24/400)))</f>
        <v>267.2</v>
      </c>
      <c r="AT42" s="60">
        <f>_xlfn.IFNA((INDEX(data_pull!$A:$BA,MATCH(AT$2,data_pull!$B:$B,0),MATCH($A42,data_pull!$2:$2,0))),AS42*(( 1+AT24/400)))</f>
        <v>278.39999999999998</v>
      </c>
      <c r="AU42" s="60">
        <f>_xlfn.IFNA((INDEX(data_pull!$A:$BA,MATCH(AU$2,data_pull!$B:$B,0),MATCH($A42,data_pull!$2:$2,0))),AT42*(( 1+AU24/400)))</f>
        <v>289</v>
      </c>
      <c r="AV42" s="60">
        <f>_xlfn.IFNA((INDEX(data_pull!$A:$BA,MATCH(AV$2,data_pull!$B:$B,0),MATCH($A42,data_pull!$2:$2,0))),AU42*(( 1+AV24/400)))</f>
        <v>301.39999999999998</v>
      </c>
      <c r="AW42" s="60">
        <f>_xlfn.IFNA((INDEX(data_pull!$A:$BA,MATCH(AW$2,data_pull!$B:$B,0),MATCH($A42,data_pull!$2:$2,0))),AV42*(( 1+AW24/400)))</f>
        <v>295.89999999999998</v>
      </c>
      <c r="AX42" s="60">
        <f>_xlfn.IFNA((INDEX(data_pull!$A:$BA,MATCH(AX$2,data_pull!$B:$B,0),MATCH($A42,data_pull!$2:$2,0))),AW42*(( 1+AX24/400)))</f>
        <v>295.2</v>
      </c>
      <c r="AY42" s="60">
        <f>_xlfn.IFNA((INDEX(data_pull!$A:$BA,MATCH(AY$2,data_pull!$B:$B,0),MATCH($A42,data_pull!$2:$2,0))),AX42*(( 1+AY24/400)))</f>
        <v>301.7</v>
      </c>
      <c r="AZ42" s="60">
        <f>_xlfn.IFNA((INDEX(data_pull!$A:$BA,MATCH(AZ$2,data_pull!$B:$B,0),MATCH($A42,data_pull!$2:$2,0))),AY42*(( 1+AZ24/400)))</f>
        <v>289.7</v>
      </c>
      <c r="BA42" s="60">
        <f>_xlfn.IFNA((INDEX(data_pull!$A:$BA,MATCH(BA$2,data_pull!$B:$B,0),MATCH($A42,data_pull!$2:$2,0))),AZ42*(( 1+BA24/400)))</f>
        <v>295.8</v>
      </c>
      <c r="BB42" s="60">
        <f>_xlfn.IFNA((INDEX(data_pull!$A:$BA,MATCH(BB$2,data_pull!$B:$B,0),MATCH($A42,data_pull!$2:$2,0))),BA42*(( 1+BB24/400)))</f>
        <v>289.5</v>
      </c>
      <c r="BC42" s="60">
        <f>_xlfn.IFNA((INDEX(data_pull!$A:$BA,MATCH(BC$2,data_pull!$B:$B,0),MATCH($A42,data_pull!$2:$2,0))),BB42*(( 1+BC24/400)))</f>
        <v>295.3</v>
      </c>
      <c r="BD42" s="60">
        <f>_xlfn.IFNA((INDEX(data_pull!$A:$BA,MATCH(BD$2,data_pull!$B:$B,0),MATCH($A42,data_pull!$2:$2,0))),BC42*(( 1+BD24/400)))</f>
        <v>277.3</v>
      </c>
      <c r="BE42" s="60">
        <f>_xlfn.IFNA((INDEX(data_pull!$A:$BA,MATCH(BE$2,data_pull!$B:$B,0),MATCH($A42,data_pull!$2:$2,0))),BD42*(( 1+BE24/400)))</f>
        <v>284.89999999999998</v>
      </c>
      <c r="BF42" s="60">
        <f>_xlfn.IFNA((INDEX(data_pull!$A:$BA,MATCH(BF$2,data_pull!$B:$B,0),MATCH($A42,data_pull!$2:$2,0))),BE42*(( 1+BF24/400)))</f>
        <v>287.89999999999998</v>
      </c>
      <c r="BG42" s="60">
        <f>_xlfn.IFNA((INDEX(data_pull!$A:$BA,MATCH(BG$2,data_pull!$B:$B,0),MATCH($A42,data_pull!$2:$2,0))),BF42*(( 1+BG24/400)))</f>
        <v>294.60000000000002</v>
      </c>
      <c r="BH42" s="60">
        <f>_xlfn.IFNA((INDEX(data_pull!$A:$BA,MATCH(BH$2,data_pull!$B:$B,0),MATCH($A42,data_pull!$2:$2,0))),BG42*(( 1+BH24/400)))</f>
        <v>307.3</v>
      </c>
      <c r="BI42" s="60">
        <f>_xlfn.IFNA((INDEX(data_pull!$A:$BA,MATCH(BI$2,data_pull!$B:$B,0),MATCH($A42,data_pull!$2:$2,0))),BH42*(( 1+BI24/400)))</f>
        <v>317.7</v>
      </c>
      <c r="BJ42" s="60">
        <f>_xlfn.IFNA((INDEX(data_pull!$A:$BA,MATCH(BJ$2,data_pull!$B:$B,0),MATCH($A42,data_pull!$2:$2,0))),BI42*(( 1+BJ24/400)))</f>
        <v>353</v>
      </c>
      <c r="BK42" s="60">
        <f>_xlfn.IFNA((INDEX(data_pull!$A:$BA,MATCH(BK$2,data_pull!$B:$B,0),MATCH($A42,data_pull!$2:$2,0))),BJ42*(( 1+BK24/400)))</f>
        <v>307.60000000000002</v>
      </c>
      <c r="BL42" s="60">
        <f>_xlfn.IFNA((INDEX(data_pull!$A:$BA,MATCH(BL$2,data_pull!$B:$B,0),MATCH($A42,data_pull!$2:$2,0))),BK42*(( 1+BL24/400)))</f>
        <v>340</v>
      </c>
      <c r="BM42" s="60">
        <f>_xlfn.IFNA((INDEX(data_pull!$A:$BA,MATCH(BM$2,data_pull!$B:$B,0),MATCH($A42,data_pull!$2:$2,0))),BL42*(( 1+BM24/400)))</f>
        <v>345.2</v>
      </c>
      <c r="BN42" s="60">
        <f>_xlfn.IFNA((INDEX(data_pull!$A:$BA,MATCH(BN$2,data_pull!$B:$B,0),MATCH($A42,data_pull!$2:$2,0))),BM42*(( 1+BN24/400)))</f>
        <v>341.8</v>
      </c>
      <c r="BO42" s="60">
        <f>_xlfn.IFNA((INDEX(data_pull!$A:$BA,MATCH(BO$2,data_pull!$B:$B,0),MATCH($A42,data_pull!$2:$2,0))),BN42*(( 1+BO24/400)))</f>
        <v>344.4</v>
      </c>
      <c r="BP42" s="60">
        <f>_xlfn.IFNA((INDEX(data_pull!$A:$BA,MATCH(BP$2,data_pull!$B:$B,0),MATCH($A42,data_pull!$2:$2,0))),BO42*(( 1+BP24/400)))</f>
        <v>352</v>
      </c>
      <c r="BQ42" s="60">
        <f>_xlfn.IFNA((INDEX(data_pull!$A:$BA,MATCH(BQ$2,data_pull!$B:$B,0),MATCH($A42,data_pull!$2:$2,0))),BP42*(( 1+BQ24/400)))</f>
        <v>364.2</v>
      </c>
      <c r="BR42" s="60">
        <f>_xlfn.IFNA((INDEX(data_pull!$A:$BA,MATCH(BR$2,data_pull!$B:$B,0),MATCH($A42,data_pull!$2:$2,0))),BQ42*(( 1+BR24/400)))</f>
        <v>358.3</v>
      </c>
      <c r="BS42" s="60">
        <f>_xlfn.IFNA((INDEX(data_pull!$A:$BA,MATCH(BS$2,data_pull!$B:$B,0),MATCH($A42,data_pull!$2:$2,0))),BR42*(( 1+BS24/400)))</f>
        <v>410.2</v>
      </c>
      <c r="BT42" s="60">
        <f>_xlfn.IFNA((INDEX(data_pull!$A:$BA,MATCH(BT$2,data_pull!$B:$B,0),MATCH($A42,data_pull!$2:$2,0))),BS42*(( 1+BT24/400)))</f>
        <v>394.9</v>
      </c>
      <c r="BU42" s="60">
        <f>_xlfn.IFNA((INDEX(data_pull!$A:$BA,MATCH(BU$2,data_pull!$B:$B,0),MATCH($A42,data_pull!$2:$2,0))),BT42*(( 1+BU24/400)))</f>
        <v>408.5</v>
      </c>
      <c r="BV42" s="60">
        <f>_xlfn.IFNA((INDEX(data_pull!$A:$BA,MATCH(BV$2,data_pull!$B:$B,0),MATCH($A42,data_pull!$2:$2,0))),BU42*(( 1+BV24/400)))</f>
        <v>402.6</v>
      </c>
      <c r="BW42" s="60">
        <f>_xlfn.IFNA((INDEX(data_pull!$A:$BA,MATCH(BW$2,data_pull!$B:$B,0),MATCH($A42,data_pull!$2:$2,0))),BV42*(( 1+BW24/400)))</f>
        <v>400.6</v>
      </c>
      <c r="BX42" s="60">
        <f>_xlfn.IFNA((INDEX(data_pull!$A:$BA,MATCH(BX$2,data_pull!$B:$B,0),MATCH($A42,data_pull!$2:$2,0))),BW42*(( 1+BX24/400)))</f>
        <v>402.5</v>
      </c>
      <c r="BY42" s="60">
        <f>_xlfn.IFNA((INDEX(data_pull!$A:$BA,MATCH(BY$2,data_pull!$B:$B,0),MATCH($A42,data_pull!$2:$2,0))),BX42*(( 1+BY24/400)))</f>
        <v>409.6</v>
      </c>
      <c r="BZ42" s="60">
        <f>_xlfn.IFNA((INDEX(data_pull!$A:$BA,MATCH(BZ$2,data_pull!$B:$B,0),MATCH($A42,data_pull!$2:$2,0))),BY42*(( 1+BZ24/400)))</f>
        <v>439.5</v>
      </c>
      <c r="CA42" s="60">
        <f>_xlfn.IFNA((INDEX(data_pull!$A:$BA,MATCH(CA$2,data_pull!$B:$B,0),MATCH($A42,data_pull!$2:$2,0))),BZ42*(( 1+CA24/400)))</f>
        <v>448.4</v>
      </c>
      <c r="CB42" s="60">
        <f>_xlfn.IFNA((INDEX(data_pull!$A:$BA,MATCH(CB$2,data_pull!$B:$B,0),MATCH($A42,data_pull!$2:$2,0))),CA42*(( 1+CB24/400)))</f>
        <v>457.1</v>
      </c>
      <c r="CC42" s="60">
        <f>_xlfn.IFNA((INDEX(data_pull!$A:$BA,MATCH(CC$2,data_pull!$B:$B,0),MATCH($A42,data_pull!$2:$2,0))),CB42*(( 1+CC24/400)))</f>
        <v>467.4</v>
      </c>
      <c r="CD42" s="60">
        <f>_xlfn.IFNA((INDEX(data_pull!$A:$BA,MATCH(CD$2,data_pull!$B:$B,0),MATCH($A42,data_pull!$2:$2,0))),CC42*(( 1+CD24/400)))</f>
        <v>463.2</v>
      </c>
      <c r="CE42" s="60">
        <f>_xlfn.IFNA((INDEX(data_pull!$A:$BA,MATCH(CE$2,data_pull!$B:$B,0),MATCH($A42,data_pull!$2:$2,0))),CD42*(( 1+CE24/400)))</f>
        <v>472</v>
      </c>
      <c r="CF42" s="60">
        <f>_xlfn.IFNA((INDEX(data_pull!$A:$BA,MATCH(CF$2,data_pull!$B:$B,0),MATCH($A42,data_pull!$2:$2,0))),CE42*(( 1+CF24/400)))</f>
        <v>477</v>
      </c>
      <c r="CG42" s="60">
        <f>_xlfn.IFNA((INDEX(data_pull!$A:$BA,MATCH(CG$2,data_pull!$B:$B,0),MATCH($A42,data_pull!$2:$2,0))),CF42*(( 1+CG24/400)))</f>
        <v>476.2</v>
      </c>
      <c r="CH42" s="60">
        <f>_xlfn.IFNA((INDEX(data_pull!$A:$BA,MATCH(CH$2,data_pull!$B:$B,0),MATCH($A42,data_pull!$2:$2,0))),CG42*(( 1+CH24/400)))</f>
        <v>459.6</v>
      </c>
      <c r="CI42" s="60">
        <f>_xlfn.IFNA((INDEX(data_pull!$A:$BA,MATCH(CI$2,data_pull!$B:$B,0),MATCH($A42,data_pull!$2:$2,0))),CH42*(( 1+CI24/400)))</f>
        <v>461.4</v>
      </c>
      <c r="CJ42" s="60">
        <f>_xlfn.IFNA((INDEX(data_pull!$A:$BA,MATCH(CJ$2,data_pull!$B:$B,0),MATCH($A42,data_pull!$2:$2,0))),CI42*(( 1+CJ24/400)))</f>
        <v>464.1</v>
      </c>
      <c r="CK42" s="60">
        <f>_xlfn.IFNA((INDEX(data_pull!$A:$BA,MATCH(CK$2,data_pull!$B:$B,0),MATCH($A42,data_pull!$2:$2,0))),CJ42*(( 1+CK24/400)))</f>
        <v>469.2</v>
      </c>
      <c r="CL42" s="60">
        <f>_xlfn.IFNA((INDEX(data_pull!$A:$BA,MATCH(CL$2,data_pull!$B:$B,0),MATCH($A42,data_pull!$2:$2,0))),CK42*(( 1+CL24/400)))</f>
        <v>461.3</v>
      </c>
      <c r="CM42" s="60">
        <f>_xlfn.IFNA((INDEX(data_pull!$A:$BA,MATCH(CM$2,data_pull!$B:$B,0),MATCH($A42,data_pull!$2:$2,0))),CL42*(( 1+CM24/400)))</f>
        <v>470.2</v>
      </c>
      <c r="CN42" s="60">
        <f>_xlfn.IFNA((INDEX(data_pull!$A:$BA,MATCH(CN$2,data_pull!$B:$B,0),MATCH($A42,data_pull!$2:$2,0))),CM42*(( 1+CN24/400)))</f>
        <v>479.4</v>
      </c>
      <c r="CO42" s="60">
        <f>_xlfn.IFNA((INDEX(data_pull!$A:$BA,MATCH(CO$2,data_pull!$B:$B,0),MATCH($A42,data_pull!$2:$2,0))),CN42*(( 1+CO24/400)))</f>
        <v>499</v>
      </c>
      <c r="CP42" s="60">
        <f>_xlfn.IFNA((INDEX(data_pull!$A:$BA,MATCH(CP$2,data_pull!$B:$B,0),MATCH($A42,data_pull!$2:$2,0))),CO42*(( 1+CP24/400)))</f>
        <v>480.3</v>
      </c>
      <c r="CQ42" s="60">
        <f>_xlfn.IFNA((INDEX(data_pull!$A:$BA,MATCH(CQ$2,data_pull!$B:$B,0),MATCH($A42,data_pull!$2:$2,0))),CP42*(( 1+CQ24/400)))</f>
        <v>505.3</v>
      </c>
      <c r="CR42" s="60">
        <f>_xlfn.IFNA((INDEX(data_pull!$A:$BA,MATCH(CR$2,data_pull!$B:$B,0),MATCH($A42,data_pull!$2:$2,0))),CQ42*(( 1+CR24/400)))</f>
        <v>515.6</v>
      </c>
      <c r="CS42" s="60">
        <f>_xlfn.IFNA((INDEX(data_pull!$A:$BA,MATCH(CS$2,data_pull!$B:$B,0),MATCH($A42,data_pull!$2:$2,0))),CR42*(( 1+CS24/400)))</f>
        <v>529.5</v>
      </c>
      <c r="CT42" s="60">
        <f>_xlfn.IFNA((INDEX(data_pull!$A:$BA,MATCH(CT$2,data_pull!$B:$B,0),MATCH($A42,data_pull!$2:$2,0))),CS42*(( 1+CT24/400)))</f>
        <v>526.70000000000005</v>
      </c>
      <c r="CU42" s="60">
        <f>_xlfn.IFNA((INDEX(data_pull!$A:$BA,MATCH(CU$2,data_pull!$B:$B,0),MATCH($A42,data_pull!$2:$2,0))),CT42*(( 1+CU24/400)))</f>
        <v>555.9</v>
      </c>
      <c r="CV42" s="60">
        <f>_xlfn.IFNA((INDEX(data_pull!$A:$BA,MATCH(CV$2,data_pull!$B:$B,0),MATCH($A42,data_pull!$2:$2,0))),CU42*(( 1+CV24/400)))</f>
        <v>544.20000000000005</v>
      </c>
      <c r="CW42" s="60">
        <f>_xlfn.IFNA((INDEX(data_pull!$A:$BA,MATCH(CW$2,data_pull!$B:$B,0),MATCH($A42,data_pull!$2:$2,0))),CV42*(( 1+CW24/400)))</f>
        <v>553.4</v>
      </c>
      <c r="CX42" s="60">
        <f>_xlfn.IFNA((INDEX(data_pull!$A:$BA,MATCH(CX$2,data_pull!$B:$B,0),MATCH($A42,data_pull!$2:$2,0))),CW42*(( 1+CX24/400)))</f>
        <v>567.70000000000005</v>
      </c>
      <c r="CY42" s="60">
        <f>_xlfn.IFNA((INDEX(data_pull!$A:$BA,MATCH(CY$2,data_pull!$B:$B,0),MATCH($A42,data_pull!$2:$2,0))),CX42*(( 1+CY24/400)))</f>
        <v>594.4</v>
      </c>
      <c r="CZ42" s="60">
        <f>_xlfn.IFNA((INDEX(data_pull!$A:$BA,MATCH(CZ$2,data_pull!$B:$B,0),MATCH($A42,data_pull!$2:$2,0))),CY42*(( 1+CZ24/400)))</f>
        <v>591.5</v>
      </c>
      <c r="DA42" s="60">
        <f>_xlfn.IFNA((INDEX(data_pull!$A:$BA,MATCH(DA$2,data_pull!$B:$B,0),MATCH($A42,data_pull!$2:$2,0))),CZ42*(( 1+DA24/400)))</f>
        <v>607.6</v>
      </c>
      <c r="DB42" s="60">
        <f>_xlfn.IFNA((INDEX(data_pull!$A:$BA,MATCH(DB$2,data_pull!$B:$B,0),MATCH($A42,data_pull!$2:$2,0))),DA42*(( 1+DB24/400)))</f>
        <v>636.4</v>
      </c>
      <c r="DC42" s="60">
        <f>_xlfn.IFNA((INDEX(data_pull!$A:$BA,MATCH(DC$2,data_pull!$B:$B,0),MATCH($A42,data_pull!$2:$2,0))),DB42*(( 1+DC24/400)))</f>
        <v>673.6</v>
      </c>
      <c r="DD42" s="60">
        <f>_xlfn.IFNA((INDEX(data_pull!$A:$BA,MATCH(DD$2,data_pull!$B:$B,0),MATCH($A42,data_pull!$2:$2,0))),DC42*(( 1+DD24/400)))</f>
        <v>674.2</v>
      </c>
      <c r="DE42" s="60">
        <f>_xlfn.IFNA((INDEX(data_pull!$A:$BA,MATCH(DE$2,data_pull!$B:$B,0),MATCH($A42,data_pull!$2:$2,0))),DD42*(( 1+DE24/400)))</f>
        <v>689.4</v>
      </c>
      <c r="DF42" s="60">
        <f>_xlfn.IFNA((INDEX(data_pull!$A:$BA,MATCH(DF$2,data_pull!$B:$B,0),MATCH($A42,data_pull!$2:$2,0))),DE42*(( 1+DF24/400)))</f>
        <v>724.3</v>
      </c>
      <c r="DG42" s="60">
        <f>_xlfn.IFNA((INDEX(data_pull!$A:$BA,MATCH(DG$2,data_pull!$B:$B,0),MATCH($A42,data_pull!$2:$2,0))),DF42*(( 1+DG24/400)))</f>
        <v>739.3</v>
      </c>
      <c r="DH42" s="60">
        <f>_xlfn.IFNA((INDEX(data_pull!$A:$BA,MATCH(DH$2,data_pull!$B:$B,0),MATCH($A42,data_pull!$2:$2,0))),DG42*(( 1+DH24/400)))</f>
        <v>757</v>
      </c>
      <c r="DI42" s="60">
        <f>_xlfn.IFNA((INDEX(data_pull!$A:$BA,MATCH(DI$2,data_pull!$B:$B,0),MATCH($A42,data_pull!$2:$2,0))),DH42*(( 1+DI24/400)))</f>
        <v>778.6</v>
      </c>
      <c r="DJ42" s="60">
        <f>_xlfn.IFNA((INDEX(data_pull!$A:$BA,MATCH(DJ$2,data_pull!$B:$B,0),MATCH($A42,data_pull!$2:$2,0))),DI42*(( 1+DJ24/400)))</f>
        <v>800.6</v>
      </c>
      <c r="DK42" s="60">
        <f>_xlfn.IFNA((INDEX(data_pull!$A:$BA,MATCH(DK$2,data_pull!$B:$B,0),MATCH($A42,data_pull!$2:$2,0))),DJ42*(( 1+DK24/400)))</f>
        <v>820.9</v>
      </c>
      <c r="DL42" s="60">
        <f>_xlfn.IFNA((INDEX(data_pull!$A:$BA,MATCH(DL$2,data_pull!$B:$B,0),MATCH($A42,data_pull!$2:$2,0))),DK42*(( 1+DL24/400)))</f>
        <v>841.6</v>
      </c>
      <c r="DM42" s="60">
        <f>_xlfn.IFNA((INDEX(data_pull!$A:$BA,MATCH(DM$2,data_pull!$B:$B,0),MATCH($A42,data_pull!$2:$2,0))),DL42*(( 1+DM24/400)))</f>
        <v>861.7</v>
      </c>
      <c r="DN42" s="60">
        <f>_xlfn.IFNA((INDEX(data_pull!$A:$BA,MATCH(DN$2,data_pull!$B:$B,0),MATCH($A42,data_pull!$2:$2,0))),DM42*(( 1+DN24/400)))</f>
        <v>869.8</v>
      </c>
      <c r="DO42" s="60">
        <f>_xlfn.IFNA((INDEX(data_pull!$A:$BA,MATCH(DO$2,data_pull!$B:$B,0),MATCH($A42,data_pull!$2:$2,0))),DN42*(( 1+DO24/400)))</f>
        <v>885.8</v>
      </c>
      <c r="DP42" s="60">
        <f>_xlfn.IFNA((INDEX(data_pull!$A:$BA,MATCH(DP$2,data_pull!$B:$B,0),MATCH($A42,data_pull!$2:$2,0))),DO42*(( 1+DP24/400)))</f>
        <v>904.2</v>
      </c>
      <c r="DQ42" s="60">
        <f>_xlfn.IFNA((INDEX(data_pull!$A:$BA,MATCH(DQ$2,data_pull!$B:$B,0),MATCH($A42,data_pull!$2:$2,0))),DP42*(( 1+DQ24/400)))</f>
        <v>930</v>
      </c>
      <c r="DR42" s="60">
        <f>_xlfn.IFNA((INDEX(data_pull!$A:$BA,MATCH(DR$2,data_pull!$B:$B,0),MATCH($A42,data_pull!$2:$2,0))),DQ42*(( 1+DR24/400)))</f>
        <v>976.6</v>
      </c>
      <c r="DS42" s="60">
        <f>_xlfn.IFNA((INDEX(data_pull!$A:$BA,MATCH(DS$2,data_pull!$B:$B,0),MATCH($A42,data_pull!$2:$2,0))),DR42*(( 1+DS24/400)))</f>
        <v>986.8</v>
      </c>
      <c r="DT42" s="60">
        <f>_xlfn.IFNA((INDEX(data_pull!$A:$BA,MATCH(DT$2,data_pull!$B:$B,0),MATCH($A42,data_pull!$2:$2,0))),DS42*(( 1+DT24/400)))</f>
        <v>1011.1</v>
      </c>
      <c r="DU42" s="60">
        <f>_xlfn.IFNA((INDEX(data_pull!$A:$BA,MATCH(DU$2,data_pull!$B:$B,0),MATCH($A42,data_pull!$2:$2,0))),DT42*(( 1+DU24/400)))</f>
        <v>1023.9</v>
      </c>
      <c r="DV42" s="60">
        <f>_xlfn.IFNA((INDEX(data_pull!$A:$BA,MATCH(DV$2,data_pull!$B:$B,0),MATCH($A42,data_pull!$2:$2,0))),DU42*(( 1+DV24/400)))</f>
        <v>1051</v>
      </c>
      <c r="DW42" s="60">
        <f>_xlfn.IFNA((INDEX(data_pull!$A:$BA,MATCH(DW$2,data_pull!$B:$B,0),MATCH($A42,data_pull!$2:$2,0))),DV42*(( 1+DW24/400)))</f>
        <v>1049</v>
      </c>
      <c r="DX42" s="60">
        <f>_xlfn.IFNA((INDEX(data_pull!$A:$BA,MATCH(DX$2,data_pull!$B:$B,0),MATCH($A42,data_pull!$2:$2,0))),DW42*(( 1+DX24/400)))</f>
        <v>881.7</v>
      </c>
      <c r="DY42" s="60">
        <f>_xlfn.IFNA((INDEX(data_pull!$A:$BA,MATCH(DY$2,data_pull!$B:$B,0),MATCH($A42,data_pull!$2:$2,0))),DX42*(( 1+DY24/400)))</f>
        <v>1002.4</v>
      </c>
      <c r="DZ42" s="60">
        <f>_xlfn.IFNA((INDEX(data_pull!$A:$BA,MATCH(DZ$2,data_pull!$B:$B,0),MATCH($A42,data_pull!$2:$2,0))),DY42*(( 1+DZ24/400)))</f>
        <v>847.8</v>
      </c>
      <c r="EA42" s="60">
        <f>_xlfn.IFNA((INDEX(data_pull!$A:$BA,MATCH(EA$2,data_pull!$B:$B,0),MATCH($A42,data_pull!$2:$2,0))),DZ42*(( 1+EA24/400)))</f>
        <v>836.6</v>
      </c>
      <c r="EB42" s="60">
        <f>_xlfn.IFNA((INDEX(data_pull!$A:$BA,MATCH(EB$2,data_pull!$B:$B,0),MATCH($A42,data_pull!$2:$2,0))),EA42*(( 1+EB24/400)))</f>
        <v>825.3</v>
      </c>
      <c r="EC42" s="60">
        <f>_xlfn.IFNA((INDEX(data_pull!$A:$BA,MATCH(EC$2,data_pull!$B:$B,0),MATCH($A42,data_pull!$2:$2,0))),EB42*(( 1+EC24/400)))</f>
        <v>819.6</v>
      </c>
      <c r="ED42" s="60">
        <f>_xlfn.IFNA((INDEX(data_pull!$A:$BA,MATCH(ED$2,data_pull!$B:$B,0),MATCH($A42,data_pull!$2:$2,0))),EC42*(( 1+ED24/400)))</f>
        <v>803.5</v>
      </c>
      <c r="EE42" s="60">
        <f>_xlfn.IFNA((INDEX(data_pull!$A:$BA,MATCH(EE$2,data_pull!$B:$B,0),MATCH($A42,data_pull!$2:$2,0))),ED42*(( 1+EE24/400)))</f>
        <v>812.9</v>
      </c>
      <c r="EF42" s="60">
        <f>_xlfn.IFNA((INDEX(data_pull!$A:$BA,MATCH(EF$2,data_pull!$B:$B,0),MATCH($A42,data_pull!$2:$2,0))),EE42*(( 1+EF24/400)))</f>
        <v>716.5</v>
      </c>
      <c r="EG42" s="60">
        <f>_xlfn.IFNA((INDEX(data_pull!$A:$BA,MATCH(EG$2,data_pull!$B:$B,0),MATCH($A42,data_pull!$2:$2,0))),EF42*(( 1+EG24/400)))</f>
        <v>781.6</v>
      </c>
      <c r="EH42" s="60">
        <f>_xlfn.IFNA((INDEX(data_pull!$A:$BA,MATCH(EH$2,data_pull!$B:$B,0),MATCH($A42,data_pull!$2:$2,0))),EG42*(( 1+EH24/400)))</f>
        <v>773.2</v>
      </c>
      <c r="EI42" s="60">
        <f>_xlfn.IFNA((INDEX(data_pull!$A:$BA,MATCH(EI$2,data_pull!$B:$B,0),MATCH($A42,data_pull!$2:$2,0))),EH42*(( 1+EI24/400)))</f>
        <v>792.4</v>
      </c>
      <c r="EJ42" s="60">
        <f>_xlfn.IFNA((INDEX(data_pull!$A:$BA,MATCH(EJ$2,data_pull!$B:$B,0),MATCH($A42,data_pull!$2:$2,0))),EI42*(( 1+EJ24/400)))</f>
        <v>816.6</v>
      </c>
      <c r="EK42" s="60">
        <f>_xlfn.IFNA((INDEX(data_pull!$A:$BA,MATCH(EK$2,data_pull!$B:$B,0),MATCH($A42,data_pull!$2:$2,0))),EJ42*(( 1+EK24/400)))</f>
        <v>829.7</v>
      </c>
      <c r="EL42" s="60">
        <f>_xlfn.IFNA((INDEX(data_pull!$A:$BA,MATCH(EL$2,data_pull!$B:$B,0),MATCH($A42,data_pull!$2:$2,0))),EK42*(( 1+EL24/400)))</f>
        <v>902.9</v>
      </c>
      <c r="EM42" s="60">
        <f>_xlfn.IFNA((INDEX(data_pull!$A:$BA,MATCH(EM$2,data_pull!$B:$B,0),MATCH($A42,data_pull!$2:$2,0))),EL42*(( 1+EM24/400)))</f>
        <v>925.8</v>
      </c>
      <c r="EN42" s="60">
        <f>_xlfn.IFNA((INDEX(data_pull!$A:$BA,MATCH(EN$2,data_pull!$B:$B,0),MATCH($A42,data_pull!$2:$2,0))),EM42*(( 1+EN24/400)))</f>
        <v>949.5</v>
      </c>
      <c r="EO42" s="60">
        <f>_xlfn.IFNA((INDEX(data_pull!$A:$BA,MATCH(EO$2,data_pull!$B:$B,0),MATCH($A42,data_pull!$2:$2,0))),EN42*(( 1+EO24/400)))</f>
        <v>970.5</v>
      </c>
      <c r="EP42" s="60">
        <f>_xlfn.IFNA((INDEX(data_pull!$A:$BA,MATCH(EP$2,data_pull!$B:$B,0),MATCH($A42,data_pull!$2:$2,0))),EO42*(( 1+EP24/400)))</f>
        <v>1025.4000000000001</v>
      </c>
      <c r="EQ42" s="60">
        <f>_xlfn.IFNA((INDEX(data_pull!$A:$BA,MATCH(EQ$2,data_pull!$B:$B,0),MATCH($A42,data_pull!$2:$2,0))),EP42*(( 1+EQ24/400)))</f>
        <v>1041</v>
      </c>
      <c r="ER42" s="60">
        <f>_xlfn.IFNA((INDEX(data_pull!$A:$BA,MATCH(ER$2,data_pull!$B:$B,0),MATCH($A42,data_pull!$2:$2,0))),EQ42*(( 1+ER24/400)))</f>
        <v>1060.7</v>
      </c>
      <c r="ES42" s="60">
        <f>_xlfn.IFNA((INDEX(data_pull!$A:$BA,MATCH(ES$2,data_pull!$B:$B,0),MATCH($A42,data_pull!$2:$2,0))),ER42*(( 1+ES24/400)))</f>
        <v>1095.5999999999999</v>
      </c>
      <c r="ET42" s="60">
        <f>_xlfn.IFNA((INDEX(data_pull!$A:$BA,MATCH(ET$2,data_pull!$B:$B,0),MATCH($A42,data_pull!$2:$2,0))),ES42*(( 1+ET24/400)))</f>
        <v>1145.8</v>
      </c>
      <c r="EU42" s="60">
        <f>_xlfn.IFNA((INDEX(data_pull!$A:$BA,MATCH(EU$2,data_pull!$B:$B,0),MATCH($A42,data_pull!$2:$2,0))),ET42*(( 1+EU24/400)))</f>
        <v>1163.5999999999999</v>
      </c>
      <c r="EV42" s="60">
        <f>_xlfn.IFNA((INDEX(data_pull!$A:$BA,MATCH(EV$2,data_pull!$B:$B,0),MATCH($A42,data_pull!$2:$2,0))),EU42*(( 1+EV24/400)))</f>
        <v>1179</v>
      </c>
      <c r="EW42" s="60">
        <f>_xlfn.IFNA((INDEX(data_pull!$A:$BA,MATCH(EW$2,data_pull!$B:$B,0),MATCH($A42,data_pull!$2:$2,0))),EV42*(( 1+EW24/400)))</f>
        <v>1194.0999999999999</v>
      </c>
      <c r="EX42" s="60">
        <f>_xlfn.IFNA((INDEX(data_pull!$A:$BA,MATCH(EX$2,data_pull!$B:$B,0),MATCH($A42,data_pull!$2:$2,0))),EW42*(( 1+EX24/400)))</f>
        <v>1201.4000000000001</v>
      </c>
      <c r="EY42" s="60">
        <f>_xlfn.IFNA((INDEX(data_pull!$A:$BA,MATCH(EY$2,data_pull!$B:$B,0),MATCH($A42,data_pull!$2:$2,0))),EX42*(( 1+EY24/400)))</f>
        <v>1191</v>
      </c>
      <c r="EZ42" s="60">
        <f>_xlfn.IFNA((INDEX(data_pull!$A:$BA,MATCH(EZ$2,data_pull!$B:$B,0),MATCH($A42,data_pull!$2:$2,0))),EY42*(( 1+EZ24/400)))</f>
        <v>1173.4000000000001</v>
      </c>
      <c r="FA42" s="60">
        <f>_xlfn.IFNA((INDEX(data_pull!$A:$BA,MATCH(FA$2,data_pull!$B:$B,0),MATCH($A42,data_pull!$2:$2,0))),EZ42*(( 1+FA24/400)))</f>
        <v>1139.5</v>
      </c>
      <c r="FB42" s="60">
        <f>_xlfn.IFNA((INDEX(data_pull!$A:$BA,MATCH(FB$2,data_pull!$B:$B,0),MATCH($A42,data_pull!$2:$2,0))),FA42*(( 1+FB24/400)))</f>
        <v>920.9</v>
      </c>
      <c r="FC42" s="60">
        <f>_xlfn.IFNA((INDEX(data_pull!$A:$BA,MATCH(FC$2,data_pull!$B:$B,0),MATCH($A42,data_pull!$2:$2,0))),FB42*(( 1+FC24/400)))</f>
        <v>855.2</v>
      </c>
      <c r="FD42" s="60">
        <f>_xlfn.IFNA((INDEX(data_pull!$A:$BA,MATCH(FD$2,data_pull!$B:$B,0),MATCH($A42,data_pull!$2:$2,0))),FC42*(( 1+FD24/400)))</f>
        <v>841.7</v>
      </c>
      <c r="FE42" s="60">
        <f>_xlfn.IFNA((INDEX(data_pull!$A:$BA,MATCH(FE$2,data_pull!$B:$B,0),MATCH($A42,data_pull!$2:$2,0))),FD42*(( 1+FE24/400)))</f>
        <v>847.1</v>
      </c>
      <c r="FF42" s="60">
        <f>_xlfn.IFNA((INDEX(data_pull!$A:$BA,MATCH(FF$2,data_pull!$B:$B,0),MATCH($A42,data_pull!$2:$2,0))),FE42*(( 1+FF24/400)))</f>
        <v>903.1</v>
      </c>
      <c r="FG42" s="60">
        <f>_xlfn.IFNA((INDEX(data_pull!$A:$BA,MATCH(FG$2,data_pull!$B:$B,0),MATCH($A42,data_pull!$2:$2,0))),FF42*(( 1+FG24/400)))</f>
        <v>934.9</v>
      </c>
      <c r="FH42" s="60">
        <f>_xlfn.IFNA((INDEX(data_pull!$A:$BA,MATCH(FH$2,data_pull!$B:$B,0),MATCH($A42,data_pull!$2:$2,0))),FG42*(( 1+FH24/400)))</f>
        <v>958.1</v>
      </c>
      <c r="FI42" s="60">
        <f>_xlfn.IFNA((INDEX(data_pull!$A:$BA,MATCH(FI$2,data_pull!$B:$B,0),MATCH($A42,data_pull!$2:$2,0))),FH42*(( 1+FI24/400)))</f>
        <v>976.8</v>
      </c>
      <c r="FJ42" s="60">
        <f>_xlfn.IFNA((INDEX(data_pull!$A:$BA,MATCH(FJ$2,data_pull!$B:$B,0),MATCH($A42,data_pull!$2:$2,0))),FI42*(( 1+FJ24/400)))</f>
        <v>1110.9000000000001</v>
      </c>
      <c r="FK42" s="60">
        <f>_xlfn.IFNA((INDEX(data_pull!$A:$BA,MATCH(FK$2,data_pull!$B:$B,0),MATCH($A42,data_pull!$2:$2,0))),FJ42*(( 1+FK24/400)))</f>
        <v>1126</v>
      </c>
      <c r="FL42" s="60">
        <f>_xlfn.IFNA((INDEX(data_pull!$A:$BA,MATCH(FL$2,data_pull!$B:$B,0),MATCH($A42,data_pull!$2:$2,0))),FK42*(( 1+FL24/400)))</f>
        <v>1143.7</v>
      </c>
      <c r="FM42" s="60">
        <f>_xlfn.IFNA((INDEX(data_pull!$A:$BA,MATCH(FM$2,data_pull!$B:$B,0),MATCH($A42,data_pull!$2:$2,0))),FL42*(( 1+FM24/400)))</f>
        <v>1140.5</v>
      </c>
      <c r="FN42" s="60">
        <f>_xlfn.IFNA((INDEX(data_pull!$A:$BA,MATCH(FN$2,data_pull!$B:$B,0),MATCH($A42,data_pull!$2:$2,0))),FM42*(( 1+FN24/400)))</f>
        <v>1137.7</v>
      </c>
      <c r="FO42" s="60">
        <f>_xlfn.IFNA((INDEX(data_pull!$A:$BA,MATCH(FO$2,data_pull!$B:$B,0),MATCH($A42,data_pull!$2:$2,0))),FN42*(( 1+FO24/400)))</f>
        <v>1150.0999999999999</v>
      </c>
      <c r="FP42" s="60">
        <f>_xlfn.IFNA((INDEX(data_pull!$A:$BA,MATCH(FP$2,data_pull!$B:$B,0),MATCH($A42,data_pull!$2:$2,0))),FO42*(( 1+FP24/400)))</f>
        <v>1163.2</v>
      </c>
      <c r="FQ42" s="60">
        <f>_xlfn.IFNA((INDEX(data_pull!$A:$BA,MATCH(FQ$2,data_pull!$B:$B,0),MATCH($A42,data_pull!$2:$2,0))),FP42*(( 1+FQ24/400)))</f>
        <v>1212.2</v>
      </c>
      <c r="FR42" s="60">
        <f>_xlfn.IFNA((INDEX(data_pull!$A:$BA,MATCH(FR$2,data_pull!$B:$B,0),MATCH($A42,data_pull!$2:$2,0))),FQ42*(( 1+FR24/400)))</f>
        <v>1272.9000000000001</v>
      </c>
      <c r="FS42" s="60">
        <f>_xlfn.IFNA((INDEX(data_pull!$A:$BA,MATCH(FS$2,data_pull!$B:$B,0),MATCH($A42,data_pull!$2:$2,0))),FR42*(( 1+FS24/400)))</f>
        <v>1295.8</v>
      </c>
      <c r="FT42" s="60">
        <f>_xlfn.IFNA((INDEX(data_pull!$A:$BA,MATCH(FT$2,data_pull!$B:$B,0),MATCH($A42,data_pull!$2:$2,0))),FS42*(( 1+FT24/400)))</f>
        <v>1307.9000000000001</v>
      </c>
      <c r="FU42" s="60">
        <f>_xlfn.IFNA((INDEX(data_pull!$A:$BA,MATCH(FU$2,data_pull!$B:$B,0),MATCH($A42,data_pull!$2:$2,0))),FT42*(( 1+FU24/400)))</f>
        <v>1332.7</v>
      </c>
      <c r="FV42" s="60">
        <f>_xlfn.IFNA((INDEX(data_pull!$A:$BA,MATCH(FV$2,data_pull!$B:$B,0),MATCH($A42,data_pull!$2:$2,0))),FU42*(( 1+FV24/400)))</f>
        <v>1371.8</v>
      </c>
      <c r="FW42" s="60">
        <f>_xlfn.IFNA((INDEX(data_pull!$A:$BA,MATCH(FW$2,data_pull!$B:$B,0),MATCH($A42,data_pull!$2:$2,0))),FV42*(( 1+FW24/400)))</f>
        <v>1388.6</v>
      </c>
      <c r="FX42" s="60">
        <f>_xlfn.IFNA((INDEX(data_pull!$A:$BA,MATCH(FX$2,data_pull!$B:$B,0),MATCH($A42,data_pull!$2:$2,0))),FW42*(( 1+FX24/400)))</f>
        <v>1411.5</v>
      </c>
      <c r="FY42" s="60">
        <f>_xlfn.IFNA((INDEX(data_pull!$A:$BA,MATCH(FY$2,data_pull!$B:$B,0),MATCH($A42,data_pull!$2:$2,0))),FX42*(( 1+FY24/400)))</f>
        <v>1440.6</v>
      </c>
      <c r="FZ42" s="60">
        <f>_xlfn.IFNA((INDEX(data_pull!$A:$BA,MATCH(FZ$2,data_pull!$B:$B,0),MATCH($A42,data_pull!$2:$2,0))),FY42*(( 1+FZ24/400)))</f>
        <v>1504</v>
      </c>
      <c r="GA42" s="60">
        <f>_xlfn.IFNA((INDEX(data_pull!$A:$BA,MATCH(GA$2,data_pull!$B:$B,0),MATCH($A42,data_pull!$2:$2,0))),FZ42*(( 1+GA24/400)))</f>
        <v>1523.7</v>
      </c>
      <c r="GB42" s="60">
        <f>_xlfn.IFNA((INDEX(data_pull!$A:$BA,MATCH(GB$2,data_pull!$B:$B,0),MATCH($A42,data_pull!$2:$2,0))),GA42*(( 1+GB24/400)))</f>
        <v>1536.6</v>
      </c>
      <c r="GC42" s="60">
        <f>_xlfn.IFNA((INDEX(data_pull!$A:$BA,MATCH(GC$2,data_pull!$B:$B,0),MATCH($A42,data_pull!$2:$2,0))),GB42*(( 1+GC24/400)))</f>
        <v>1548.7</v>
      </c>
      <c r="GD42" s="60">
        <f>_xlfn.IFNA((INDEX(data_pull!$A:$BA,MATCH(GD$2,data_pull!$B:$B,0),MATCH($A42,data_pull!$2:$2,0))),GC42*(( 1+GD24/400)))</f>
        <v>1522</v>
      </c>
      <c r="GE42" s="60">
        <f>_xlfn.IFNA((INDEX(data_pull!$A:$BA,MATCH(GE$2,data_pull!$B:$B,0),MATCH($A42,data_pull!$2:$2,0))),GD42*(( 1+GE24/400)))</f>
        <v>1532.4</v>
      </c>
      <c r="GF42" s="60">
        <f>_xlfn.IFNA((INDEX(data_pull!$A:$BA,MATCH(GF$2,data_pull!$B:$B,0),MATCH($A42,data_pull!$2:$2,0))),GE42*(( 1+GF24/400)))</f>
        <v>1551.6</v>
      </c>
      <c r="GG42" s="60">
        <f>_xlfn.IFNA((INDEX(data_pull!$A:$BA,MATCH(GG$2,data_pull!$B:$B,0),MATCH($A42,data_pull!$2:$2,0))),GF42*(( 1+GG24/400)))</f>
        <v>1576.7</v>
      </c>
      <c r="GH42" s="60">
        <f>_xlfn.IFNA((INDEX(data_pull!$A:$BA,MATCH(GH$2,data_pull!$B:$B,0),MATCH($A42,data_pull!$2:$2,0))),GG42*(( 1+GH24/400)))</f>
        <v>1588.1</v>
      </c>
      <c r="GI42" s="60">
        <f>_xlfn.IFNA((INDEX(data_pull!$A:$BA,MATCH(GI$2,data_pull!$B:$B,0),MATCH($A42,data_pull!$2:$2,0))),GH42*(( 1+GI24/400)))</f>
        <v>1606.3</v>
      </c>
      <c r="GJ42" s="60">
        <f>_xlfn.IFNA((INDEX(data_pull!$A:$BA,MATCH(GJ$2,data_pull!$B:$B,0),MATCH($A42,data_pull!$2:$2,0))),GI42*(( 1+GJ24/400)))</f>
        <v>1625.9</v>
      </c>
      <c r="GK42" s="60">
        <f>_xlfn.IFNA((INDEX(data_pull!$A:$BA,MATCH(GK$2,data_pull!$B:$B,0),MATCH($A42,data_pull!$2:$2,0))),GJ42*(( 1+GK24/400)))</f>
        <v>1633.3</v>
      </c>
      <c r="GL42" s="60">
        <f>_xlfn.IFNA((INDEX(data_pull!$A:$BA,MATCH(GL$2,data_pull!$B:$B,0),MATCH($A42,data_pull!$2:$2,0))),GK42*(( 1+GL24/400)))</f>
        <v>1583.9</v>
      </c>
      <c r="GM42" s="60">
        <f>_xlfn.IFNA((INDEX(data_pull!$A:$BA,MATCH(GM$2,data_pull!$B:$B,0),MATCH($A42,data_pull!$2:$2,0))),GL42*(( 1+GM24/400)))</f>
        <v>1599.2</v>
      </c>
      <c r="GN42" s="60">
        <f>_xlfn.IFNA((INDEX(data_pull!$A:$BA,MATCH(GN$2,data_pull!$B:$B,0),MATCH($A42,data_pull!$2:$2,0))),GM42*(( 1+GN24/400)))</f>
        <v>1625.3</v>
      </c>
      <c r="GO42" s="60">
        <f>_xlfn.IFNA((INDEX(data_pull!$A:$BA,MATCH(GO$2,data_pull!$B:$B,0),MATCH($A42,data_pull!$2:$2,0))),GN42*(( 1+GO24/400)))</f>
        <v>1648.7</v>
      </c>
      <c r="GP42" s="60">
        <f>_xlfn.IFNA((INDEX(data_pull!$A:$BA,MATCH(GP$2,data_pull!$B:$B,0),MATCH($A42,data_pull!$2:$2,0))),GO42*(( 1+GP24/400)))</f>
        <v>1656.1998426331234</v>
      </c>
      <c r="GQ42" s="60">
        <f>_xlfn.IFNA((INDEX(data_pull!$A:$BA,MATCH(GQ$2,data_pull!$B:$B,0),MATCH($A42,data_pull!$2:$2,0))),GP42*(( 1+GQ24/400)))</f>
        <v>1664.9645205335867</v>
      </c>
      <c r="GR42" s="60">
        <f>_xlfn.IFNA((INDEX(data_pull!$A:$BA,MATCH(GR$2,data_pull!$B:$B,0),MATCH($A42,data_pull!$2:$2,0))),GQ42*(( 1+GR24/400)))</f>
        <v>1675.1573600650813</v>
      </c>
      <c r="GS42" s="60">
        <f>_xlfn.IFNA((INDEX(data_pull!$A:$BA,MATCH(GS$2,data_pull!$B:$B,0),MATCH($A42,data_pull!$2:$2,0))),GR42*(( 1+GS24/400)))</f>
        <v>1704.3218688250095</v>
      </c>
      <c r="GT42" s="60">
        <f>_xlfn.IFNA((INDEX(data_pull!$A:$BA,MATCH(GT$2,data_pull!$B:$B,0),MATCH($A42,data_pull!$2:$2,0))),GS42*(( 1+GT24/400)))</f>
        <v>1716.2578986830642</v>
      </c>
      <c r="GU42" s="60">
        <f>_xlfn.IFNA((INDEX(data_pull!$A:$BA,MATCH(GU$2,data_pull!$B:$B,0),MATCH($A42,data_pull!$2:$2,0))),GT42*(( 1+GU24/400)))</f>
        <v>1728.9887356573843</v>
      </c>
      <c r="GV42" s="60">
        <f>_xlfn.IFNA((INDEX(data_pull!$A:$BA,MATCH(GV$2,data_pull!$B:$B,0),MATCH($A42,data_pull!$2:$2,0))),GU42*(( 1+GV24/400)))</f>
        <v>1742.354997850324</v>
      </c>
      <c r="GW42" s="60">
        <f>_xlfn.IFNA((INDEX(data_pull!$A:$BA,MATCH(GW$2,data_pull!$B:$B,0),MATCH($A42,data_pull!$2:$2,0))),GV42*(( 1+GW24/400)))</f>
        <v>1768.6215277963859</v>
      </c>
      <c r="GX42" s="60">
        <f>_xlfn.IFNA((INDEX(data_pull!$A:$BA,MATCH(GX$2,data_pull!$B:$B,0),MATCH($A42,data_pull!$2:$2,0))),GW42*(( 1+GX24/400)))</f>
        <v>1781.6424526634105</v>
      </c>
      <c r="GY42" s="60">
        <f>_xlfn.IFNA((INDEX(data_pull!$A:$BA,MATCH(GY$2,data_pull!$B:$B,0),MATCH($A42,data_pull!$2:$2,0))),GX42*(( 1+GY24/400)))</f>
        <v>1794.7353730340485</v>
      </c>
      <c r="GZ42" s="60">
        <f>_xlfn.IFNA((INDEX(data_pull!$A:$BA,MATCH(GZ$2,data_pull!$B:$B,0),MATCH($A42,data_pull!$2:$2,0))),GY42*(( 1+GZ24/400)))</f>
        <v>1807.7594595721303</v>
      </c>
      <c r="HA42" s="60">
        <f>_xlfn.IFNA((INDEX(data_pull!$A:$BA,MATCH(HA$2,data_pull!$B:$B,0),MATCH($A42,data_pull!$2:$2,0))),GZ42*(( 1+HA24/400)))</f>
        <v>1840.7107703689067</v>
      </c>
      <c r="HB42" s="60">
        <f>_xlfn.IFNA((INDEX(data_pull!$A:$BA,MATCH(HB$2,data_pull!$B:$B,0),MATCH($A42,data_pull!$2:$2,0))),HA42*(( 1+HB24/400)))</f>
        <v>1855.3709217885207</v>
      </c>
      <c r="HC42" s="60">
        <f>_xlfn.IFNA((INDEX(data_pull!$A:$BA,MATCH(HC$2,data_pull!$B:$B,0),MATCH($A42,data_pull!$2:$2,0))),HB42*(( 1+HC24/400)))</f>
        <v>1870.4225314647545</v>
      </c>
      <c r="HD42" s="60">
        <f>_xlfn.IFNA((INDEX(data_pull!$A:$BA,MATCH(HD$2,data_pull!$B:$B,0),MATCH($A42,data_pull!$2:$2,0))),HC42*(( 1+HD24/400)))</f>
        <v>1885.9810276267053</v>
      </c>
      <c r="HE42" s="60">
        <f>_xlfn.IFNA((INDEX(data_pull!$A:$BA,MATCH(HE$2,data_pull!$B:$B,0),MATCH($A42,data_pull!$2:$2,0))),HD42*(( 1+HE24/400)))</f>
        <v>1923.7297010817895</v>
      </c>
      <c r="HF42" s="60">
        <f>_xlfn.IFNA((INDEX(data_pull!$A:$BA,MATCH(HF$2,data_pull!$B:$B,0),MATCH($A42,data_pull!$2:$2,0))),HE42*(( 1+HF24/400)))</f>
        <v>1940.6862919884197</v>
      </c>
      <c r="HG42" s="60">
        <f>_xlfn.IFNA((INDEX(data_pull!$A:$BA,MATCH(HG$2,data_pull!$B:$B,0),MATCH($A42,data_pull!$2:$2,0))),HF42*(( 1+HG24/400)))</f>
        <v>1958.1186509756344</v>
      </c>
      <c r="HH42" s="60">
        <f>_xlfn.IFNA((INDEX(data_pull!$A:$BA,MATCH(HH$2,data_pull!$B:$B,0),MATCH($A42,data_pull!$2:$2,0))),HG42*(( 1+HH24/400)))</f>
        <v>1976.0189251666723</v>
      </c>
      <c r="HI42" s="60">
        <f>_xlfn.IFNA((INDEX(data_pull!$A:$BA,MATCH(HI$2,data_pull!$B:$B,0),MATCH($A42,data_pull!$2:$2,0))),HH42*(( 1+HI24/400)))</f>
        <v>2016.642428354156</v>
      </c>
      <c r="HJ42" s="60">
        <f>_xlfn.IFNA((INDEX(data_pull!$A:$BA,MATCH(HJ$2,data_pull!$B:$B,0),MATCH($A42,data_pull!$2:$2,0))),HI42*(( 1+HJ24/400)))</f>
        <v>2035.4859824431494</v>
      </c>
      <c r="HK42" s="60">
        <f>_xlfn.IFNA((INDEX(data_pull!$A:$BA,MATCH(HK$2,data_pull!$B:$B,0),MATCH($A42,data_pull!$2:$2,0))),HJ42*(( 1+HK24/400)))</f>
        <v>2054.6812579754464</v>
      </c>
      <c r="HL42" s="60">
        <f>_xlfn.IFNA((INDEX(data_pull!$A:$BA,MATCH(HL$2,data_pull!$B:$B,0),MATCH($A42,data_pull!$2:$2,0))),HK42*(( 1+HL24/400)))</f>
        <v>2074.1991122850181</v>
      </c>
      <c r="HM42" s="60">
        <f>_xlfn.IFNA((INDEX(data_pull!$A:$BA,MATCH(HM$2,data_pull!$B:$B,0),MATCH($A42,data_pull!$2:$2,0))),HL42*(( 1+HM24/400)))</f>
        <v>2118.599832465839</v>
      </c>
      <c r="HN42" s="60">
        <f>_xlfn.IFNA((INDEX(data_pull!$A:$BA,MATCH(HN$2,data_pull!$B:$B,0),MATCH($A42,data_pull!$2:$2,0))),HM42*(( 1+HN24/400)))</f>
        <v>2139.2133302751708</v>
      </c>
      <c r="HO42" s="60">
        <f>_xlfn.IFNA((INDEX(data_pull!$A:$BA,MATCH(HO$2,data_pull!$B:$B,0),MATCH($A42,data_pull!$2:$2,0))),HN42*(( 1+HO24/400)))</f>
        <v>2160.1800187803651</v>
      </c>
      <c r="HP42" s="60">
        <f>_xlfn.IFNA((INDEX(data_pull!$A:$BA,MATCH(HP$2,data_pull!$B:$B,0),MATCH($A42,data_pull!$2:$2,0))),HO42*(( 1+HP24/400)))</f>
        <v>2181.5075322995044</v>
      </c>
      <c r="HQ42" s="60">
        <f>_xlfn.IFNA((INDEX(data_pull!$A:$BA,MATCH(HQ$2,data_pull!$B:$B,0),MATCH($A42,data_pull!$2:$2,0))),HP42*(( 1+HQ24/400)))</f>
        <v>2265.0608381678835</v>
      </c>
      <c r="HR42" s="60">
        <f>_xlfn.IFNA((INDEX(data_pull!$A:$BA,MATCH(HR$2,data_pull!$B:$B,0),MATCH($A42,data_pull!$2:$2,0))),HQ42*(( 1+HR24/400)))</f>
        <v>2295.9404918612749</v>
      </c>
      <c r="HS42" s="60">
        <f>_xlfn.IFNA((INDEX(data_pull!$A:$BA,MATCH(HS$2,data_pull!$B:$B,0),MATCH($A42,data_pull!$2:$2,0))),HR42*(( 1+HS24/400)))</f>
        <v>2329.309512892537</v>
      </c>
      <c r="HT42" s="60">
        <f>_xlfn.IFNA((INDEX(data_pull!$A:$BA,MATCH(HT$2,data_pull!$B:$B,0),MATCH($A42,data_pull!$2:$2,0))),HS42*(( 1+HT24/400)))</f>
        <v>2365.7080948174603</v>
      </c>
      <c r="HU42" s="60">
        <f>_xlfn.IFNA((INDEX(data_pull!$A:$BA,MATCH(HU$2,data_pull!$B:$B,0),MATCH($A42,data_pull!$2:$2,0))),HT42*(( 1+HU24/400)))</f>
        <v>2453.2668858778188</v>
      </c>
      <c r="HV42" s="60">
        <f>_xlfn.IFNA((INDEX(data_pull!$A:$BA,MATCH(HV$2,data_pull!$B:$B,0),MATCH($A42,data_pull!$2:$2,0))),HU42*(( 1+HV24/400)))</f>
        <v>2492.0621096488098</v>
      </c>
      <c r="HW42" s="60">
        <f>_xlfn.IFNA((INDEX(data_pull!$A:$BA,MATCH(HW$2,data_pull!$B:$B,0),MATCH($A42,data_pull!$2:$2,0))),HV42*(( 1+HW24/400)))</f>
        <v>2532.2091290643079</v>
      </c>
      <c r="HX42" s="60">
        <f>_xlfn.IFNA((INDEX(data_pull!$A:$BA,MATCH(HX$2,data_pull!$B:$B,0),MATCH($A42,data_pull!$2:$2,0))),HW42*(( 1+HX24/400)))</f>
        <v>2573.2855957339843</v>
      </c>
      <c r="HY42" s="60">
        <f>_xlfn.IFNA((INDEX(data_pull!$A:$BA,MATCH(HY$2,data_pull!$B:$B,0),MATCH($A42,data_pull!$2:$2,0))),HX42*(( 1+HY24/400)))</f>
        <v>2634.7792842420486</v>
      </c>
      <c r="HZ42" s="60">
        <f>_xlfn.IFNA((INDEX(data_pull!$A:$BA,MATCH(HZ$2,data_pull!$B:$B,0),MATCH($A42,data_pull!$2:$2,0))),HY42*(( 1+HZ24/400)))</f>
        <v>2670.1926857340718</v>
      </c>
      <c r="IA42" s="60">
        <f>_xlfn.IFNA((INDEX(data_pull!$A:$BA,MATCH(IA$2,data_pull!$B:$B,0),MATCH($A42,data_pull!$2:$2,0))),HZ42*(( 1+IA24/400)))</f>
        <v>2704.4238796671639</v>
      </c>
      <c r="IB42" s="60">
        <f>_xlfn.IFNA((INDEX(data_pull!$A:$BA,MATCH(IB$2,data_pull!$B:$B,0),MATCH($A42,data_pull!$2:$2,0))),IA42*(( 1+IB24/400)))</f>
        <v>2736.9495994548656</v>
      </c>
      <c r="IC42" s="60" t="e">
        <f>_xlfn.IFNA((INDEX(data_pull!$A:$BA,MATCH(IC$2,data_pull!$B:$B,0),MATCH($A42,data_pull!$2:$2,0))),IB42*(( 1+IC24/400)))</f>
        <v>#VALUE!</v>
      </c>
    </row>
    <row r="43" spans="1:238" s="60" customFormat="1">
      <c r="A43" s="69" t="s">
        <v>529</v>
      </c>
      <c r="B43" s="60">
        <f>_xlfn.IFNA((INDEX(data_pull!$A:$BA,MATCH(B$2,data_pull!$B:$B,0),MATCH($A43,data_pull!$2:$2,0))),A43*(( 1+B26/400)))</f>
        <v>17.899999999999999</v>
      </c>
      <c r="C43" s="60">
        <f>_xlfn.IFNA((INDEX(data_pull!$A:$BA,MATCH(C$2,data_pull!$B:$B,0),MATCH($A43,data_pull!$2:$2,0))),B43*(( 1+C26/400)))</f>
        <v>18.100000000000001</v>
      </c>
      <c r="D43" s="60">
        <f>_xlfn.IFNA((INDEX(data_pull!$A:$BA,MATCH(D$2,data_pull!$B:$B,0),MATCH($A43,data_pull!$2:$2,0))),C43*(( 1+D26/400)))</f>
        <v>18.2</v>
      </c>
      <c r="E43" s="60">
        <f>_xlfn.IFNA((INDEX(data_pull!$A:$BA,MATCH(E$2,data_pull!$B:$B,0),MATCH($A43,data_pull!$2:$2,0))),D43*(( 1+E26/400)))</f>
        <v>18.2</v>
      </c>
      <c r="F43" s="60">
        <f>_xlfn.IFNA((INDEX(data_pull!$A:$BA,MATCH(F$2,data_pull!$B:$B,0),MATCH($A43,data_pull!$2:$2,0))),E43*(( 1+F26/400)))</f>
        <v>19.399999999999999</v>
      </c>
      <c r="G43" s="60">
        <f>_xlfn.IFNA((INDEX(data_pull!$A:$BA,MATCH(G$2,data_pull!$B:$B,0),MATCH($A43,data_pull!$2:$2,0))),F43*(( 1+G26/400)))</f>
        <v>18.7</v>
      </c>
      <c r="H43" s="60">
        <f>_xlfn.IFNA((INDEX(data_pull!$A:$BA,MATCH(H$2,data_pull!$B:$B,0),MATCH($A43,data_pull!$2:$2,0))),G43*(( 1+H26/400)))</f>
        <v>18.899999999999999</v>
      </c>
      <c r="I43" s="60">
        <f>_xlfn.IFNA((INDEX(data_pull!$A:$BA,MATCH(I$2,data_pull!$B:$B,0),MATCH($A43,data_pull!$2:$2,0))),H43*(( 1+I26/400)))</f>
        <v>19</v>
      </c>
      <c r="J43" s="60">
        <f>_xlfn.IFNA((INDEX(data_pull!$A:$BA,MATCH(J$2,data_pull!$B:$B,0),MATCH($A43,data_pull!$2:$2,0))),I43*(( 1+J26/400)))</f>
        <v>18.2</v>
      </c>
      <c r="K43" s="60">
        <f>_xlfn.IFNA((INDEX(data_pull!$A:$BA,MATCH(K$2,data_pull!$B:$B,0),MATCH($A43,data_pull!$2:$2,0))),J43*(( 1+K26/400)))</f>
        <v>18.3</v>
      </c>
      <c r="L43" s="60">
        <f>_xlfn.IFNA((INDEX(data_pull!$A:$BA,MATCH(L$2,data_pull!$B:$B,0),MATCH($A43,data_pull!$2:$2,0))),K43*(( 1+L26/400)))</f>
        <v>18.5</v>
      </c>
      <c r="M43" s="60">
        <f>_xlfn.IFNA((INDEX(data_pull!$A:$BA,MATCH(M$2,data_pull!$B:$B,0),MATCH($A43,data_pull!$2:$2,0))),L43*(( 1+M26/400)))</f>
        <v>19</v>
      </c>
      <c r="N43" s="60">
        <f>_xlfn.IFNA((INDEX(data_pull!$A:$BA,MATCH(N$2,data_pull!$B:$B,0),MATCH($A43,data_pull!$2:$2,0))),M43*(( 1+N26/400)))</f>
        <v>19.5</v>
      </c>
      <c r="O43" s="60">
        <f>_xlfn.IFNA((INDEX(data_pull!$A:$BA,MATCH(O$2,data_pull!$B:$B,0),MATCH($A43,data_pull!$2:$2,0))),N43*(( 1+O26/400)))</f>
        <v>19.899999999999999</v>
      </c>
      <c r="P43" s="60">
        <f>_xlfn.IFNA((INDEX(data_pull!$A:$BA,MATCH(P$2,data_pull!$B:$B,0),MATCH($A43,data_pull!$2:$2,0))),O43*(( 1+P26/400)))</f>
        <v>19.7</v>
      </c>
      <c r="Q43" s="60">
        <f>_xlfn.IFNA((INDEX(data_pull!$A:$BA,MATCH(Q$2,data_pull!$B:$B,0),MATCH($A43,data_pull!$2:$2,0))),P43*(( 1+Q26/400)))</f>
        <v>20.100000000000001</v>
      </c>
      <c r="R43" s="60">
        <f>_xlfn.IFNA((INDEX(data_pull!$A:$BA,MATCH(R$2,data_pull!$B:$B,0),MATCH($A43,data_pull!$2:$2,0))),Q43*(( 1+R26/400)))</f>
        <v>19.8</v>
      </c>
      <c r="S43" s="60">
        <f>_xlfn.IFNA((INDEX(data_pull!$A:$BA,MATCH(S$2,data_pull!$B:$B,0),MATCH($A43,data_pull!$2:$2,0))),R43*(( 1+S26/400)))</f>
        <v>20.100000000000001</v>
      </c>
      <c r="T43" s="60">
        <f>_xlfn.IFNA((INDEX(data_pull!$A:$BA,MATCH(T$2,data_pull!$B:$B,0),MATCH($A43,data_pull!$2:$2,0))),S43*(( 1+T26/400)))</f>
        <v>20.2</v>
      </c>
      <c r="U43" s="60">
        <f>_xlfn.IFNA((INDEX(data_pull!$A:$BA,MATCH(U$2,data_pull!$B:$B,0),MATCH($A43,data_pull!$2:$2,0))),T43*(( 1+U26/400)))</f>
        <v>20.2</v>
      </c>
      <c r="V43" s="60">
        <f>_xlfn.IFNA((INDEX(data_pull!$A:$BA,MATCH(V$2,data_pull!$B:$B,0),MATCH($A43,data_pull!$2:$2,0))),U43*(( 1+V26/400)))</f>
        <v>19.8</v>
      </c>
      <c r="W43" s="60">
        <f>_xlfn.IFNA((INDEX(data_pull!$A:$BA,MATCH(W$2,data_pull!$B:$B,0),MATCH($A43,data_pull!$2:$2,0))),V43*(( 1+W26/400)))</f>
        <v>21.3</v>
      </c>
      <c r="X43" s="60">
        <f>_xlfn.IFNA((INDEX(data_pull!$A:$BA,MATCH(X$2,data_pull!$B:$B,0),MATCH($A43,data_pull!$2:$2,0))),W43*(( 1+X26/400)))</f>
        <v>23.3</v>
      </c>
      <c r="Y43" s="60">
        <f>_xlfn.IFNA((INDEX(data_pull!$A:$BA,MATCH(Y$2,data_pull!$B:$B,0),MATCH($A43,data_pull!$2:$2,0))),X43*(( 1+Y26/400)))</f>
        <v>23.9</v>
      </c>
      <c r="Z43" s="60">
        <f>_xlfn.IFNA((INDEX(data_pull!$A:$BA,MATCH(Z$2,data_pull!$B:$B,0),MATCH($A43,data_pull!$2:$2,0))),Y43*(( 1+Z26/400)))</f>
        <v>20.8</v>
      </c>
      <c r="AA43" s="60">
        <f>_xlfn.IFNA((INDEX(data_pull!$A:$BA,MATCH(AA$2,data_pull!$B:$B,0),MATCH($A43,data_pull!$2:$2,0))),Z43*(( 1+AA26/400)))</f>
        <v>21.3</v>
      </c>
      <c r="AB43" s="60">
        <f>_xlfn.IFNA((INDEX(data_pull!$A:$BA,MATCH(AB$2,data_pull!$B:$B,0),MATCH($A43,data_pull!$2:$2,0))),AA43*(( 1+AB26/400)))</f>
        <v>21.7</v>
      </c>
      <c r="AC43" s="60">
        <f>_xlfn.IFNA((INDEX(data_pull!$A:$BA,MATCH(AC$2,data_pull!$B:$B,0),MATCH($A43,data_pull!$2:$2,0))),AB43*(( 1+AC26/400)))</f>
        <v>21.7</v>
      </c>
      <c r="AD43" s="60">
        <f>_xlfn.IFNA((INDEX(data_pull!$A:$BA,MATCH(AD$2,data_pull!$B:$B,0),MATCH($A43,data_pull!$2:$2,0))),AC43*(( 1+AD26/400)))</f>
        <v>22</v>
      </c>
      <c r="AE43" s="60">
        <f>_xlfn.IFNA((INDEX(data_pull!$A:$BA,MATCH(AE$2,data_pull!$B:$B,0),MATCH($A43,data_pull!$2:$2,0))),AD43*(( 1+AE26/400)))</f>
        <v>22.5</v>
      </c>
      <c r="AF43" s="60">
        <f>_xlfn.IFNA((INDEX(data_pull!$A:$BA,MATCH(AF$2,data_pull!$B:$B,0),MATCH($A43,data_pull!$2:$2,0))),AE43*(( 1+AF26/400)))</f>
        <v>23.2</v>
      </c>
      <c r="AG43" s="60">
        <f>_xlfn.IFNA((INDEX(data_pull!$A:$BA,MATCH(AG$2,data_pull!$B:$B,0),MATCH($A43,data_pull!$2:$2,0))),AF43*(( 1+AG26/400)))</f>
        <v>23.2</v>
      </c>
      <c r="AH43" s="60">
        <f>_xlfn.IFNA((INDEX(data_pull!$A:$BA,MATCH(AH$2,data_pull!$B:$B,0),MATCH($A43,data_pull!$2:$2,0))),AG43*(( 1+AH26/400)))</f>
        <v>24</v>
      </c>
      <c r="AI43" s="60">
        <f>_xlfn.IFNA((INDEX(data_pull!$A:$BA,MATCH(AI$2,data_pull!$B:$B,0),MATCH($A43,data_pull!$2:$2,0))),AH43*(( 1+AI26/400)))</f>
        <v>25.4</v>
      </c>
      <c r="AJ43" s="60">
        <f>_xlfn.IFNA((INDEX(data_pull!$A:$BA,MATCH(AJ$2,data_pull!$B:$B,0),MATCH($A43,data_pull!$2:$2,0))),AI43*(( 1+AJ26/400)))</f>
        <v>25.5</v>
      </c>
      <c r="AK43" s="60">
        <f>_xlfn.IFNA((INDEX(data_pull!$A:$BA,MATCH(AK$2,data_pull!$B:$B,0),MATCH($A43,data_pull!$2:$2,0))),AJ43*(( 1+AK26/400)))</f>
        <v>26.3</v>
      </c>
      <c r="AL43" s="60">
        <f>_xlfn.IFNA((INDEX(data_pull!$A:$BA,MATCH(AL$2,data_pull!$B:$B,0),MATCH($A43,data_pull!$2:$2,0))),AK43*(( 1+AL26/400)))</f>
        <v>25.9</v>
      </c>
      <c r="AM43" s="60">
        <f>_xlfn.IFNA((INDEX(data_pull!$A:$BA,MATCH(AM$2,data_pull!$B:$B,0),MATCH($A43,data_pull!$2:$2,0))),AL43*(( 1+AM26/400)))</f>
        <v>25.9</v>
      </c>
      <c r="AN43" s="60">
        <f>_xlfn.IFNA((INDEX(data_pull!$A:$BA,MATCH(AN$2,data_pull!$B:$B,0),MATCH($A43,data_pull!$2:$2,0))),AM43*(( 1+AN26/400)))</f>
        <v>25.3</v>
      </c>
      <c r="AO43" s="60">
        <f>_xlfn.IFNA((INDEX(data_pull!$A:$BA,MATCH(AO$2,data_pull!$B:$B,0),MATCH($A43,data_pull!$2:$2,0))),AN43*(( 1+AO26/400)))</f>
        <v>25.6</v>
      </c>
      <c r="AP43" s="60">
        <f>_xlfn.IFNA((INDEX(data_pull!$A:$BA,MATCH(AP$2,data_pull!$B:$B,0),MATCH($A43,data_pull!$2:$2,0))),AO43*(( 1+AP26/400)))</f>
        <v>27.6</v>
      </c>
      <c r="AQ43" s="60">
        <f>_xlfn.IFNA((INDEX(data_pull!$A:$BA,MATCH(AQ$2,data_pull!$B:$B,0),MATCH($A43,data_pull!$2:$2,0))),AP43*(( 1+AQ26/400)))</f>
        <v>33.6</v>
      </c>
      <c r="AR43" s="60">
        <f>_xlfn.IFNA((INDEX(data_pull!$A:$BA,MATCH(AR$2,data_pull!$B:$B,0),MATCH($A43,data_pull!$2:$2,0))),AQ43*(( 1+AR26/400)))</f>
        <v>36.1</v>
      </c>
      <c r="AS43" s="60">
        <f>_xlfn.IFNA((INDEX(data_pull!$A:$BA,MATCH(AS$2,data_pull!$B:$B,0),MATCH($A43,data_pull!$2:$2,0))),AR43*(( 1+AS26/400)))</f>
        <v>37.299999999999997</v>
      </c>
      <c r="AT43" s="60">
        <f>_xlfn.IFNA((INDEX(data_pull!$A:$BA,MATCH(AT$2,data_pull!$B:$B,0),MATCH($A43,data_pull!$2:$2,0))),AS43*(( 1+AT26/400)))</f>
        <v>50.7</v>
      </c>
      <c r="AU43" s="60">
        <f>_xlfn.IFNA((INDEX(data_pull!$A:$BA,MATCH(AU$2,data_pull!$B:$B,0),MATCH($A43,data_pull!$2:$2,0))),AT43*(( 1+AU26/400)))</f>
        <v>51.8</v>
      </c>
      <c r="AV43" s="60">
        <f>_xlfn.IFNA((INDEX(data_pull!$A:$BA,MATCH(AV$2,data_pull!$B:$B,0),MATCH($A43,data_pull!$2:$2,0))),AU43*(( 1+AV26/400)))</f>
        <v>49.1</v>
      </c>
      <c r="AW43" s="60">
        <f>_xlfn.IFNA((INDEX(data_pull!$A:$BA,MATCH(AW$2,data_pull!$B:$B,0),MATCH($A43,data_pull!$2:$2,0))),AV43*(( 1+AW26/400)))</f>
        <v>48.1</v>
      </c>
      <c r="AX43" s="60">
        <f>_xlfn.IFNA((INDEX(data_pull!$A:$BA,MATCH(AX$2,data_pull!$B:$B,0),MATCH($A43,data_pull!$2:$2,0))),AW43*(( 1+AX26/400)))</f>
        <v>43.5</v>
      </c>
      <c r="AY43" s="60">
        <f>_xlfn.IFNA((INDEX(data_pull!$A:$BA,MATCH(AY$2,data_pull!$B:$B,0),MATCH($A43,data_pull!$2:$2,0))),AX43*(( 1+AY26/400)))</f>
        <v>40</v>
      </c>
      <c r="AZ43" s="60">
        <f>_xlfn.IFNA((INDEX(data_pull!$A:$BA,MATCH(AZ$2,data_pull!$B:$B,0),MATCH($A43,data_pull!$2:$2,0))),AY43*(( 1+AZ26/400)))</f>
        <v>40.1</v>
      </c>
      <c r="BA43" s="60">
        <f>_xlfn.IFNA((INDEX(data_pull!$A:$BA,MATCH(BA$2,data_pull!$B:$B,0),MATCH($A43,data_pull!$2:$2,0))),AZ43*(( 1+BA26/400)))</f>
        <v>40.299999999999997</v>
      </c>
      <c r="BB43" s="60">
        <f>_xlfn.IFNA((INDEX(data_pull!$A:$BA,MATCH(BB$2,data_pull!$B:$B,0),MATCH($A43,data_pull!$2:$2,0))),BA43*(( 1+BB26/400)))</f>
        <v>41.1</v>
      </c>
      <c r="BC43" s="60">
        <f>_xlfn.IFNA((INDEX(data_pull!$A:$BA,MATCH(BC$2,data_pull!$B:$B,0),MATCH($A43,data_pull!$2:$2,0))),BB43*(( 1+BC26/400)))</f>
        <v>45.3</v>
      </c>
      <c r="BD43" s="60">
        <f>_xlfn.IFNA((INDEX(data_pull!$A:$BA,MATCH(BD$2,data_pull!$B:$B,0),MATCH($A43,data_pull!$2:$2,0))),BC43*(( 1+BD26/400)))</f>
        <v>45.5</v>
      </c>
      <c r="BE43" s="60">
        <f>_xlfn.IFNA((INDEX(data_pull!$A:$BA,MATCH(BE$2,data_pull!$B:$B,0),MATCH($A43,data_pull!$2:$2,0))),BD43*(( 1+BE26/400)))</f>
        <v>45.8</v>
      </c>
      <c r="BF43" s="60">
        <f>_xlfn.IFNA((INDEX(data_pull!$A:$BA,MATCH(BF$2,data_pull!$B:$B,0),MATCH($A43,data_pull!$2:$2,0))),BE43*(( 1+BF26/400)))</f>
        <v>47</v>
      </c>
      <c r="BG43" s="60">
        <f>_xlfn.IFNA((INDEX(data_pull!$A:$BA,MATCH(BG$2,data_pull!$B:$B,0),MATCH($A43,data_pull!$2:$2,0))),BF43*(( 1+BG26/400)))</f>
        <v>47.5</v>
      </c>
      <c r="BH43" s="60">
        <f>_xlfn.IFNA((INDEX(data_pull!$A:$BA,MATCH(BH$2,data_pull!$B:$B,0),MATCH($A43,data_pull!$2:$2,0))),BG43*(( 1+BH26/400)))</f>
        <v>47.4</v>
      </c>
      <c r="BI43" s="60">
        <f>_xlfn.IFNA((INDEX(data_pull!$A:$BA,MATCH(BI$2,data_pull!$B:$B,0),MATCH($A43,data_pull!$2:$2,0))),BH43*(( 1+BI26/400)))</f>
        <v>47.3</v>
      </c>
      <c r="BJ43" s="60">
        <f>_xlfn.IFNA((INDEX(data_pull!$A:$BA,MATCH(BJ$2,data_pull!$B:$B,0),MATCH($A43,data_pull!$2:$2,0))),BI43*(( 1+BJ26/400)))</f>
        <v>46.4</v>
      </c>
      <c r="BK43" s="60">
        <f>_xlfn.IFNA((INDEX(data_pull!$A:$BA,MATCH(BK$2,data_pull!$B:$B,0),MATCH($A43,data_pull!$2:$2,0))),BJ43*(( 1+BK26/400)))</f>
        <v>45.7</v>
      </c>
      <c r="BL43" s="60">
        <f>_xlfn.IFNA((INDEX(data_pull!$A:$BA,MATCH(BL$2,data_pull!$B:$B,0),MATCH($A43,data_pull!$2:$2,0))),BK43*(( 1+BL26/400)))</f>
        <v>46.8</v>
      </c>
      <c r="BM43" s="60">
        <f>_xlfn.IFNA((INDEX(data_pull!$A:$BA,MATCH(BM$2,data_pull!$B:$B,0),MATCH($A43,data_pull!$2:$2,0))),BL43*(( 1+BM26/400)))</f>
        <v>45.4</v>
      </c>
      <c r="BN43" s="60">
        <f>_xlfn.IFNA((INDEX(data_pull!$A:$BA,MATCH(BN$2,data_pull!$B:$B,0),MATCH($A43,data_pull!$2:$2,0))),BM43*(( 1+BN26/400)))</f>
        <v>44.5</v>
      </c>
      <c r="BO43" s="60">
        <f>_xlfn.IFNA((INDEX(data_pull!$A:$BA,MATCH(BO$2,data_pull!$B:$B,0),MATCH($A43,data_pull!$2:$2,0))),BN43*(( 1+BO26/400)))</f>
        <v>42.9</v>
      </c>
      <c r="BP43" s="60">
        <f>_xlfn.IFNA((INDEX(data_pull!$A:$BA,MATCH(BP$2,data_pull!$B:$B,0),MATCH($A43,data_pull!$2:$2,0))),BO43*(( 1+BP26/400)))</f>
        <v>43.8</v>
      </c>
      <c r="BQ43" s="60">
        <f>_xlfn.IFNA((INDEX(data_pull!$A:$BA,MATCH(BQ$2,data_pull!$B:$B,0),MATCH($A43,data_pull!$2:$2,0))),BP43*(( 1+BQ26/400)))</f>
        <v>43.6</v>
      </c>
      <c r="BR43" s="60">
        <f>_xlfn.IFNA((INDEX(data_pull!$A:$BA,MATCH(BR$2,data_pull!$B:$B,0),MATCH($A43,data_pull!$2:$2,0))),BQ43*(( 1+BR26/400)))</f>
        <v>44.1</v>
      </c>
      <c r="BS43" s="60">
        <f>_xlfn.IFNA((INDEX(data_pull!$A:$BA,MATCH(BS$2,data_pull!$B:$B,0),MATCH($A43,data_pull!$2:$2,0))),BR43*(( 1+BS26/400)))</f>
        <v>45.8</v>
      </c>
      <c r="BT43" s="60">
        <f>_xlfn.IFNA((INDEX(data_pull!$A:$BA,MATCH(BT$2,data_pull!$B:$B,0),MATCH($A43,data_pull!$2:$2,0))),BS43*(( 1+BT26/400)))</f>
        <v>46.4</v>
      </c>
      <c r="BU43" s="60">
        <f>_xlfn.IFNA((INDEX(data_pull!$A:$BA,MATCH(BU$2,data_pull!$B:$B,0),MATCH($A43,data_pull!$2:$2,0))),BT43*(( 1+BU26/400)))</f>
        <v>47.4</v>
      </c>
      <c r="BV43" s="60">
        <f>_xlfn.IFNA((INDEX(data_pull!$A:$BA,MATCH(BV$2,data_pull!$B:$B,0),MATCH($A43,data_pull!$2:$2,0))),BU43*(( 1+BV26/400)))</f>
        <v>49.6</v>
      </c>
      <c r="BW43" s="60">
        <f>_xlfn.IFNA((INDEX(data_pull!$A:$BA,MATCH(BW$2,data_pull!$B:$B,0),MATCH($A43,data_pull!$2:$2,0))),BV43*(( 1+BW26/400)))</f>
        <v>49.3</v>
      </c>
      <c r="BX43" s="60">
        <f>_xlfn.IFNA((INDEX(data_pull!$A:$BA,MATCH(BX$2,data_pull!$B:$B,0),MATCH($A43,data_pull!$2:$2,0))),BW43*(( 1+BX26/400)))</f>
        <v>50.2</v>
      </c>
      <c r="BY43" s="60">
        <f>_xlfn.IFNA((INDEX(data_pull!$A:$BA,MATCH(BY$2,data_pull!$B:$B,0),MATCH($A43,data_pull!$2:$2,0))),BX43*(( 1+BY26/400)))</f>
        <v>50.2</v>
      </c>
      <c r="BZ43" s="60">
        <f>_xlfn.IFNA((INDEX(data_pull!$A:$BA,MATCH(BZ$2,data_pull!$B:$B,0),MATCH($A43,data_pull!$2:$2,0))),BY43*(( 1+BZ26/400)))</f>
        <v>50.8</v>
      </c>
      <c r="CA43" s="60">
        <f>_xlfn.IFNA((INDEX(data_pull!$A:$BA,MATCH(CA$2,data_pull!$B:$B,0),MATCH($A43,data_pull!$2:$2,0))),BZ43*(( 1+CA26/400)))</f>
        <v>49.2</v>
      </c>
      <c r="CB43" s="60">
        <f>_xlfn.IFNA((INDEX(data_pull!$A:$BA,MATCH(CB$2,data_pull!$B:$B,0),MATCH($A43,data_pull!$2:$2,0))),CA43*(( 1+CB26/400)))</f>
        <v>50</v>
      </c>
      <c r="CC43" s="60">
        <f>_xlfn.IFNA((INDEX(data_pull!$A:$BA,MATCH(CC$2,data_pull!$B:$B,0),MATCH($A43,data_pull!$2:$2,0))),CB43*(( 1+CC26/400)))</f>
        <v>48.9</v>
      </c>
      <c r="CD43" s="60">
        <f>_xlfn.IFNA((INDEX(data_pull!$A:$BA,MATCH(CD$2,data_pull!$B:$B,0),MATCH($A43,data_pull!$2:$2,0))),CC43*(( 1+CD26/400)))</f>
        <v>50.3</v>
      </c>
      <c r="CE43" s="60">
        <f>_xlfn.IFNA((INDEX(data_pull!$A:$BA,MATCH(CE$2,data_pull!$B:$B,0),MATCH($A43,data_pull!$2:$2,0))),CD43*(( 1+CE26/400)))</f>
        <v>50.8</v>
      </c>
      <c r="CF43" s="60">
        <f>_xlfn.IFNA((INDEX(data_pull!$A:$BA,MATCH(CF$2,data_pull!$B:$B,0),MATCH($A43,data_pull!$2:$2,0))),CE43*(( 1+CF26/400)))</f>
        <v>51.1</v>
      </c>
      <c r="CG43" s="60">
        <f>_xlfn.IFNA((INDEX(data_pull!$A:$BA,MATCH(CG$2,data_pull!$B:$B,0),MATCH($A43,data_pull!$2:$2,0))),CF43*(( 1+CG26/400)))</f>
        <v>51.5</v>
      </c>
      <c r="CH43" s="60">
        <f>_xlfn.IFNA((INDEX(data_pull!$A:$BA,MATCH(CH$2,data_pull!$B:$B,0),MATCH($A43,data_pull!$2:$2,0))),CG43*(( 1+CH26/400)))</f>
        <v>59.7</v>
      </c>
      <c r="CI43" s="60">
        <f>_xlfn.IFNA((INDEX(data_pull!$A:$BA,MATCH(CI$2,data_pull!$B:$B,0),MATCH($A43,data_pull!$2:$2,0))),CH43*(( 1+CI26/400)))</f>
        <v>61.3</v>
      </c>
      <c r="CJ43" s="60">
        <f>_xlfn.IFNA((INDEX(data_pull!$A:$BA,MATCH(CJ$2,data_pull!$B:$B,0),MATCH($A43,data_pull!$2:$2,0))),CI43*(( 1+CJ26/400)))</f>
        <v>61.8</v>
      </c>
      <c r="CK43" s="60">
        <f>_xlfn.IFNA((INDEX(data_pull!$A:$BA,MATCH(CK$2,data_pull!$B:$B,0),MATCH($A43,data_pull!$2:$2,0))),CJ43*(( 1+CK26/400)))</f>
        <v>64.2</v>
      </c>
      <c r="CL43" s="60">
        <f>_xlfn.IFNA((INDEX(data_pull!$A:$BA,MATCH(CL$2,data_pull!$B:$B,0),MATCH($A43,data_pull!$2:$2,0))),CK43*(( 1+CL26/400)))</f>
        <v>63.6</v>
      </c>
      <c r="CM43" s="60">
        <f>_xlfn.IFNA((INDEX(data_pull!$A:$BA,MATCH(CM$2,data_pull!$B:$B,0),MATCH($A43,data_pull!$2:$2,0))),CL43*(( 1+CM26/400)))</f>
        <v>63.1</v>
      </c>
      <c r="CN43" s="60">
        <f>_xlfn.IFNA((INDEX(data_pull!$A:$BA,MATCH(CN$2,data_pull!$B:$B,0),MATCH($A43,data_pull!$2:$2,0))),CM43*(( 1+CN26/400)))</f>
        <v>61.9</v>
      </c>
      <c r="CO43" s="60">
        <f>_xlfn.IFNA((INDEX(data_pull!$A:$BA,MATCH(CO$2,data_pull!$B:$B,0),MATCH($A43,data_pull!$2:$2,0))),CN43*(( 1+CO26/400)))</f>
        <v>64.599999999999994</v>
      </c>
      <c r="CP43" s="60">
        <f>_xlfn.IFNA((INDEX(data_pull!$A:$BA,MATCH(CP$2,data_pull!$B:$B,0),MATCH($A43,data_pull!$2:$2,0))),CO43*(( 1+CP26/400)))</f>
        <v>62.2</v>
      </c>
      <c r="CQ43" s="60">
        <f>_xlfn.IFNA((INDEX(data_pull!$A:$BA,MATCH(CQ$2,data_pull!$B:$B,0),MATCH($A43,data_pull!$2:$2,0))),CP43*(( 1+CQ26/400)))</f>
        <v>64.8</v>
      </c>
      <c r="CR43" s="60">
        <f>_xlfn.IFNA((INDEX(data_pull!$A:$BA,MATCH(CR$2,data_pull!$B:$B,0),MATCH($A43,data_pull!$2:$2,0))),CQ43*(( 1+CR26/400)))</f>
        <v>65.400000000000006</v>
      </c>
      <c r="CS43" s="60">
        <f>_xlfn.IFNA((INDEX(data_pull!$A:$BA,MATCH(CS$2,data_pull!$B:$B,0),MATCH($A43,data_pull!$2:$2,0))),CR43*(( 1+CS26/400)))</f>
        <v>73.099999999999994</v>
      </c>
      <c r="CT43" s="60">
        <f>_xlfn.IFNA((INDEX(data_pull!$A:$BA,MATCH(CT$2,data_pull!$B:$B,0),MATCH($A43,data_pull!$2:$2,0))),CS43*(( 1+CT26/400)))</f>
        <v>75.5</v>
      </c>
      <c r="CU43" s="60">
        <f>_xlfn.IFNA((INDEX(data_pull!$A:$BA,MATCH(CU$2,data_pull!$B:$B,0),MATCH($A43,data_pull!$2:$2,0))),CT43*(( 1+CU26/400)))</f>
        <v>78.599999999999994</v>
      </c>
      <c r="CV43" s="60">
        <f>_xlfn.IFNA((INDEX(data_pull!$A:$BA,MATCH(CV$2,data_pull!$B:$B,0),MATCH($A43,data_pull!$2:$2,0))),CU43*(( 1+CV26/400)))</f>
        <v>80.5</v>
      </c>
      <c r="CW43" s="60">
        <f>_xlfn.IFNA((INDEX(data_pull!$A:$BA,MATCH(CW$2,data_pull!$B:$B,0),MATCH($A43,data_pull!$2:$2,0))),CV43*(( 1+CW26/400)))</f>
        <v>81.400000000000006</v>
      </c>
      <c r="CX43" s="60">
        <f>_xlfn.IFNA((INDEX(data_pull!$A:$BA,MATCH(CX$2,data_pull!$B:$B,0),MATCH($A43,data_pull!$2:$2,0))),CW43*(( 1+CX26/400)))</f>
        <v>76.599999999999994</v>
      </c>
      <c r="CY43" s="60">
        <f>_xlfn.IFNA((INDEX(data_pull!$A:$BA,MATCH(CY$2,data_pull!$B:$B,0),MATCH($A43,data_pull!$2:$2,0))),CX43*(( 1+CY26/400)))</f>
        <v>75.7</v>
      </c>
      <c r="CZ43" s="60">
        <f>_xlfn.IFNA((INDEX(data_pull!$A:$BA,MATCH(CZ$2,data_pull!$B:$B,0),MATCH($A43,data_pull!$2:$2,0))),CY43*(( 1+CZ26/400)))</f>
        <v>75.400000000000006</v>
      </c>
      <c r="DA43" s="60">
        <f>_xlfn.IFNA((INDEX(data_pull!$A:$BA,MATCH(DA$2,data_pull!$B:$B,0),MATCH($A43,data_pull!$2:$2,0))),CZ43*(( 1+DA26/400)))</f>
        <v>74.5</v>
      </c>
      <c r="DB43" s="60">
        <f>_xlfn.IFNA((INDEX(data_pull!$A:$BA,MATCH(DB$2,data_pull!$B:$B,0),MATCH($A43,data_pull!$2:$2,0))),DA43*(( 1+DB26/400)))</f>
        <v>72.599999999999994</v>
      </c>
      <c r="DC43" s="60">
        <f>_xlfn.IFNA((INDEX(data_pull!$A:$BA,MATCH(DC$2,data_pull!$B:$B,0),MATCH($A43,data_pull!$2:$2,0))),DB43*(( 1+DC26/400)))</f>
        <v>71.2</v>
      </c>
      <c r="DD43" s="60">
        <f>_xlfn.IFNA((INDEX(data_pull!$A:$BA,MATCH(DD$2,data_pull!$B:$B,0),MATCH($A43,data_pull!$2:$2,0))),DC43*(( 1+DD26/400)))</f>
        <v>71.7</v>
      </c>
      <c r="DE43" s="60">
        <f>_xlfn.IFNA((INDEX(data_pull!$A:$BA,MATCH(DE$2,data_pull!$B:$B,0),MATCH($A43,data_pull!$2:$2,0))),DD43*(( 1+DE26/400)))</f>
        <v>75.900000000000006</v>
      </c>
      <c r="DF43" s="60">
        <f>_xlfn.IFNA((INDEX(data_pull!$A:$BA,MATCH(DF$2,data_pull!$B:$B,0),MATCH($A43,data_pull!$2:$2,0))),DE43*(( 1+DF26/400)))</f>
        <v>72</v>
      </c>
      <c r="DG43" s="60">
        <f>_xlfn.IFNA((INDEX(data_pull!$A:$BA,MATCH(DG$2,data_pull!$B:$B,0),MATCH($A43,data_pull!$2:$2,0))),DF43*(( 1+DG26/400)))</f>
        <v>79.7</v>
      </c>
      <c r="DH43" s="60">
        <f>_xlfn.IFNA((INDEX(data_pull!$A:$BA,MATCH(DH$2,data_pull!$B:$B,0),MATCH($A43,data_pull!$2:$2,0))),DG43*(( 1+DH26/400)))</f>
        <v>79.900000000000006</v>
      </c>
      <c r="DI43" s="60">
        <f>_xlfn.IFNA((INDEX(data_pull!$A:$BA,MATCH(DI$2,data_pull!$B:$B,0),MATCH($A43,data_pull!$2:$2,0))),DH43*(( 1+DI26/400)))</f>
        <v>79.7</v>
      </c>
      <c r="DJ43" s="60">
        <f>_xlfn.IFNA((INDEX(data_pull!$A:$BA,MATCH(DJ$2,data_pull!$B:$B,0),MATCH($A43,data_pull!$2:$2,0))),DI43*(( 1+DJ26/400)))</f>
        <v>79.5</v>
      </c>
      <c r="DK43" s="60">
        <f>_xlfn.IFNA((INDEX(data_pull!$A:$BA,MATCH(DK$2,data_pull!$B:$B,0),MATCH($A43,data_pull!$2:$2,0))),DJ43*(( 1+DK26/400)))</f>
        <v>80.099999999999994</v>
      </c>
      <c r="DL43" s="60">
        <f>_xlfn.IFNA((INDEX(data_pull!$A:$BA,MATCH(DL$2,data_pull!$B:$B,0),MATCH($A43,data_pull!$2:$2,0))),DK43*(( 1+DL26/400)))</f>
        <v>81.5</v>
      </c>
      <c r="DM43" s="60">
        <f>_xlfn.IFNA((INDEX(data_pull!$A:$BA,MATCH(DM$2,data_pull!$B:$B,0),MATCH($A43,data_pull!$2:$2,0))),DL43*(( 1+DM26/400)))</f>
        <v>81.7</v>
      </c>
      <c r="DN43" s="60">
        <f>_xlfn.IFNA((INDEX(data_pull!$A:$BA,MATCH(DN$2,data_pull!$B:$B,0),MATCH($A43,data_pull!$2:$2,0))),DM43*(( 1+DN26/400)))</f>
        <v>81.3</v>
      </c>
      <c r="DO43" s="60">
        <f>_xlfn.IFNA((INDEX(data_pull!$A:$BA,MATCH(DO$2,data_pull!$B:$B,0),MATCH($A43,data_pull!$2:$2,0))),DN43*(( 1+DO26/400)))</f>
        <v>81.599999999999994</v>
      </c>
      <c r="DP43" s="60">
        <f>_xlfn.IFNA((INDEX(data_pull!$A:$BA,MATCH(DP$2,data_pull!$B:$B,0),MATCH($A43,data_pull!$2:$2,0))),DO43*(( 1+DP26/400)))</f>
        <v>83.8</v>
      </c>
      <c r="DQ43" s="60">
        <f>_xlfn.IFNA((INDEX(data_pull!$A:$BA,MATCH(DQ$2,data_pull!$B:$B,0),MATCH($A43,data_pull!$2:$2,0))),DP43*(( 1+DQ26/400)))</f>
        <v>87</v>
      </c>
      <c r="DR43" s="60">
        <f>_xlfn.IFNA((INDEX(data_pull!$A:$BA,MATCH(DR$2,data_pull!$B:$B,0),MATCH($A43,data_pull!$2:$2,0))),DQ43*(( 1+DR26/400)))</f>
        <v>86.1</v>
      </c>
      <c r="DS43" s="60">
        <f>_xlfn.IFNA((INDEX(data_pull!$A:$BA,MATCH(DS$2,data_pull!$B:$B,0),MATCH($A43,data_pull!$2:$2,0))),DR43*(( 1+DS26/400)))</f>
        <v>88.4</v>
      </c>
      <c r="DT43" s="60">
        <f>_xlfn.IFNA((INDEX(data_pull!$A:$BA,MATCH(DT$2,data_pull!$B:$B,0),MATCH($A43,data_pull!$2:$2,0))),DS43*(( 1+DT26/400)))</f>
        <v>87.5</v>
      </c>
      <c r="DU43" s="60">
        <f>_xlfn.IFNA((INDEX(data_pull!$A:$BA,MATCH(DU$2,data_pull!$B:$B,0),MATCH($A43,data_pull!$2:$2,0))),DT43*(( 1+DU26/400)))</f>
        <v>87</v>
      </c>
      <c r="DV43" s="60">
        <f>_xlfn.IFNA((INDEX(data_pull!$A:$BA,MATCH(DV$2,data_pull!$B:$B,0),MATCH($A43,data_pull!$2:$2,0))),DU43*(( 1+DV26/400)))</f>
        <v>87.1</v>
      </c>
      <c r="DW43" s="60">
        <f>_xlfn.IFNA((INDEX(data_pull!$A:$BA,MATCH(DW$2,data_pull!$B:$B,0),MATCH($A43,data_pull!$2:$2,0))),DV43*(( 1+DW26/400)))</f>
        <v>86.3</v>
      </c>
      <c r="DX43" s="60">
        <f>_xlfn.IFNA((INDEX(data_pull!$A:$BA,MATCH(DX$2,data_pull!$B:$B,0),MATCH($A43,data_pull!$2:$2,0))),DW43*(( 1+DX26/400)))</f>
        <v>83.6</v>
      </c>
      <c r="DY43" s="60">
        <f>_xlfn.IFNA((INDEX(data_pull!$A:$BA,MATCH(DY$2,data_pull!$B:$B,0),MATCH($A43,data_pull!$2:$2,0))),DX43*(( 1+DY26/400)))</f>
        <v>84.1</v>
      </c>
      <c r="DZ43" s="60">
        <f>_xlfn.IFNA((INDEX(data_pull!$A:$BA,MATCH(DZ$2,data_pull!$B:$B,0),MATCH($A43,data_pull!$2:$2,0))),DY43*(( 1+DZ26/400)))</f>
        <v>84.7</v>
      </c>
      <c r="EA43" s="60">
        <f>_xlfn.IFNA((INDEX(data_pull!$A:$BA,MATCH(EA$2,data_pull!$B:$B,0),MATCH($A43,data_pull!$2:$2,0))),DZ43*(( 1+EA26/400)))</f>
        <v>87.3</v>
      </c>
      <c r="EB43" s="60">
        <f>_xlfn.IFNA((INDEX(data_pull!$A:$BA,MATCH(EB$2,data_pull!$B:$B,0),MATCH($A43,data_pull!$2:$2,0))),EA43*(( 1+EB26/400)))</f>
        <v>88</v>
      </c>
      <c r="EC43" s="60">
        <f>_xlfn.IFNA((INDEX(data_pull!$A:$BA,MATCH(EC$2,data_pull!$B:$B,0),MATCH($A43,data_pull!$2:$2,0))),EB43*(( 1+EC26/400)))</f>
        <v>87.3</v>
      </c>
      <c r="ED43" s="60">
        <f>_xlfn.IFNA((INDEX(data_pull!$A:$BA,MATCH(ED$2,data_pull!$B:$B,0),MATCH($A43,data_pull!$2:$2,0))),EC43*(( 1+ED26/400)))</f>
        <v>90.1</v>
      </c>
      <c r="EE43" s="60">
        <f>_xlfn.IFNA((INDEX(data_pull!$A:$BA,MATCH(EE$2,data_pull!$B:$B,0),MATCH($A43,data_pull!$2:$2,0))),ED43*(( 1+EE26/400)))</f>
        <v>90</v>
      </c>
      <c r="EF43" s="60">
        <f>_xlfn.IFNA((INDEX(data_pull!$A:$BA,MATCH(EF$2,data_pull!$B:$B,0),MATCH($A43,data_pull!$2:$2,0))),EE43*(( 1+EF26/400)))</f>
        <v>89.6</v>
      </c>
      <c r="EG43" s="60">
        <f>_xlfn.IFNA((INDEX(data_pull!$A:$BA,MATCH(EG$2,data_pull!$B:$B,0),MATCH($A43,data_pull!$2:$2,0))),EF43*(( 1+EG26/400)))</f>
        <v>91.1</v>
      </c>
      <c r="EH43" s="60">
        <f>_xlfn.IFNA((INDEX(data_pull!$A:$BA,MATCH(EH$2,data_pull!$B:$B,0),MATCH($A43,data_pull!$2:$2,0))),EG43*(( 1+EH26/400)))</f>
        <v>94.1</v>
      </c>
      <c r="EI43" s="60">
        <f>_xlfn.IFNA((INDEX(data_pull!$A:$BA,MATCH(EI$2,data_pull!$B:$B,0),MATCH($A43,data_pull!$2:$2,0))),EH43*(( 1+EI26/400)))</f>
        <v>94.8</v>
      </c>
      <c r="EJ43" s="60">
        <f>_xlfn.IFNA((INDEX(data_pull!$A:$BA,MATCH(EJ$2,data_pull!$B:$B,0),MATCH($A43,data_pull!$2:$2,0))),EI43*(( 1+EJ26/400)))</f>
        <v>95.9</v>
      </c>
      <c r="EK43" s="60">
        <f>_xlfn.IFNA((INDEX(data_pull!$A:$BA,MATCH(EK$2,data_pull!$B:$B,0),MATCH($A43,data_pull!$2:$2,0))),EJ43*(( 1+EK26/400)))</f>
        <v>96.2</v>
      </c>
      <c r="EL43" s="60">
        <f>_xlfn.IFNA((INDEX(data_pull!$A:$BA,MATCH(EL$2,data_pull!$B:$B,0),MATCH($A43,data_pull!$2:$2,0))),EK43*(( 1+EL26/400)))</f>
        <v>97.2</v>
      </c>
      <c r="EM43" s="60">
        <f>_xlfn.IFNA((INDEX(data_pull!$A:$BA,MATCH(EM$2,data_pull!$B:$B,0),MATCH($A43,data_pull!$2:$2,0))),EL43*(( 1+EM26/400)))</f>
        <v>101.4</v>
      </c>
      <c r="EN43" s="60">
        <f>_xlfn.IFNA((INDEX(data_pull!$A:$BA,MATCH(EN$2,data_pull!$B:$B,0),MATCH($A43,data_pull!$2:$2,0))),EM43*(( 1+EN26/400)))</f>
        <v>100.3</v>
      </c>
      <c r="EO43" s="60">
        <f>_xlfn.IFNA((INDEX(data_pull!$A:$BA,MATCH(EO$2,data_pull!$B:$B,0),MATCH($A43,data_pull!$2:$2,0))),EN43*(( 1+EO26/400)))</f>
        <v>98.7</v>
      </c>
      <c r="EP43" s="60">
        <f>_xlfn.IFNA((INDEX(data_pull!$A:$BA,MATCH(EP$2,data_pull!$B:$B,0),MATCH($A43,data_pull!$2:$2,0))),EO43*(( 1+EP26/400)))</f>
        <v>99.1</v>
      </c>
      <c r="EQ43" s="60">
        <f>_xlfn.IFNA((INDEX(data_pull!$A:$BA,MATCH(EQ$2,data_pull!$B:$B,0),MATCH($A43,data_pull!$2:$2,0))),EP43*(( 1+EQ26/400)))</f>
        <v>99.5</v>
      </c>
      <c r="ER43" s="60">
        <f>_xlfn.IFNA((INDEX(data_pull!$A:$BA,MATCH(ER$2,data_pull!$B:$B,0),MATCH($A43,data_pull!$2:$2,0))),EQ43*(( 1+ER26/400)))</f>
        <v>100.2</v>
      </c>
      <c r="ES43" s="60">
        <f>_xlfn.IFNA((INDEX(data_pull!$A:$BA,MATCH(ES$2,data_pull!$B:$B,0),MATCH($A43,data_pull!$2:$2,0))),ER43*(( 1+ES26/400)))</f>
        <v>98.1</v>
      </c>
      <c r="ET43" s="60">
        <f>_xlfn.IFNA((INDEX(data_pull!$A:$BA,MATCH(ET$2,data_pull!$B:$B,0),MATCH($A43,data_pull!$2:$2,0))),ES43*(( 1+ET26/400)))</f>
        <v>93.9</v>
      </c>
      <c r="EU43" s="60">
        <f>_xlfn.IFNA((INDEX(data_pull!$A:$BA,MATCH(EU$2,data_pull!$B:$B,0),MATCH($A43,data_pull!$2:$2,0))),ET43*(( 1+EU26/400)))</f>
        <v>93.7</v>
      </c>
      <c r="EV43" s="60">
        <f>_xlfn.IFNA((INDEX(data_pull!$A:$BA,MATCH(EV$2,data_pull!$B:$B,0),MATCH($A43,data_pull!$2:$2,0))),EU43*(( 1+EV26/400)))</f>
        <v>95.4</v>
      </c>
      <c r="EW43" s="60">
        <f>_xlfn.IFNA((INDEX(data_pull!$A:$BA,MATCH(EW$2,data_pull!$B:$B,0),MATCH($A43,data_pull!$2:$2,0))),EV43*(( 1+EW26/400)))</f>
        <v>95.5</v>
      </c>
      <c r="EX43" s="60">
        <f>_xlfn.IFNA((INDEX(data_pull!$A:$BA,MATCH(EX$2,data_pull!$B:$B,0),MATCH($A43,data_pull!$2:$2,0))),EW43*(( 1+EX26/400)))</f>
        <v>93.2</v>
      </c>
      <c r="EY43" s="60">
        <f>_xlfn.IFNA((INDEX(data_pull!$A:$BA,MATCH(EY$2,data_pull!$B:$B,0),MATCH($A43,data_pull!$2:$2,0))),EX43*(( 1+EY26/400)))</f>
        <v>95.3</v>
      </c>
      <c r="EZ43" s="60">
        <f>_xlfn.IFNA((INDEX(data_pull!$A:$BA,MATCH(EZ$2,data_pull!$B:$B,0),MATCH($A43,data_pull!$2:$2,0))),EY43*(( 1+EZ26/400)))</f>
        <v>93.7</v>
      </c>
      <c r="FA43" s="60">
        <f>_xlfn.IFNA((INDEX(data_pull!$A:$BA,MATCH(FA$2,data_pull!$B:$B,0),MATCH($A43,data_pull!$2:$2,0))),EZ43*(( 1+FA26/400)))</f>
        <v>93.7</v>
      </c>
      <c r="FB43" s="60">
        <f>_xlfn.IFNA((INDEX(data_pull!$A:$BA,MATCH(FB$2,data_pull!$B:$B,0),MATCH($A43,data_pull!$2:$2,0))),FA43*(( 1+FB26/400)))</f>
        <v>86.7</v>
      </c>
      <c r="FC43" s="60">
        <f>_xlfn.IFNA((INDEX(data_pull!$A:$BA,MATCH(FC$2,data_pull!$B:$B,0),MATCH($A43,data_pull!$2:$2,0))),FB43*(( 1+FC26/400)))</f>
        <v>94.3</v>
      </c>
      <c r="FD43" s="60">
        <f>_xlfn.IFNA((INDEX(data_pull!$A:$BA,MATCH(FD$2,data_pull!$B:$B,0),MATCH($A43,data_pull!$2:$2,0))),FC43*(( 1+FD26/400)))</f>
        <v>91.4</v>
      </c>
      <c r="FE43" s="60">
        <f>_xlfn.IFNA((INDEX(data_pull!$A:$BA,MATCH(FE$2,data_pull!$B:$B,0),MATCH($A43,data_pull!$2:$2,0))),FD43*(( 1+FE26/400)))</f>
        <v>93.2</v>
      </c>
      <c r="FF43" s="60">
        <f>_xlfn.IFNA((INDEX(data_pull!$A:$BA,MATCH(FF$2,data_pull!$B:$B,0),MATCH($A43,data_pull!$2:$2,0))),FE43*(( 1+FF26/400)))</f>
        <v>93.1</v>
      </c>
      <c r="FG43" s="60">
        <f>_xlfn.IFNA((INDEX(data_pull!$A:$BA,MATCH(FG$2,data_pull!$B:$B,0),MATCH($A43,data_pull!$2:$2,0))),FF43*(( 1+FG26/400)))</f>
        <v>96.4</v>
      </c>
      <c r="FH43" s="60">
        <f>_xlfn.IFNA((INDEX(data_pull!$A:$BA,MATCH(FH$2,data_pull!$B:$B,0),MATCH($A43,data_pull!$2:$2,0))),FG43*(( 1+FH26/400)))</f>
        <v>98.9</v>
      </c>
      <c r="FI43" s="60">
        <f>_xlfn.IFNA((INDEX(data_pull!$A:$BA,MATCH(FI$2,data_pull!$B:$B,0),MATCH($A43,data_pull!$2:$2,0))),FH43*(( 1+FI26/400)))</f>
        <v>98.7</v>
      </c>
      <c r="FJ43" s="60">
        <f>_xlfn.IFNA((INDEX(data_pull!$A:$BA,MATCH(FJ$2,data_pull!$B:$B,0),MATCH($A43,data_pull!$2:$2,0))),FI43*(( 1+FJ26/400)))</f>
        <v>104.7</v>
      </c>
      <c r="FK43" s="60">
        <f>_xlfn.IFNA((INDEX(data_pull!$A:$BA,MATCH(FK$2,data_pull!$B:$B,0),MATCH($A43,data_pull!$2:$2,0))),FJ43*(( 1+FK26/400)))</f>
        <v>109.1</v>
      </c>
      <c r="FL43" s="60">
        <f>_xlfn.IFNA((INDEX(data_pull!$A:$BA,MATCH(FL$2,data_pull!$B:$B,0),MATCH($A43,data_pull!$2:$2,0))),FK43*(( 1+FL26/400)))</f>
        <v>109.4</v>
      </c>
      <c r="FM43" s="60">
        <f>_xlfn.IFNA((INDEX(data_pull!$A:$BA,MATCH(FM$2,data_pull!$B:$B,0),MATCH($A43,data_pull!$2:$2,0))),FL43*(( 1+FM26/400)))</f>
        <v>111.4</v>
      </c>
      <c r="FN43" s="60">
        <f>_xlfn.IFNA((INDEX(data_pull!$A:$BA,MATCH(FN$2,data_pull!$B:$B,0),MATCH($A43,data_pull!$2:$2,0))),FM43*(( 1+FN26/400)))</f>
        <v>113.9</v>
      </c>
      <c r="FO43" s="60">
        <f>_xlfn.IFNA((INDEX(data_pull!$A:$BA,MATCH(FO$2,data_pull!$B:$B,0),MATCH($A43,data_pull!$2:$2,0))),FN43*(( 1+FO26/400)))</f>
        <v>114.4</v>
      </c>
      <c r="FP43" s="60">
        <f>_xlfn.IFNA((INDEX(data_pull!$A:$BA,MATCH(FP$2,data_pull!$B:$B,0),MATCH($A43,data_pull!$2:$2,0))),FO43*(( 1+FP26/400)))</f>
        <v>114.7</v>
      </c>
      <c r="FQ43" s="60">
        <f>_xlfn.IFNA((INDEX(data_pull!$A:$BA,MATCH(FQ$2,data_pull!$B:$B,0),MATCH($A43,data_pull!$2:$2,0))),FP43*(( 1+FQ26/400)))</f>
        <v>117.6</v>
      </c>
      <c r="FR43" s="60">
        <f>_xlfn.IFNA((INDEX(data_pull!$A:$BA,MATCH(FR$2,data_pull!$B:$B,0),MATCH($A43,data_pull!$2:$2,0))),FQ43*(( 1+FR26/400)))</f>
        <v>122.3</v>
      </c>
      <c r="FS43" s="60">
        <f>_xlfn.IFNA((INDEX(data_pull!$A:$BA,MATCH(FS$2,data_pull!$B:$B,0),MATCH($A43,data_pull!$2:$2,0))),FR43*(( 1+FS26/400)))</f>
        <v>124.4</v>
      </c>
      <c r="FT43" s="60">
        <f>_xlfn.IFNA((INDEX(data_pull!$A:$BA,MATCH(FT$2,data_pull!$B:$B,0),MATCH($A43,data_pull!$2:$2,0))),FS43*(( 1+FT26/400)))</f>
        <v>126.4</v>
      </c>
      <c r="FU43" s="60">
        <f>_xlfn.IFNA((INDEX(data_pull!$A:$BA,MATCH(FU$2,data_pull!$B:$B,0),MATCH($A43,data_pull!$2:$2,0))),FT43*(( 1+FU26/400)))</f>
        <v>128.80000000000001</v>
      </c>
      <c r="FV43" s="60">
        <f>_xlfn.IFNA((INDEX(data_pull!$A:$BA,MATCH(FV$2,data_pull!$B:$B,0),MATCH($A43,data_pull!$2:$2,0))),FU43*(( 1+FV26/400)))</f>
        <v>136.5</v>
      </c>
      <c r="FW43" s="60">
        <f>_xlfn.IFNA((INDEX(data_pull!$A:$BA,MATCH(FW$2,data_pull!$B:$B,0),MATCH($A43,data_pull!$2:$2,0))),FV43*(( 1+FW26/400)))</f>
        <v>135.69999999999999</v>
      </c>
      <c r="FX43" s="60">
        <f>_xlfn.IFNA((INDEX(data_pull!$A:$BA,MATCH(FX$2,data_pull!$B:$B,0),MATCH($A43,data_pull!$2:$2,0))),FW43*(( 1+FX26/400)))</f>
        <v>136.4</v>
      </c>
      <c r="FY43" s="60">
        <f>_xlfn.IFNA((INDEX(data_pull!$A:$BA,MATCH(FY$2,data_pull!$B:$B,0),MATCH($A43,data_pull!$2:$2,0))),FX43*(( 1+FY26/400)))</f>
        <v>136.69999999999999</v>
      </c>
      <c r="FZ43" s="60">
        <f>_xlfn.IFNA((INDEX(data_pull!$A:$BA,MATCH(FZ$2,data_pull!$B:$B,0),MATCH($A43,data_pull!$2:$2,0))),FY43*(( 1+FZ26/400)))</f>
        <v>139</v>
      </c>
      <c r="GA43" s="60">
        <f>_xlfn.IFNA((INDEX(data_pull!$A:$BA,MATCH(GA$2,data_pull!$B:$B,0),MATCH($A43,data_pull!$2:$2,0))),FZ43*(( 1+GA26/400)))</f>
        <v>142.69999999999999</v>
      </c>
      <c r="GB43" s="60">
        <f>_xlfn.IFNA((INDEX(data_pull!$A:$BA,MATCH(GB$2,data_pull!$B:$B,0),MATCH($A43,data_pull!$2:$2,0))),GA43*(( 1+GB26/400)))</f>
        <v>137.9</v>
      </c>
      <c r="GC43" s="60">
        <f>_xlfn.IFNA((INDEX(data_pull!$A:$BA,MATCH(GC$2,data_pull!$B:$B,0),MATCH($A43,data_pull!$2:$2,0))),GB43*(( 1+GC26/400)))</f>
        <v>141.9</v>
      </c>
      <c r="GD43" s="60">
        <f>_xlfn.IFNA((INDEX(data_pull!$A:$BA,MATCH(GD$2,data_pull!$B:$B,0),MATCH($A43,data_pull!$2:$2,0))),GC43*(( 1+GD26/400)))</f>
        <v>138.5</v>
      </c>
      <c r="GE43" s="60">
        <f>_xlfn.IFNA((INDEX(data_pull!$A:$BA,MATCH(GE$2,data_pull!$B:$B,0),MATCH($A43,data_pull!$2:$2,0))),GD43*(( 1+GE26/400)))</f>
        <v>135.69999999999999</v>
      </c>
      <c r="GF43" s="60">
        <f>_xlfn.IFNA((INDEX(data_pull!$A:$BA,MATCH(GF$2,data_pull!$B:$B,0),MATCH($A43,data_pull!$2:$2,0))),GE43*(( 1+GF26/400)))</f>
        <v>137.80000000000001</v>
      </c>
      <c r="GG43" s="60">
        <f>_xlfn.IFNA((INDEX(data_pull!$A:$BA,MATCH(GG$2,data_pull!$B:$B,0),MATCH($A43,data_pull!$2:$2,0))),GF43*(( 1+GG26/400)))</f>
        <v>138.6</v>
      </c>
      <c r="GH43" s="60">
        <f>_xlfn.IFNA((INDEX(data_pull!$A:$BA,MATCH(GH$2,data_pull!$B:$B,0),MATCH($A43,data_pull!$2:$2,0))),GG43*(( 1+GH26/400)))</f>
        <v>128.80000000000001</v>
      </c>
      <c r="GI43" s="60">
        <f>_xlfn.IFNA((INDEX(data_pull!$A:$BA,MATCH(GI$2,data_pull!$B:$B,0),MATCH($A43,data_pull!$2:$2,0))),GH43*(( 1+GI26/400)))</f>
        <v>131</v>
      </c>
      <c r="GJ43" s="60">
        <f>_xlfn.IFNA((INDEX(data_pull!$A:$BA,MATCH(GJ$2,data_pull!$B:$B,0),MATCH($A43,data_pull!$2:$2,0))),GI43*(( 1+GJ26/400)))</f>
        <v>132.19999999999999</v>
      </c>
      <c r="GK43" s="60">
        <f>_xlfn.IFNA((INDEX(data_pull!$A:$BA,MATCH(GK$2,data_pull!$B:$B,0),MATCH($A43,data_pull!$2:$2,0))),GJ43*(( 1+GK26/400)))</f>
        <v>133.9</v>
      </c>
      <c r="GL43" s="60">
        <f>_xlfn.IFNA((INDEX(data_pull!$A:$BA,MATCH(GL$2,data_pull!$B:$B,0),MATCH($A43,data_pull!$2:$2,0))),GK43*(( 1+GL26/400)))</f>
        <v>149.5</v>
      </c>
      <c r="GM43" s="60">
        <f>_xlfn.IFNA((INDEX(data_pull!$A:$BA,MATCH(GM$2,data_pull!$B:$B,0),MATCH($A43,data_pull!$2:$2,0))),GL43*(( 1+GM26/400)))</f>
        <v>152</v>
      </c>
      <c r="GN43" s="60">
        <f>_xlfn.IFNA((INDEX(data_pull!$A:$BA,MATCH(GN$2,data_pull!$B:$B,0),MATCH($A43,data_pull!$2:$2,0))),GM43*(( 1+GN26/400)))</f>
        <v>158.9</v>
      </c>
      <c r="GO43" s="60">
        <f>_xlfn.IFNA((INDEX(data_pull!$A:$BA,MATCH(GO$2,data_pull!$B:$B,0),MATCH($A43,data_pull!$2:$2,0))),GN43*(( 1+GO26/400)))</f>
        <v>180.6</v>
      </c>
      <c r="GP43" s="60">
        <f>_xlfn.IFNA((INDEX(data_pull!$A:$BA,MATCH(GP$2,data_pull!$B:$B,0),MATCH($A43,data_pull!$2:$2,0))),GO43*(( 1+GP26/400)))</f>
        <v>177.18651988450367</v>
      </c>
      <c r="GQ43" s="60">
        <f>_xlfn.IFNA((INDEX(data_pull!$A:$BA,MATCH(GQ$2,data_pull!$B:$B,0),MATCH($A43,data_pull!$2:$2,0))),GP43*(( 1+GQ26/400)))</f>
        <v>174.03483909470407</v>
      </c>
      <c r="GR43" s="60">
        <f>_xlfn.IFNA((INDEX(data_pull!$A:$BA,MATCH(GR$2,data_pull!$B:$B,0),MATCH($A43,data_pull!$2:$2,0))),GQ43*(( 1+GR26/400)))</f>
        <v>171.48778013957576</v>
      </c>
      <c r="GS43" s="60">
        <f>_xlfn.IFNA((INDEX(data_pull!$A:$BA,MATCH(GS$2,data_pull!$B:$B,0),MATCH($A43,data_pull!$2:$2,0))),GR43*(( 1+GS26/400)))</f>
        <v>172.1654567953982</v>
      </c>
      <c r="GT43" s="60">
        <f>_xlfn.IFNA((INDEX(data_pull!$A:$BA,MATCH(GT$2,data_pull!$B:$B,0),MATCH($A43,data_pull!$2:$2,0))),GS43*(( 1+GT26/400)))</f>
        <v>170.8863541598607</v>
      </c>
      <c r="GU43" s="60">
        <f>_xlfn.IFNA((INDEX(data_pull!$A:$BA,MATCH(GU$2,data_pull!$B:$B,0),MATCH($A43,data_pull!$2:$2,0))),GT43*(( 1+GU26/400)))</f>
        <v>170.08552688303695</v>
      </c>
      <c r="GV43" s="60">
        <f>_xlfn.IFNA((INDEX(data_pull!$A:$BA,MATCH(GV$2,data_pull!$B:$B,0),MATCH($A43,data_pull!$2:$2,0))),GU43*(( 1+GV26/400)))</f>
        <v>169.73001769775522</v>
      </c>
      <c r="GW43" s="60">
        <f>_xlfn.IFNA((INDEX(data_pull!$A:$BA,MATCH(GW$2,data_pull!$B:$B,0),MATCH($A43,data_pull!$2:$2,0))),GV43*(( 1+GW26/400)))</f>
        <v>172.59507306249316</v>
      </c>
      <c r="GX43" s="60">
        <f>_xlfn.IFNA((INDEX(data_pull!$A:$BA,MATCH(GX$2,data_pull!$B:$B,0),MATCH($A43,data_pull!$2:$2,0))),GW43*(( 1+GX26/400)))</f>
        <v>173.00470341289537</v>
      </c>
      <c r="GY43" s="60">
        <f>_xlfn.IFNA((INDEX(data_pull!$A:$BA,MATCH(GY$2,data_pull!$B:$B,0),MATCH($A43,data_pull!$2:$2,0))),GX43*(( 1+GY26/400)))</f>
        <v>173.72106070797071</v>
      </c>
      <c r="GZ43" s="60">
        <f>_xlfn.IFNA((INDEX(data_pull!$A:$BA,MATCH(GZ$2,data_pull!$B:$B,0),MATCH($A43,data_pull!$2:$2,0))),GY43*(( 1+GZ26/400)))</f>
        <v>174.70852789383875</v>
      </c>
      <c r="HA43" s="60">
        <f>_xlfn.IFNA((INDEX(data_pull!$A:$BA,MATCH(HA$2,data_pull!$B:$B,0),MATCH($A43,data_pull!$2:$2,0))),GZ43*(( 1+HA26/400)))</f>
        <v>179.34308235135455</v>
      </c>
      <c r="HB43" s="60">
        <f>_xlfn.IFNA((INDEX(data_pull!$A:$BA,MATCH(HB$2,data_pull!$B:$B,0),MATCH($A43,data_pull!$2:$2,0))),HA43*(( 1+HB26/400)))</f>
        <v>180.90250790093563</v>
      </c>
      <c r="HC43" s="60">
        <f>_xlfn.IFNA((INDEX(data_pull!$A:$BA,MATCH(HC$2,data_pull!$B:$B,0),MATCH($A43,data_pull!$2:$2,0))),HB43*(( 1+HC26/400)))</f>
        <v>182.67434047404606</v>
      </c>
      <c r="HD43" s="60">
        <f>_xlfn.IFNA((INDEX(data_pull!$A:$BA,MATCH(HD$2,data_pull!$B:$B,0),MATCH($A43,data_pull!$2:$2,0))),HC43*(( 1+HD26/400)))</f>
        <v>184.64358607414394</v>
      </c>
      <c r="HE43" s="60">
        <f>_xlfn.IFNA((INDEX(data_pull!$A:$BA,MATCH(HE$2,data_pull!$B:$B,0),MATCH($A43,data_pull!$2:$2,0))),HD43*(( 1+HE26/400)))</f>
        <v>190.98213107203773</v>
      </c>
      <c r="HF43" s="60">
        <f>_xlfn.IFNA((INDEX(data_pull!$A:$BA,MATCH(HF$2,data_pull!$B:$B,0),MATCH($A43,data_pull!$2:$2,0))),HE43*(( 1+HF26/400)))</f>
        <v>193.46329392943269</v>
      </c>
      <c r="HG43" s="60">
        <f>_xlfn.IFNA((INDEX(data_pull!$A:$BA,MATCH(HG$2,data_pull!$B:$B,0),MATCH($A43,data_pull!$2:$2,0))),HF43*(( 1+HG26/400)))</f>
        <v>196.12241669330515</v>
      </c>
      <c r="HH43" s="60">
        <f>_xlfn.IFNA((INDEX(data_pull!$A:$BA,MATCH(HH$2,data_pull!$B:$B,0),MATCH($A43,data_pull!$2:$2,0))),HG43*(( 1+HH26/400)))</f>
        <v>198.95450265810379</v>
      </c>
      <c r="HI43" s="60">
        <f>_xlfn.IFNA((INDEX(data_pull!$A:$BA,MATCH(HI$2,data_pull!$B:$B,0),MATCH($A43,data_pull!$2:$2,0))),HH43*(( 1+HI26/400)))</f>
        <v>203.56300366734794</v>
      </c>
      <c r="HJ43" s="60">
        <f>_xlfn.IFNA((INDEX(data_pull!$A:$BA,MATCH(HJ$2,data_pull!$B:$B,0),MATCH($A43,data_pull!$2:$2,0))),HI43*(( 1+HJ26/400)))</f>
        <v>206.06922672037024</v>
      </c>
      <c r="HK43" s="60">
        <f>_xlfn.IFNA((INDEX(data_pull!$A:$BA,MATCH(HK$2,data_pull!$B:$B,0),MATCH($A43,data_pull!$2:$2,0))),HJ43*(( 1+HK26/400)))</f>
        <v>208.53706316535525</v>
      </c>
      <c r="HL43" s="60">
        <f>_xlfn.IFNA((INDEX(data_pull!$A:$BA,MATCH(HL$2,data_pull!$B:$B,0),MATCH($A43,data_pull!$2:$2,0))),HK43*(( 1+HL26/400)))</f>
        <v>210.91395787868629</v>
      </c>
      <c r="HM43" s="60">
        <f>_xlfn.IFNA((INDEX(data_pull!$A:$BA,MATCH(HM$2,data_pull!$B:$B,0),MATCH($A43,data_pull!$2:$2,0))),HL43*(( 1+HM26/400)))</f>
        <v>214.94092840165908</v>
      </c>
      <c r="HN43" s="60">
        <f>_xlfn.IFNA((INDEX(data_pull!$A:$BA,MATCH(HN$2,data_pull!$B:$B,0),MATCH($A43,data_pull!$2:$2,0))),HM43*(( 1+HN26/400)))</f>
        <v>217.14514329589824</v>
      </c>
      <c r="HO43" s="60">
        <f>_xlfn.IFNA((INDEX(data_pull!$A:$BA,MATCH(HO$2,data_pull!$B:$B,0),MATCH($A43,data_pull!$2:$2,0))),HN43*(( 1+HO26/400)))</f>
        <v>219.28348926806419</v>
      </c>
      <c r="HP43" s="60">
        <f>_xlfn.IFNA((INDEX(data_pull!$A:$BA,MATCH(HP$2,data_pull!$B:$B,0),MATCH($A43,data_pull!$2:$2,0))),HO43*(( 1+HP26/400)))</f>
        <v>221.36220621649798</v>
      </c>
      <c r="HQ43" s="60">
        <f>_xlfn.IFNA((INDEX(data_pull!$A:$BA,MATCH(HQ$2,data_pull!$B:$B,0),MATCH($A43,data_pull!$2:$2,0))),HP43*(( 1+HQ26/400)))</f>
        <v>227.83025577508027</v>
      </c>
      <c r="HR43" s="60">
        <f>_xlfn.IFNA((INDEX(data_pull!$A:$BA,MATCH(HR$2,data_pull!$B:$B,0),MATCH($A43,data_pull!$2:$2,0))),HQ43*(( 1+HR26/400)))</f>
        <v>230.46802961019122</v>
      </c>
      <c r="HS43" s="60">
        <f>_xlfn.IFNA((INDEX(data_pull!$A:$BA,MATCH(HS$2,data_pull!$B:$B,0),MATCH($A43,data_pull!$2:$2,0))),HR43*(( 1+HS26/400)))</f>
        <v>233.23071550195141</v>
      </c>
      <c r="HT43" s="60">
        <f>_xlfn.IFNA((INDEX(data_pull!$A:$BA,MATCH(HT$2,data_pull!$B:$B,0),MATCH($A43,data_pull!$2:$2,0))),HS43*(( 1+HT26/400)))</f>
        <v>236.16484061753414</v>
      </c>
      <c r="HU43" s="60">
        <f>_xlfn.IFNA((INDEX(data_pull!$A:$BA,MATCH(HU$2,data_pull!$B:$B,0),MATCH($A43,data_pull!$2:$2,0))),HT43*(( 1+HU26/400)))</f>
        <v>242.69910526246218</v>
      </c>
      <c r="HV43" s="60">
        <f>_xlfn.IFNA((INDEX(data_pull!$A:$BA,MATCH(HV$2,data_pull!$B:$B,0),MATCH($A43,data_pull!$2:$2,0))),HU43*(( 1+HV26/400)))</f>
        <v>245.72623702212505</v>
      </c>
      <c r="HW43" s="60">
        <f>_xlfn.IFNA((INDEX(data_pull!$A:$BA,MATCH(HW$2,data_pull!$B:$B,0),MATCH($A43,data_pull!$2:$2,0))),HV43*(( 1+HW26/400)))</f>
        <v>248.81917001967605</v>
      </c>
      <c r="HX43" s="60">
        <f>_xlfn.IFNA((INDEX(data_pull!$A:$BA,MATCH(HX$2,data_pull!$B:$B,0),MATCH($A43,data_pull!$2:$2,0))),HW43*(( 1+HX26/400)))</f>
        <v>251.95141612204424</v>
      </c>
      <c r="HY43" s="60">
        <f>_xlfn.IFNA((INDEX(data_pull!$A:$BA,MATCH(HY$2,data_pull!$B:$B,0),MATCH($A43,data_pull!$2:$2,0))),HX43*(( 1+HY26/400)))</f>
        <v>257.01855873769745</v>
      </c>
      <c r="HZ43" s="60">
        <f>_xlfn.IFNA((INDEX(data_pull!$A:$BA,MATCH(HZ$2,data_pull!$B:$B,0),MATCH($A43,data_pull!$2:$2,0))),HY43*(( 1+HZ26/400)))</f>
        <v>259.82344268958065</v>
      </c>
      <c r="IA43" s="60">
        <f>_xlfn.IFNA((INDEX(data_pull!$A:$BA,MATCH(IA$2,data_pull!$B:$B,0),MATCH($A43,data_pull!$2:$2,0))),HZ43*(( 1+IA26/400)))</f>
        <v>262.55629769755546</v>
      </c>
      <c r="IB43" s="60">
        <f>_xlfn.IFNA((INDEX(data_pull!$A:$BA,MATCH(IB$2,data_pull!$B:$B,0),MATCH($A43,data_pull!$2:$2,0))),IA43*(( 1+IB26/400)))</f>
        <v>265.18944086830732</v>
      </c>
      <c r="IC43" s="60" t="e">
        <f>_xlfn.IFNA((INDEX(data_pull!$A:$BA,MATCH(IC$2,data_pull!$B:$B,0),MATCH($A43,data_pull!$2:$2,0))),IB43*(( 1+IC26/400)))</f>
        <v>#VALUE!</v>
      </c>
    </row>
    <row r="44" spans="1:238" s="60" customFormat="1">
      <c r="A44" s="69" t="s">
        <v>530</v>
      </c>
      <c r="B44" s="60">
        <f>_xlfn.IFNA((INDEX(data_pull!$A:$BA,MATCH(B$2,data_pull!$B:$B,0),MATCH($A44,data_pull!$2:$2,0))),A44*(( 1+B27/400)))</f>
        <v>27</v>
      </c>
      <c r="C44" s="60">
        <f>_xlfn.IFNA((INDEX(data_pull!$A:$BA,MATCH(C$2,data_pull!$B:$B,0),MATCH($A44,data_pull!$2:$2,0))),B44*(( 1+C27/400)))</f>
        <v>27</v>
      </c>
      <c r="D44" s="60">
        <f>_xlfn.IFNA((INDEX(data_pull!$A:$BA,MATCH(D$2,data_pull!$B:$B,0),MATCH($A44,data_pull!$2:$2,0))),C44*(( 1+D27/400)))</f>
        <v>27.9</v>
      </c>
      <c r="E44" s="60">
        <f>_xlfn.IFNA((INDEX(data_pull!$A:$BA,MATCH(E$2,data_pull!$B:$B,0),MATCH($A44,data_pull!$2:$2,0))),D44*(( 1+E27/400)))</f>
        <v>26.6</v>
      </c>
      <c r="F44" s="60">
        <f>_xlfn.IFNA((INDEX(data_pull!$A:$BA,MATCH(F$2,data_pull!$B:$B,0),MATCH($A44,data_pull!$2:$2,0))),E44*(( 1+F27/400)))</f>
        <v>29.9</v>
      </c>
      <c r="G44" s="60">
        <f>_xlfn.IFNA((INDEX(data_pull!$A:$BA,MATCH(G$2,data_pull!$B:$B,0),MATCH($A44,data_pull!$2:$2,0))),F44*(( 1+G27/400)))</f>
        <v>30.7</v>
      </c>
      <c r="H44" s="60">
        <f>_xlfn.IFNA((INDEX(data_pull!$A:$BA,MATCH(H$2,data_pull!$B:$B,0),MATCH($A44,data_pull!$2:$2,0))),G44*(( 1+H27/400)))</f>
        <v>29.8</v>
      </c>
      <c r="I44" s="60">
        <f>_xlfn.IFNA((INDEX(data_pull!$A:$BA,MATCH(I$2,data_pull!$B:$B,0),MATCH($A44,data_pull!$2:$2,0))),H44*(( 1+I27/400)))</f>
        <v>30.1</v>
      </c>
      <c r="J44" s="60">
        <f>_xlfn.IFNA((INDEX(data_pull!$A:$BA,MATCH(J$2,data_pull!$B:$B,0),MATCH($A44,data_pull!$2:$2,0))),I44*(( 1+J27/400)))</f>
        <v>31.8</v>
      </c>
      <c r="K44" s="60">
        <f>_xlfn.IFNA((INDEX(data_pull!$A:$BA,MATCH(K$2,data_pull!$B:$B,0),MATCH($A44,data_pull!$2:$2,0))),J44*(( 1+K27/400)))</f>
        <v>32</v>
      </c>
      <c r="L44" s="60">
        <f>_xlfn.IFNA((INDEX(data_pull!$A:$BA,MATCH(L$2,data_pull!$B:$B,0),MATCH($A44,data_pull!$2:$2,0))),K44*(( 1+L27/400)))</f>
        <v>33.1</v>
      </c>
      <c r="M44" s="60">
        <f>_xlfn.IFNA((INDEX(data_pull!$A:$BA,MATCH(M$2,data_pull!$B:$B,0),MATCH($A44,data_pull!$2:$2,0))),L44*(( 1+M27/400)))</f>
        <v>36.6</v>
      </c>
      <c r="N44" s="60">
        <f>_xlfn.IFNA((INDEX(data_pull!$A:$BA,MATCH(N$2,data_pull!$B:$B,0),MATCH($A44,data_pull!$2:$2,0))),M44*(( 1+N27/400)))</f>
        <v>39.299999999999997</v>
      </c>
      <c r="O44" s="60">
        <f>_xlfn.IFNA((INDEX(data_pull!$A:$BA,MATCH(O$2,data_pull!$B:$B,0),MATCH($A44,data_pull!$2:$2,0))),N44*(( 1+O27/400)))</f>
        <v>39.4</v>
      </c>
      <c r="P44" s="60">
        <f>_xlfn.IFNA((INDEX(data_pull!$A:$BA,MATCH(P$2,data_pull!$B:$B,0),MATCH($A44,data_pull!$2:$2,0))),O44*(( 1+P27/400)))</f>
        <v>37.6</v>
      </c>
      <c r="Q44" s="60">
        <f>_xlfn.IFNA((INDEX(data_pull!$A:$BA,MATCH(Q$2,data_pull!$B:$B,0),MATCH($A44,data_pull!$2:$2,0))),P44*(( 1+Q27/400)))</f>
        <v>39.4</v>
      </c>
      <c r="R44" s="60">
        <f>_xlfn.IFNA((INDEX(data_pull!$A:$BA,MATCH(R$2,data_pull!$B:$B,0),MATCH($A44,data_pull!$2:$2,0))),Q44*(( 1+R27/400)))</f>
        <v>37.4</v>
      </c>
      <c r="S44" s="60">
        <f>_xlfn.IFNA((INDEX(data_pull!$A:$BA,MATCH(S$2,data_pull!$B:$B,0),MATCH($A44,data_pull!$2:$2,0))),R44*(( 1+S27/400)))</f>
        <v>39.299999999999997</v>
      </c>
      <c r="T44" s="60">
        <f>_xlfn.IFNA((INDEX(data_pull!$A:$BA,MATCH(T$2,data_pull!$B:$B,0),MATCH($A44,data_pull!$2:$2,0))),S44*(( 1+T27/400)))</f>
        <v>43.5</v>
      </c>
      <c r="U44" s="60">
        <f>_xlfn.IFNA((INDEX(data_pull!$A:$BA,MATCH(U$2,data_pull!$B:$B,0),MATCH($A44,data_pull!$2:$2,0))),T44*(( 1+U27/400)))</f>
        <v>38.1</v>
      </c>
      <c r="V44" s="60">
        <f>_xlfn.IFNA((INDEX(data_pull!$A:$BA,MATCH(V$2,data_pull!$B:$B,0),MATCH($A44,data_pull!$2:$2,0))),U44*(( 1+V27/400)))</f>
        <v>31.5</v>
      </c>
      <c r="W44" s="60">
        <f>_xlfn.IFNA((INDEX(data_pull!$A:$BA,MATCH(W$2,data_pull!$B:$B,0),MATCH($A44,data_pull!$2:$2,0))),V44*(( 1+W27/400)))</f>
        <v>34.200000000000003</v>
      </c>
      <c r="X44" s="60">
        <f>_xlfn.IFNA((INDEX(data_pull!$A:$BA,MATCH(X$2,data_pull!$B:$B,0),MATCH($A44,data_pull!$2:$2,0))),W44*(( 1+X27/400)))</f>
        <v>43.2</v>
      </c>
      <c r="Y44" s="60">
        <f>_xlfn.IFNA((INDEX(data_pull!$A:$BA,MATCH(Y$2,data_pull!$B:$B,0),MATCH($A44,data_pull!$2:$2,0))),X44*(( 1+Y27/400)))</f>
        <v>43.9</v>
      </c>
      <c r="Z44" s="60">
        <f>_xlfn.IFNA((INDEX(data_pull!$A:$BA,MATCH(Z$2,data_pull!$B:$B,0),MATCH($A44,data_pull!$2:$2,0))),Y44*(( 1+Z27/400)))</f>
        <v>49.9</v>
      </c>
      <c r="AA44" s="60">
        <f>_xlfn.IFNA((INDEX(data_pull!$A:$BA,MATCH(AA$2,data_pull!$B:$B,0),MATCH($A44,data_pull!$2:$2,0))),Z44*(( 1+AA27/400)))</f>
        <v>49</v>
      </c>
      <c r="AB44" s="60">
        <f>_xlfn.IFNA((INDEX(data_pull!$A:$BA,MATCH(AB$2,data_pull!$B:$B,0),MATCH($A44,data_pull!$2:$2,0))),AA44*(( 1+AB27/400)))</f>
        <v>48.5</v>
      </c>
      <c r="AC44" s="60">
        <f>_xlfn.IFNA((INDEX(data_pull!$A:$BA,MATCH(AC$2,data_pull!$B:$B,0),MATCH($A44,data_pull!$2:$2,0))),AB44*(( 1+AC27/400)))</f>
        <v>47.5</v>
      </c>
      <c r="AD44" s="60">
        <f>_xlfn.IFNA((INDEX(data_pull!$A:$BA,MATCH(AD$2,data_pull!$B:$B,0),MATCH($A44,data_pull!$2:$2,0))),AC44*(( 1+AD27/400)))</f>
        <v>51</v>
      </c>
      <c r="AE44" s="60">
        <f>_xlfn.IFNA((INDEX(data_pull!$A:$BA,MATCH(AE$2,data_pull!$B:$B,0),MATCH($A44,data_pull!$2:$2,0))),AD44*(( 1+AE27/400)))</f>
        <v>55.7</v>
      </c>
      <c r="AF44" s="60">
        <f>_xlfn.IFNA((INDEX(data_pull!$A:$BA,MATCH(AF$2,data_pull!$B:$B,0),MATCH($A44,data_pull!$2:$2,0))),AE44*(( 1+AF27/400)))</f>
        <v>57.9</v>
      </c>
      <c r="AG44" s="60">
        <f>_xlfn.IFNA((INDEX(data_pull!$A:$BA,MATCH(AG$2,data_pull!$B:$B,0),MATCH($A44,data_pull!$2:$2,0))),AF44*(( 1+AG27/400)))</f>
        <v>58.1</v>
      </c>
      <c r="AH44" s="60">
        <f>_xlfn.IFNA((INDEX(data_pull!$A:$BA,MATCH(AH$2,data_pull!$B:$B,0),MATCH($A44,data_pull!$2:$2,0))),AG44*(( 1+AH27/400)))</f>
        <v>54.4</v>
      </c>
      <c r="AI44" s="60">
        <f>_xlfn.IFNA((INDEX(data_pull!$A:$BA,MATCH(AI$2,data_pull!$B:$B,0),MATCH($A44,data_pull!$2:$2,0))),AH44*(( 1+AI27/400)))</f>
        <v>66.2</v>
      </c>
      <c r="AJ44" s="60">
        <f>_xlfn.IFNA((INDEX(data_pull!$A:$BA,MATCH(AJ$2,data_pull!$B:$B,0),MATCH($A44,data_pull!$2:$2,0))),AI44*(( 1+AJ27/400)))</f>
        <v>66.7</v>
      </c>
      <c r="AK44" s="60">
        <f>_xlfn.IFNA((INDEX(data_pull!$A:$BA,MATCH(AK$2,data_pull!$B:$B,0),MATCH($A44,data_pull!$2:$2,0))),AJ44*(( 1+AK27/400)))</f>
        <v>70.3</v>
      </c>
      <c r="AL44" s="60">
        <f>_xlfn.IFNA((INDEX(data_pull!$A:$BA,MATCH(AL$2,data_pull!$B:$B,0),MATCH($A44,data_pull!$2:$2,0))),AK44*(( 1+AL27/400)))</f>
        <v>66.599999999999994</v>
      </c>
      <c r="AM44" s="60">
        <f>_xlfn.IFNA((INDEX(data_pull!$A:$BA,MATCH(AM$2,data_pull!$B:$B,0),MATCH($A44,data_pull!$2:$2,0))),AL44*(( 1+AM27/400)))</f>
        <v>66.5</v>
      </c>
      <c r="AN44" s="60">
        <f>_xlfn.IFNA((INDEX(data_pull!$A:$BA,MATCH(AN$2,data_pull!$B:$B,0),MATCH($A44,data_pull!$2:$2,0))),AM44*(( 1+AN27/400)))</f>
        <v>65.3</v>
      </c>
      <c r="AO44" s="60">
        <f>_xlfn.IFNA((INDEX(data_pull!$A:$BA,MATCH(AO$2,data_pull!$B:$B,0),MATCH($A44,data_pull!$2:$2,0))),AN44*(( 1+AO27/400)))</f>
        <v>62.1</v>
      </c>
      <c r="AP44" s="60">
        <f>_xlfn.IFNA((INDEX(data_pull!$A:$BA,MATCH(AP$2,data_pull!$B:$B,0),MATCH($A44,data_pull!$2:$2,0))),AO44*(( 1+AP27/400)))</f>
        <v>67</v>
      </c>
      <c r="AQ44" s="60">
        <f>_xlfn.IFNA((INDEX(data_pull!$A:$BA,MATCH(AQ$2,data_pull!$B:$B,0),MATCH($A44,data_pull!$2:$2,0))),AP44*(( 1+AQ27/400)))</f>
        <v>49.8</v>
      </c>
      <c r="AR44" s="60">
        <f>_xlfn.IFNA((INDEX(data_pull!$A:$BA,MATCH(AR$2,data_pull!$B:$B,0),MATCH($A44,data_pull!$2:$2,0))),AQ44*(( 1+AR27/400)))</f>
        <v>56</v>
      </c>
      <c r="AS44" s="60">
        <f>_xlfn.IFNA((INDEX(data_pull!$A:$BA,MATCH(AS$2,data_pull!$B:$B,0),MATCH($A44,data_pull!$2:$2,0))),AR44*(( 1+AS27/400)))</f>
        <v>61.7</v>
      </c>
      <c r="AT44" s="60">
        <f>_xlfn.IFNA((INDEX(data_pull!$A:$BA,MATCH(AT$2,data_pull!$B:$B,0),MATCH($A44,data_pull!$2:$2,0))),AS44*(( 1+AT27/400)))</f>
        <v>58.5</v>
      </c>
      <c r="AU44" s="60">
        <f>_xlfn.IFNA((INDEX(data_pull!$A:$BA,MATCH(AU$2,data_pull!$B:$B,0),MATCH($A44,data_pull!$2:$2,0))),AT44*(( 1+AU27/400)))</f>
        <v>50.7</v>
      </c>
      <c r="AV44" s="60">
        <f>_xlfn.IFNA((INDEX(data_pull!$A:$BA,MATCH(AV$2,data_pull!$B:$B,0),MATCH($A44,data_pull!$2:$2,0))),AU44*(( 1+AV27/400)))</f>
        <v>52.7</v>
      </c>
      <c r="AW44" s="60">
        <f>_xlfn.IFNA((INDEX(data_pull!$A:$BA,MATCH(AW$2,data_pull!$B:$B,0),MATCH($A44,data_pull!$2:$2,0))),AV44*(( 1+AW27/400)))</f>
        <v>44.8</v>
      </c>
      <c r="AX44" s="60">
        <f>_xlfn.IFNA((INDEX(data_pull!$A:$BA,MATCH(AX$2,data_pull!$B:$B,0),MATCH($A44,data_pull!$2:$2,0))),AW44*(( 1+AX27/400)))</f>
        <v>33.5</v>
      </c>
      <c r="AY44" s="60">
        <f>_xlfn.IFNA((INDEX(data_pull!$A:$BA,MATCH(AY$2,data_pull!$B:$B,0),MATCH($A44,data_pull!$2:$2,0))),AX44*(( 1+AY27/400)))</f>
        <v>34.700000000000003</v>
      </c>
      <c r="AZ44" s="60">
        <f>_xlfn.IFNA((INDEX(data_pull!$A:$BA,MATCH(AZ$2,data_pull!$B:$B,0),MATCH($A44,data_pull!$2:$2,0))),AY44*(( 1+AZ27/400)))</f>
        <v>35.4</v>
      </c>
      <c r="BA44" s="60">
        <f>_xlfn.IFNA((INDEX(data_pull!$A:$BA,MATCH(BA$2,data_pull!$B:$B,0),MATCH($A44,data_pull!$2:$2,0))),AZ44*(( 1+BA27/400)))</f>
        <v>31.7</v>
      </c>
      <c r="BB44" s="60">
        <f>_xlfn.IFNA((INDEX(data_pull!$A:$BA,MATCH(BB$2,data_pull!$B:$B,0),MATCH($A44,data_pull!$2:$2,0))),BA44*(( 1+BB27/400)))</f>
        <v>34.299999999999997</v>
      </c>
      <c r="BC44" s="60">
        <f>_xlfn.IFNA((INDEX(data_pull!$A:$BA,MATCH(BC$2,data_pull!$B:$B,0),MATCH($A44,data_pull!$2:$2,0))),BB44*(( 1+BC27/400)))</f>
        <v>46.3</v>
      </c>
      <c r="BD44" s="60">
        <f>_xlfn.IFNA((INDEX(data_pull!$A:$BA,MATCH(BD$2,data_pull!$B:$B,0),MATCH($A44,data_pull!$2:$2,0))),BC44*(( 1+BD27/400)))</f>
        <v>53.3</v>
      </c>
      <c r="BE44" s="60">
        <f>_xlfn.IFNA((INDEX(data_pull!$A:$BA,MATCH(BE$2,data_pull!$B:$B,0),MATCH($A44,data_pull!$2:$2,0))),BD44*(( 1+BE27/400)))</f>
        <v>54.6</v>
      </c>
      <c r="BF44" s="60">
        <f>_xlfn.IFNA((INDEX(data_pull!$A:$BA,MATCH(BF$2,data_pull!$B:$B,0),MATCH($A44,data_pull!$2:$2,0))),BE44*(( 1+BF27/400)))</f>
        <v>64.8</v>
      </c>
      <c r="BG44" s="60">
        <f>_xlfn.IFNA((INDEX(data_pull!$A:$BA,MATCH(BG$2,data_pull!$B:$B,0),MATCH($A44,data_pull!$2:$2,0))),BF44*(( 1+BG27/400)))</f>
        <v>63.8</v>
      </c>
      <c r="BH44" s="60">
        <f>_xlfn.IFNA((INDEX(data_pull!$A:$BA,MATCH(BH$2,data_pull!$B:$B,0),MATCH($A44,data_pull!$2:$2,0))),BG44*(( 1+BH27/400)))</f>
        <v>53.8</v>
      </c>
      <c r="BI44" s="60">
        <f>_xlfn.IFNA((INDEX(data_pull!$A:$BA,MATCH(BI$2,data_pull!$B:$B,0),MATCH($A44,data_pull!$2:$2,0))),BH44*(( 1+BI27/400)))</f>
        <v>54.3</v>
      </c>
      <c r="BJ44" s="60">
        <f>_xlfn.IFNA((INDEX(data_pull!$A:$BA,MATCH(BJ$2,data_pull!$B:$B,0),MATCH($A44,data_pull!$2:$2,0))),BI44*(( 1+BJ27/400)))</f>
        <v>57.7</v>
      </c>
      <c r="BK44" s="60">
        <f>_xlfn.IFNA((INDEX(data_pull!$A:$BA,MATCH(BK$2,data_pull!$B:$B,0),MATCH($A44,data_pull!$2:$2,0))),BJ44*(( 1+BK27/400)))</f>
        <v>56.3</v>
      </c>
      <c r="BL44" s="60">
        <f>_xlfn.IFNA((INDEX(data_pull!$A:$BA,MATCH(BL$2,data_pull!$B:$B,0),MATCH($A44,data_pull!$2:$2,0))),BK44*(( 1+BL27/400)))</f>
        <v>60.8</v>
      </c>
      <c r="BM44" s="60">
        <f>_xlfn.IFNA((INDEX(data_pull!$A:$BA,MATCH(BM$2,data_pull!$B:$B,0),MATCH($A44,data_pull!$2:$2,0))),BL44*(( 1+BM27/400)))</f>
        <v>59</v>
      </c>
      <c r="BN44" s="60">
        <f>_xlfn.IFNA((INDEX(data_pull!$A:$BA,MATCH(BN$2,data_pull!$B:$B,0),MATCH($A44,data_pull!$2:$2,0))),BM44*(( 1+BN27/400)))</f>
        <v>63</v>
      </c>
      <c r="BO44" s="60">
        <f>_xlfn.IFNA((INDEX(data_pull!$A:$BA,MATCH(BO$2,data_pull!$B:$B,0),MATCH($A44,data_pull!$2:$2,0))),BN44*(( 1+BO27/400)))</f>
        <v>63.4</v>
      </c>
      <c r="BP44" s="60">
        <f>_xlfn.IFNA((INDEX(data_pull!$A:$BA,MATCH(BP$2,data_pull!$B:$B,0),MATCH($A44,data_pull!$2:$2,0))),BO44*(( 1+BP27/400)))</f>
        <v>64.599999999999994</v>
      </c>
      <c r="BQ44" s="60">
        <f>_xlfn.IFNA((INDEX(data_pull!$A:$BA,MATCH(BQ$2,data_pull!$B:$B,0),MATCH($A44,data_pull!$2:$2,0))),BP44*(( 1+BQ27/400)))</f>
        <v>73.099999999999994</v>
      </c>
      <c r="BR44" s="60">
        <f>_xlfn.IFNA((INDEX(data_pull!$A:$BA,MATCH(BR$2,data_pull!$B:$B,0),MATCH($A44,data_pull!$2:$2,0))),BQ44*(( 1+BR27/400)))</f>
        <v>76</v>
      </c>
      <c r="BS44" s="60">
        <f>_xlfn.IFNA((INDEX(data_pull!$A:$BA,MATCH(BS$2,data_pull!$B:$B,0),MATCH($A44,data_pull!$2:$2,0))),BR44*(( 1+BS27/400)))</f>
        <v>87.3</v>
      </c>
      <c r="BT44" s="60">
        <f>_xlfn.IFNA((INDEX(data_pull!$A:$BA,MATCH(BT$2,data_pull!$B:$B,0),MATCH($A44,data_pull!$2:$2,0))),BS44*(( 1+BT27/400)))</f>
        <v>91.3</v>
      </c>
      <c r="BU44" s="60">
        <f>_xlfn.IFNA((INDEX(data_pull!$A:$BA,MATCH(BU$2,data_pull!$B:$B,0),MATCH($A44,data_pull!$2:$2,0))),BT44*(( 1+BU27/400)))</f>
        <v>87.1</v>
      </c>
      <c r="BV44" s="60">
        <f>_xlfn.IFNA((INDEX(data_pull!$A:$BA,MATCH(BV$2,data_pull!$B:$B,0),MATCH($A44,data_pull!$2:$2,0))),BU44*(( 1+BV27/400)))</f>
        <v>84.5</v>
      </c>
      <c r="BW44" s="60">
        <f>_xlfn.IFNA((INDEX(data_pull!$A:$BA,MATCH(BW$2,data_pull!$B:$B,0),MATCH($A44,data_pull!$2:$2,0))),BV44*(( 1+BW27/400)))</f>
        <v>90</v>
      </c>
      <c r="BX44" s="60">
        <f>_xlfn.IFNA((INDEX(data_pull!$A:$BA,MATCH(BX$2,data_pull!$B:$B,0),MATCH($A44,data_pull!$2:$2,0))),BW44*(( 1+BX27/400)))</f>
        <v>97.8</v>
      </c>
      <c r="BY44" s="60">
        <f>_xlfn.IFNA((INDEX(data_pull!$A:$BA,MATCH(BY$2,data_pull!$B:$B,0),MATCH($A44,data_pull!$2:$2,0))),BX44*(( 1+BY27/400)))</f>
        <v>102.7</v>
      </c>
      <c r="BZ44" s="60">
        <f>_xlfn.IFNA((INDEX(data_pull!$A:$BA,MATCH(BZ$2,data_pull!$B:$B,0),MATCH($A44,data_pull!$2:$2,0))),BY44*(( 1+BZ27/400)))</f>
        <v>104.9</v>
      </c>
      <c r="CA44" s="60">
        <f>_xlfn.IFNA((INDEX(data_pull!$A:$BA,MATCH(CA$2,data_pull!$B:$B,0),MATCH($A44,data_pull!$2:$2,0))),BZ44*(( 1+CA27/400)))</f>
        <v>94.4</v>
      </c>
      <c r="CB44" s="60">
        <f>_xlfn.IFNA((INDEX(data_pull!$A:$BA,MATCH(CB$2,data_pull!$B:$B,0),MATCH($A44,data_pull!$2:$2,0))),CA44*(( 1+CB27/400)))</f>
        <v>91.6</v>
      </c>
      <c r="CC44" s="60">
        <f>_xlfn.IFNA((INDEX(data_pull!$A:$BA,MATCH(CC$2,data_pull!$B:$B,0),MATCH($A44,data_pull!$2:$2,0))),CB44*(( 1+CC27/400)))</f>
        <v>91.4</v>
      </c>
      <c r="CD44" s="60">
        <f>_xlfn.IFNA((INDEX(data_pull!$A:$BA,MATCH(CD$2,data_pull!$B:$B,0),MATCH($A44,data_pull!$2:$2,0))),CC44*(( 1+CD27/400)))</f>
        <v>91.1</v>
      </c>
      <c r="CE44" s="60">
        <f>_xlfn.IFNA((INDEX(data_pull!$A:$BA,MATCH(CE$2,data_pull!$B:$B,0),MATCH($A44,data_pull!$2:$2,0))),CD44*(( 1+CE27/400)))</f>
        <v>94.7</v>
      </c>
      <c r="CF44" s="60">
        <f>_xlfn.IFNA((INDEX(data_pull!$A:$BA,MATCH(CF$2,data_pull!$B:$B,0),MATCH($A44,data_pull!$2:$2,0))),CE44*(( 1+CF27/400)))</f>
        <v>97</v>
      </c>
      <c r="CG44" s="60">
        <f>_xlfn.IFNA((INDEX(data_pull!$A:$BA,MATCH(CG$2,data_pull!$B:$B,0),MATCH($A44,data_pull!$2:$2,0))),CF44*(( 1+CG27/400)))</f>
        <v>95.4</v>
      </c>
      <c r="CH44" s="60">
        <f>_xlfn.IFNA((INDEX(data_pull!$A:$BA,MATCH(CH$2,data_pull!$B:$B,0),MATCH($A44,data_pull!$2:$2,0))),CG44*(( 1+CH27/400)))</f>
        <v>91.5</v>
      </c>
      <c r="CI44" s="60">
        <f>_xlfn.IFNA((INDEX(data_pull!$A:$BA,MATCH(CI$2,data_pull!$B:$B,0),MATCH($A44,data_pull!$2:$2,0))),CH44*(( 1+CI27/400)))</f>
        <v>87.5</v>
      </c>
      <c r="CJ44" s="60">
        <f>_xlfn.IFNA((INDEX(data_pull!$A:$BA,MATCH(CJ$2,data_pull!$B:$B,0),MATCH($A44,data_pull!$2:$2,0))),CI44*(( 1+CJ27/400)))</f>
        <v>88.2</v>
      </c>
      <c r="CK44" s="60">
        <f>_xlfn.IFNA((INDEX(data_pull!$A:$BA,MATCH(CK$2,data_pull!$B:$B,0),MATCH($A44,data_pull!$2:$2,0))),CJ44*(( 1+CK27/400)))</f>
        <v>89.5</v>
      </c>
      <c r="CL44" s="60">
        <f>_xlfn.IFNA((INDEX(data_pull!$A:$BA,MATCH(CL$2,data_pull!$B:$B,0),MATCH($A44,data_pull!$2:$2,0))),CK44*(( 1+CL27/400)))</f>
        <v>99.8</v>
      </c>
      <c r="CM44" s="60">
        <f>_xlfn.IFNA((INDEX(data_pull!$A:$BA,MATCH(CM$2,data_pull!$B:$B,0),MATCH($A44,data_pull!$2:$2,0))),CL44*(( 1+CM27/400)))</f>
        <v>102</v>
      </c>
      <c r="CN44" s="60">
        <f>_xlfn.IFNA((INDEX(data_pull!$A:$BA,MATCH(CN$2,data_pull!$B:$B,0),MATCH($A44,data_pull!$2:$2,0))),CM44*(( 1+CN27/400)))</f>
        <v>98.9</v>
      </c>
      <c r="CO44" s="60">
        <f>_xlfn.IFNA((INDEX(data_pull!$A:$BA,MATCH(CO$2,data_pull!$B:$B,0),MATCH($A44,data_pull!$2:$2,0))),CN44*(( 1+CO27/400)))</f>
        <v>107.2</v>
      </c>
      <c r="CP44" s="60">
        <f>_xlfn.IFNA((INDEX(data_pull!$A:$BA,MATCH(CP$2,data_pull!$B:$B,0),MATCH($A44,data_pull!$2:$2,0))),CO44*(( 1+CP27/400)))</f>
        <v>111.5</v>
      </c>
      <c r="CQ44" s="60">
        <f>_xlfn.IFNA((INDEX(data_pull!$A:$BA,MATCH(CQ$2,data_pull!$B:$B,0),MATCH($A44,data_pull!$2:$2,0))),CP44*(( 1+CQ27/400)))</f>
        <v>121.9</v>
      </c>
      <c r="CR44" s="60">
        <f>_xlfn.IFNA((INDEX(data_pull!$A:$BA,MATCH(CR$2,data_pull!$B:$B,0),MATCH($A44,data_pull!$2:$2,0))),CQ44*(( 1+CR27/400)))</f>
        <v>115.5</v>
      </c>
      <c r="CS44" s="60">
        <f>_xlfn.IFNA((INDEX(data_pull!$A:$BA,MATCH(CS$2,data_pull!$B:$B,0),MATCH($A44,data_pull!$2:$2,0))),CR44*(( 1+CS27/400)))</f>
        <v>141</v>
      </c>
      <c r="CT44" s="60">
        <f>_xlfn.IFNA((INDEX(data_pull!$A:$BA,MATCH(CT$2,data_pull!$B:$B,0),MATCH($A44,data_pull!$2:$2,0))),CS44*(( 1+CT27/400)))</f>
        <v>122.4</v>
      </c>
      <c r="CU44" s="60">
        <f>_xlfn.IFNA((INDEX(data_pull!$A:$BA,MATCH(CU$2,data_pull!$B:$B,0),MATCH($A44,data_pull!$2:$2,0))),CT44*(( 1+CU27/400)))</f>
        <v>129.30000000000001</v>
      </c>
      <c r="CV44" s="60">
        <f>_xlfn.IFNA((INDEX(data_pull!$A:$BA,MATCH(CV$2,data_pull!$B:$B,0),MATCH($A44,data_pull!$2:$2,0))),CU44*(( 1+CV27/400)))</f>
        <v>142.4</v>
      </c>
      <c r="CW44" s="60">
        <f>_xlfn.IFNA((INDEX(data_pull!$A:$BA,MATCH(CW$2,data_pull!$B:$B,0),MATCH($A44,data_pull!$2:$2,0))),CV44*(( 1+CW27/400)))</f>
        <v>150.9</v>
      </c>
      <c r="CX44" s="60">
        <f>_xlfn.IFNA((INDEX(data_pull!$A:$BA,MATCH(CX$2,data_pull!$B:$B,0),MATCH($A44,data_pull!$2:$2,0))),CW44*(( 1+CX27/400)))</f>
        <v>155.30000000000001</v>
      </c>
      <c r="CY44" s="60">
        <f>_xlfn.IFNA((INDEX(data_pull!$A:$BA,MATCH(CY$2,data_pull!$B:$B,0),MATCH($A44,data_pull!$2:$2,0))),CX44*(( 1+CY27/400)))</f>
        <v>153.1</v>
      </c>
      <c r="CZ44" s="60">
        <f>_xlfn.IFNA((INDEX(data_pull!$A:$BA,MATCH(CZ$2,data_pull!$B:$B,0),MATCH($A44,data_pull!$2:$2,0))),CY44*(( 1+CZ27/400)))</f>
        <v>159.1</v>
      </c>
      <c r="DA44" s="60">
        <f>_xlfn.IFNA((INDEX(data_pull!$A:$BA,MATCH(DA$2,data_pull!$B:$B,0),MATCH($A44,data_pull!$2:$2,0))),CZ44*(( 1+DA27/400)))</f>
        <v>156.19999999999999</v>
      </c>
      <c r="DB44" s="60">
        <f>_xlfn.IFNA((INDEX(data_pull!$A:$BA,MATCH(DB$2,data_pull!$B:$B,0),MATCH($A44,data_pull!$2:$2,0))),DA44*(( 1+DB27/400)))</f>
        <v>162.4</v>
      </c>
      <c r="DC44" s="60">
        <f>_xlfn.IFNA((INDEX(data_pull!$A:$BA,MATCH(DC$2,data_pull!$B:$B,0),MATCH($A44,data_pull!$2:$2,0))),DB44*(( 1+DC27/400)))</f>
        <v>171.9</v>
      </c>
      <c r="DD44" s="60">
        <f>_xlfn.IFNA((INDEX(data_pull!$A:$BA,MATCH(DD$2,data_pull!$B:$B,0),MATCH($A44,data_pull!$2:$2,0))),DC44*(( 1+DD27/400)))</f>
        <v>172.6</v>
      </c>
      <c r="DE44" s="60">
        <f>_xlfn.IFNA((INDEX(data_pull!$A:$BA,MATCH(DE$2,data_pull!$B:$B,0),MATCH($A44,data_pull!$2:$2,0))),DD44*(( 1+DE27/400)))</f>
        <v>175.3</v>
      </c>
      <c r="DF44" s="60">
        <f>_xlfn.IFNA((INDEX(data_pull!$A:$BA,MATCH(DF$2,data_pull!$B:$B,0),MATCH($A44,data_pull!$2:$2,0))),DE44*(( 1+DF27/400)))</f>
        <v>176.9</v>
      </c>
      <c r="DG44" s="60">
        <f>_xlfn.IFNA((INDEX(data_pull!$A:$BA,MATCH(DG$2,data_pull!$B:$B,0),MATCH($A44,data_pull!$2:$2,0))),DF44*(( 1+DG27/400)))</f>
        <v>180.5</v>
      </c>
      <c r="DH44" s="60">
        <f>_xlfn.IFNA((INDEX(data_pull!$A:$BA,MATCH(DH$2,data_pull!$B:$B,0),MATCH($A44,data_pull!$2:$2,0))),DG44*(( 1+DH27/400)))</f>
        <v>190.5</v>
      </c>
      <c r="DI44" s="60">
        <f>_xlfn.IFNA((INDEX(data_pull!$A:$BA,MATCH(DI$2,data_pull!$B:$B,0),MATCH($A44,data_pull!$2:$2,0))),DH44*(( 1+DI27/400)))</f>
        <v>181.5</v>
      </c>
      <c r="DJ44" s="60">
        <f>_xlfn.IFNA((INDEX(data_pull!$A:$BA,MATCH(DJ$2,data_pull!$B:$B,0),MATCH($A44,data_pull!$2:$2,0))),DI44*(( 1+DJ27/400)))</f>
        <v>178.8</v>
      </c>
      <c r="DK44" s="60">
        <f>_xlfn.IFNA((INDEX(data_pull!$A:$BA,MATCH(DK$2,data_pull!$B:$B,0),MATCH($A44,data_pull!$2:$2,0))),DJ44*(( 1+DK27/400)))</f>
        <v>175.4</v>
      </c>
      <c r="DL44" s="60">
        <f>_xlfn.IFNA((INDEX(data_pull!$A:$BA,MATCH(DL$2,data_pull!$B:$B,0),MATCH($A44,data_pull!$2:$2,0))),DK44*(( 1+DL27/400)))</f>
        <v>180.1</v>
      </c>
      <c r="DM44" s="60">
        <f>_xlfn.IFNA((INDEX(data_pull!$A:$BA,MATCH(DM$2,data_pull!$B:$B,0),MATCH($A44,data_pull!$2:$2,0))),DL44*(( 1+DM27/400)))</f>
        <v>176.4</v>
      </c>
      <c r="DN44" s="60">
        <f>_xlfn.IFNA((INDEX(data_pull!$A:$BA,MATCH(DN$2,data_pull!$B:$B,0),MATCH($A44,data_pull!$2:$2,0))),DM44*(( 1+DN27/400)))</f>
        <v>186</v>
      </c>
      <c r="DO44" s="60">
        <f>_xlfn.IFNA((INDEX(data_pull!$A:$BA,MATCH(DO$2,data_pull!$B:$B,0),MATCH($A44,data_pull!$2:$2,0))),DN44*(( 1+DO27/400)))</f>
        <v>184.4</v>
      </c>
      <c r="DP44" s="60">
        <f>_xlfn.IFNA((INDEX(data_pull!$A:$BA,MATCH(DP$2,data_pull!$B:$B,0),MATCH($A44,data_pull!$2:$2,0))),DO44*(( 1+DP27/400)))</f>
        <v>187.7</v>
      </c>
      <c r="DQ44" s="60">
        <f>_xlfn.IFNA((INDEX(data_pull!$A:$BA,MATCH(DQ$2,data_pull!$B:$B,0),MATCH($A44,data_pull!$2:$2,0))),DP44*(( 1+DQ27/400)))</f>
        <v>192.1</v>
      </c>
      <c r="DR44" s="60">
        <f>_xlfn.IFNA((INDEX(data_pull!$A:$BA,MATCH(DR$2,data_pull!$B:$B,0),MATCH($A44,data_pull!$2:$2,0))),DQ44*(( 1+DR27/400)))</f>
        <v>202.2</v>
      </c>
      <c r="DS44" s="60">
        <f>_xlfn.IFNA((INDEX(data_pull!$A:$BA,MATCH(DS$2,data_pull!$B:$B,0),MATCH($A44,data_pull!$2:$2,0))),DR44*(( 1+DS27/400)))</f>
        <v>201.1</v>
      </c>
      <c r="DT44" s="60">
        <f>_xlfn.IFNA((INDEX(data_pull!$A:$BA,MATCH(DT$2,data_pull!$B:$B,0),MATCH($A44,data_pull!$2:$2,0))),DS44*(( 1+DT27/400)))</f>
        <v>185.6</v>
      </c>
      <c r="DU44" s="60">
        <f>_xlfn.IFNA((INDEX(data_pull!$A:$BA,MATCH(DU$2,data_pull!$B:$B,0),MATCH($A44,data_pull!$2:$2,0))),DT44*(( 1+DU27/400)))</f>
        <v>187.6</v>
      </c>
      <c r="DV44" s="60">
        <f>_xlfn.IFNA((INDEX(data_pull!$A:$BA,MATCH(DV$2,data_pull!$B:$B,0),MATCH($A44,data_pull!$2:$2,0))),DU44*(( 1+DV27/400)))</f>
        <v>154.9</v>
      </c>
      <c r="DW44" s="60">
        <f>_xlfn.IFNA((INDEX(data_pull!$A:$BA,MATCH(DW$2,data_pull!$B:$B,0),MATCH($A44,data_pull!$2:$2,0))),DV44*(( 1+DW27/400)))</f>
        <v>148.69999999999999</v>
      </c>
      <c r="DX44" s="60">
        <f>_xlfn.IFNA((INDEX(data_pull!$A:$BA,MATCH(DX$2,data_pull!$B:$B,0),MATCH($A44,data_pull!$2:$2,0))),DW44*(( 1+DX27/400)))</f>
        <v>130.9</v>
      </c>
      <c r="DY44" s="60">
        <f>_xlfn.IFNA((INDEX(data_pull!$A:$BA,MATCH(DY$2,data_pull!$B:$B,0),MATCH($A44,data_pull!$2:$2,0))),DX44*(( 1+DY27/400)))</f>
        <v>115.8</v>
      </c>
      <c r="DZ44" s="60">
        <f>_xlfn.IFNA((INDEX(data_pull!$A:$BA,MATCH(DZ$2,data_pull!$B:$B,0),MATCH($A44,data_pull!$2:$2,0))),DY44*(( 1+DZ27/400)))</f>
        <v>115.5</v>
      </c>
      <c r="EA44" s="60">
        <f>_xlfn.IFNA((INDEX(data_pull!$A:$BA,MATCH(EA$2,data_pull!$B:$B,0),MATCH($A44,data_pull!$2:$2,0))),DZ44*(( 1+EA27/400)))</f>
        <v>119.9</v>
      </c>
      <c r="EB44" s="60">
        <f>_xlfn.IFNA((INDEX(data_pull!$A:$BA,MATCH(EB$2,data_pull!$B:$B,0),MATCH($A44,data_pull!$2:$2,0))),EA44*(( 1+EB27/400)))</f>
        <v>126.5</v>
      </c>
      <c r="EC44" s="60">
        <f>_xlfn.IFNA((INDEX(data_pull!$A:$BA,MATCH(EC$2,data_pull!$B:$B,0),MATCH($A44,data_pull!$2:$2,0))),EB44*(( 1+EC27/400)))</f>
        <v>142</v>
      </c>
      <c r="ED44" s="60">
        <f>_xlfn.IFNA((INDEX(data_pull!$A:$BA,MATCH(ED$2,data_pull!$B:$B,0),MATCH($A44,data_pull!$2:$2,0))),EC44*(( 1+ED27/400)))</f>
        <v>161.5</v>
      </c>
      <c r="EE44" s="60">
        <f>_xlfn.IFNA((INDEX(data_pull!$A:$BA,MATCH(EE$2,data_pull!$B:$B,0),MATCH($A44,data_pull!$2:$2,0))),ED44*(( 1+EE27/400)))</f>
        <v>160.9</v>
      </c>
      <c r="EF44" s="60">
        <f>_xlfn.IFNA((INDEX(data_pull!$A:$BA,MATCH(EF$2,data_pull!$B:$B,0),MATCH($A44,data_pull!$2:$2,0))),EE44*(( 1+EF27/400)))</f>
        <v>180.3</v>
      </c>
      <c r="EG44" s="60">
        <f>_xlfn.IFNA((INDEX(data_pull!$A:$BA,MATCH(EG$2,data_pull!$B:$B,0),MATCH($A44,data_pull!$2:$2,0))),EF44*(( 1+EG27/400)))</f>
        <v>200.4</v>
      </c>
      <c r="EH44" s="60">
        <f>_xlfn.IFNA((INDEX(data_pull!$A:$BA,MATCH(EH$2,data_pull!$B:$B,0),MATCH($A44,data_pull!$2:$2,0))),EG44*(( 1+EH27/400)))</f>
        <v>209.2</v>
      </c>
      <c r="EI44" s="60">
        <f>_xlfn.IFNA((INDEX(data_pull!$A:$BA,MATCH(EI$2,data_pull!$B:$B,0),MATCH($A44,data_pull!$2:$2,0))),EH44*(( 1+EI27/400)))</f>
        <v>226</v>
      </c>
      <c r="EJ44" s="60">
        <f>_xlfn.IFNA((INDEX(data_pull!$A:$BA,MATCH(EJ$2,data_pull!$B:$B,0),MATCH($A44,data_pull!$2:$2,0))),EI44*(( 1+EJ27/400)))</f>
        <v>244.5</v>
      </c>
      <c r="EK44" s="60">
        <f>_xlfn.IFNA((INDEX(data_pull!$A:$BA,MATCH(EK$2,data_pull!$B:$B,0),MATCH($A44,data_pull!$2:$2,0))),EJ44*(( 1+EK27/400)))</f>
        <v>249.2</v>
      </c>
      <c r="EL44" s="60">
        <f>_xlfn.IFNA((INDEX(data_pull!$A:$BA,MATCH(EL$2,data_pull!$B:$B,0),MATCH($A44,data_pull!$2:$2,0))),EK44*(( 1+EL27/400)))</f>
        <v>315.3</v>
      </c>
      <c r="EM44" s="60">
        <f>_xlfn.IFNA((INDEX(data_pull!$A:$BA,MATCH(EM$2,data_pull!$B:$B,0),MATCH($A44,data_pull!$2:$2,0))),EL44*(( 1+EM27/400)))</f>
        <v>306.10000000000002</v>
      </c>
      <c r="EN44" s="60">
        <f>_xlfn.IFNA((INDEX(data_pull!$A:$BA,MATCH(EN$2,data_pull!$B:$B,0),MATCH($A44,data_pull!$2:$2,0))),EM44*(( 1+EN27/400)))</f>
        <v>311.89999999999998</v>
      </c>
      <c r="EO44" s="60">
        <f>_xlfn.IFNA((INDEX(data_pull!$A:$BA,MATCH(EO$2,data_pull!$B:$B,0),MATCH($A44,data_pull!$2:$2,0))),EN44*(( 1+EO27/400)))</f>
        <v>344.7</v>
      </c>
      <c r="EP44" s="60">
        <f>_xlfn.IFNA((INDEX(data_pull!$A:$BA,MATCH(EP$2,data_pull!$B:$B,0),MATCH($A44,data_pull!$2:$2,0))),EO44*(( 1+EP27/400)))</f>
        <v>357.2</v>
      </c>
      <c r="EQ44" s="60">
        <f>_xlfn.IFNA((INDEX(data_pull!$A:$BA,MATCH(EQ$2,data_pull!$B:$B,0),MATCH($A44,data_pull!$2:$2,0))),EP44*(( 1+EQ27/400)))</f>
        <v>367.3</v>
      </c>
      <c r="ER44" s="60">
        <f>_xlfn.IFNA((INDEX(data_pull!$A:$BA,MATCH(ER$2,data_pull!$B:$B,0),MATCH($A44,data_pull!$2:$2,0))),EQ44*(( 1+ER27/400)))</f>
        <v>384.8</v>
      </c>
      <c r="ES44" s="60">
        <f>_xlfn.IFNA((INDEX(data_pull!$A:$BA,MATCH(ES$2,data_pull!$B:$B,0),MATCH($A44,data_pull!$2:$2,0))),ER44*(( 1+ES27/400)))</f>
        <v>354.6</v>
      </c>
      <c r="ET44" s="60">
        <f>_xlfn.IFNA((INDEX(data_pull!$A:$BA,MATCH(ET$2,data_pull!$B:$B,0),MATCH($A44,data_pull!$2:$2,0))),ES44*(( 1+ET27/400)))</f>
        <v>354.5</v>
      </c>
      <c r="EU44" s="60">
        <f>_xlfn.IFNA((INDEX(data_pull!$A:$BA,MATCH(EU$2,data_pull!$B:$B,0),MATCH($A44,data_pull!$2:$2,0))),ET44*(( 1+EU27/400)))</f>
        <v>347.7</v>
      </c>
      <c r="EV44" s="60">
        <f>_xlfn.IFNA((INDEX(data_pull!$A:$BA,MATCH(EV$2,data_pull!$B:$B,0),MATCH($A44,data_pull!$2:$2,0))),EU44*(( 1+EV27/400)))</f>
        <v>314.60000000000002</v>
      </c>
      <c r="EW44" s="60">
        <f>_xlfn.IFNA((INDEX(data_pull!$A:$BA,MATCH(EW$2,data_pull!$B:$B,0),MATCH($A44,data_pull!$2:$2,0))),EV44*(( 1+EW27/400)))</f>
        <v>296.2</v>
      </c>
      <c r="EX44" s="60">
        <f>_xlfn.IFNA((INDEX(data_pull!$A:$BA,MATCH(EX$2,data_pull!$B:$B,0),MATCH($A44,data_pull!$2:$2,0))),EW44*(( 1+EX27/400)))</f>
        <v>241.7</v>
      </c>
      <c r="EY44" s="60">
        <f>_xlfn.IFNA((INDEX(data_pull!$A:$BA,MATCH(EY$2,data_pull!$B:$B,0),MATCH($A44,data_pull!$2:$2,0))),EX44*(( 1+EY27/400)))</f>
        <v>227.1</v>
      </c>
      <c r="EZ44" s="60">
        <f>_xlfn.IFNA((INDEX(data_pull!$A:$BA,MATCH(EZ$2,data_pull!$B:$B,0),MATCH($A44,data_pull!$2:$2,0))),EY44*(( 1+EZ27/400)))</f>
        <v>211.5</v>
      </c>
      <c r="FA44" s="60">
        <f>_xlfn.IFNA((INDEX(data_pull!$A:$BA,MATCH(FA$2,data_pull!$B:$B,0),MATCH($A44,data_pull!$2:$2,0))),EZ44*(( 1+FA27/400)))</f>
        <v>127.5</v>
      </c>
      <c r="FB44" s="60">
        <f>_xlfn.IFNA((INDEX(data_pull!$A:$BA,MATCH(FB$2,data_pull!$B:$B,0),MATCH($A44,data_pull!$2:$2,0))),FA44*(( 1+FB27/400)))</f>
        <v>122.7</v>
      </c>
      <c r="FC44" s="60">
        <f>_xlfn.IFNA((INDEX(data_pull!$A:$BA,MATCH(FC$2,data_pull!$B:$B,0),MATCH($A44,data_pull!$2:$2,0))),FB44*(( 1+FC27/400)))</f>
        <v>138.9</v>
      </c>
      <c r="FD44" s="60">
        <f>_xlfn.IFNA((INDEX(data_pull!$A:$BA,MATCH(FD$2,data_pull!$B:$B,0),MATCH($A44,data_pull!$2:$2,0))),FC44*(( 1+FD27/400)))</f>
        <v>159.4</v>
      </c>
      <c r="FE44" s="60">
        <f>_xlfn.IFNA((INDEX(data_pull!$A:$BA,MATCH(FE$2,data_pull!$B:$B,0),MATCH($A44,data_pull!$2:$2,0))),FD44*(( 1+FE27/400)))</f>
        <v>190.8</v>
      </c>
      <c r="FF44" s="60">
        <f>_xlfn.IFNA((INDEX(data_pull!$A:$BA,MATCH(FF$2,data_pull!$B:$B,0),MATCH($A44,data_pull!$2:$2,0))),FE44*(( 1+FF27/400)))</f>
        <v>204.7</v>
      </c>
      <c r="FG44" s="60">
        <f>_xlfn.IFNA((INDEX(data_pull!$A:$BA,MATCH(FG$2,data_pull!$B:$B,0),MATCH($A44,data_pull!$2:$2,0))),FF44*(( 1+FG27/400)))</f>
        <v>212.2</v>
      </c>
      <c r="FH44" s="60">
        <f>_xlfn.IFNA((INDEX(data_pull!$A:$BA,MATCH(FH$2,data_pull!$B:$B,0),MATCH($A44,data_pull!$2:$2,0))),FG44*(( 1+FH27/400)))</f>
        <v>227.1</v>
      </c>
      <c r="FI44" s="60">
        <f>_xlfn.IFNA((INDEX(data_pull!$A:$BA,MATCH(FI$2,data_pull!$B:$B,0),MATCH($A44,data_pull!$2:$2,0))),FH44*(( 1+FI27/400)))</f>
        <v>233.6</v>
      </c>
      <c r="FJ44" s="60">
        <f>_xlfn.IFNA((INDEX(data_pull!$A:$BA,MATCH(FJ$2,data_pull!$B:$B,0),MATCH($A44,data_pull!$2:$2,0))),FI44*(( 1+FJ27/400)))</f>
        <v>228.9</v>
      </c>
      <c r="FK44" s="60">
        <f>_xlfn.IFNA((INDEX(data_pull!$A:$BA,MATCH(FK$2,data_pull!$B:$B,0),MATCH($A44,data_pull!$2:$2,0))),FJ44*(( 1+FK27/400)))</f>
        <v>227.2</v>
      </c>
      <c r="FL44" s="60">
        <f>_xlfn.IFNA((INDEX(data_pull!$A:$BA,MATCH(FL$2,data_pull!$B:$B,0),MATCH($A44,data_pull!$2:$2,0))),FK44*(( 1+FL27/400)))</f>
        <v>201.7</v>
      </c>
      <c r="FM44" s="60">
        <f>_xlfn.IFNA((INDEX(data_pull!$A:$BA,MATCH(FM$2,data_pull!$B:$B,0),MATCH($A44,data_pull!$2:$2,0))),FL44*(( 1+FM27/400)))</f>
        <v>238</v>
      </c>
      <c r="FN44" s="60">
        <f>_xlfn.IFNA((INDEX(data_pull!$A:$BA,MATCH(FN$2,data_pull!$B:$B,0),MATCH($A44,data_pull!$2:$2,0))),FM44*(( 1+FN27/400)))</f>
        <v>261.5</v>
      </c>
      <c r="FO44" s="60">
        <f>_xlfn.IFNA((INDEX(data_pull!$A:$BA,MATCH(FO$2,data_pull!$B:$B,0),MATCH($A44,data_pull!$2:$2,0))),FN44*(( 1+FO27/400)))</f>
        <v>275.5</v>
      </c>
      <c r="FP44" s="60">
        <f>_xlfn.IFNA((INDEX(data_pull!$A:$BA,MATCH(FP$2,data_pull!$B:$B,0),MATCH($A44,data_pull!$2:$2,0))),FO44*(( 1+FP27/400)))</f>
        <v>280.8</v>
      </c>
      <c r="FQ44" s="60">
        <f>_xlfn.IFNA((INDEX(data_pull!$A:$BA,MATCH(FQ$2,data_pull!$B:$B,0),MATCH($A44,data_pull!$2:$2,0))),FP44*(( 1+FQ27/400)))</f>
        <v>280.89999999999998</v>
      </c>
      <c r="FR44" s="60">
        <f>_xlfn.IFNA((INDEX(data_pull!$A:$BA,MATCH(FR$2,data_pull!$B:$B,0),MATCH($A44,data_pull!$2:$2,0))),FQ44*(( 1+FR27/400)))</f>
        <v>297</v>
      </c>
      <c r="FS44" s="60">
        <f>_xlfn.IFNA((INDEX(data_pull!$A:$BA,MATCH(FS$2,data_pull!$B:$B,0),MATCH($A44,data_pull!$2:$2,0))),FR44*(( 1+FS27/400)))</f>
        <v>293.2</v>
      </c>
      <c r="FT44" s="60">
        <f>_xlfn.IFNA((INDEX(data_pull!$A:$BA,MATCH(FT$2,data_pull!$B:$B,0),MATCH($A44,data_pull!$2:$2,0))),FS44*(( 1+FT27/400)))</f>
        <v>301.2</v>
      </c>
      <c r="FU44" s="60">
        <f>_xlfn.IFNA((INDEX(data_pull!$A:$BA,MATCH(FU$2,data_pull!$B:$B,0),MATCH($A44,data_pull!$2:$2,0))),FT44*(( 1+FU27/400)))</f>
        <v>302.3</v>
      </c>
      <c r="FV44" s="60">
        <f>_xlfn.IFNA((INDEX(data_pull!$A:$BA,MATCH(FV$2,data_pull!$B:$B,0),MATCH($A44,data_pull!$2:$2,0))),FU44*(( 1+FV27/400)))</f>
        <v>338.8</v>
      </c>
      <c r="FW44" s="60">
        <f>_xlfn.IFNA((INDEX(data_pull!$A:$BA,MATCH(FW$2,data_pull!$B:$B,0),MATCH($A44,data_pull!$2:$2,0))),FV44*(( 1+FW27/400)))</f>
        <v>360</v>
      </c>
      <c r="FX44" s="60">
        <f>_xlfn.IFNA((INDEX(data_pull!$A:$BA,MATCH(FX$2,data_pull!$B:$B,0),MATCH($A44,data_pull!$2:$2,0))),FW44*(( 1+FX27/400)))</f>
        <v>328.3</v>
      </c>
      <c r="FY44" s="60">
        <f>_xlfn.IFNA((INDEX(data_pull!$A:$BA,MATCH(FY$2,data_pull!$B:$B,0),MATCH($A44,data_pull!$2:$2,0))),FX44*(( 1+FY27/400)))</f>
        <v>331.5</v>
      </c>
      <c r="FZ44" s="60">
        <f>_xlfn.IFNA((INDEX(data_pull!$A:$BA,MATCH(FZ$2,data_pull!$B:$B,0),MATCH($A44,data_pull!$2:$2,0))),FY44*(( 1+FZ27/400)))</f>
        <v>349.5</v>
      </c>
      <c r="GA44" s="60">
        <f>_xlfn.IFNA((INDEX(data_pull!$A:$BA,MATCH(GA$2,data_pull!$B:$B,0),MATCH($A44,data_pull!$2:$2,0))),FZ44*(( 1+GA27/400)))</f>
        <v>353.8</v>
      </c>
      <c r="GB44" s="60">
        <f>_xlfn.IFNA((INDEX(data_pull!$A:$BA,MATCH(GB$2,data_pull!$B:$B,0),MATCH($A44,data_pull!$2:$2,0))),GA44*(( 1+GB27/400)))</f>
        <v>323.89999999999998</v>
      </c>
      <c r="GC44" s="60">
        <f>_xlfn.IFNA((INDEX(data_pull!$A:$BA,MATCH(GC$2,data_pull!$B:$B,0),MATCH($A44,data_pull!$2:$2,0))),GB44*(( 1+GC27/400)))</f>
        <v>291.3</v>
      </c>
      <c r="GD44" s="60">
        <f>_xlfn.IFNA((INDEX(data_pull!$A:$BA,MATCH(GD$2,data_pull!$B:$B,0),MATCH($A44,data_pull!$2:$2,0))),GC44*(( 1+GD27/400)))</f>
        <v>317.7</v>
      </c>
      <c r="GE44" s="60">
        <f>_xlfn.IFNA((INDEX(data_pull!$A:$BA,MATCH(GE$2,data_pull!$B:$B,0),MATCH($A44,data_pull!$2:$2,0))),GD44*(( 1+GE27/400)))</f>
        <v>319.5</v>
      </c>
      <c r="GF44" s="60">
        <f>_xlfn.IFNA((INDEX(data_pull!$A:$BA,MATCH(GF$2,data_pull!$B:$B,0),MATCH($A44,data_pull!$2:$2,0))),GE44*(( 1+GF27/400)))</f>
        <v>345.5</v>
      </c>
      <c r="GG44" s="60">
        <f>_xlfn.IFNA((INDEX(data_pull!$A:$BA,MATCH(GG$2,data_pull!$B:$B,0),MATCH($A44,data_pull!$2:$2,0))),GF44*(( 1+GG27/400)))</f>
        <v>325.7</v>
      </c>
      <c r="GH44" s="60">
        <f>_xlfn.IFNA((INDEX(data_pull!$A:$BA,MATCH(GH$2,data_pull!$B:$B,0),MATCH($A44,data_pull!$2:$2,0))),GG44*(( 1+GH27/400)))</f>
        <v>289.7</v>
      </c>
      <c r="GI44" s="60">
        <f>_xlfn.IFNA((INDEX(data_pull!$A:$BA,MATCH(GI$2,data_pull!$B:$B,0),MATCH($A44,data_pull!$2:$2,0))),GH44*(( 1+GI27/400)))</f>
        <v>288.5</v>
      </c>
      <c r="GJ44" s="60">
        <f>_xlfn.IFNA((INDEX(data_pull!$A:$BA,MATCH(GJ$2,data_pull!$B:$B,0),MATCH($A44,data_pull!$2:$2,0))),GI44*(( 1+GJ27/400)))</f>
        <v>296</v>
      </c>
      <c r="GK44" s="60">
        <f>_xlfn.IFNA((INDEX(data_pull!$A:$BA,MATCH(GK$2,data_pull!$B:$B,0),MATCH($A44,data_pull!$2:$2,0))),GJ44*(( 1+GK27/400)))</f>
        <v>264.39999999999998</v>
      </c>
      <c r="GL44" s="60">
        <f>_xlfn.IFNA((INDEX(data_pull!$A:$BA,MATCH(GL$2,data_pull!$B:$B,0),MATCH($A44,data_pull!$2:$2,0))),GK44*(( 1+GL27/400)))</f>
        <v>149</v>
      </c>
      <c r="GM44" s="60">
        <f>_xlfn.IFNA((INDEX(data_pull!$A:$BA,MATCH(GM$2,data_pull!$B:$B,0),MATCH($A44,data_pull!$2:$2,0))),GL44*(( 1+GM27/400)))</f>
        <v>158.1</v>
      </c>
      <c r="GN44" s="60">
        <f>_xlfn.IFNA((INDEX(data_pull!$A:$BA,MATCH(GN$2,data_pull!$B:$B,0),MATCH($A44,data_pull!$2:$2,0))),GM44*(( 1+GN27/400)))</f>
        <v>162.69999999999999</v>
      </c>
      <c r="GO44" s="60">
        <f>_xlfn.IFNA((INDEX(data_pull!$A:$BA,MATCH(GO$2,data_pull!$B:$B,0),MATCH($A44,data_pull!$2:$2,0))),GN44*(( 1+GO27/400)))</f>
        <v>164.62669629950486</v>
      </c>
      <c r="GP44" s="60">
        <f>_xlfn.IFNA((INDEX(data_pull!$A:$BA,MATCH(GP$2,data_pull!$B:$B,0),MATCH($A44,data_pull!$2:$2,0))),GO44*(( 1+GP27/400)))</f>
        <v>165.41466100840466</v>
      </c>
      <c r="GQ44" s="60">
        <f>_xlfn.IFNA((INDEX(data_pull!$A:$BA,MATCH(GQ$2,data_pull!$B:$B,0),MATCH($A44,data_pull!$2:$2,0))),GP44*(( 1+GQ27/400)))</f>
        <v>166.26178157493018</v>
      </c>
      <c r="GR44" s="60">
        <f>_xlfn.IFNA((INDEX(data_pull!$A:$BA,MATCH(GR$2,data_pull!$B:$B,0),MATCH($A44,data_pull!$2:$2,0))),GQ44*(( 1+GR27/400)))</f>
        <v>167.14804550585967</v>
      </c>
      <c r="GS44" s="60">
        <f>_xlfn.IFNA((INDEX(data_pull!$A:$BA,MATCH(GS$2,data_pull!$B:$B,0),MATCH($A44,data_pull!$2:$2,0))),GR44*(( 1+GS27/400)))</f>
        <v>169.81247189669142</v>
      </c>
      <c r="GT44" s="60">
        <f>_xlfn.IFNA((INDEX(data_pull!$A:$BA,MATCH(GT$2,data_pull!$B:$B,0),MATCH($A44,data_pull!$2:$2,0))),GS44*(( 1+GT27/400)))</f>
        <v>170.90399387972954</v>
      </c>
      <c r="GU44" s="60">
        <f>_xlfn.IFNA((INDEX(data_pull!$A:$BA,MATCH(GU$2,data_pull!$B:$B,0),MATCH($A44,data_pull!$2:$2,0))),GT44*(( 1+GU27/400)))</f>
        <v>172.05672114557882</v>
      </c>
      <c r="GV44" s="60">
        <f>_xlfn.IFNA((INDEX(data_pull!$A:$BA,MATCH(GV$2,data_pull!$B:$B,0),MATCH($A44,data_pull!$2:$2,0))),GU44*(( 1+GV27/400)))</f>
        <v>173.27619409287115</v>
      </c>
      <c r="GW44" s="60">
        <f>_xlfn.IFNA((INDEX(data_pull!$A:$BA,MATCH(GW$2,data_pull!$B:$B,0),MATCH($A44,data_pull!$2:$2,0))),GV44*(( 1+GW27/400)))</f>
        <v>176.14948031926187</v>
      </c>
      <c r="GX44" s="60">
        <f>_xlfn.IFNA((INDEX(data_pull!$A:$BA,MATCH(GX$2,data_pull!$B:$B,0),MATCH($A44,data_pull!$2:$2,0))),GW44*(( 1+GX27/400)))</f>
        <v>177.45236340095701</v>
      </c>
      <c r="GY44" s="60">
        <f>_xlfn.IFNA((INDEX(data_pull!$A:$BA,MATCH(GY$2,data_pull!$B:$B,0),MATCH($A44,data_pull!$2:$2,0))),GX44*(( 1+GY27/400)))</f>
        <v>178.79277253911656</v>
      </c>
      <c r="GZ44" s="60">
        <f>_xlfn.IFNA((INDEX(data_pull!$A:$BA,MATCH(GZ$2,data_pull!$B:$B,0),MATCH($A44,data_pull!$2:$2,0))),GY44*(( 1+GZ27/400)))</f>
        <v>180.16338100408859</v>
      </c>
      <c r="HA44" s="60">
        <f>_xlfn.IFNA((INDEX(data_pull!$A:$BA,MATCH(HA$2,data_pull!$B:$B,0),MATCH($A44,data_pull!$2:$2,0))),GZ44*(( 1+HA27/400)))</f>
        <v>183.44142446068761</v>
      </c>
      <c r="HB44" s="60">
        <f>_xlfn.IFNA((INDEX(data_pull!$A:$BA,MATCH(HB$2,data_pull!$B:$B,0),MATCH($A44,data_pull!$2:$2,0))),HA44*(( 1+HB27/400)))</f>
        <v>184.9281376598332</v>
      </c>
      <c r="HC44" s="60">
        <f>_xlfn.IFNA((INDEX(data_pull!$A:$BA,MATCH(HC$2,data_pull!$B:$B,0),MATCH($A44,data_pull!$2:$2,0))),HB44*(( 1+HC27/400)))</f>
        <v>186.45138359863986</v>
      </c>
      <c r="HD44" s="60">
        <f>_xlfn.IFNA((INDEX(data_pull!$A:$BA,MATCH(HD$2,data_pull!$B:$B,0),MATCH($A44,data_pull!$2:$2,0))),HC44*(( 1+HD27/400)))</f>
        <v>188.01274705967776</v>
      </c>
      <c r="HE44" s="60">
        <f>_xlfn.IFNA((INDEX(data_pull!$A:$BA,MATCH(HE$2,data_pull!$B:$B,0),MATCH($A44,data_pull!$2:$2,0))),HD44*(( 1+HE27/400)))</f>
        <v>191.53240851791233</v>
      </c>
      <c r="HF44" s="60">
        <f>_xlfn.IFNA((INDEX(data_pull!$A:$BA,MATCH(HF$2,data_pull!$B:$B,0),MATCH($A44,data_pull!$2:$2,0))),HE44*(( 1+HF27/400)))</f>
        <v>193.17192472217843</v>
      </c>
      <c r="HG44" s="60">
        <f>_xlfn.IFNA((INDEX(data_pull!$A:$BA,MATCH(HG$2,data_pull!$B:$B,0),MATCH($A44,data_pull!$2:$2,0))),HF44*(( 1+HG27/400)))</f>
        <v>194.84043029459829</v>
      </c>
      <c r="HH44" s="60">
        <f>_xlfn.IFNA((INDEX(data_pull!$A:$BA,MATCH(HH$2,data_pull!$B:$B,0),MATCH($A44,data_pull!$2:$2,0))),HG44*(( 1+HH27/400)))</f>
        <v>196.53563673839625</v>
      </c>
      <c r="HI44" s="60">
        <f>_xlfn.IFNA((INDEX(data_pull!$A:$BA,MATCH(HI$2,data_pull!$B:$B,0),MATCH($A44,data_pull!$2:$2,0))),HH44*(( 1+HI27/400)))</f>
        <v>200.19807081763159</v>
      </c>
      <c r="HJ44" s="60">
        <f>_xlfn.IFNA((INDEX(data_pull!$A:$BA,MATCH(HJ$2,data_pull!$B:$B,0),MATCH($A44,data_pull!$2:$2,0))),HI44*(( 1+HJ27/400)))</f>
        <v>201.94268631756304</v>
      </c>
      <c r="HK44" s="60">
        <f>_xlfn.IFNA((INDEX(data_pull!$A:$BA,MATCH(HK$2,data_pull!$B:$B,0),MATCH($A44,data_pull!$2:$2,0))),HJ44*(( 1+HK27/400)))</f>
        <v>203.70622898192093</v>
      </c>
      <c r="HL44" s="60">
        <f>_xlfn.IFNA((INDEX(data_pull!$A:$BA,MATCH(HL$2,data_pull!$B:$B,0),MATCH($A44,data_pull!$2:$2,0))),HK44*(( 1+HL27/400)))</f>
        <v>205.48675211101397</v>
      </c>
      <c r="HM44" s="60">
        <f>_xlfn.IFNA((INDEX(data_pull!$A:$BA,MATCH(HM$2,data_pull!$B:$B,0),MATCH($A44,data_pull!$2:$2,0))),HL44*(( 1+HM27/400)))</f>
        <v>209.32061353374758</v>
      </c>
      <c r="HN44" s="60">
        <f>_xlfn.IFNA((INDEX(data_pull!$A:$BA,MATCH(HN$2,data_pull!$B:$B,0),MATCH($A44,data_pull!$2:$2,0))),HM44*(( 1+HN27/400)))</f>
        <v>211.15260772068757</v>
      </c>
      <c r="HO44" s="60">
        <f>_xlfn.IFNA((INDEX(data_pull!$A:$BA,MATCH(HO$2,data_pull!$B:$B,0),MATCH($A44,data_pull!$2:$2,0))),HN44*(( 1+HO27/400)))</f>
        <v>213.0016063299457</v>
      </c>
      <c r="HP44" s="60">
        <f>_xlfn.IFNA((INDEX(data_pull!$A:$BA,MATCH(HP$2,data_pull!$B:$B,0),MATCH($A44,data_pull!$2:$2,0))),HO44*(( 1+HP27/400)))</f>
        <v>214.86761420853801</v>
      </c>
      <c r="HQ44" s="60">
        <f>_xlfn.IFNA((INDEX(data_pull!$A:$BA,MATCH(HQ$2,data_pull!$B:$B,0),MATCH($A44,data_pull!$2:$2,0))),HP44*(( 1+HQ27/400)))</f>
        <v>218.832650034208</v>
      </c>
      <c r="HR44" s="60">
        <f>_xlfn.IFNA((INDEX(data_pull!$A:$BA,MATCH(HR$2,data_pull!$B:$B,0),MATCH($A44,data_pull!$2:$2,0))),HQ44*(( 1+HR27/400)))</f>
        <v>220.73988643578505</v>
      </c>
      <c r="HS44" s="60">
        <f>_xlfn.IFNA((INDEX(data_pull!$A:$BA,MATCH(HS$2,data_pull!$B:$B,0),MATCH($A44,data_pull!$2:$2,0))),HR44*(( 1+HS27/400)))</f>
        <v>222.66156933932132</v>
      </c>
      <c r="HT44" s="60">
        <f>_xlfn.IFNA((INDEX(data_pull!$A:$BA,MATCH(HT$2,data_pull!$B:$B,0),MATCH($A44,data_pull!$2:$2,0))),HS44*(( 1+HT27/400)))</f>
        <v>224.59705671618863</v>
      </c>
      <c r="HU44" s="60">
        <f>_xlfn.IFNA((INDEX(data_pull!$A:$BA,MATCH(HU$2,data_pull!$B:$B,0),MATCH($A44,data_pull!$2:$2,0))),HT44*(( 1+HU27/400)))</f>
        <v>228.64945863883014</v>
      </c>
      <c r="HV44" s="60">
        <f>_xlfn.IFNA((INDEX(data_pull!$A:$BA,MATCH(HV$2,data_pull!$B:$B,0),MATCH($A44,data_pull!$2:$2,0))),HU44*(( 1+HV27/400)))</f>
        <v>230.61407463495848</v>
      </c>
      <c r="HW44" s="60">
        <f>_xlfn.IFNA((INDEX(data_pull!$A:$BA,MATCH(HW$2,data_pull!$B:$B,0),MATCH($A44,data_pull!$2:$2,0))),HV44*(( 1+HW27/400)))</f>
        <v>232.58931045880365</v>
      </c>
      <c r="HX44" s="60">
        <f>_xlfn.IFNA((INDEX(data_pull!$A:$BA,MATCH(HX$2,data_pull!$B:$B,0),MATCH($A44,data_pull!$2:$2,0))),HW44*(( 1+HX27/400)))</f>
        <v>234.57436903945523</v>
      </c>
      <c r="HY44" s="60">
        <f>_xlfn.IFNA((INDEX(data_pull!$A:$BA,MATCH(HY$2,data_pull!$B:$B,0),MATCH($A44,data_pull!$2:$2,0))),HX44*(( 1+HY27/400)))</f>
        <v>238.83252917410107</v>
      </c>
      <c r="HZ44" s="60">
        <f>_xlfn.IFNA((INDEX(data_pull!$A:$BA,MATCH(HZ$2,data_pull!$B:$B,0),MATCH($A44,data_pull!$2:$2,0))),HY44*(( 1+HZ27/400)))</f>
        <v>240.87362652829333</v>
      </c>
      <c r="IA44" s="60">
        <f>_xlfn.IFNA((INDEX(data_pull!$A:$BA,MATCH(IA$2,data_pull!$B:$B,0),MATCH($A44,data_pull!$2:$2,0))),HZ44*(( 1+IA27/400)))</f>
        <v>242.93107293067416</v>
      </c>
      <c r="IB44" s="60">
        <f>_xlfn.IFNA((INDEX(data_pull!$A:$BA,MATCH(IB$2,data_pull!$B:$B,0),MATCH($A44,data_pull!$2:$2,0))),IA44*(( 1+IB27/400)))</f>
        <v>245.00650016862926</v>
      </c>
      <c r="IC44" s="60" t="e">
        <f>_xlfn.IFNA((INDEX(data_pull!$A:$BA,MATCH(IC$2,data_pull!$B:$B,0),MATCH($A44,data_pull!$2:$2,0))),IB44*(( 1+IC27/400)))</f>
        <v>#VALUE!</v>
      </c>
    </row>
    <row r="45" spans="1:238" s="60" customFormat="1">
      <c r="A45" s="69" t="s">
        <v>531</v>
      </c>
      <c r="B45" s="60">
        <f>_xlfn.IFNA((INDEX(data_pull!$A:$BA,MATCH(B$2,data_pull!$B:$B,0),MATCH($A45,data_pull!$2:$2,0))),A45*(( 1+B28/400)))</f>
        <v>45.1</v>
      </c>
      <c r="C45" s="60">
        <f>_xlfn.IFNA((INDEX(data_pull!$A:$BA,MATCH(C$2,data_pull!$B:$B,0),MATCH($A45,data_pull!$2:$2,0))),B45*(( 1+C28/400)))</f>
        <v>45.4</v>
      </c>
      <c r="D45" s="60">
        <f>_xlfn.IFNA((INDEX(data_pull!$A:$BA,MATCH(D$2,data_pull!$B:$B,0),MATCH($A45,data_pull!$2:$2,0))),C45*(( 1+D28/400)))</f>
        <v>45.9</v>
      </c>
      <c r="E45" s="60">
        <f>_xlfn.IFNA((INDEX(data_pull!$A:$BA,MATCH(E$2,data_pull!$B:$B,0),MATCH($A45,data_pull!$2:$2,0))),D45*(( 1+E28/400)))</f>
        <v>45.6</v>
      </c>
      <c r="F45" s="60">
        <f>_xlfn.IFNA((INDEX(data_pull!$A:$BA,MATCH(F$2,data_pull!$B:$B,0),MATCH($A45,data_pull!$2:$2,0))),E45*(( 1+F28/400)))</f>
        <v>49.6</v>
      </c>
      <c r="G45" s="60">
        <f>_xlfn.IFNA((INDEX(data_pull!$A:$BA,MATCH(G$2,data_pull!$B:$B,0),MATCH($A45,data_pull!$2:$2,0))),F45*(( 1+G28/400)))</f>
        <v>50.2</v>
      </c>
      <c r="H45" s="60">
        <f>_xlfn.IFNA((INDEX(data_pull!$A:$BA,MATCH(H$2,data_pull!$B:$B,0),MATCH($A45,data_pull!$2:$2,0))),G45*(( 1+H28/400)))</f>
        <v>50.5</v>
      </c>
      <c r="I45" s="60">
        <f>_xlfn.IFNA((INDEX(data_pull!$A:$BA,MATCH(I$2,data_pull!$B:$B,0),MATCH($A45,data_pull!$2:$2,0))),H45*(( 1+I28/400)))</f>
        <v>51</v>
      </c>
      <c r="J45" s="60">
        <f>_xlfn.IFNA((INDEX(data_pull!$A:$BA,MATCH(J$2,data_pull!$B:$B,0),MATCH($A45,data_pull!$2:$2,0))),I45*(( 1+J28/400)))</f>
        <v>57.3</v>
      </c>
      <c r="K45" s="60">
        <f>_xlfn.IFNA((INDEX(data_pull!$A:$BA,MATCH(K$2,data_pull!$B:$B,0),MATCH($A45,data_pull!$2:$2,0))),J45*(( 1+K28/400)))</f>
        <v>57.9</v>
      </c>
      <c r="L45" s="60">
        <f>_xlfn.IFNA((INDEX(data_pull!$A:$BA,MATCH(L$2,data_pull!$B:$B,0),MATCH($A45,data_pull!$2:$2,0))),K45*(( 1+L28/400)))</f>
        <v>58.5</v>
      </c>
      <c r="M45" s="60">
        <f>_xlfn.IFNA((INDEX(data_pull!$A:$BA,MATCH(M$2,data_pull!$B:$B,0),MATCH($A45,data_pull!$2:$2,0))),L45*(( 1+M28/400)))</f>
        <v>59.4</v>
      </c>
      <c r="N45" s="60">
        <f>_xlfn.IFNA((INDEX(data_pull!$A:$BA,MATCH(N$2,data_pull!$B:$B,0),MATCH($A45,data_pull!$2:$2,0))),M45*(( 1+N28/400)))</f>
        <v>72.7</v>
      </c>
      <c r="O45" s="60">
        <f>_xlfn.IFNA((INDEX(data_pull!$A:$BA,MATCH(O$2,data_pull!$B:$B,0),MATCH($A45,data_pull!$2:$2,0))),N45*(( 1+O28/400)))</f>
        <v>73.8</v>
      </c>
      <c r="P45" s="60">
        <f>_xlfn.IFNA((INDEX(data_pull!$A:$BA,MATCH(P$2,data_pull!$B:$B,0),MATCH($A45,data_pull!$2:$2,0))),O45*(( 1+P28/400)))</f>
        <v>75.099999999999994</v>
      </c>
      <c r="Q45" s="60">
        <f>_xlfn.IFNA((INDEX(data_pull!$A:$BA,MATCH(Q$2,data_pull!$B:$B,0),MATCH($A45,data_pull!$2:$2,0))),P45*(( 1+Q28/400)))</f>
        <v>76.599999999999994</v>
      </c>
      <c r="R45" s="60">
        <f>_xlfn.IFNA((INDEX(data_pull!$A:$BA,MATCH(R$2,data_pull!$B:$B,0),MATCH($A45,data_pull!$2:$2,0))),Q45*(( 1+R28/400)))</f>
        <v>82.1</v>
      </c>
      <c r="S45" s="60">
        <f>_xlfn.IFNA((INDEX(data_pull!$A:$BA,MATCH(S$2,data_pull!$B:$B,0),MATCH($A45,data_pull!$2:$2,0))),R45*(( 1+S28/400)))</f>
        <v>83.6</v>
      </c>
      <c r="T45" s="60">
        <f>_xlfn.IFNA((INDEX(data_pull!$A:$BA,MATCH(T$2,data_pull!$B:$B,0),MATCH($A45,data_pull!$2:$2,0))),S45*(( 1+T28/400)))</f>
        <v>85.2</v>
      </c>
      <c r="U45" s="60">
        <f>_xlfn.IFNA((INDEX(data_pull!$A:$BA,MATCH(U$2,data_pull!$B:$B,0),MATCH($A45,data_pull!$2:$2,0))),T45*(( 1+U28/400)))</f>
        <v>85.4</v>
      </c>
      <c r="V45" s="60">
        <f>_xlfn.IFNA((INDEX(data_pull!$A:$BA,MATCH(V$2,data_pull!$B:$B,0),MATCH($A45,data_pull!$2:$2,0))),U45*(( 1+V28/400)))</f>
        <v>86.5</v>
      </c>
      <c r="W45" s="60">
        <f>_xlfn.IFNA((INDEX(data_pull!$A:$BA,MATCH(W$2,data_pull!$B:$B,0),MATCH($A45,data_pull!$2:$2,0))),V45*(( 1+W28/400)))</f>
        <v>86.8</v>
      </c>
      <c r="X45" s="60">
        <f>_xlfn.IFNA((INDEX(data_pull!$A:$BA,MATCH(X$2,data_pull!$B:$B,0),MATCH($A45,data_pull!$2:$2,0))),W45*(( 1+X28/400)))</f>
        <v>88.5</v>
      </c>
      <c r="Y45" s="60">
        <f>_xlfn.IFNA((INDEX(data_pull!$A:$BA,MATCH(Y$2,data_pull!$B:$B,0),MATCH($A45,data_pull!$2:$2,0))),X45*(( 1+Y28/400)))</f>
        <v>90.5</v>
      </c>
      <c r="Z45" s="60">
        <f>_xlfn.IFNA((INDEX(data_pull!$A:$BA,MATCH(Z$2,data_pull!$B:$B,0),MATCH($A45,data_pull!$2:$2,0))),Y45*(( 1+Z28/400)))</f>
        <v>97.5</v>
      </c>
      <c r="AA45" s="60">
        <f>_xlfn.IFNA((INDEX(data_pull!$A:$BA,MATCH(AA$2,data_pull!$B:$B,0),MATCH($A45,data_pull!$2:$2,0))),Z45*(( 1+AA28/400)))</f>
        <v>98.9</v>
      </c>
      <c r="AB45" s="60">
        <f>_xlfn.IFNA((INDEX(data_pull!$A:$BA,MATCH(AB$2,data_pull!$B:$B,0),MATCH($A45,data_pull!$2:$2,0))),AA45*(( 1+AB28/400)))</f>
        <v>100.6</v>
      </c>
      <c r="AC45" s="60">
        <f>_xlfn.IFNA((INDEX(data_pull!$A:$BA,MATCH(AC$2,data_pull!$B:$B,0),MATCH($A45,data_pull!$2:$2,0))),AB45*(( 1+AC28/400)))</f>
        <v>102.1</v>
      </c>
      <c r="AD45" s="60">
        <f>_xlfn.IFNA((INDEX(data_pull!$A:$BA,MATCH(AD$2,data_pull!$B:$B,0),MATCH($A45,data_pull!$2:$2,0))),AC45*(( 1+AD28/400)))</f>
        <v>107.5</v>
      </c>
      <c r="AE45" s="60">
        <f>_xlfn.IFNA((INDEX(data_pull!$A:$BA,MATCH(AE$2,data_pull!$B:$B,0),MATCH($A45,data_pull!$2:$2,0))),AD45*(( 1+AE28/400)))</f>
        <v>110.1</v>
      </c>
      <c r="AF45" s="60">
        <f>_xlfn.IFNA((INDEX(data_pull!$A:$BA,MATCH(AF$2,data_pull!$B:$B,0),MATCH($A45,data_pull!$2:$2,0))),AE45*(( 1+AF28/400)))</f>
        <v>112.2</v>
      </c>
      <c r="AG45" s="60">
        <f>_xlfn.IFNA((INDEX(data_pull!$A:$BA,MATCH(AG$2,data_pull!$B:$B,0),MATCH($A45,data_pull!$2:$2,0))),AF45*(( 1+AG28/400)))</f>
        <v>114.4</v>
      </c>
      <c r="AH45" s="60">
        <f>_xlfn.IFNA((INDEX(data_pull!$A:$BA,MATCH(AH$2,data_pull!$B:$B,0),MATCH($A45,data_pull!$2:$2,0))),AG45*(( 1+AH28/400)))</f>
        <v>121.6</v>
      </c>
      <c r="AI45" s="60">
        <f>_xlfn.IFNA((INDEX(data_pull!$A:$BA,MATCH(AI$2,data_pull!$B:$B,0),MATCH($A45,data_pull!$2:$2,0))),AH45*(( 1+AI28/400)))</f>
        <v>126.5</v>
      </c>
      <c r="AJ45" s="60">
        <f>_xlfn.IFNA((INDEX(data_pull!$A:$BA,MATCH(AJ$2,data_pull!$B:$B,0),MATCH($A45,data_pull!$2:$2,0))),AI45*(( 1+AJ28/400)))</f>
        <v>130.80000000000001</v>
      </c>
      <c r="AK45" s="60">
        <f>_xlfn.IFNA((INDEX(data_pull!$A:$BA,MATCH(AK$2,data_pull!$B:$B,0),MATCH($A45,data_pull!$2:$2,0))),AJ45*(( 1+AK28/400)))</f>
        <v>136</v>
      </c>
      <c r="AL45" s="60">
        <f>_xlfn.IFNA((INDEX(data_pull!$A:$BA,MATCH(AL$2,data_pull!$B:$B,0),MATCH($A45,data_pull!$2:$2,0))),AK45*(( 1+AL28/400)))</f>
        <v>143.1</v>
      </c>
      <c r="AM45" s="60">
        <f>_xlfn.IFNA((INDEX(data_pull!$A:$BA,MATCH(AM$2,data_pull!$B:$B,0),MATCH($A45,data_pull!$2:$2,0))),AL45*(( 1+AM28/400)))</f>
        <v>147.4</v>
      </c>
      <c r="AN45" s="60">
        <f>_xlfn.IFNA((INDEX(data_pull!$A:$BA,MATCH(AN$2,data_pull!$B:$B,0),MATCH($A45,data_pull!$2:$2,0))),AM45*(( 1+AN28/400)))</f>
        <v>152.4</v>
      </c>
      <c r="AO45" s="60">
        <f>_xlfn.IFNA((INDEX(data_pull!$A:$BA,MATCH(AO$2,data_pull!$B:$B,0),MATCH($A45,data_pull!$2:$2,0))),AN45*(( 1+AO28/400)))</f>
        <v>156.30000000000001</v>
      </c>
      <c r="AP45" s="60">
        <f>_xlfn.IFNA((INDEX(data_pull!$A:$BA,MATCH(AP$2,data_pull!$B:$B,0),MATCH($A45,data_pull!$2:$2,0))),AO45*(( 1+AP28/400)))</f>
        <v>159.30000000000001</v>
      </c>
      <c r="AQ45" s="60">
        <f>_xlfn.IFNA((INDEX(data_pull!$A:$BA,MATCH(AQ$2,data_pull!$B:$B,0),MATCH($A45,data_pull!$2:$2,0))),AP45*(( 1+AQ28/400)))</f>
        <v>161</v>
      </c>
      <c r="AR45" s="60">
        <f>_xlfn.IFNA((INDEX(data_pull!$A:$BA,MATCH(AR$2,data_pull!$B:$B,0),MATCH($A45,data_pull!$2:$2,0))),AQ45*(( 1+AR28/400)))</f>
        <v>164.2</v>
      </c>
      <c r="AS45" s="60">
        <f>_xlfn.IFNA((INDEX(data_pull!$A:$BA,MATCH(AS$2,data_pull!$B:$B,0),MATCH($A45,data_pull!$2:$2,0))),AR45*(( 1+AS28/400)))</f>
        <v>170.1</v>
      </c>
      <c r="AT45" s="60">
        <f>_xlfn.IFNA((INDEX(data_pull!$A:$BA,MATCH(AT$2,data_pull!$B:$B,0),MATCH($A45,data_pull!$2:$2,0))),AS45*(( 1+AT28/400)))</f>
        <v>187.3</v>
      </c>
      <c r="AU45" s="60">
        <f>_xlfn.IFNA((INDEX(data_pull!$A:$BA,MATCH(AU$2,data_pull!$B:$B,0),MATCH($A45,data_pull!$2:$2,0))),AT45*(( 1+AU28/400)))</f>
        <v>190.9</v>
      </c>
      <c r="AV45" s="60">
        <f>_xlfn.IFNA((INDEX(data_pull!$A:$BA,MATCH(AV$2,data_pull!$B:$B,0),MATCH($A45,data_pull!$2:$2,0))),AU45*(( 1+AV28/400)))</f>
        <v>195.6</v>
      </c>
      <c r="AW45" s="60">
        <f>_xlfn.IFNA((INDEX(data_pull!$A:$BA,MATCH(AW$2,data_pull!$B:$B,0),MATCH($A45,data_pull!$2:$2,0))),AV45*(( 1+AW28/400)))</f>
        <v>198.2</v>
      </c>
      <c r="AX45" s="60">
        <f>_xlfn.IFNA((INDEX(data_pull!$A:$BA,MATCH(AX$2,data_pull!$B:$B,0),MATCH($A45,data_pull!$2:$2,0))),AW45*(( 1+AX28/400)))</f>
        <v>203.2</v>
      </c>
      <c r="AY45" s="60">
        <f>_xlfn.IFNA((INDEX(data_pull!$A:$BA,MATCH(AY$2,data_pull!$B:$B,0),MATCH($A45,data_pull!$2:$2,0))),AX45*(( 1+AY28/400)))</f>
        <v>205.2</v>
      </c>
      <c r="AZ45" s="60">
        <f>_xlfn.IFNA((INDEX(data_pull!$A:$BA,MATCH(AZ$2,data_pull!$B:$B,0),MATCH($A45,data_pull!$2:$2,0))),AY45*(( 1+AZ28/400)))</f>
        <v>207.5</v>
      </c>
      <c r="BA45" s="60">
        <f>_xlfn.IFNA((INDEX(data_pull!$A:$BA,MATCH(BA$2,data_pull!$B:$B,0),MATCH($A45,data_pull!$2:$2,0))),AZ45*(( 1+BA28/400)))</f>
        <v>208.3</v>
      </c>
      <c r="BB45" s="60">
        <f>_xlfn.IFNA((INDEX(data_pull!$A:$BA,MATCH(BB$2,data_pull!$B:$B,0),MATCH($A45,data_pull!$2:$2,0))),BA45*(( 1+BB28/400)))</f>
        <v>216.1</v>
      </c>
      <c r="BC45" s="60">
        <f>_xlfn.IFNA((INDEX(data_pull!$A:$BA,MATCH(BC$2,data_pull!$B:$B,0),MATCH($A45,data_pull!$2:$2,0))),BB45*(( 1+BC28/400)))</f>
        <v>220.2</v>
      </c>
      <c r="BD45" s="60">
        <f>_xlfn.IFNA((INDEX(data_pull!$A:$BA,MATCH(BD$2,data_pull!$B:$B,0),MATCH($A45,data_pull!$2:$2,0))),BC45*(( 1+BD28/400)))</f>
        <v>224.8</v>
      </c>
      <c r="BE45" s="60">
        <f>_xlfn.IFNA((INDEX(data_pull!$A:$BA,MATCH(BE$2,data_pull!$B:$B,0),MATCH($A45,data_pull!$2:$2,0))),BD45*(( 1+BE28/400)))</f>
        <v>231.2</v>
      </c>
      <c r="BF45" s="60">
        <f>_xlfn.IFNA((INDEX(data_pull!$A:$BA,MATCH(BF$2,data_pull!$B:$B,0),MATCH($A45,data_pull!$2:$2,0))),BE45*(( 1+BF28/400)))</f>
        <v>246.3</v>
      </c>
      <c r="BG45" s="60">
        <f>_xlfn.IFNA((INDEX(data_pull!$A:$BA,MATCH(BG$2,data_pull!$B:$B,0),MATCH($A45,data_pull!$2:$2,0))),BF45*(( 1+BG28/400)))</f>
        <v>252.1</v>
      </c>
      <c r="BH45" s="60">
        <f>_xlfn.IFNA((INDEX(data_pull!$A:$BA,MATCH(BH$2,data_pull!$B:$B,0),MATCH($A45,data_pull!$2:$2,0))),BG45*(( 1+BH28/400)))</f>
        <v>257.10000000000002</v>
      </c>
      <c r="BI45" s="60">
        <f>_xlfn.IFNA((INDEX(data_pull!$A:$BA,MATCH(BI$2,data_pull!$B:$B,0),MATCH($A45,data_pull!$2:$2,0))),BH45*(( 1+BI28/400)))</f>
        <v>261.10000000000002</v>
      </c>
      <c r="BJ45" s="60">
        <f>_xlfn.IFNA((INDEX(data_pull!$A:$BA,MATCH(BJ$2,data_pull!$B:$B,0),MATCH($A45,data_pull!$2:$2,0))),BI45*(( 1+BJ28/400)))</f>
        <v>271</v>
      </c>
      <c r="BK45" s="60">
        <f>_xlfn.IFNA((INDEX(data_pull!$A:$BA,MATCH(BK$2,data_pull!$B:$B,0),MATCH($A45,data_pull!$2:$2,0))),BJ45*(( 1+BK28/400)))</f>
        <v>275</v>
      </c>
      <c r="BL45" s="60">
        <f>_xlfn.IFNA((INDEX(data_pull!$A:$BA,MATCH(BL$2,data_pull!$B:$B,0),MATCH($A45,data_pull!$2:$2,0))),BK45*(( 1+BL28/400)))</f>
        <v>279.7</v>
      </c>
      <c r="BM45" s="60">
        <f>_xlfn.IFNA((INDEX(data_pull!$A:$BA,MATCH(BM$2,data_pull!$B:$B,0),MATCH($A45,data_pull!$2:$2,0))),BL45*(( 1+BM28/400)))</f>
        <v>285.89999999999998</v>
      </c>
      <c r="BN45" s="60">
        <f>_xlfn.IFNA((INDEX(data_pull!$A:$BA,MATCH(BN$2,data_pull!$B:$B,0),MATCH($A45,data_pull!$2:$2,0))),BM45*(( 1+BN28/400)))</f>
        <v>292.7</v>
      </c>
      <c r="BO45" s="60">
        <f>_xlfn.IFNA((INDEX(data_pull!$A:$BA,MATCH(BO$2,data_pull!$B:$B,0),MATCH($A45,data_pull!$2:$2,0))),BN45*(( 1+BO28/400)))</f>
        <v>296.10000000000002</v>
      </c>
      <c r="BP45" s="60">
        <f>_xlfn.IFNA((INDEX(data_pull!$A:$BA,MATCH(BP$2,data_pull!$B:$B,0),MATCH($A45,data_pull!$2:$2,0))),BO45*(( 1+BP28/400)))</f>
        <v>300.8</v>
      </c>
      <c r="BQ45" s="60">
        <f>_xlfn.IFNA((INDEX(data_pull!$A:$BA,MATCH(BQ$2,data_pull!$B:$B,0),MATCH($A45,data_pull!$2:$2,0))),BP45*(( 1+BQ28/400)))</f>
        <v>306.2</v>
      </c>
      <c r="BR45" s="60">
        <f>_xlfn.IFNA((INDEX(data_pull!$A:$BA,MATCH(BR$2,data_pull!$B:$B,0),MATCH($A45,data_pull!$2:$2,0))),BQ45*(( 1+BR28/400)))</f>
        <v>310.7</v>
      </c>
      <c r="BS45" s="60">
        <f>_xlfn.IFNA((INDEX(data_pull!$A:$BA,MATCH(BS$2,data_pull!$B:$B,0),MATCH($A45,data_pull!$2:$2,0))),BR45*(( 1+BS28/400)))</f>
        <v>314.5</v>
      </c>
      <c r="BT45" s="60">
        <f>_xlfn.IFNA((INDEX(data_pull!$A:$BA,MATCH(BT$2,data_pull!$B:$B,0),MATCH($A45,data_pull!$2:$2,0))),BS45*(( 1+BT28/400)))</f>
        <v>319</v>
      </c>
      <c r="BU45" s="60">
        <f>_xlfn.IFNA((INDEX(data_pull!$A:$BA,MATCH(BU$2,data_pull!$B:$B,0),MATCH($A45,data_pull!$2:$2,0))),BT45*(( 1+BU28/400)))</f>
        <v>325.60000000000002</v>
      </c>
      <c r="BV45" s="60">
        <f>_xlfn.IFNA((INDEX(data_pull!$A:$BA,MATCH(BV$2,data_pull!$B:$B,0),MATCH($A45,data_pull!$2:$2,0))),BU45*(( 1+BV28/400)))</f>
        <v>344.7</v>
      </c>
      <c r="BW45" s="60">
        <f>_xlfn.IFNA((INDEX(data_pull!$A:$BA,MATCH(BW$2,data_pull!$B:$B,0),MATCH($A45,data_pull!$2:$2,0))),BV45*(( 1+BW28/400)))</f>
        <v>351.7</v>
      </c>
      <c r="BX45" s="60">
        <f>_xlfn.IFNA((INDEX(data_pull!$A:$BA,MATCH(BX$2,data_pull!$B:$B,0),MATCH($A45,data_pull!$2:$2,0))),BW45*(( 1+BX28/400)))</f>
        <v>357.7</v>
      </c>
      <c r="BY45" s="60">
        <f>_xlfn.IFNA((INDEX(data_pull!$A:$BA,MATCH(BY$2,data_pull!$B:$B,0),MATCH($A45,data_pull!$2:$2,0))),BX45*(( 1+BY28/400)))</f>
        <v>365</v>
      </c>
      <c r="BZ45" s="60">
        <f>_xlfn.IFNA((INDEX(data_pull!$A:$BA,MATCH(BZ$2,data_pull!$B:$B,0),MATCH($A45,data_pull!$2:$2,0))),BY45*(( 1+BZ28/400)))</f>
        <v>370.9</v>
      </c>
      <c r="CA45" s="60">
        <f>_xlfn.IFNA((INDEX(data_pull!$A:$BA,MATCH(CA$2,data_pull!$B:$B,0),MATCH($A45,data_pull!$2:$2,0))),BZ45*(( 1+CA28/400)))</f>
        <v>375.4</v>
      </c>
      <c r="CB45" s="60">
        <f>_xlfn.IFNA((INDEX(data_pull!$A:$BA,MATCH(CB$2,data_pull!$B:$B,0),MATCH($A45,data_pull!$2:$2,0))),CA45*(( 1+CB28/400)))</f>
        <v>379.8</v>
      </c>
      <c r="CC45" s="60">
        <f>_xlfn.IFNA((INDEX(data_pull!$A:$BA,MATCH(CC$2,data_pull!$B:$B,0),MATCH($A45,data_pull!$2:$2,0))),CB45*(( 1+CC28/400)))</f>
        <v>385.6</v>
      </c>
      <c r="CD45" s="60">
        <f>_xlfn.IFNA((INDEX(data_pull!$A:$BA,MATCH(CD$2,data_pull!$B:$B,0),MATCH($A45,data_pull!$2:$2,0))),CC45*(( 1+CD28/400)))</f>
        <v>394</v>
      </c>
      <c r="CE45" s="60">
        <f>_xlfn.IFNA((INDEX(data_pull!$A:$BA,MATCH(CE$2,data_pull!$B:$B,0),MATCH($A45,data_pull!$2:$2,0))),CD45*(( 1+CE28/400)))</f>
        <v>399</v>
      </c>
      <c r="CF45" s="60">
        <f>_xlfn.IFNA((INDEX(data_pull!$A:$BA,MATCH(CF$2,data_pull!$B:$B,0),MATCH($A45,data_pull!$2:$2,0))),CE45*(( 1+CF28/400)))</f>
        <v>406.4</v>
      </c>
      <c r="CG45" s="60">
        <f>_xlfn.IFNA((INDEX(data_pull!$A:$BA,MATCH(CG$2,data_pull!$B:$B,0),MATCH($A45,data_pull!$2:$2,0))),CF45*(( 1+CG28/400)))</f>
        <v>408.9</v>
      </c>
      <c r="CH45" s="60">
        <f>_xlfn.IFNA((INDEX(data_pull!$A:$BA,MATCH(CH$2,data_pull!$B:$B,0),MATCH($A45,data_pull!$2:$2,0))),CG45*(( 1+CH28/400)))</f>
        <v>412</v>
      </c>
      <c r="CI45" s="60">
        <f>_xlfn.IFNA((INDEX(data_pull!$A:$BA,MATCH(CI$2,data_pull!$B:$B,0),MATCH($A45,data_pull!$2:$2,0))),CH45*(( 1+CI28/400)))</f>
        <v>418.3</v>
      </c>
      <c r="CJ45" s="60">
        <f>_xlfn.IFNA((INDEX(data_pull!$A:$BA,MATCH(CJ$2,data_pull!$B:$B,0),MATCH($A45,data_pull!$2:$2,0))),CI45*(( 1+CJ28/400)))</f>
        <v>423.7</v>
      </c>
      <c r="CK45" s="60">
        <f>_xlfn.IFNA((INDEX(data_pull!$A:$BA,MATCH(CK$2,data_pull!$B:$B,0),MATCH($A45,data_pull!$2:$2,0))),CJ45*(( 1+CK28/400)))</f>
        <v>428.4</v>
      </c>
      <c r="CL45" s="60">
        <f>_xlfn.IFNA((INDEX(data_pull!$A:$BA,MATCH(CL$2,data_pull!$B:$B,0),MATCH($A45,data_pull!$2:$2,0))),CK45*(( 1+CL28/400)))</f>
        <v>439.9</v>
      </c>
      <c r="CM45" s="60">
        <f>_xlfn.IFNA((INDEX(data_pull!$A:$BA,MATCH(CM$2,data_pull!$B:$B,0),MATCH($A45,data_pull!$2:$2,0))),CL45*(( 1+CM28/400)))</f>
        <v>445.1</v>
      </c>
      <c r="CN45" s="60">
        <f>_xlfn.IFNA((INDEX(data_pull!$A:$BA,MATCH(CN$2,data_pull!$B:$B,0),MATCH($A45,data_pull!$2:$2,0))),CM45*(( 1+CN28/400)))</f>
        <v>447.9</v>
      </c>
      <c r="CO45" s="60">
        <f>_xlfn.IFNA((INDEX(data_pull!$A:$BA,MATCH(CO$2,data_pull!$B:$B,0),MATCH($A45,data_pull!$2:$2,0))),CN45*(( 1+CO28/400)))</f>
        <v>442.9</v>
      </c>
      <c r="CP45" s="60">
        <f>_xlfn.IFNA((INDEX(data_pull!$A:$BA,MATCH(CP$2,data_pull!$B:$B,0),MATCH($A45,data_pull!$2:$2,0))),CO45*(( 1+CP28/400)))</f>
        <v>462.1</v>
      </c>
      <c r="CQ45" s="60">
        <f>_xlfn.IFNA((INDEX(data_pull!$A:$BA,MATCH(CQ$2,data_pull!$B:$B,0),MATCH($A45,data_pull!$2:$2,0))),CP45*(( 1+CQ28/400)))</f>
        <v>462.4</v>
      </c>
      <c r="CR45" s="60">
        <f>_xlfn.IFNA((INDEX(data_pull!$A:$BA,MATCH(CR$2,data_pull!$B:$B,0),MATCH($A45,data_pull!$2:$2,0))),CQ45*(( 1+CR28/400)))</f>
        <v>466.8</v>
      </c>
      <c r="CS45" s="60">
        <f>_xlfn.IFNA((INDEX(data_pull!$A:$BA,MATCH(CS$2,data_pull!$B:$B,0),MATCH($A45,data_pull!$2:$2,0))),CR45*(( 1+CS28/400)))</f>
        <v>470.8</v>
      </c>
      <c r="CT45" s="60">
        <f>_xlfn.IFNA((INDEX(data_pull!$A:$BA,MATCH(CT$2,data_pull!$B:$B,0),MATCH($A45,data_pull!$2:$2,0))),CS45*(( 1+CT28/400)))</f>
        <v>485.8</v>
      </c>
      <c r="CU45" s="60">
        <f>_xlfn.IFNA((INDEX(data_pull!$A:$BA,MATCH(CU$2,data_pull!$B:$B,0),MATCH($A45,data_pull!$2:$2,0))),CT45*(( 1+CU28/400)))</f>
        <v>493</v>
      </c>
      <c r="CV45" s="60">
        <f>_xlfn.IFNA((INDEX(data_pull!$A:$BA,MATCH(CV$2,data_pull!$B:$B,0),MATCH($A45,data_pull!$2:$2,0))),CU45*(( 1+CV28/400)))</f>
        <v>499</v>
      </c>
      <c r="CW45" s="60">
        <f>_xlfn.IFNA((INDEX(data_pull!$A:$BA,MATCH(CW$2,data_pull!$B:$B,0),MATCH($A45,data_pull!$2:$2,0))),CV45*(( 1+CW28/400)))</f>
        <v>506.8</v>
      </c>
      <c r="CX45" s="60">
        <f>_xlfn.IFNA((INDEX(data_pull!$A:$BA,MATCH(CX$2,data_pull!$B:$B,0),MATCH($A45,data_pull!$2:$2,0))),CW45*(( 1+CX28/400)))</f>
        <v>514.20000000000005</v>
      </c>
      <c r="CY45" s="60">
        <f>_xlfn.IFNA((INDEX(data_pull!$A:$BA,MATCH(CY$2,data_pull!$B:$B,0),MATCH($A45,data_pull!$2:$2,0))),CX45*(( 1+CY28/400)))</f>
        <v>519</v>
      </c>
      <c r="CZ45" s="60">
        <f>_xlfn.IFNA((INDEX(data_pull!$A:$BA,MATCH(CZ$2,data_pull!$B:$B,0),MATCH($A45,data_pull!$2:$2,0))),CY45*(( 1+CZ28/400)))</f>
        <v>524.6</v>
      </c>
      <c r="DA45" s="60">
        <f>_xlfn.IFNA((INDEX(data_pull!$A:$BA,MATCH(DA$2,data_pull!$B:$B,0),MATCH($A45,data_pull!$2:$2,0))),CZ45*(( 1+DA28/400)))</f>
        <v>529.9</v>
      </c>
      <c r="DB45" s="60">
        <f>_xlfn.IFNA((INDEX(data_pull!$A:$BA,MATCH(DB$2,data_pull!$B:$B,0),MATCH($A45,data_pull!$2:$2,0))),DA45*(( 1+DB28/400)))</f>
        <v>532.9</v>
      </c>
      <c r="DC45" s="60">
        <f>_xlfn.IFNA((INDEX(data_pull!$A:$BA,MATCH(DC$2,data_pull!$B:$B,0),MATCH($A45,data_pull!$2:$2,0))),DB45*(( 1+DC28/400)))</f>
        <v>541.70000000000005</v>
      </c>
      <c r="DD45" s="60">
        <f>_xlfn.IFNA((INDEX(data_pull!$A:$BA,MATCH(DD$2,data_pull!$B:$B,0),MATCH($A45,data_pull!$2:$2,0))),DC45*(( 1+DD28/400)))</f>
        <v>549.5</v>
      </c>
      <c r="DE45" s="60">
        <f>_xlfn.IFNA((INDEX(data_pull!$A:$BA,MATCH(DE$2,data_pull!$B:$B,0),MATCH($A45,data_pull!$2:$2,0))),DD45*(( 1+DE28/400)))</f>
        <v>557.5</v>
      </c>
      <c r="DF45" s="60">
        <f>_xlfn.IFNA((INDEX(data_pull!$A:$BA,MATCH(DF$2,data_pull!$B:$B,0),MATCH($A45,data_pull!$2:$2,0))),DE45*(( 1+DF28/400)))</f>
        <v>566</v>
      </c>
      <c r="DG45" s="60">
        <f>_xlfn.IFNA((INDEX(data_pull!$A:$BA,MATCH(DG$2,data_pull!$B:$B,0),MATCH($A45,data_pull!$2:$2,0))),DF45*(( 1+DG28/400)))</f>
        <v>574</v>
      </c>
      <c r="DH45" s="60">
        <f>_xlfn.IFNA((INDEX(data_pull!$A:$BA,MATCH(DH$2,data_pull!$B:$B,0),MATCH($A45,data_pull!$2:$2,0))),DG45*(( 1+DH28/400)))</f>
        <v>582.9</v>
      </c>
      <c r="DI45" s="60">
        <f>_xlfn.IFNA((INDEX(data_pull!$A:$BA,MATCH(DI$2,data_pull!$B:$B,0),MATCH($A45,data_pull!$2:$2,0))),DH45*(( 1+DI28/400)))</f>
        <v>594.79999999999995</v>
      </c>
      <c r="DJ45" s="60">
        <f>_xlfn.IFNA((INDEX(data_pull!$A:$BA,MATCH(DJ$2,data_pull!$B:$B,0),MATCH($A45,data_pull!$2:$2,0))),DI45*(( 1+DJ28/400)))</f>
        <v>602.79999999999995</v>
      </c>
      <c r="DK45" s="60">
        <f>_xlfn.IFNA((INDEX(data_pull!$A:$BA,MATCH(DK$2,data_pull!$B:$B,0),MATCH($A45,data_pull!$2:$2,0))),DJ45*(( 1+DK28/400)))</f>
        <v>612.29999999999995</v>
      </c>
      <c r="DL45" s="60">
        <f>_xlfn.IFNA((INDEX(data_pull!$A:$BA,MATCH(DL$2,data_pull!$B:$B,0),MATCH($A45,data_pull!$2:$2,0))),DK45*(( 1+DL28/400)))</f>
        <v>622.20000000000005</v>
      </c>
      <c r="DM45" s="60">
        <f>_xlfn.IFNA((INDEX(data_pull!$A:$BA,MATCH(DM$2,data_pull!$B:$B,0),MATCH($A45,data_pull!$2:$2,0))),DL45*(( 1+DM28/400)))</f>
        <v>632.20000000000005</v>
      </c>
      <c r="DN45" s="60">
        <f>_xlfn.IFNA((INDEX(data_pull!$A:$BA,MATCH(DN$2,data_pull!$B:$B,0),MATCH($A45,data_pull!$2:$2,0))),DM45*(( 1+DN28/400)))</f>
        <v>643.5</v>
      </c>
      <c r="DO45" s="60">
        <f>_xlfn.IFNA((INDEX(data_pull!$A:$BA,MATCH(DO$2,data_pull!$B:$B,0),MATCH($A45,data_pull!$2:$2,0))),DN45*(( 1+DO28/400)))</f>
        <v>649.29999999999995</v>
      </c>
      <c r="DP45" s="60">
        <f>_xlfn.IFNA((INDEX(data_pull!$A:$BA,MATCH(DP$2,data_pull!$B:$B,0),MATCH($A45,data_pull!$2:$2,0))),DO45*(( 1+DP28/400)))</f>
        <v>656.7</v>
      </c>
      <c r="DQ45" s="60">
        <f>_xlfn.IFNA((INDEX(data_pull!$A:$BA,MATCH(DQ$2,data_pull!$B:$B,0),MATCH($A45,data_pull!$2:$2,0))),DP45*(( 1+DQ28/400)))</f>
        <v>669.8</v>
      </c>
      <c r="DR45" s="60">
        <f>_xlfn.IFNA((INDEX(data_pull!$A:$BA,MATCH(DR$2,data_pull!$B:$B,0),MATCH($A45,data_pull!$2:$2,0))),DQ45*(( 1+DR28/400)))</f>
        <v>689.4</v>
      </c>
      <c r="DS45" s="60">
        <f>_xlfn.IFNA((INDEX(data_pull!$A:$BA,MATCH(DS$2,data_pull!$B:$B,0),MATCH($A45,data_pull!$2:$2,0))),DR45*(( 1+DS28/400)))</f>
        <v>691.5</v>
      </c>
      <c r="DT45" s="60">
        <f>_xlfn.IFNA((INDEX(data_pull!$A:$BA,MATCH(DT$2,data_pull!$B:$B,0),MATCH($A45,data_pull!$2:$2,0))),DS45*(( 1+DT28/400)))</f>
        <v>704.2</v>
      </c>
      <c r="DU45" s="60">
        <f>_xlfn.IFNA((INDEX(data_pull!$A:$BA,MATCH(DU$2,data_pull!$B:$B,0),MATCH($A45,data_pull!$2:$2,0))),DT45*(( 1+DU28/400)))</f>
        <v>709.2</v>
      </c>
      <c r="DV45" s="60">
        <f>_xlfn.IFNA((INDEX(data_pull!$A:$BA,MATCH(DV$2,data_pull!$B:$B,0),MATCH($A45,data_pull!$2:$2,0))),DU45*(( 1+DV28/400)))</f>
        <v>723.4</v>
      </c>
      <c r="DW45" s="60">
        <f>_xlfn.IFNA((INDEX(data_pull!$A:$BA,MATCH(DW$2,data_pull!$B:$B,0),MATCH($A45,data_pull!$2:$2,0))),DV45*(( 1+DW28/400)))</f>
        <v>723.4</v>
      </c>
      <c r="DX45" s="60">
        <f>_xlfn.IFNA((INDEX(data_pull!$A:$BA,MATCH(DX$2,data_pull!$B:$B,0),MATCH($A45,data_pull!$2:$2,0))),DW45*(( 1+DX28/400)))</f>
        <v>722</v>
      </c>
      <c r="DY45" s="60">
        <f>_xlfn.IFNA((INDEX(data_pull!$A:$BA,MATCH(DY$2,data_pull!$B:$B,0),MATCH($A45,data_pull!$2:$2,0))),DX45*(( 1+DY28/400)))</f>
        <v>724.2</v>
      </c>
      <c r="DZ45" s="60">
        <f>_xlfn.IFNA((INDEX(data_pull!$A:$BA,MATCH(DZ$2,data_pull!$B:$B,0),MATCH($A45,data_pull!$2:$2,0))),DY45*(( 1+DZ28/400)))</f>
        <v>732</v>
      </c>
      <c r="EA45" s="60">
        <f>_xlfn.IFNA((INDEX(data_pull!$A:$BA,MATCH(EA$2,data_pull!$B:$B,0),MATCH($A45,data_pull!$2:$2,0))),DZ45*(( 1+EA28/400)))</f>
        <v>739.9</v>
      </c>
      <c r="EB45" s="60">
        <f>_xlfn.IFNA((INDEX(data_pull!$A:$BA,MATCH(EB$2,data_pull!$B:$B,0),MATCH($A45,data_pull!$2:$2,0))),EA45*(( 1+EB28/400)))</f>
        <v>742</v>
      </c>
      <c r="EC45" s="60">
        <f>_xlfn.IFNA((INDEX(data_pull!$A:$BA,MATCH(EC$2,data_pull!$B:$B,0),MATCH($A45,data_pull!$2:$2,0))),EB45*(( 1+EC28/400)))</f>
        <v>743.8</v>
      </c>
      <c r="ED45" s="60">
        <f>_xlfn.IFNA((INDEX(data_pull!$A:$BA,MATCH(ED$2,data_pull!$B:$B,0),MATCH($A45,data_pull!$2:$2,0))),EC45*(( 1+ED28/400)))</f>
        <v>749.1</v>
      </c>
      <c r="EE45" s="60">
        <f>_xlfn.IFNA((INDEX(data_pull!$A:$BA,MATCH(EE$2,data_pull!$B:$B,0),MATCH($A45,data_pull!$2:$2,0))),ED45*(( 1+EE28/400)))</f>
        <v>758.6</v>
      </c>
      <c r="EF45" s="60">
        <f>_xlfn.IFNA((INDEX(data_pull!$A:$BA,MATCH(EF$2,data_pull!$B:$B,0),MATCH($A45,data_pull!$2:$2,0))),EE45*(( 1+EF28/400)))</f>
        <v>767.2</v>
      </c>
      <c r="EG45" s="60">
        <f>_xlfn.IFNA((INDEX(data_pull!$A:$BA,MATCH(EG$2,data_pull!$B:$B,0),MATCH($A45,data_pull!$2:$2,0))),EF45*(( 1+EG28/400)))</f>
        <v>778.2</v>
      </c>
      <c r="EH45" s="60">
        <f>_xlfn.IFNA((INDEX(data_pull!$A:$BA,MATCH(EH$2,data_pull!$B:$B,0),MATCH($A45,data_pull!$2:$2,0))),EG45*(( 1+EH28/400)))</f>
        <v>790</v>
      </c>
      <c r="EI45" s="60">
        <f>_xlfn.IFNA((INDEX(data_pull!$A:$BA,MATCH(EI$2,data_pull!$B:$B,0),MATCH($A45,data_pull!$2:$2,0))),EH45*(( 1+EI28/400)))</f>
        <v>803.5</v>
      </c>
      <c r="EJ45" s="60">
        <f>_xlfn.IFNA((INDEX(data_pull!$A:$BA,MATCH(EJ$2,data_pull!$B:$B,0),MATCH($A45,data_pull!$2:$2,0))),EI45*(( 1+EJ28/400)))</f>
        <v>818.4</v>
      </c>
      <c r="EK45" s="60">
        <f>_xlfn.IFNA((INDEX(data_pull!$A:$BA,MATCH(EK$2,data_pull!$B:$B,0),MATCH($A45,data_pull!$2:$2,0))),EJ45*(( 1+EK28/400)))</f>
        <v>824</v>
      </c>
      <c r="EL45" s="60">
        <f>_xlfn.IFNA((INDEX(data_pull!$A:$BA,MATCH(EL$2,data_pull!$B:$B,0),MATCH($A45,data_pull!$2:$2,0))),EK45*(( 1+EL28/400)))</f>
        <v>837.4</v>
      </c>
      <c r="EM45" s="60">
        <f>_xlfn.IFNA((INDEX(data_pull!$A:$BA,MATCH(EM$2,data_pull!$B:$B,0),MATCH($A45,data_pull!$2:$2,0))),EL45*(( 1+EM28/400)))</f>
        <v>846</v>
      </c>
      <c r="EN45" s="60">
        <f>_xlfn.IFNA((INDEX(data_pull!$A:$BA,MATCH(EN$2,data_pull!$B:$B,0),MATCH($A45,data_pull!$2:$2,0))),EM45*(( 1+EN28/400)))</f>
        <v>859.8</v>
      </c>
      <c r="EO45" s="60">
        <f>_xlfn.IFNA((INDEX(data_pull!$A:$BA,MATCH(EO$2,data_pull!$B:$B,0),MATCH($A45,data_pull!$2:$2,0))),EN45*(( 1+EO28/400)))</f>
        <v>870.4</v>
      </c>
      <c r="EP45" s="60">
        <f>_xlfn.IFNA((INDEX(data_pull!$A:$BA,MATCH(EP$2,data_pull!$B:$B,0),MATCH($A45,data_pull!$2:$2,0))),EO45*(( 1+EP28/400)))</f>
        <v>895.1</v>
      </c>
      <c r="EQ45" s="60">
        <f>_xlfn.IFNA((INDEX(data_pull!$A:$BA,MATCH(EQ$2,data_pull!$B:$B,0),MATCH($A45,data_pull!$2:$2,0))),EP45*(( 1+EQ28/400)))</f>
        <v>900.8</v>
      </c>
      <c r="ER45" s="60">
        <f>_xlfn.IFNA((INDEX(data_pull!$A:$BA,MATCH(ER$2,data_pull!$B:$B,0),MATCH($A45,data_pull!$2:$2,0))),EQ45*(( 1+ER28/400)))</f>
        <v>906.2</v>
      </c>
      <c r="ES45" s="60">
        <f>_xlfn.IFNA((INDEX(data_pull!$A:$BA,MATCH(ES$2,data_pull!$B:$B,0),MATCH($A45,data_pull!$2:$2,0))),ER45*(( 1+ES28/400)))</f>
        <v>920.6</v>
      </c>
      <c r="ET45" s="60">
        <f>_xlfn.IFNA((INDEX(data_pull!$A:$BA,MATCH(ET$2,data_pull!$B:$B,0),MATCH($A45,data_pull!$2:$2,0))),ES45*(( 1+ET28/400)))</f>
        <v>940.9</v>
      </c>
      <c r="EU45" s="60">
        <f>_xlfn.IFNA((INDEX(data_pull!$A:$BA,MATCH(EU$2,data_pull!$B:$B,0),MATCH($A45,data_pull!$2:$2,0))),ET45*(( 1+EU28/400)))</f>
        <v>943.1</v>
      </c>
      <c r="EV45" s="60">
        <f>_xlfn.IFNA((INDEX(data_pull!$A:$BA,MATCH(EV$2,data_pull!$B:$B,0),MATCH($A45,data_pull!$2:$2,0))),EU45*(( 1+EV28/400)))</f>
        <v>946.7</v>
      </c>
      <c r="EW45" s="60">
        <f>_xlfn.IFNA((INDEX(data_pull!$A:$BA,MATCH(EW$2,data_pull!$B:$B,0),MATCH($A45,data_pull!$2:$2,0))),EV45*(( 1+EW28/400)))</f>
        <v>958.4</v>
      </c>
      <c r="EX45" s="60">
        <f>_xlfn.IFNA((INDEX(data_pull!$A:$BA,MATCH(EX$2,data_pull!$B:$B,0),MATCH($A45,data_pull!$2:$2,0))),EW45*(( 1+EX28/400)))</f>
        <v>970.2</v>
      </c>
      <c r="EY45" s="60">
        <f>_xlfn.IFNA((INDEX(data_pull!$A:$BA,MATCH(EY$2,data_pull!$B:$B,0),MATCH($A45,data_pull!$2:$2,0))),EX45*(( 1+EY28/400)))</f>
        <v>972.3</v>
      </c>
      <c r="EZ45" s="60">
        <f>_xlfn.IFNA((INDEX(data_pull!$A:$BA,MATCH(EZ$2,data_pull!$B:$B,0),MATCH($A45,data_pull!$2:$2,0))),EY45*(( 1+EZ28/400)))</f>
        <v>977.6</v>
      </c>
      <c r="FA45" s="60">
        <f>_xlfn.IFNA((INDEX(data_pull!$A:$BA,MATCH(FA$2,data_pull!$B:$B,0),MATCH($A45,data_pull!$2:$2,0))),EZ45*(( 1+FA28/400)))</f>
        <v>977.8</v>
      </c>
      <c r="FB45" s="60">
        <f>_xlfn.IFNA((INDEX(data_pull!$A:$BA,MATCH(FB$2,data_pull!$B:$B,0),MATCH($A45,data_pull!$2:$2,0))),FA45*(( 1+FB28/400)))</f>
        <v>946</v>
      </c>
      <c r="FC45" s="60">
        <f>_xlfn.IFNA((INDEX(data_pull!$A:$BA,MATCH(FC$2,data_pull!$B:$B,0),MATCH($A45,data_pull!$2:$2,0))),FB45*(( 1+FC28/400)))</f>
        <v>952.6</v>
      </c>
      <c r="FD45" s="60">
        <f>_xlfn.IFNA((INDEX(data_pull!$A:$BA,MATCH(FD$2,data_pull!$B:$B,0),MATCH($A45,data_pull!$2:$2,0))),FC45*(( 1+FD28/400)))</f>
        <v>950.3</v>
      </c>
      <c r="FE45" s="60">
        <f>_xlfn.IFNA((INDEX(data_pull!$A:$BA,MATCH(FE$2,data_pull!$B:$B,0),MATCH($A45,data_pull!$2:$2,0))),FD45*(( 1+FE28/400)))</f>
        <v>953.9</v>
      </c>
      <c r="FF45" s="60">
        <f>_xlfn.IFNA((INDEX(data_pull!$A:$BA,MATCH(FF$2,data_pull!$B:$B,0),MATCH($A45,data_pull!$2:$2,0))),FE45*(( 1+FF28/400)))</f>
        <v>960.6</v>
      </c>
      <c r="FG45" s="60">
        <f>_xlfn.IFNA((INDEX(data_pull!$A:$BA,MATCH(FG$2,data_pull!$B:$B,0),MATCH($A45,data_pull!$2:$2,0))),FF45*(( 1+FG28/400)))</f>
        <v>971.7</v>
      </c>
      <c r="FH45" s="60">
        <f>_xlfn.IFNA((INDEX(data_pull!$A:$BA,MATCH(FH$2,data_pull!$B:$B,0),MATCH($A45,data_pull!$2:$2,0))),FG45*(( 1+FH28/400)))</f>
        <v>974.6</v>
      </c>
      <c r="FI45" s="60">
        <f>_xlfn.IFNA((INDEX(data_pull!$A:$BA,MATCH(FI$2,data_pull!$B:$B,0),MATCH($A45,data_pull!$2:$2,0))),FH45*(( 1+FI28/400)))</f>
        <v>976.6</v>
      </c>
      <c r="FJ45" s="60">
        <f>_xlfn.IFNA((INDEX(data_pull!$A:$BA,MATCH(FJ$2,data_pull!$B:$B,0),MATCH($A45,data_pull!$2:$2,0))),FI45*(( 1+FJ28/400)))</f>
        <v>898.3</v>
      </c>
      <c r="FK45" s="60">
        <f>_xlfn.IFNA((INDEX(data_pull!$A:$BA,MATCH(FK$2,data_pull!$B:$B,0),MATCH($A45,data_pull!$2:$2,0))),FJ45*(( 1+FK28/400)))</f>
        <v>900.9</v>
      </c>
      <c r="FL45" s="60">
        <f>_xlfn.IFNA((INDEX(data_pull!$A:$BA,MATCH(FL$2,data_pull!$B:$B,0),MATCH($A45,data_pull!$2:$2,0))),FK45*(( 1+FL28/400)))</f>
        <v>909.4</v>
      </c>
      <c r="FM45" s="60">
        <f>_xlfn.IFNA((INDEX(data_pull!$A:$BA,MATCH(FM$2,data_pull!$B:$B,0),MATCH($A45,data_pull!$2:$2,0))),FL45*(( 1+FM28/400)))</f>
        <v>904.2</v>
      </c>
      <c r="FN45" s="60">
        <f>_xlfn.IFNA((INDEX(data_pull!$A:$BA,MATCH(FN$2,data_pull!$B:$B,0),MATCH($A45,data_pull!$2:$2,0))),FM45*(( 1+FN28/400)))</f>
        <v>927.5</v>
      </c>
      <c r="FO45" s="60">
        <f>_xlfn.IFNA((INDEX(data_pull!$A:$BA,MATCH(FO$2,data_pull!$B:$B,0),MATCH($A45,data_pull!$2:$2,0))),FN45*(( 1+FO28/400)))</f>
        <v>932.2</v>
      </c>
      <c r="FP45" s="60">
        <f>_xlfn.IFNA((INDEX(data_pull!$A:$BA,MATCH(FP$2,data_pull!$B:$B,0),MATCH($A45,data_pull!$2:$2,0))),FO45*(( 1+FP28/400)))</f>
        <v>935.2</v>
      </c>
      <c r="FQ45" s="60">
        <f>_xlfn.IFNA((INDEX(data_pull!$A:$BA,MATCH(FQ$2,data_pull!$B:$B,0),MATCH($A45,data_pull!$2:$2,0))),FP45*(( 1+FQ28/400)))</f>
        <v>957</v>
      </c>
      <c r="FR45" s="60">
        <f>_xlfn.IFNA((INDEX(data_pull!$A:$BA,MATCH(FR$2,data_pull!$B:$B,0),MATCH($A45,data_pull!$2:$2,0))),FQ45*(( 1+FR28/400)))</f>
        <v>1078.5999999999999</v>
      </c>
      <c r="FS45" s="60">
        <f>_xlfn.IFNA((INDEX(data_pull!$A:$BA,MATCH(FS$2,data_pull!$B:$B,0),MATCH($A45,data_pull!$2:$2,0))),FR45*(( 1+FS28/400)))</f>
        <v>1090.7</v>
      </c>
      <c r="FT45" s="60">
        <f>_xlfn.IFNA((INDEX(data_pull!$A:$BA,MATCH(FT$2,data_pull!$B:$B,0),MATCH($A45,data_pull!$2:$2,0))),FS45*(( 1+FT28/400)))</f>
        <v>1093.5999999999999</v>
      </c>
      <c r="FU45" s="60">
        <f>_xlfn.IFNA((INDEX(data_pull!$A:$BA,MATCH(FU$2,data_pull!$B:$B,0),MATCH($A45,data_pull!$2:$2,0))),FT45*(( 1+FU28/400)))</f>
        <v>1104.2</v>
      </c>
      <c r="FV45" s="60">
        <f>_xlfn.IFNA((INDEX(data_pull!$A:$BA,MATCH(FV$2,data_pull!$B:$B,0),MATCH($A45,data_pull!$2:$2,0))),FU45*(( 1+FV28/400)))</f>
        <v>1129</v>
      </c>
      <c r="FW45" s="60">
        <f>_xlfn.IFNA((INDEX(data_pull!$A:$BA,MATCH(FW$2,data_pull!$B:$B,0),MATCH($A45,data_pull!$2:$2,0))),FV45*(( 1+FW28/400)))</f>
        <v>1131.4000000000001</v>
      </c>
      <c r="FX45" s="60">
        <f>_xlfn.IFNA((INDEX(data_pull!$A:$BA,MATCH(FX$2,data_pull!$B:$B,0),MATCH($A45,data_pull!$2:$2,0))),FW45*(( 1+FX28/400)))</f>
        <v>1141.9000000000001</v>
      </c>
      <c r="FY45" s="60">
        <f>_xlfn.IFNA((INDEX(data_pull!$A:$BA,MATCH(FY$2,data_pull!$B:$B,0),MATCH($A45,data_pull!$2:$2,0))),FX45*(( 1+FY28/400)))</f>
        <v>1158.9000000000001</v>
      </c>
      <c r="FZ45" s="60">
        <f>_xlfn.IFNA((INDEX(data_pull!$A:$BA,MATCH(FZ$2,data_pull!$B:$B,0),MATCH($A45,data_pull!$2:$2,0))),FY45*(( 1+FZ28/400)))</f>
        <v>1174.0999999999999</v>
      </c>
      <c r="GA45" s="60">
        <f>_xlfn.IFNA((INDEX(data_pull!$A:$BA,MATCH(GA$2,data_pull!$B:$B,0),MATCH($A45,data_pull!$2:$2,0))),FZ45*(( 1+GA28/400)))</f>
        <v>1187.5999999999999</v>
      </c>
      <c r="GB45" s="60">
        <f>_xlfn.IFNA((INDEX(data_pull!$A:$BA,MATCH(GB$2,data_pull!$B:$B,0),MATCH($A45,data_pull!$2:$2,0))),GA45*(( 1+GB28/400)))</f>
        <v>1197.9000000000001</v>
      </c>
      <c r="GC45" s="60">
        <f>_xlfn.IFNA((INDEX(data_pull!$A:$BA,MATCH(GC$2,data_pull!$B:$B,0),MATCH($A45,data_pull!$2:$2,0))),GB45*(( 1+GC28/400)))</f>
        <v>1206</v>
      </c>
      <c r="GD45" s="60">
        <f>_xlfn.IFNA((INDEX(data_pull!$A:$BA,MATCH(GD$2,data_pull!$B:$B,0),MATCH($A45,data_pull!$2:$2,0))),GC45*(( 1+GD28/400)))</f>
        <v>1211.4000000000001</v>
      </c>
      <c r="GE45" s="60">
        <f>_xlfn.IFNA((INDEX(data_pull!$A:$BA,MATCH(GE$2,data_pull!$B:$B,0),MATCH($A45,data_pull!$2:$2,0))),GD45*(( 1+GE28/400)))</f>
        <v>1217.5</v>
      </c>
      <c r="GF45" s="60">
        <f>_xlfn.IFNA((INDEX(data_pull!$A:$BA,MATCH(GF$2,data_pull!$B:$B,0),MATCH($A45,data_pull!$2:$2,0))),GE45*(( 1+GF28/400)))</f>
        <v>1228.5</v>
      </c>
      <c r="GG45" s="60">
        <f>_xlfn.IFNA((INDEX(data_pull!$A:$BA,MATCH(GG$2,data_pull!$B:$B,0),MATCH($A45,data_pull!$2:$2,0))),GF45*(( 1+GG28/400)))</f>
        <v>1242.5</v>
      </c>
      <c r="GH45" s="60">
        <f>_xlfn.IFNA((INDEX(data_pull!$A:$BA,MATCH(GH$2,data_pull!$B:$B,0),MATCH($A45,data_pull!$2:$2,0))),GG45*(( 1+GH28/400)))</f>
        <v>1265.4000000000001</v>
      </c>
      <c r="GI45" s="60">
        <f>_xlfn.IFNA((INDEX(data_pull!$A:$BA,MATCH(GI$2,data_pull!$B:$B,0),MATCH($A45,data_pull!$2:$2,0))),GH45*(( 1+GI28/400)))</f>
        <v>1275.4000000000001</v>
      </c>
      <c r="GJ45" s="60">
        <f>_xlfn.IFNA((INDEX(data_pull!$A:$BA,MATCH(GJ$2,data_pull!$B:$B,0),MATCH($A45,data_pull!$2:$2,0))),GI45*(( 1+GJ28/400)))</f>
        <v>1290.5</v>
      </c>
      <c r="GK45" s="60">
        <f>_xlfn.IFNA((INDEX(data_pull!$A:$BA,MATCH(GK$2,data_pull!$B:$B,0),MATCH($A45,data_pull!$2:$2,0))),GJ45*(( 1+GK28/400)))</f>
        <v>1301.5</v>
      </c>
      <c r="GL45" s="60">
        <f>_xlfn.IFNA((INDEX(data_pull!$A:$BA,MATCH(GL$2,data_pull!$B:$B,0),MATCH($A45,data_pull!$2:$2,0))),GK45*(( 1+GL28/400)))</f>
        <v>1327.5</v>
      </c>
      <c r="GM45" s="60">
        <f>_xlfn.IFNA((INDEX(data_pull!$A:$BA,MATCH(GM$2,data_pull!$B:$B,0),MATCH($A45,data_pull!$2:$2,0))),GL45*(( 1+GM28/400)))</f>
        <v>1336.2</v>
      </c>
      <c r="GN45" s="60">
        <f>_xlfn.IFNA((INDEX(data_pull!$A:$BA,MATCH(GN$2,data_pull!$B:$B,0),MATCH($A45,data_pull!$2:$2,0))),GM45*(( 1+GN28/400)))</f>
        <v>1350.9</v>
      </c>
      <c r="GO45" s="60">
        <f>_xlfn.IFNA((INDEX(data_pull!$A:$BA,MATCH(GO$2,data_pull!$B:$B,0),MATCH($A45,data_pull!$2:$2,0))),GN45*(( 1+GO28/400)))</f>
        <v>1364.5</v>
      </c>
      <c r="GP45" s="60">
        <f>_xlfn.IFNA((INDEX(data_pull!$A:$BA,MATCH(GP$2,data_pull!$B:$B,0),MATCH($A45,data_pull!$2:$2,0))),GO45*(( 1+GP28/400)))</f>
        <v>1364.5</v>
      </c>
      <c r="GQ45" s="60">
        <f>_xlfn.IFNA((INDEX(data_pull!$A:$BA,MATCH(GQ$2,data_pull!$B:$B,0),MATCH($A45,data_pull!$2:$2,0))),GP45*(( 1+GQ28/400)))</f>
        <v>1364.5</v>
      </c>
      <c r="GR45" s="60">
        <f>_xlfn.IFNA((INDEX(data_pull!$A:$BA,MATCH(GR$2,data_pull!$B:$B,0),MATCH($A45,data_pull!$2:$2,0))),GQ45*(( 1+GR28/400)))</f>
        <v>1364.5</v>
      </c>
      <c r="GS45" s="60">
        <f>_xlfn.IFNA((INDEX(data_pull!$A:$BA,MATCH(GS$2,data_pull!$B:$B,0),MATCH($A45,data_pull!$2:$2,0))),GR45*(( 1+GS28/400)))</f>
        <v>1364.5</v>
      </c>
      <c r="GT45" s="60">
        <f>_xlfn.IFNA((INDEX(data_pull!$A:$BA,MATCH(GT$2,data_pull!$B:$B,0),MATCH($A45,data_pull!$2:$2,0))),GS45*(( 1+GT28/400)))</f>
        <v>1364.5</v>
      </c>
      <c r="GU45" s="60">
        <f>_xlfn.IFNA((INDEX(data_pull!$A:$BA,MATCH(GU$2,data_pull!$B:$B,0),MATCH($A45,data_pull!$2:$2,0))),GT45*(( 1+GU28/400)))</f>
        <v>1364.5</v>
      </c>
      <c r="GV45" s="60">
        <f>_xlfn.IFNA((INDEX(data_pull!$A:$BA,MATCH(GV$2,data_pull!$B:$B,0),MATCH($A45,data_pull!$2:$2,0))),GU45*(( 1+GV28/400)))</f>
        <v>1364.5</v>
      </c>
      <c r="GW45" s="60">
        <f>_xlfn.IFNA((INDEX(data_pull!$A:$BA,MATCH(GW$2,data_pull!$B:$B,0),MATCH($A45,data_pull!$2:$2,0))),GV45*(( 1+GW28/400)))</f>
        <v>1364.5</v>
      </c>
      <c r="GX45" s="60">
        <f>_xlfn.IFNA((INDEX(data_pull!$A:$BA,MATCH(GX$2,data_pull!$B:$B,0),MATCH($A45,data_pull!$2:$2,0))),GW45*(( 1+GX28/400)))</f>
        <v>1364.5</v>
      </c>
      <c r="GY45" s="60">
        <f>_xlfn.IFNA((INDEX(data_pull!$A:$BA,MATCH(GY$2,data_pull!$B:$B,0),MATCH($A45,data_pull!$2:$2,0))),GX45*(( 1+GY28/400)))</f>
        <v>1364.5</v>
      </c>
      <c r="GZ45" s="60">
        <f>_xlfn.IFNA((INDEX(data_pull!$A:$BA,MATCH(GZ$2,data_pull!$B:$B,0),MATCH($A45,data_pull!$2:$2,0))),GY45*(( 1+GZ28/400)))</f>
        <v>1364.5</v>
      </c>
      <c r="HA45" s="60">
        <f>_xlfn.IFNA((INDEX(data_pull!$A:$BA,MATCH(HA$2,data_pull!$B:$B,0),MATCH($A45,data_pull!$2:$2,0))),GZ45*(( 1+HA28/400)))</f>
        <v>1364.5</v>
      </c>
      <c r="HB45" s="60">
        <f>_xlfn.IFNA((INDEX(data_pull!$A:$BA,MATCH(HB$2,data_pull!$B:$B,0),MATCH($A45,data_pull!$2:$2,0))),HA45*(( 1+HB28/400)))</f>
        <v>1364.5</v>
      </c>
      <c r="HC45" s="60">
        <f>_xlfn.IFNA((INDEX(data_pull!$A:$BA,MATCH(HC$2,data_pull!$B:$B,0),MATCH($A45,data_pull!$2:$2,0))),HB45*(( 1+HC28/400)))</f>
        <v>1364.5</v>
      </c>
      <c r="HD45" s="60">
        <f>_xlfn.IFNA((INDEX(data_pull!$A:$BA,MATCH(HD$2,data_pull!$B:$B,0),MATCH($A45,data_pull!$2:$2,0))),HC45*(( 1+HD28/400)))</f>
        <v>1364.5</v>
      </c>
      <c r="HE45" s="60">
        <f>_xlfn.IFNA((INDEX(data_pull!$A:$BA,MATCH(HE$2,data_pull!$B:$B,0),MATCH($A45,data_pull!$2:$2,0))),HD45*(( 1+HE28/400)))</f>
        <v>1364.5</v>
      </c>
      <c r="HF45" s="60">
        <f>_xlfn.IFNA((INDEX(data_pull!$A:$BA,MATCH(HF$2,data_pull!$B:$B,0),MATCH($A45,data_pull!$2:$2,0))),HE45*(( 1+HF28/400)))</f>
        <v>1364.5</v>
      </c>
      <c r="HG45" s="60">
        <f>_xlfn.IFNA((INDEX(data_pull!$A:$BA,MATCH(HG$2,data_pull!$B:$B,0),MATCH($A45,data_pull!$2:$2,0))),HF45*(( 1+HG28/400)))</f>
        <v>1364.5</v>
      </c>
      <c r="HH45" s="60">
        <f>_xlfn.IFNA((INDEX(data_pull!$A:$BA,MATCH(HH$2,data_pull!$B:$B,0),MATCH($A45,data_pull!$2:$2,0))),HG45*(( 1+HH28/400)))</f>
        <v>1364.5</v>
      </c>
      <c r="HI45" s="60">
        <f>_xlfn.IFNA((INDEX(data_pull!$A:$BA,MATCH(HI$2,data_pull!$B:$B,0),MATCH($A45,data_pull!$2:$2,0))),HH45*(( 1+HI28/400)))</f>
        <v>1364.5</v>
      </c>
      <c r="HJ45" s="60">
        <f>_xlfn.IFNA((INDEX(data_pull!$A:$BA,MATCH(HJ$2,data_pull!$B:$B,0),MATCH($A45,data_pull!$2:$2,0))),HI45*(( 1+HJ28/400)))</f>
        <v>1364.5</v>
      </c>
      <c r="HK45" s="60">
        <f>_xlfn.IFNA((INDEX(data_pull!$A:$BA,MATCH(HK$2,data_pull!$B:$B,0),MATCH($A45,data_pull!$2:$2,0))),HJ45*(( 1+HK28/400)))</f>
        <v>1364.5</v>
      </c>
      <c r="HL45" s="60">
        <f>_xlfn.IFNA((INDEX(data_pull!$A:$BA,MATCH(HL$2,data_pull!$B:$B,0),MATCH($A45,data_pull!$2:$2,0))),HK45*(( 1+HL28/400)))</f>
        <v>1364.5</v>
      </c>
      <c r="HM45" s="60">
        <f>_xlfn.IFNA((INDEX(data_pull!$A:$BA,MATCH(HM$2,data_pull!$B:$B,0),MATCH($A45,data_pull!$2:$2,0))),HL45*(( 1+HM28/400)))</f>
        <v>1364.5</v>
      </c>
      <c r="HN45" s="60">
        <f>_xlfn.IFNA((INDEX(data_pull!$A:$BA,MATCH(HN$2,data_pull!$B:$B,0),MATCH($A45,data_pull!$2:$2,0))),HM45*(( 1+HN28/400)))</f>
        <v>1364.5</v>
      </c>
      <c r="HO45" s="60">
        <f>_xlfn.IFNA((INDEX(data_pull!$A:$BA,MATCH(HO$2,data_pull!$B:$B,0),MATCH($A45,data_pull!$2:$2,0))),HN45*(( 1+HO28/400)))</f>
        <v>1364.5</v>
      </c>
      <c r="HP45" s="60">
        <f>_xlfn.IFNA((INDEX(data_pull!$A:$BA,MATCH(HP$2,data_pull!$B:$B,0),MATCH($A45,data_pull!$2:$2,0))),HO45*(( 1+HP28/400)))</f>
        <v>1364.5</v>
      </c>
      <c r="HQ45" s="60">
        <f>_xlfn.IFNA((INDEX(data_pull!$A:$BA,MATCH(HQ$2,data_pull!$B:$B,0),MATCH($A45,data_pull!$2:$2,0))),HP45*(( 1+HQ28/400)))</f>
        <v>1364.5</v>
      </c>
      <c r="HR45" s="60">
        <f>_xlfn.IFNA((INDEX(data_pull!$A:$BA,MATCH(HR$2,data_pull!$B:$B,0),MATCH($A45,data_pull!$2:$2,0))),HQ45*(( 1+HR28/400)))</f>
        <v>1364.5</v>
      </c>
      <c r="HS45" s="60">
        <f>_xlfn.IFNA((INDEX(data_pull!$A:$BA,MATCH(HS$2,data_pull!$B:$B,0),MATCH($A45,data_pull!$2:$2,0))),HR45*(( 1+HS28/400)))</f>
        <v>1364.5</v>
      </c>
      <c r="HT45" s="60">
        <f>_xlfn.IFNA((INDEX(data_pull!$A:$BA,MATCH(HT$2,data_pull!$B:$B,0),MATCH($A45,data_pull!$2:$2,0))),HS45*(( 1+HT28/400)))</f>
        <v>1364.5</v>
      </c>
      <c r="HU45" s="60">
        <f>_xlfn.IFNA((INDEX(data_pull!$A:$BA,MATCH(HU$2,data_pull!$B:$B,0),MATCH($A45,data_pull!$2:$2,0))),HT45*(( 1+HU28/400)))</f>
        <v>1364.5</v>
      </c>
      <c r="HV45" s="60">
        <f>_xlfn.IFNA((INDEX(data_pull!$A:$BA,MATCH(HV$2,data_pull!$B:$B,0),MATCH($A45,data_pull!$2:$2,0))),HU45*(( 1+HV28/400)))</f>
        <v>1364.5</v>
      </c>
      <c r="HW45" s="60">
        <f>_xlfn.IFNA((INDEX(data_pull!$A:$BA,MATCH(HW$2,data_pull!$B:$B,0),MATCH($A45,data_pull!$2:$2,0))),HV45*(( 1+HW28/400)))</f>
        <v>1364.5</v>
      </c>
      <c r="HX45" s="60">
        <f>_xlfn.IFNA((INDEX(data_pull!$A:$BA,MATCH(HX$2,data_pull!$B:$B,0),MATCH($A45,data_pull!$2:$2,0))),HW45*(( 1+HX28/400)))</f>
        <v>1364.5</v>
      </c>
      <c r="HY45" s="60">
        <f>_xlfn.IFNA((INDEX(data_pull!$A:$BA,MATCH(HY$2,data_pull!$B:$B,0),MATCH($A45,data_pull!$2:$2,0))),HX45*(( 1+HY28/400)))</f>
        <v>1364.5</v>
      </c>
      <c r="HZ45" s="60">
        <f>_xlfn.IFNA((INDEX(data_pull!$A:$BA,MATCH(HZ$2,data_pull!$B:$B,0),MATCH($A45,data_pull!$2:$2,0))),HY45*(( 1+HZ28/400)))</f>
        <v>1364.5</v>
      </c>
      <c r="IA45" s="60">
        <f>_xlfn.IFNA((INDEX(data_pull!$A:$BA,MATCH(IA$2,data_pull!$B:$B,0),MATCH($A45,data_pull!$2:$2,0))),HZ45*(( 1+IA28/400)))</f>
        <v>1364.5</v>
      </c>
      <c r="IB45" s="60">
        <f>_xlfn.IFNA((INDEX(data_pull!$A:$BA,MATCH(IB$2,data_pull!$B:$B,0),MATCH($A45,data_pull!$2:$2,0))),IA45*(( 1+IB28/400)))</f>
        <v>1364.5</v>
      </c>
      <c r="IC45" s="60">
        <f>_xlfn.IFNA((INDEX(data_pull!$A:$BA,MATCH(IC$2,data_pull!$B:$B,0),MATCH($A45,data_pull!$2:$2,0))),IB45*(( 1+IC28/400)))</f>
        <v>1364.5</v>
      </c>
    </row>
    <row r="46" spans="1:238" s="60" customFormat="1">
      <c r="A46" s="69"/>
    </row>
    <row r="47" spans="1:238" s="60" customFormat="1">
      <c r="A47" s="11" t="s">
        <v>540</v>
      </c>
      <c r="B47" s="4"/>
      <c r="C47" s="4"/>
      <c r="D47" s="4"/>
      <c r="E47" s="4"/>
      <c r="F47" s="4"/>
      <c r="G47" s="4"/>
      <c r="H47" s="4"/>
      <c r="I47" s="4"/>
      <c r="J47" s="4"/>
      <c r="K47" s="4"/>
      <c r="L47" s="4"/>
      <c r="M47" s="4"/>
      <c r="N47" s="4"/>
      <c r="O47" s="4"/>
      <c r="P47" s="4"/>
      <c r="Q47" s="4"/>
      <c r="R47" s="4"/>
      <c r="S47" s="4"/>
      <c r="T47" s="4"/>
      <c r="U47" s="4"/>
      <c r="V47" s="4"/>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4"/>
      <c r="AU47" s="4"/>
      <c r="AV47" s="4"/>
      <c r="AW47" s="4"/>
      <c r="AX47" s="4"/>
      <c r="AY47" s="4"/>
      <c r="AZ47" s="4"/>
      <c r="BA47" s="4"/>
      <c r="BB47" s="4"/>
      <c r="BC47" s="4"/>
      <c r="BD47" s="4"/>
      <c r="BE47" s="4"/>
      <c r="BF47" s="4"/>
      <c r="BG47" s="4"/>
      <c r="BH47" s="4"/>
      <c r="BI47" s="4"/>
      <c r="BJ47" s="4"/>
      <c r="BK47" s="4"/>
      <c r="BL47" s="4"/>
      <c r="BM47" s="4"/>
      <c r="BN47" s="4"/>
      <c r="BO47" s="72"/>
      <c r="BP47" s="72"/>
      <c r="BQ47" s="72"/>
      <c r="BR47" s="72"/>
      <c r="BS47" s="72"/>
      <c r="BT47" s="72"/>
      <c r="BU47" s="72"/>
      <c r="BV47" s="72"/>
      <c r="BW47" s="72"/>
      <c r="BX47" s="72"/>
      <c r="BY47" s="72"/>
      <c r="BZ47" s="72"/>
      <c r="CA47" s="72"/>
      <c r="CB47" s="72"/>
      <c r="CC47" s="72"/>
      <c r="CD47" s="72"/>
      <c r="CE47" s="72"/>
      <c r="CF47" s="72"/>
      <c r="CG47" s="72"/>
      <c r="CH47" s="72"/>
      <c r="CI47" s="72"/>
      <c r="CJ47" s="72"/>
      <c r="CK47" s="72"/>
      <c r="CL47" s="4"/>
      <c r="CM47" s="4"/>
      <c r="CN47" s="4"/>
      <c r="CO47" s="4"/>
      <c r="CP47" s="4"/>
      <c r="CQ47" s="4"/>
      <c r="CR47" s="4"/>
      <c r="CS47" s="4"/>
      <c r="CT47" s="4"/>
      <c r="CU47" s="4"/>
      <c r="CV47" s="4"/>
      <c r="CW47" s="4"/>
      <c r="CX47" s="4"/>
      <c r="CY47" s="4"/>
      <c r="CZ47" s="4"/>
      <c r="DA47" s="4"/>
      <c r="DB47" s="4"/>
      <c r="DC47" s="4"/>
      <c r="DD47" s="4"/>
      <c r="DE47" s="4"/>
      <c r="DF47" s="4"/>
      <c r="DG47" s="72"/>
      <c r="DH47" s="72"/>
      <c r="DI47" s="72"/>
      <c r="DJ47" s="72"/>
      <c r="DK47" s="72"/>
      <c r="DL47" s="72"/>
      <c r="DM47" s="72"/>
      <c r="DN47" s="72"/>
      <c r="DO47" s="72"/>
      <c r="DP47" s="72"/>
      <c r="DQ47" s="72"/>
      <c r="DR47" s="72"/>
      <c r="DS47" s="72"/>
      <c r="DT47" s="72"/>
      <c r="DU47" s="72"/>
      <c r="DV47" s="72"/>
      <c r="DW47" s="72"/>
      <c r="DX47" s="72"/>
      <c r="DY47" s="72"/>
      <c r="DZ47" s="72"/>
      <c r="EA47" s="72"/>
      <c r="EB47" s="72"/>
      <c r="EC47" s="72"/>
      <c r="ED47" s="4"/>
      <c r="EE47" s="4"/>
      <c r="EF47" s="4"/>
      <c r="EG47" s="4"/>
      <c r="EH47" s="4"/>
      <c r="EI47" s="4"/>
      <c r="EJ47" s="4"/>
      <c r="EK47" s="4"/>
      <c r="EL47" s="4"/>
      <c r="EM47" s="4"/>
      <c r="EN47" s="4"/>
      <c r="EO47" s="4"/>
      <c r="EP47" s="4"/>
      <c r="EQ47" s="4"/>
      <c r="ER47" s="4"/>
      <c r="ES47" s="4"/>
      <c r="ET47" s="4"/>
      <c r="EU47" s="4"/>
      <c r="EV47" s="4"/>
      <c r="EW47" s="4"/>
      <c r="EX47" s="4"/>
      <c r="EY47" s="72"/>
      <c r="EZ47" s="72"/>
      <c r="FA47" s="72"/>
      <c r="FB47" s="72"/>
      <c r="FC47" s="72"/>
      <c r="FD47" s="72"/>
      <c r="FE47" s="72"/>
      <c r="FF47" s="72"/>
      <c r="FG47" s="72"/>
      <c r="FH47" s="72"/>
      <c r="FI47" s="72"/>
      <c r="FJ47" s="72"/>
      <c r="FK47" s="72"/>
      <c r="FL47" s="72"/>
      <c r="FM47" s="72"/>
      <c r="FN47" s="72"/>
      <c r="FO47" s="72"/>
      <c r="FP47" s="72"/>
      <c r="FQ47" s="72"/>
      <c r="FR47" s="72"/>
      <c r="FS47" s="72"/>
      <c r="FT47" s="72"/>
      <c r="FU47" s="72"/>
      <c r="FV47" s="72"/>
      <c r="FW47" s="72"/>
      <c r="FX47" s="72"/>
      <c r="FY47" s="72"/>
      <c r="FZ47" s="72"/>
      <c r="GA47" s="72"/>
      <c r="GB47" s="72"/>
      <c r="GC47" s="72"/>
      <c r="GD47" s="72"/>
      <c r="GE47" s="92"/>
      <c r="GF47" s="77"/>
      <c r="GG47" s="77"/>
      <c r="GH47" s="77"/>
      <c r="GI47" s="77"/>
      <c r="GJ47" s="77"/>
      <c r="GK47" s="77"/>
      <c r="GL47" s="77"/>
      <c r="GM47" s="77"/>
      <c r="GN47" s="77"/>
      <c r="GO47" s="77"/>
      <c r="GP47" s="77"/>
      <c r="GQ47" s="77"/>
      <c r="GR47" s="77"/>
      <c r="GS47" s="77"/>
      <c r="GT47" s="77"/>
      <c r="GU47" s="77"/>
      <c r="GV47" s="77"/>
      <c r="GW47" s="77"/>
      <c r="GX47" s="77"/>
      <c r="GY47" s="77"/>
      <c r="GZ47" s="77"/>
      <c r="HA47" s="77"/>
      <c r="HB47" s="77"/>
      <c r="HC47" s="77"/>
      <c r="HD47" s="77"/>
      <c r="HE47" s="77"/>
      <c r="HF47" s="77"/>
      <c r="HG47" s="77"/>
      <c r="HH47" s="77"/>
      <c r="HI47" s="77"/>
      <c r="HJ47" s="77"/>
      <c r="HK47" s="77"/>
      <c r="HL47" s="77"/>
      <c r="HM47" s="77"/>
      <c r="HN47" s="77"/>
      <c r="HO47" s="77"/>
      <c r="HP47" s="77"/>
      <c r="HQ47" s="77"/>
      <c r="HR47" s="77"/>
      <c r="HS47" s="77"/>
      <c r="HT47" s="77"/>
      <c r="HU47" s="77"/>
      <c r="HV47" s="77"/>
      <c r="HW47" s="77"/>
      <c r="HX47" s="77"/>
      <c r="HY47" s="77"/>
      <c r="HZ47" s="77"/>
      <c r="IA47" s="77"/>
      <c r="IB47" s="77"/>
      <c r="IC47" s="77"/>
      <c r="ID47" s="77"/>
    </row>
    <row r="48" spans="1:238" s="60" customFormat="1">
      <c r="A48" s="91" t="s">
        <v>500</v>
      </c>
    </row>
    <row r="49" spans="1:238" s="60" customFormat="1">
      <c r="A49" s="69" t="s">
        <v>541</v>
      </c>
      <c r="B49" s="60">
        <f>_xlfn.IFNA(INDEX(data_pull!$A:$BA,MATCH(B$2,data_pull!$B:$B,0),MATCH($A49,data_pull!$2:$2,0)),A49*((1+B31/400)))</f>
        <v>14.7</v>
      </c>
      <c r="C49" s="60">
        <f>_xlfn.IFNA(INDEX(data_pull!$A:$BA,MATCH(C$2,data_pull!$B:$B,0),MATCH($A49,data_pull!$2:$2,0)),B49*((1+C31/400)))</f>
        <v>15.6</v>
      </c>
      <c r="D49" s="60">
        <f>_xlfn.IFNA(INDEX(data_pull!$A:$BA,MATCH(D$2,data_pull!$B:$B,0),MATCH($A49,data_pull!$2:$2,0)),C49*((1+D31/400)))</f>
        <v>16.600000000000001</v>
      </c>
      <c r="E49" s="60">
        <f>_xlfn.IFNA(INDEX(data_pull!$A:$BA,MATCH(E$2,data_pull!$B:$B,0),MATCH($A49,data_pull!$2:$2,0)),D49*((1+E31/400)))</f>
        <v>17.5</v>
      </c>
      <c r="F49" s="60">
        <f>_xlfn.IFNA(INDEX(data_pull!$A:$BA,MATCH(F$2,data_pull!$B:$B,0),MATCH($A49,data_pull!$2:$2,0)),E49*((1+F31/400)))</f>
        <v>18.3</v>
      </c>
      <c r="G49" s="60">
        <f>_xlfn.IFNA(INDEX(data_pull!$A:$BA,MATCH(G$2,data_pull!$B:$B,0),MATCH($A49,data_pull!$2:$2,0)),F49*((1+G31/400)))</f>
        <v>19.100000000000001</v>
      </c>
      <c r="H49" s="60">
        <f>_xlfn.IFNA(INDEX(data_pull!$A:$BA,MATCH(H$2,data_pull!$B:$B,0),MATCH($A49,data_pull!$2:$2,0)),G49*((1+H31/400)))</f>
        <v>19.600000000000001</v>
      </c>
      <c r="I49" s="60">
        <f>_xlfn.IFNA(INDEX(data_pull!$A:$BA,MATCH(I$2,data_pull!$B:$B,0),MATCH($A49,data_pull!$2:$2,0)),H49*((1+I31/400)))</f>
        <v>20.3</v>
      </c>
      <c r="J49" s="60">
        <f>_xlfn.IFNA(INDEX(data_pull!$A:$BA,MATCH(J$2,data_pull!$B:$B,0),MATCH($A49,data_pull!$2:$2,0)),I49*((1+J31/400)))</f>
        <v>21.2</v>
      </c>
      <c r="K49" s="60">
        <f>_xlfn.IFNA(INDEX(data_pull!$A:$BA,MATCH(K$2,data_pull!$B:$B,0),MATCH($A49,data_pull!$2:$2,0)),J49*((1+K31/400)))</f>
        <v>21.6</v>
      </c>
      <c r="L49" s="60">
        <f>_xlfn.IFNA(INDEX(data_pull!$A:$BA,MATCH(L$2,data_pull!$B:$B,0),MATCH($A49,data_pull!$2:$2,0)),K49*((1+L31/400)))</f>
        <v>22.5</v>
      </c>
      <c r="M49" s="60">
        <f>_xlfn.IFNA(INDEX(data_pull!$A:$BA,MATCH(M$2,data_pull!$B:$B,0),MATCH($A49,data_pull!$2:$2,0)),L49*((1+M31/400)))</f>
        <v>22.5</v>
      </c>
      <c r="N49" s="60">
        <f>_xlfn.IFNA(INDEX(data_pull!$A:$BA,MATCH(N$2,data_pull!$B:$B,0),MATCH($A49,data_pull!$2:$2,0)),M49*((1+N31/400)))</f>
        <v>23.2</v>
      </c>
      <c r="O49" s="60">
        <f>_xlfn.IFNA(INDEX(data_pull!$A:$BA,MATCH(O$2,data_pull!$B:$B,0),MATCH($A49,data_pull!$2:$2,0)),N49*((1+O31/400)))</f>
        <v>24</v>
      </c>
      <c r="P49" s="60">
        <f>_xlfn.IFNA(INDEX(data_pull!$A:$BA,MATCH(P$2,data_pull!$B:$B,0),MATCH($A49,data_pull!$2:$2,0)),O49*((1+P31/400)))</f>
        <v>24.2</v>
      </c>
      <c r="Q49" s="60">
        <f>_xlfn.IFNA(INDEX(data_pull!$A:$BA,MATCH(Q$2,data_pull!$B:$B,0),MATCH($A49,data_pull!$2:$2,0)),P49*((1+Q31/400)))</f>
        <v>25</v>
      </c>
      <c r="R49" s="60">
        <f>_xlfn.IFNA(INDEX(data_pull!$A:$BA,MATCH(R$2,data_pull!$B:$B,0),MATCH($A49,data_pull!$2:$2,0)),Q49*((1+R31/400)))</f>
        <v>23.4</v>
      </c>
      <c r="S49" s="60">
        <f>_xlfn.IFNA(INDEX(data_pull!$A:$BA,MATCH(S$2,data_pull!$B:$B,0),MATCH($A49,data_pull!$2:$2,0)),R49*((1+S31/400)))</f>
        <v>24.7</v>
      </c>
      <c r="T49" s="60">
        <f>_xlfn.IFNA(INDEX(data_pull!$A:$BA,MATCH(T$2,data_pull!$B:$B,0),MATCH($A49,data_pull!$2:$2,0)),S49*((1+T31/400)))</f>
        <v>25.9</v>
      </c>
      <c r="U49" s="60">
        <f>_xlfn.IFNA(INDEX(data_pull!$A:$BA,MATCH(U$2,data_pull!$B:$B,0),MATCH($A49,data_pull!$2:$2,0)),T49*((1+U31/400)))</f>
        <v>27.1</v>
      </c>
      <c r="V49" s="60">
        <f>_xlfn.IFNA(INDEX(data_pull!$A:$BA,MATCH(V$2,data_pull!$B:$B,0),MATCH($A49,data_pull!$2:$2,0)),U49*((1+V31/400)))</f>
        <v>29.2</v>
      </c>
      <c r="W49" s="60">
        <f>_xlfn.IFNA(INDEX(data_pull!$A:$BA,MATCH(W$2,data_pull!$B:$B,0),MATCH($A49,data_pull!$2:$2,0)),V49*((1+W31/400)))</f>
        <v>30.5</v>
      </c>
      <c r="X49" s="60">
        <f>_xlfn.IFNA(INDEX(data_pull!$A:$BA,MATCH(X$2,data_pull!$B:$B,0),MATCH($A49,data_pull!$2:$2,0)),W49*((1+X31/400)))</f>
        <v>31</v>
      </c>
      <c r="Y49" s="60">
        <f>_xlfn.IFNA(INDEX(data_pull!$A:$BA,MATCH(Y$2,data_pull!$B:$B,0),MATCH($A49,data_pull!$2:$2,0)),X49*((1+Y31/400)))</f>
        <v>32.6</v>
      </c>
      <c r="Z49" s="60">
        <f>_xlfn.IFNA(INDEX(data_pull!$A:$BA,MATCH(Z$2,data_pull!$B:$B,0),MATCH($A49,data_pull!$2:$2,0)),Y49*((1+Z31/400)))</f>
        <v>33.4</v>
      </c>
      <c r="AA49" s="60">
        <f>_xlfn.IFNA(INDEX(data_pull!$A:$BA,MATCH(AA$2,data_pull!$B:$B,0),MATCH($A49,data_pull!$2:$2,0)),Z49*((1+AA31/400)))</f>
        <v>33.4</v>
      </c>
      <c r="AB49" s="60">
        <f>_xlfn.IFNA(INDEX(data_pull!$A:$BA,MATCH(AB$2,data_pull!$B:$B,0),MATCH($A49,data_pull!$2:$2,0)),AA49*((1+AB31/400)))</f>
        <v>34.700000000000003</v>
      </c>
      <c r="AC49" s="60">
        <f>_xlfn.IFNA(INDEX(data_pull!$A:$BA,MATCH(AC$2,data_pull!$B:$B,0),MATCH($A49,data_pull!$2:$2,0)),AB49*((1+AC31/400)))</f>
        <v>35</v>
      </c>
      <c r="AD49" s="60">
        <f>_xlfn.IFNA(INDEX(data_pull!$A:$BA,MATCH(AD$2,data_pull!$B:$B,0),MATCH($A49,data_pull!$2:$2,0)),AC49*((1+AD31/400)))</f>
        <v>35.700000000000003</v>
      </c>
      <c r="AE49" s="60">
        <f>_xlfn.IFNA(INDEX(data_pull!$A:$BA,MATCH(AE$2,data_pull!$B:$B,0),MATCH($A49,data_pull!$2:$2,0)),AD49*((1+AE31/400)))</f>
        <v>37.5</v>
      </c>
      <c r="AF49" s="60">
        <f>_xlfn.IFNA(INDEX(data_pull!$A:$BA,MATCH(AF$2,data_pull!$B:$B,0),MATCH($A49,data_pull!$2:$2,0)),AE49*((1+AF31/400)))</f>
        <v>37.299999999999997</v>
      </c>
      <c r="AG49" s="60">
        <f>_xlfn.IFNA(INDEX(data_pull!$A:$BA,MATCH(AG$2,data_pull!$B:$B,0),MATCH($A49,data_pull!$2:$2,0)),AF49*((1+AG31/400)))</f>
        <v>37.700000000000003</v>
      </c>
      <c r="AH49" s="60">
        <f>_xlfn.IFNA(INDEX(data_pull!$A:$BA,MATCH(AH$2,data_pull!$B:$B,0),MATCH($A49,data_pull!$2:$2,0)),AG49*((1+AH31/400)))</f>
        <v>39.200000000000003</v>
      </c>
      <c r="AI49" s="60">
        <f>_xlfn.IFNA(INDEX(data_pull!$A:$BA,MATCH(AI$2,data_pull!$B:$B,0),MATCH($A49,data_pull!$2:$2,0)),AH49*((1+AI31/400)))</f>
        <v>41</v>
      </c>
      <c r="AJ49" s="60">
        <f>_xlfn.IFNA(INDEX(data_pull!$A:$BA,MATCH(AJ$2,data_pull!$B:$B,0),MATCH($A49,data_pull!$2:$2,0)),AI49*((1+AJ31/400)))</f>
        <v>41.3</v>
      </c>
      <c r="AK49" s="60">
        <f>_xlfn.IFNA(INDEX(data_pull!$A:$BA,MATCH(AK$2,data_pull!$B:$B,0),MATCH($A49,data_pull!$2:$2,0)),AJ49*((1+AK31/400)))</f>
        <v>41.7</v>
      </c>
      <c r="AL49" s="60">
        <f>_xlfn.IFNA(INDEX(data_pull!$A:$BA,MATCH(AL$2,data_pull!$B:$B,0),MATCH($A49,data_pull!$2:$2,0)),AK49*((1+AL31/400)))</f>
        <v>42.4</v>
      </c>
      <c r="AM49" s="60">
        <f>_xlfn.IFNA(INDEX(data_pull!$A:$BA,MATCH(AM$2,data_pull!$B:$B,0),MATCH($A49,data_pull!$2:$2,0)),AL49*((1+AM31/400)))</f>
        <v>43.5</v>
      </c>
      <c r="AN49" s="60">
        <f>_xlfn.IFNA(INDEX(data_pull!$A:$BA,MATCH(AN$2,data_pull!$B:$B,0),MATCH($A49,data_pull!$2:$2,0)),AM49*((1+AN31/400)))</f>
        <v>44.5</v>
      </c>
      <c r="AO49" s="60">
        <f>_xlfn.IFNA(INDEX(data_pull!$A:$BA,MATCH(AO$2,data_pull!$B:$B,0),MATCH($A49,data_pull!$2:$2,0)),AN49*((1+AO31/400)))</f>
        <v>46.9</v>
      </c>
      <c r="AP49" s="60">
        <f>_xlfn.IFNA(INDEX(data_pull!$A:$BA,MATCH(AP$2,data_pull!$B:$B,0),MATCH($A49,data_pull!$2:$2,0)),AO49*((1+AP31/400)))</f>
        <v>49.1</v>
      </c>
      <c r="AQ49" s="60">
        <f>_xlfn.IFNA(INDEX(data_pull!$A:$BA,MATCH(AQ$2,data_pull!$B:$B,0),MATCH($A49,data_pull!$2:$2,0)),AP49*((1+AQ31/400)))</f>
        <v>49</v>
      </c>
      <c r="AR49" s="60">
        <f>_xlfn.IFNA(INDEX(data_pull!$A:$BA,MATCH(AR$2,data_pull!$B:$B,0),MATCH($A49,data_pull!$2:$2,0)),AQ49*((1+AR31/400)))</f>
        <v>52.4</v>
      </c>
      <c r="AS49" s="60">
        <f>_xlfn.IFNA(INDEX(data_pull!$A:$BA,MATCH(AS$2,data_pull!$B:$B,0),MATCH($A49,data_pull!$2:$2,0)),AR49*((1+AS31/400)))</f>
        <v>54.3</v>
      </c>
      <c r="AT49" s="60">
        <f>_xlfn.IFNA(INDEX(data_pull!$A:$BA,MATCH(AT$2,data_pull!$B:$B,0),MATCH($A49,data_pull!$2:$2,0)),AS49*((1+AT31/400)))</f>
        <v>55.6</v>
      </c>
      <c r="AU49" s="60">
        <f>_xlfn.IFNA(INDEX(data_pull!$A:$BA,MATCH(AU$2,data_pull!$B:$B,0),MATCH($A49,data_pull!$2:$2,0)),AT49*((1+AU31/400)))</f>
        <v>57.4</v>
      </c>
      <c r="AV49" s="60">
        <f>_xlfn.IFNA(INDEX(data_pull!$A:$BA,MATCH(AV$2,data_pull!$B:$B,0),MATCH($A49,data_pull!$2:$2,0)),AU49*((1+AV31/400)))</f>
        <v>57.7</v>
      </c>
      <c r="AW49" s="60">
        <f>_xlfn.IFNA(INDEX(data_pull!$A:$BA,MATCH(AW$2,data_pull!$B:$B,0),MATCH($A49,data_pull!$2:$2,0)),AV49*((1+AW31/400)))</f>
        <v>57.7</v>
      </c>
      <c r="AX49" s="60">
        <f>_xlfn.IFNA(INDEX(data_pull!$A:$BA,MATCH(AX$2,data_pull!$B:$B,0),MATCH($A49,data_pull!$2:$2,0)),AW49*((1+AX31/400)))</f>
        <v>59</v>
      </c>
      <c r="AY49" s="60">
        <f>_xlfn.IFNA(INDEX(data_pull!$A:$BA,MATCH(AY$2,data_pull!$B:$B,0),MATCH($A49,data_pull!$2:$2,0)),AX49*((1+AY31/400)))</f>
        <v>61</v>
      </c>
      <c r="AZ49" s="60">
        <f>_xlfn.IFNA(INDEX(data_pull!$A:$BA,MATCH(AZ$2,data_pull!$B:$B,0),MATCH($A49,data_pull!$2:$2,0)),AY49*((1+AZ31/400)))</f>
        <v>62.1</v>
      </c>
      <c r="BA49" s="60">
        <f>_xlfn.IFNA(INDEX(data_pull!$A:$BA,MATCH(BA$2,data_pull!$B:$B,0),MATCH($A49,data_pull!$2:$2,0)),AZ49*((1+BA31/400)))</f>
        <v>62.6</v>
      </c>
      <c r="BB49" s="60">
        <f>_xlfn.IFNA(INDEX(data_pull!$A:$BA,MATCH(BB$2,data_pull!$B:$B,0),MATCH($A49,data_pull!$2:$2,0)),BA49*((1+BB31/400)))</f>
        <v>65.8</v>
      </c>
      <c r="BC49" s="60">
        <f>_xlfn.IFNA(INDEX(data_pull!$A:$BA,MATCH(BC$2,data_pull!$B:$B,0),MATCH($A49,data_pull!$2:$2,0)),BB49*((1+BC31/400)))</f>
        <v>66.3</v>
      </c>
      <c r="BD49" s="60">
        <f>_xlfn.IFNA(INDEX(data_pull!$A:$BA,MATCH(BD$2,data_pull!$B:$B,0),MATCH($A49,data_pull!$2:$2,0)),BC49*((1+BD31/400)))</f>
        <v>67.2</v>
      </c>
      <c r="BE49" s="60">
        <f>_xlfn.IFNA(INDEX(data_pull!$A:$BA,MATCH(BE$2,data_pull!$B:$B,0),MATCH($A49,data_pull!$2:$2,0)),BD49*((1+BE31/400)))</f>
        <v>68.3</v>
      </c>
      <c r="BF49" s="60">
        <f>_xlfn.IFNA(INDEX(data_pull!$A:$BA,MATCH(BF$2,data_pull!$B:$B,0),MATCH($A49,data_pull!$2:$2,0)),BE49*((1+BF31/400)))</f>
        <v>69.900000000000006</v>
      </c>
      <c r="BG49" s="60">
        <f>_xlfn.IFNA(INDEX(data_pull!$A:$BA,MATCH(BG$2,data_pull!$B:$B,0),MATCH($A49,data_pull!$2:$2,0)),BF49*((1+BG31/400)))</f>
        <v>70.599999999999994</v>
      </c>
      <c r="BH49" s="60">
        <f>_xlfn.IFNA(INDEX(data_pull!$A:$BA,MATCH(BH$2,data_pull!$B:$B,0),MATCH($A49,data_pull!$2:$2,0)),BG49*((1+BH31/400)))</f>
        <v>71.3</v>
      </c>
      <c r="BI49" s="60">
        <f>_xlfn.IFNA(INDEX(data_pull!$A:$BA,MATCH(BI$2,data_pull!$B:$B,0),MATCH($A49,data_pull!$2:$2,0)),BH49*((1+BI31/400)))</f>
        <v>72.8</v>
      </c>
      <c r="BJ49" s="60">
        <f>_xlfn.IFNA(INDEX(data_pull!$A:$BA,MATCH(BJ$2,data_pull!$B:$B,0),MATCH($A49,data_pull!$2:$2,0)),BI49*((1+BJ31/400)))</f>
        <v>74.900000000000006</v>
      </c>
      <c r="BK49" s="60">
        <f>_xlfn.IFNA(INDEX(data_pull!$A:$BA,MATCH(BK$2,data_pull!$B:$B,0),MATCH($A49,data_pull!$2:$2,0)),BJ49*((1+BK31/400)))</f>
        <v>76.3</v>
      </c>
      <c r="BL49" s="60">
        <f>_xlfn.IFNA(INDEX(data_pull!$A:$BA,MATCH(BL$2,data_pull!$B:$B,0),MATCH($A49,data_pull!$2:$2,0)),BK49*((1+BL31/400)))</f>
        <v>78.099999999999994</v>
      </c>
      <c r="BM49" s="60">
        <f>_xlfn.IFNA(INDEX(data_pull!$A:$BA,MATCH(BM$2,data_pull!$B:$B,0),MATCH($A49,data_pull!$2:$2,0)),BL49*((1+BM31/400)))</f>
        <v>79.8</v>
      </c>
      <c r="BN49" s="60">
        <f>_xlfn.IFNA(INDEX(data_pull!$A:$BA,MATCH(BN$2,data_pull!$B:$B,0),MATCH($A49,data_pull!$2:$2,0)),BM49*((1+BN31/400)))</f>
        <v>81.599999999999994</v>
      </c>
      <c r="BO49" s="60">
        <f>_xlfn.IFNA(INDEX(data_pull!$A:$BA,MATCH(BO$2,data_pull!$B:$B,0),MATCH($A49,data_pull!$2:$2,0)),BN49*((1+BO31/400)))</f>
        <v>83.6</v>
      </c>
      <c r="BP49" s="60">
        <f>_xlfn.IFNA(INDEX(data_pull!$A:$BA,MATCH(BP$2,data_pull!$B:$B,0),MATCH($A49,data_pull!$2:$2,0)),BO49*((1+BP31/400)))</f>
        <v>85.3</v>
      </c>
      <c r="BQ49" s="60">
        <f>_xlfn.IFNA(INDEX(data_pull!$A:$BA,MATCH(BQ$2,data_pull!$B:$B,0),MATCH($A49,data_pull!$2:$2,0)),BP49*((1+BQ31/400)))</f>
        <v>86.9</v>
      </c>
      <c r="BR49" s="60">
        <f>_xlfn.IFNA(INDEX(data_pull!$A:$BA,MATCH(BR$2,data_pull!$B:$B,0),MATCH($A49,data_pull!$2:$2,0)),BQ49*((1+BR31/400)))</f>
        <v>88.3</v>
      </c>
      <c r="BS49" s="60">
        <f>_xlfn.IFNA(INDEX(data_pull!$A:$BA,MATCH(BS$2,data_pull!$B:$B,0),MATCH($A49,data_pull!$2:$2,0)),BR49*((1+BS31/400)))</f>
        <v>89.9</v>
      </c>
      <c r="BT49" s="60">
        <f>_xlfn.IFNA(INDEX(data_pull!$A:$BA,MATCH(BT$2,data_pull!$B:$B,0),MATCH($A49,data_pull!$2:$2,0)),BS49*((1+BT31/400)))</f>
        <v>91.6</v>
      </c>
      <c r="BU49" s="60">
        <f>_xlfn.IFNA(INDEX(data_pull!$A:$BA,MATCH(BU$2,data_pull!$B:$B,0),MATCH($A49,data_pull!$2:$2,0)),BT49*((1+BU31/400)))</f>
        <v>93.1</v>
      </c>
      <c r="BV49" s="60">
        <f>_xlfn.IFNA(INDEX(data_pull!$A:$BA,MATCH(BV$2,data_pull!$B:$B,0),MATCH($A49,data_pull!$2:$2,0)),BU49*((1+BV31/400)))</f>
        <v>95.3</v>
      </c>
      <c r="BW49" s="60">
        <f>_xlfn.IFNA(INDEX(data_pull!$A:$BA,MATCH(BW$2,data_pull!$B:$B,0),MATCH($A49,data_pull!$2:$2,0)),BV49*((1+BW31/400)))</f>
        <v>97.3</v>
      </c>
      <c r="BX49" s="60">
        <f>_xlfn.IFNA(INDEX(data_pull!$A:$BA,MATCH(BX$2,data_pull!$B:$B,0),MATCH($A49,data_pull!$2:$2,0)),BW49*((1+BX31/400)))</f>
        <v>99.5</v>
      </c>
      <c r="BY49" s="60">
        <f>_xlfn.IFNA(INDEX(data_pull!$A:$BA,MATCH(BY$2,data_pull!$B:$B,0),MATCH($A49,data_pull!$2:$2,0)),BX49*((1+BY31/400)))</f>
        <v>101.9</v>
      </c>
      <c r="BZ49" s="60">
        <f>_xlfn.IFNA(INDEX(data_pull!$A:$BA,MATCH(BZ$2,data_pull!$B:$B,0),MATCH($A49,data_pull!$2:$2,0)),BY49*((1+BZ31/400)))</f>
        <v>104.2</v>
      </c>
      <c r="CA49" s="60">
        <f>_xlfn.IFNA(INDEX(data_pull!$A:$BA,MATCH(CA$2,data_pull!$B:$B,0),MATCH($A49,data_pull!$2:$2,0)),BZ49*((1+CA31/400)))</f>
        <v>107.3</v>
      </c>
      <c r="CB49" s="60">
        <f>_xlfn.IFNA(INDEX(data_pull!$A:$BA,MATCH(CB$2,data_pull!$B:$B,0),MATCH($A49,data_pull!$2:$2,0)),CA49*((1+CB31/400)))</f>
        <v>111</v>
      </c>
      <c r="CC49" s="60">
        <f>_xlfn.IFNA(INDEX(data_pull!$A:$BA,MATCH(CC$2,data_pull!$B:$B,0),MATCH($A49,data_pull!$2:$2,0)),CB49*((1+CC31/400)))</f>
        <v>114.8</v>
      </c>
      <c r="CD49" s="60">
        <f>_xlfn.IFNA(INDEX(data_pull!$A:$BA,MATCH(CD$2,data_pull!$B:$B,0),MATCH($A49,data_pull!$2:$2,0)),CC49*((1+CD31/400)))</f>
        <v>118.8</v>
      </c>
      <c r="CE49" s="60">
        <f>_xlfn.IFNA(INDEX(data_pull!$A:$BA,MATCH(CE$2,data_pull!$B:$B,0),MATCH($A49,data_pull!$2:$2,0)),CD49*((1+CE31/400)))</f>
        <v>124.2</v>
      </c>
      <c r="CF49" s="60">
        <f>_xlfn.IFNA(INDEX(data_pull!$A:$BA,MATCH(CF$2,data_pull!$B:$B,0),MATCH($A49,data_pull!$2:$2,0)),CE49*((1+CF31/400)))</f>
        <v>130.30000000000001</v>
      </c>
      <c r="CG49" s="60">
        <f>_xlfn.IFNA(INDEX(data_pull!$A:$BA,MATCH(CG$2,data_pull!$B:$B,0),MATCH($A49,data_pull!$2:$2,0)),CF49*((1+CG31/400)))</f>
        <v>137.4</v>
      </c>
      <c r="CH49" s="60">
        <f>_xlfn.IFNA(INDEX(data_pull!$A:$BA,MATCH(CH$2,data_pull!$B:$B,0),MATCH($A49,data_pull!$2:$2,0)),CG49*((1+CH31/400)))</f>
        <v>141.5</v>
      </c>
      <c r="CI49" s="60">
        <f>_xlfn.IFNA(INDEX(data_pull!$A:$BA,MATCH(CI$2,data_pull!$B:$B,0),MATCH($A49,data_pull!$2:$2,0)),CH49*((1+CI31/400)))</f>
        <v>152.19999999999999</v>
      </c>
      <c r="CJ49" s="60">
        <f>_xlfn.IFNA(INDEX(data_pull!$A:$BA,MATCH(CJ$2,data_pull!$B:$B,0),MATCH($A49,data_pull!$2:$2,0)),CI49*((1+CJ31/400)))</f>
        <v>158.6</v>
      </c>
      <c r="CK49" s="60">
        <f>_xlfn.IFNA(INDEX(data_pull!$A:$BA,MATCH(CK$2,data_pull!$B:$B,0),MATCH($A49,data_pull!$2:$2,0)),CJ49*((1+CK31/400)))</f>
        <v>173.8</v>
      </c>
      <c r="CL49" s="60">
        <f>_xlfn.IFNA(INDEX(data_pull!$A:$BA,MATCH(CL$2,data_pull!$B:$B,0),MATCH($A49,data_pull!$2:$2,0)),CK49*((1+CL31/400)))</f>
        <v>170.5</v>
      </c>
      <c r="CM49" s="60">
        <f>_xlfn.IFNA(INDEX(data_pull!$A:$BA,MATCH(CM$2,data_pull!$B:$B,0),MATCH($A49,data_pull!$2:$2,0)),CL49*((1+CM31/400)))</f>
        <v>178.6</v>
      </c>
      <c r="CN49" s="60">
        <f>_xlfn.IFNA(INDEX(data_pull!$A:$BA,MATCH(CN$2,data_pull!$B:$B,0),MATCH($A49,data_pull!$2:$2,0)),CM49*((1+CN31/400)))</f>
        <v>185.8</v>
      </c>
      <c r="CO49" s="60">
        <f>_xlfn.IFNA(INDEX(data_pull!$A:$BA,MATCH(CO$2,data_pull!$B:$B,0),MATCH($A49,data_pull!$2:$2,0)),CN49*((1+CO31/400)))</f>
        <v>185</v>
      </c>
      <c r="CP49" s="60">
        <f>_xlfn.IFNA(INDEX(data_pull!$A:$BA,MATCH(CP$2,data_pull!$B:$B,0),MATCH($A49,data_pull!$2:$2,0)),CO49*((1+CP31/400)))</f>
        <v>188.9</v>
      </c>
      <c r="CQ49" s="60">
        <f>_xlfn.IFNA(INDEX(data_pull!$A:$BA,MATCH(CQ$2,data_pull!$B:$B,0),MATCH($A49,data_pull!$2:$2,0)),CP49*((1+CQ31/400)))</f>
        <v>189.7</v>
      </c>
      <c r="CR49" s="60">
        <f>_xlfn.IFNA(INDEX(data_pull!$A:$BA,MATCH(CR$2,data_pull!$B:$B,0),MATCH($A49,data_pull!$2:$2,0)),CQ49*((1+CR31/400)))</f>
        <v>200.6</v>
      </c>
      <c r="CS49" s="60">
        <f>_xlfn.IFNA(INDEX(data_pull!$A:$BA,MATCH(CS$2,data_pull!$B:$B,0),MATCH($A49,data_pull!$2:$2,0)),CR49*((1+CS31/400)))</f>
        <v>201.7</v>
      </c>
      <c r="CT49" s="60">
        <f>_xlfn.IFNA(INDEX(data_pull!$A:$BA,MATCH(CT$2,data_pull!$B:$B,0),MATCH($A49,data_pull!$2:$2,0)),CS49*((1+CT31/400)))</f>
        <v>203.6</v>
      </c>
      <c r="CU49" s="60">
        <f>_xlfn.IFNA(INDEX(data_pull!$A:$BA,MATCH(CU$2,data_pull!$B:$B,0),MATCH($A49,data_pull!$2:$2,0)),CT49*((1+CU31/400)))</f>
        <v>203.9</v>
      </c>
      <c r="CV49" s="60">
        <f>_xlfn.IFNA(INDEX(data_pull!$A:$BA,MATCH(CV$2,data_pull!$B:$B,0),MATCH($A49,data_pull!$2:$2,0)),CU49*((1+CV31/400)))</f>
        <v>203.7</v>
      </c>
      <c r="CW49" s="60">
        <f>_xlfn.IFNA(INDEX(data_pull!$A:$BA,MATCH(CW$2,data_pull!$B:$B,0),MATCH($A49,data_pull!$2:$2,0)),CV49*((1+CW31/400)))</f>
        <v>215.7</v>
      </c>
      <c r="CX49" s="60">
        <f>_xlfn.IFNA(INDEX(data_pull!$A:$BA,MATCH(CX$2,data_pull!$B:$B,0),MATCH($A49,data_pull!$2:$2,0)),CW49*((1+CX31/400)))</f>
        <v>220.4</v>
      </c>
      <c r="CY49" s="60">
        <f>_xlfn.IFNA(INDEX(data_pull!$A:$BA,MATCH(CY$2,data_pull!$B:$B,0),MATCH($A49,data_pull!$2:$2,0)),CX49*((1+CY31/400)))</f>
        <v>220.7</v>
      </c>
      <c r="CZ49" s="60">
        <f>_xlfn.IFNA(INDEX(data_pull!$A:$BA,MATCH(CZ$2,data_pull!$B:$B,0),MATCH($A49,data_pull!$2:$2,0)),CY49*((1+CZ31/400)))</f>
        <v>220.7</v>
      </c>
      <c r="DA49" s="60">
        <f>_xlfn.IFNA(INDEX(data_pull!$A:$BA,MATCH(DA$2,data_pull!$B:$B,0),MATCH($A49,data_pull!$2:$2,0)),CZ49*((1+DA31/400)))</f>
        <v>208.8</v>
      </c>
      <c r="DB49" s="60">
        <f>_xlfn.IFNA(INDEX(data_pull!$A:$BA,MATCH(DB$2,data_pull!$B:$B,0),MATCH($A49,data_pull!$2:$2,0)),DA49*((1+DB31/400)))</f>
        <v>218.2</v>
      </c>
      <c r="DC49" s="60">
        <f>_xlfn.IFNA(INDEX(data_pull!$A:$BA,MATCH(DC$2,data_pull!$B:$B,0),MATCH($A49,data_pull!$2:$2,0)),DB49*((1+DC31/400)))</f>
        <v>232.2</v>
      </c>
      <c r="DD49" s="60">
        <f>_xlfn.IFNA(INDEX(data_pull!$A:$BA,MATCH(DD$2,data_pull!$B:$B,0),MATCH($A49,data_pull!$2:$2,0)),DC49*((1+DD31/400)))</f>
        <v>224.8</v>
      </c>
      <c r="DE49" s="60">
        <f>_xlfn.IFNA(INDEX(data_pull!$A:$BA,MATCH(DE$2,data_pull!$B:$B,0),MATCH($A49,data_pull!$2:$2,0)),DD49*((1+DE31/400)))</f>
        <v>221.7</v>
      </c>
      <c r="DF49" s="60">
        <f>_xlfn.IFNA(INDEX(data_pull!$A:$BA,MATCH(DF$2,data_pull!$B:$B,0),MATCH($A49,data_pull!$2:$2,0)),DE49*((1+DF31/400)))</f>
        <v>226</v>
      </c>
      <c r="DG49" s="60">
        <f>_xlfn.IFNA(INDEX(data_pull!$A:$BA,MATCH(DG$2,data_pull!$B:$B,0),MATCH($A49,data_pull!$2:$2,0)),DF49*((1+DG31/400)))</f>
        <v>223.7</v>
      </c>
      <c r="DH49" s="60">
        <f>_xlfn.IFNA(INDEX(data_pull!$A:$BA,MATCH(DH$2,data_pull!$B:$B,0),MATCH($A49,data_pull!$2:$2,0)),DG49*((1+DH31/400)))</f>
        <v>228</v>
      </c>
      <c r="DI49" s="60">
        <f>_xlfn.IFNA(INDEX(data_pull!$A:$BA,MATCH(DI$2,data_pull!$B:$B,0),MATCH($A49,data_pull!$2:$2,0)),DH49*((1+DI31/400)))</f>
        <v>232.4</v>
      </c>
      <c r="DJ49" s="60">
        <f>_xlfn.IFNA(INDEX(data_pull!$A:$BA,MATCH(DJ$2,data_pull!$B:$B,0),MATCH($A49,data_pull!$2:$2,0)),DI49*((1+DJ31/400)))</f>
        <v>232.1</v>
      </c>
      <c r="DK49" s="60">
        <f>_xlfn.IFNA(INDEX(data_pull!$A:$BA,MATCH(DK$2,data_pull!$B:$B,0),MATCH($A49,data_pull!$2:$2,0)),DJ49*((1+DK31/400)))</f>
        <v>235.3</v>
      </c>
      <c r="DL49" s="60">
        <f>_xlfn.IFNA(INDEX(data_pull!$A:$BA,MATCH(DL$2,data_pull!$B:$B,0),MATCH($A49,data_pull!$2:$2,0)),DK49*((1+DL31/400)))</f>
        <v>233.9</v>
      </c>
      <c r="DM49" s="60">
        <f>_xlfn.IFNA(INDEX(data_pull!$A:$BA,MATCH(DM$2,data_pull!$B:$B,0),MATCH($A49,data_pull!$2:$2,0)),DL49*((1+DM31/400)))</f>
        <v>241.7</v>
      </c>
      <c r="DN49" s="60">
        <f>_xlfn.IFNA(INDEX(data_pull!$A:$BA,MATCH(DN$2,data_pull!$B:$B,0),MATCH($A49,data_pull!$2:$2,0)),DM49*((1+DN31/400)))</f>
        <v>247.8</v>
      </c>
      <c r="DO49" s="60">
        <f>_xlfn.IFNA(INDEX(data_pull!$A:$BA,MATCH(DO$2,data_pull!$B:$B,0),MATCH($A49,data_pull!$2:$2,0)),DN49*((1+DO31/400)))</f>
        <v>246.4</v>
      </c>
      <c r="DP49" s="60">
        <f>_xlfn.IFNA(INDEX(data_pull!$A:$BA,MATCH(DP$2,data_pull!$B:$B,0),MATCH($A49,data_pull!$2:$2,0)),DO49*((1+DP31/400)))</f>
        <v>255</v>
      </c>
      <c r="DQ49" s="60">
        <f>_xlfn.IFNA(INDEX(data_pull!$A:$BA,MATCH(DQ$2,data_pull!$B:$B,0),MATCH($A49,data_pull!$2:$2,0)),DP49*((1+DQ31/400)))</f>
        <v>260.2</v>
      </c>
      <c r="DR49" s="60">
        <f>_xlfn.IFNA(INDEX(data_pull!$A:$BA,MATCH(DR$2,data_pull!$B:$B,0),MATCH($A49,data_pull!$2:$2,0)),DQ49*((1+DR31/400)))</f>
        <v>260.10000000000002</v>
      </c>
      <c r="DS49" s="60">
        <f>_xlfn.IFNA(INDEX(data_pull!$A:$BA,MATCH(DS$2,data_pull!$B:$B,0),MATCH($A49,data_pull!$2:$2,0)),DR49*((1+DS31/400)))</f>
        <v>269.39999999999998</v>
      </c>
      <c r="DT49" s="60">
        <f>_xlfn.IFNA(INDEX(data_pull!$A:$BA,MATCH(DT$2,data_pull!$B:$B,0),MATCH($A49,data_pull!$2:$2,0)),DS49*((1+DT31/400)))</f>
        <v>277.2</v>
      </c>
      <c r="DU49" s="60">
        <f>_xlfn.IFNA(INDEX(data_pull!$A:$BA,MATCH(DU$2,data_pull!$B:$B,0),MATCH($A49,data_pull!$2:$2,0)),DT49*((1+DU31/400)))</f>
        <v>279.10000000000002</v>
      </c>
      <c r="DV49" s="60">
        <f>_xlfn.IFNA(INDEX(data_pull!$A:$BA,MATCH(DV$2,data_pull!$B:$B,0),MATCH($A49,data_pull!$2:$2,0)),DU49*((1+DV31/400)))</f>
        <v>290.39999999999998</v>
      </c>
      <c r="DW49" s="60">
        <f>_xlfn.IFNA(INDEX(data_pull!$A:$BA,MATCH(DW$2,data_pull!$B:$B,0),MATCH($A49,data_pull!$2:$2,0)),DV49*((1+DW31/400)))</f>
        <v>308</v>
      </c>
      <c r="DX49" s="60">
        <f>_xlfn.IFNA(INDEX(data_pull!$A:$BA,MATCH(DX$2,data_pull!$B:$B,0),MATCH($A49,data_pull!$2:$2,0)),DW49*((1+DX31/400)))</f>
        <v>295.8</v>
      </c>
      <c r="DY49" s="60">
        <f>_xlfn.IFNA(INDEX(data_pull!$A:$BA,MATCH(DY$2,data_pull!$B:$B,0),MATCH($A49,data_pull!$2:$2,0)),DX49*((1+DY31/400)))</f>
        <v>326</v>
      </c>
      <c r="DZ49" s="60">
        <f>_xlfn.IFNA(INDEX(data_pull!$A:$BA,MATCH(DZ$2,data_pull!$B:$B,0),MATCH($A49,data_pull!$2:$2,0)),DY49*((1+DZ31/400)))</f>
        <v>326</v>
      </c>
      <c r="EA49" s="60">
        <f>_xlfn.IFNA(INDEX(data_pull!$A:$BA,MATCH(EA$2,data_pull!$B:$B,0),MATCH($A49,data_pull!$2:$2,0)),DZ49*((1+EA31/400)))</f>
        <v>326</v>
      </c>
      <c r="EB49" s="60">
        <f>_xlfn.IFNA(INDEX(data_pull!$A:$BA,MATCH(EB$2,data_pull!$B:$B,0),MATCH($A49,data_pull!$2:$2,0)),EA49*((1+EB31/400)))</f>
        <v>334.7</v>
      </c>
      <c r="EC49" s="60">
        <f>_xlfn.IFNA(INDEX(data_pull!$A:$BA,MATCH(EC$2,data_pull!$B:$B,0),MATCH($A49,data_pull!$2:$2,0)),EB49*((1+EC31/400)))</f>
        <v>345.4</v>
      </c>
      <c r="ED49" s="60">
        <f>_xlfn.IFNA(INDEX(data_pull!$A:$BA,MATCH(ED$2,data_pull!$B:$B,0),MATCH($A49,data_pull!$2:$2,0)),EC49*((1+ED31/400)))</f>
        <v>347</v>
      </c>
      <c r="EE49" s="60">
        <f>_xlfn.IFNA(INDEX(data_pull!$A:$BA,MATCH(EE$2,data_pull!$B:$B,0),MATCH($A49,data_pull!$2:$2,0)),ED49*((1+EE31/400)))</f>
        <v>348.3</v>
      </c>
      <c r="EF49" s="60">
        <f>_xlfn.IFNA(INDEX(data_pull!$A:$BA,MATCH(EF$2,data_pull!$B:$B,0),MATCH($A49,data_pull!$2:$2,0)),EE49*((1+EF31/400)))</f>
        <v>361.8</v>
      </c>
      <c r="EG49" s="60">
        <f>_xlfn.IFNA(INDEX(data_pull!$A:$BA,MATCH(EG$2,data_pull!$B:$B,0),MATCH($A49,data_pull!$2:$2,0)),EF49*((1+EG31/400)))</f>
        <v>357</v>
      </c>
      <c r="EH49" s="60">
        <f>_xlfn.IFNA(INDEX(data_pull!$A:$BA,MATCH(EH$2,data_pull!$B:$B,0),MATCH($A49,data_pull!$2:$2,0)),EG49*((1+EH31/400)))</f>
        <v>376</v>
      </c>
      <c r="EI49" s="60">
        <f>_xlfn.IFNA(INDEX(data_pull!$A:$BA,MATCH(EI$2,data_pull!$B:$B,0),MATCH($A49,data_pull!$2:$2,0)),EH49*((1+EI31/400)))</f>
        <v>387.1</v>
      </c>
      <c r="EJ49" s="60">
        <f>_xlfn.IFNA(INDEX(data_pull!$A:$BA,MATCH(EJ$2,data_pull!$B:$B,0),MATCH($A49,data_pull!$2:$2,0)),EI49*((1+EJ31/400)))</f>
        <v>385.7</v>
      </c>
      <c r="EK49" s="60">
        <f>_xlfn.IFNA(INDEX(data_pull!$A:$BA,MATCH(EK$2,data_pull!$B:$B,0),MATCH($A49,data_pull!$2:$2,0)),EJ49*((1+EK31/400)))</f>
        <v>391</v>
      </c>
      <c r="EL49" s="60">
        <f>_xlfn.IFNA(INDEX(data_pull!$A:$BA,MATCH(EL$2,data_pull!$B:$B,0),MATCH($A49,data_pull!$2:$2,0)),EK49*((1+EL31/400)))</f>
        <v>399.1</v>
      </c>
      <c r="EM49" s="60">
        <f>_xlfn.IFNA(INDEX(data_pull!$A:$BA,MATCH(EM$2,data_pull!$B:$B,0),MATCH($A49,data_pull!$2:$2,0)),EL49*((1+EM31/400)))</f>
        <v>410</v>
      </c>
      <c r="EN49" s="60">
        <f>_xlfn.IFNA(INDEX(data_pull!$A:$BA,MATCH(EN$2,data_pull!$B:$B,0),MATCH($A49,data_pull!$2:$2,0)),EM49*((1+EN31/400)))</f>
        <v>409.1</v>
      </c>
      <c r="EO49" s="60">
        <f>_xlfn.IFNA(INDEX(data_pull!$A:$BA,MATCH(EO$2,data_pull!$B:$B,0),MATCH($A49,data_pull!$2:$2,0)),EN49*((1+EO31/400)))</f>
        <v>407.9</v>
      </c>
      <c r="EP49" s="60">
        <f>_xlfn.IFNA(INDEX(data_pull!$A:$BA,MATCH(EP$2,data_pull!$B:$B,0),MATCH($A49,data_pull!$2:$2,0)),EO49*((1+EP31/400)))</f>
        <v>394</v>
      </c>
      <c r="EQ49" s="60">
        <f>_xlfn.IFNA(INDEX(data_pull!$A:$BA,MATCH(EQ$2,data_pull!$B:$B,0),MATCH($A49,data_pull!$2:$2,0)),EP49*((1+EQ31/400)))</f>
        <v>399.2</v>
      </c>
      <c r="ER49" s="60">
        <f>_xlfn.IFNA(INDEX(data_pull!$A:$BA,MATCH(ER$2,data_pull!$B:$B,0),MATCH($A49,data_pull!$2:$2,0)),EQ49*((1+ER31/400)))</f>
        <v>414.4</v>
      </c>
      <c r="ES49" s="60">
        <f>_xlfn.IFNA(INDEX(data_pull!$A:$BA,MATCH(ES$2,data_pull!$B:$B,0),MATCH($A49,data_pull!$2:$2,0)),ER49*((1+ES31/400)))</f>
        <v>408.1</v>
      </c>
      <c r="ET49" s="60">
        <f>_xlfn.IFNA(INDEX(data_pull!$A:$BA,MATCH(ET$2,data_pull!$B:$B,0),MATCH($A49,data_pull!$2:$2,0)),ES49*((1+ET31/400)))</f>
        <v>440.1</v>
      </c>
      <c r="EU49" s="60">
        <f>_xlfn.IFNA(INDEX(data_pull!$A:$BA,MATCH(EU$2,data_pull!$B:$B,0),MATCH($A49,data_pull!$2:$2,0)),ET49*((1+EU31/400)))</f>
        <v>423.7</v>
      </c>
      <c r="EV49" s="60">
        <f>_xlfn.IFNA(INDEX(data_pull!$A:$BA,MATCH(EV$2,data_pull!$B:$B,0),MATCH($A49,data_pull!$2:$2,0)),EU49*((1+EV31/400)))</f>
        <v>429.9</v>
      </c>
      <c r="EW49" s="60">
        <f>_xlfn.IFNA(INDEX(data_pull!$A:$BA,MATCH(EW$2,data_pull!$B:$B,0),MATCH($A49,data_pull!$2:$2,0)),EV49*((1+EW31/400)))</f>
        <v>442.3</v>
      </c>
      <c r="EX49" s="60">
        <f>_xlfn.IFNA(INDEX(data_pull!$A:$BA,MATCH(EX$2,data_pull!$B:$B,0),MATCH($A49,data_pull!$2:$2,0)),EW49*((1+EX31/400)))</f>
        <v>446.3</v>
      </c>
      <c r="EY49" s="60">
        <f>_xlfn.IFNA(INDEX(data_pull!$A:$BA,MATCH(EY$2,data_pull!$B:$B,0),MATCH($A49,data_pull!$2:$2,0)),EX49*((1+EY31/400)))</f>
        <v>456</v>
      </c>
      <c r="EZ49" s="60">
        <f>_xlfn.IFNA(INDEX(data_pull!$A:$BA,MATCH(EZ$2,data_pull!$B:$B,0),MATCH($A49,data_pull!$2:$2,0)),EY49*((1+EZ31/400)))</f>
        <v>460</v>
      </c>
      <c r="FA49" s="60">
        <f>_xlfn.IFNA(INDEX(data_pull!$A:$BA,MATCH(FA$2,data_pull!$B:$B,0),MATCH($A49,data_pull!$2:$2,0)),EZ49*((1+FA31/400)))</f>
        <v>462.1</v>
      </c>
      <c r="FB49" s="60">
        <f>_xlfn.IFNA(INDEX(data_pull!$A:$BA,MATCH(FB$2,data_pull!$B:$B,0),MATCH($A49,data_pull!$2:$2,0)),FA49*((1+FB31/400)))</f>
        <v>480.2</v>
      </c>
      <c r="FC49" s="60">
        <f>_xlfn.IFNA(INDEX(data_pull!$A:$BA,MATCH(FC$2,data_pull!$B:$B,0),MATCH($A49,data_pull!$2:$2,0)),FB49*((1+FC31/400)))</f>
        <v>492</v>
      </c>
      <c r="FD49" s="60">
        <f>_xlfn.IFNA(INDEX(data_pull!$A:$BA,MATCH(FD$2,data_pull!$B:$B,0),MATCH($A49,data_pull!$2:$2,0)),FC49*((1+FD31/400)))</f>
        <v>502.4</v>
      </c>
      <c r="FE49" s="60">
        <f>_xlfn.IFNA(INDEX(data_pull!$A:$BA,MATCH(FE$2,data_pull!$B:$B,0),MATCH($A49,data_pull!$2:$2,0)),FD49*((1+FE31/400)))</f>
        <v>498.2</v>
      </c>
      <c r="FF49" s="60">
        <f>_xlfn.IFNA(INDEX(data_pull!$A:$BA,MATCH(FF$2,data_pull!$B:$B,0),MATCH($A49,data_pull!$2:$2,0)),FE49*((1+FF31/400)))</f>
        <v>508.7</v>
      </c>
      <c r="FG49" s="60">
        <f>_xlfn.IFNA(INDEX(data_pull!$A:$BA,MATCH(FG$2,data_pull!$B:$B,0),MATCH($A49,data_pull!$2:$2,0)),FF49*((1+FG31/400)))</f>
        <v>513</v>
      </c>
      <c r="FH49" s="60">
        <f>_xlfn.IFNA(INDEX(data_pull!$A:$BA,MATCH(FH$2,data_pull!$B:$B,0),MATCH($A49,data_pull!$2:$2,0)),FG49*((1+FH31/400)))</f>
        <v>533.20000000000005</v>
      </c>
      <c r="FI49" s="60">
        <f>_xlfn.IFNA(INDEX(data_pull!$A:$BA,MATCH(FI$2,data_pull!$B:$B,0),MATCH($A49,data_pull!$2:$2,0)),FH49*((1+FI31/400)))</f>
        <v>540.79999999999995</v>
      </c>
      <c r="FJ49" s="60">
        <f>_xlfn.IFNA(INDEX(data_pull!$A:$BA,MATCH(FJ$2,data_pull!$B:$B,0),MATCH($A49,data_pull!$2:$2,0)),FI49*((1+FJ31/400)))</f>
        <v>544.4</v>
      </c>
      <c r="FK49" s="60">
        <f>_xlfn.IFNA(INDEX(data_pull!$A:$BA,MATCH(FK$2,data_pull!$B:$B,0),MATCH($A49,data_pull!$2:$2,0)),FJ49*((1+FK31/400)))</f>
        <v>534.70000000000005</v>
      </c>
      <c r="FL49" s="60">
        <f>_xlfn.IFNA(INDEX(data_pull!$A:$BA,MATCH(FL$2,data_pull!$B:$B,0),MATCH($A49,data_pull!$2:$2,0)),FK49*((1+FL31/400)))</f>
        <v>520.70000000000005</v>
      </c>
      <c r="FM49" s="60">
        <f>_xlfn.IFNA(INDEX(data_pull!$A:$BA,MATCH(FM$2,data_pull!$B:$B,0),MATCH($A49,data_pull!$2:$2,0)),FL49*((1+FM31/400)))</f>
        <v>522.9</v>
      </c>
      <c r="FN49" s="60">
        <f>_xlfn.IFNA(INDEX(data_pull!$A:$BA,MATCH(FN$2,data_pull!$B:$B,0),MATCH($A49,data_pull!$2:$2,0)),FM49*((1+FN31/400)))</f>
        <v>523.9</v>
      </c>
      <c r="FO49" s="60">
        <f>_xlfn.IFNA(INDEX(data_pull!$A:$BA,MATCH(FO$2,data_pull!$B:$B,0),MATCH($A49,data_pull!$2:$2,0)),FN49*((1+FO31/400)))</f>
        <v>544.4</v>
      </c>
      <c r="FP49" s="60">
        <f>_xlfn.IFNA(INDEX(data_pull!$A:$BA,MATCH(FP$2,data_pull!$B:$B,0),MATCH($A49,data_pull!$2:$2,0)),FO49*((1+FP31/400)))</f>
        <v>542</v>
      </c>
      <c r="FQ49" s="60">
        <f>_xlfn.IFNA(INDEX(data_pull!$A:$BA,MATCH(FQ$2,data_pull!$B:$B,0),MATCH($A49,data_pull!$2:$2,0)),FP49*((1+FQ31/400)))</f>
        <v>552.70000000000005</v>
      </c>
      <c r="FR49" s="60">
        <f>_xlfn.IFNA(INDEX(data_pull!$A:$BA,MATCH(FR$2,data_pull!$B:$B,0),MATCH($A49,data_pull!$2:$2,0)),FQ49*((1+FR31/400)))</f>
        <v>548.4</v>
      </c>
      <c r="FS49" s="60">
        <f>_xlfn.IFNA(INDEX(data_pull!$A:$BA,MATCH(FS$2,data_pull!$B:$B,0),MATCH($A49,data_pull!$2:$2,0)),FR49*((1+FS31/400)))</f>
        <v>562.79999999999995</v>
      </c>
      <c r="FT49" s="60">
        <f>_xlfn.IFNA(INDEX(data_pull!$A:$BA,MATCH(FT$2,data_pull!$B:$B,0),MATCH($A49,data_pull!$2:$2,0)),FS49*((1+FT31/400)))</f>
        <v>572.79999999999995</v>
      </c>
      <c r="FU49" s="60">
        <f>_xlfn.IFNA(INDEX(data_pull!$A:$BA,MATCH(FU$2,data_pull!$B:$B,0),MATCH($A49,data_pull!$2:$2,0)),FT49*((1+FU31/400)))</f>
        <v>573.6</v>
      </c>
      <c r="FV49" s="60">
        <f>_xlfn.IFNA(INDEX(data_pull!$A:$BA,MATCH(FV$2,data_pull!$B:$B,0),MATCH($A49,data_pull!$2:$2,0)),FU49*((1+FV31/400)))</f>
        <v>585.1</v>
      </c>
      <c r="FW49" s="60">
        <f>_xlfn.IFNA(INDEX(data_pull!$A:$BA,MATCH(FW$2,data_pull!$B:$B,0),MATCH($A49,data_pull!$2:$2,0)),FV49*((1+FW31/400)))</f>
        <v>607.9</v>
      </c>
      <c r="FX49" s="60">
        <f>_xlfn.IFNA(INDEX(data_pull!$A:$BA,MATCH(FX$2,data_pull!$B:$B,0),MATCH($A49,data_pull!$2:$2,0)),FW49*((1+FX31/400)))</f>
        <v>634.4</v>
      </c>
      <c r="FY49" s="60">
        <f>_xlfn.IFNA(INDEX(data_pull!$A:$BA,MATCH(FY$2,data_pull!$B:$B,0),MATCH($A49,data_pull!$2:$2,0)),FX49*((1+FY31/400)))</f>
        <v>643.5</v>
      </c>
      <c r="FZ49" s="60">
        <f>_xlfn.IFNA(INDEX(data_pull!$A:$BA,MATCH(FZ$2,data_pull!$B:$B,0),MATCH($A49,data_pull!$2:$2,0)),FY49*((1+FZ31/400)))</f>
        <v>652.5</v>
      </c>
      <c r="GA49" s="60">
        <f>_xlfn.IFNA(INDEX(data_pull!$A:$BA,MATCH(GA$2,data_pull!$B:$B,0),MATCH($A49,data_pull!$2:$2,0)),FZ49*((1+GA31/400)))</f>
        <v>667.6</v>
      </c>
      <c r="GB49" s="60">
        <f>_xlfn.IFNA(INDEX(data_pull!$A:$BA,MATCH(GB$2,data_pull!$B:$B,0),MATCH($A49,data_pull!$2:$2,0)),GA49*((1+GB31/400)))</f>
        <v>670.5</v>
      </c>
      <c r="GC49" s="60">
        <f>_xlfn.IFNA(INDEX(data_pull!$A:$BA,MATCH(GC$2,data_pull!$B:$B,0),MATCH($A49,data_pull!$2:$2,0)),GB49*((1+GC31/400)))</f>
        <v>671.8</v>
      </c>
      <c r="GD49" s="60">
        <f>_xlfn.IFNA(INDEX(data_pull!$A:$BA,MATCH(GD$2,data_pull!$B:$B,0),MATCH($A49,data_pull!$2:$2,0)),GC49*((1+GD31/400)))</f>
        <v>680.1</v>
      </c>
      <c r="GE49" s="60">
        <f>_xlfn.IFNA(INDEX(data_pull!$A:$BA,MATCH(GE$2,data_pull!$B:$B,0),MATCH($A49,data_pull!$2:$2,0)),GD49*((1+GE31/400)))</f>
        <v>688.5</v>
      </c>
      <c r="GF49" s="60">
        <f>_xlfn.IFNA(INDEX(data_pull!$A:$BA,MATCH(GF$2,data_pull!$B:$B,0),MATCH($A49,data_pull!$2:$2,0)),GE49*((1+GF31/400)))</f>
        <v>697.6</v>
      </c>
      <c r="GG49" s="60">
        <f>_xlfn.IFNA(INDEX(data_pull!$A:$BA,MATCH(GG$2,data_pull!$B:$B,0),MATCH($A49,data_pull!$2:$2,0)),GF49*((1+GG31/400)))</f>
        <v>707.2</v>
      </c>
      <c r="GH49" s="60">
        <f>_xlfn.IFNA(INDEX(data_pull!$A:$BA,MATCH(GH$2,data_pull!$B:$B,0),MATCH($A49,data_pull!$2:$2,0)),GG49*((1+GH31/400)))</f>
        <v>706.1</v>
      </c>
      <c r="GI49" s="60">
        <f>_xlfn.IFNA(INDEX(data_pull!$A:$BA,MATCH(GI$2,data_pull!$B:$B,0),MATCH($A49,data_pull!$2:$2,0)),GH49*((1+GI31/400)))</f>
        <v>702.9</v>
      </c>
      <c r="GJ49" s="60">
        <f>_xlfn.IFNA(INDEX(data_pull!$A:$BA,MATCH(GJ$2,data_pull!$B:$B,0),MATCH($A49,data_pull!$2:$2,0)),GI49*((1+GJ31/400)))</f>
        <v>721.3</v>
      </c>
      <c r="GK49" s="60">
        <f>_xlfn.IFNA(INDEX(data_pull!$A:$BA,MATCH(GK$2,data_pull!$B:$B,0),MATCH($A49,data_pull!$2:$2,0)),GJ49*((1+GK31/400)))</f>
        <v>718.7</v>
      </c>
      <c r="GL49" s="60">
        <f>_xlfn.IFNA(INDEX(data_pull!$A:$BA,MATCH(GL$2,data_pull!$B:$B,0),MATCH($A49,data_pull!$2:$2,0)),GK49*((1+GL31/400)))</f>
        <v>726.5</v>
      </c>
      <c r="GM49" s="60">
        <f>_xlfn.IFNA(INDEX(data_pull!$A:$BA,MATCH(GM$2,data_pull!$B:$B,0),MATCH($A49,data_pull!$2:$2,0)),GL49*((1+GM31/400)))</f>
        <v>739.6</v>
      </c>
      <c r="GN49" s="60">
        <f>_xlfn.IFNA(INDEX(data_pull!$A:$BA,MATCH(GN$2,data_pull!$B:$B,0),MATCH($A49,data_pull!$2:$2,0)),GM49*((1+GN31/400)))</f>
        <v>746.5</v>
      </c>
      <c r="GO49" s="60">
        <f>_xlfn.IFNA(INDEX(data_pull!$A:$BA,MATCH(GO$2,data_pull!$B:$B,0),MATCH($A49,data_pull!$2:$2,0)),GN49*((1+GO31/400)))</f>
        <v>744</v>
      </c>
      <c r="GP49" s="60">
        <f>_xlfn.IFNA(INDEX(data_pull!$A:$BA,MATCH(GP$2,data_pull!$B:$B,0),MATCH($A49,data_pull!$2:$2,0)),GO49*((1+GP31/400)))</f>
        <v>751.13782272019398</v>
      </c>
      <c r="GQ49" s="60">
        <f>_xlfn.IFNA(INDEX(data_pull!$A:$BA,MATCH(GQ$2,data_pull!$B:$B,0),MATCH($A49,data_pull!$2:$2,0)),GP49*((1+GQ31/400)))</f>
        <v>758.54892833625104</v>
      </c>
      <c r="GR49" s="60">
        <f>_xlfn.IFNA(INDEX(data_pull!$A:$BA,MATCH(GR$2,data_pull!$B:$B,0),MATCH($A49,data_pull!$2:$2,0)),GQ49*((1+GR31/400)))</f>
        <v>765.78923438433958</v>
      </c>
      <c r="GS49" s="60">
        <f>_xlfn.IFNA(INDEX(data_pull!$A:$BA,MATCH(GS$2,data_pull!$B:$B,0),MATCH($A49,data_pull!$2:$2,0)),GR49*((1+GS31/400)))</f>
        <v>773.09784887436297</v>
      </c>
      <c r="GT49" s="60">
        <f>_xlfn.IFNA(INDEX(data_pull!$A:$BA,MATCH(GT$2,data_pull!$B:$B,0),MATCH($A49,data_pull!$2:$2,0)),GS49*((1+GT31/400)))</f>
        <v>780.09929274800845</v>
      </c>
      <c r="GU49" s="60">
        <f>_xlfn.IFNA(INDEX(data_pull!$A:$BA,MATCH(GU$2,data_pull!$B:$B,0),MATCH($A49,data_pull!$2:$2,0)),GT49*((1+GU31/400)))</f>
        <v>787.10074278291131</v>
      </c>
      <c r="GV49" s="60">
        <f>_xlfn.IFNA(INDEX(data_pull!$A:$BA,MATCH(GV$2,data_pull!$B:$B,0),MATCH($A49,data_pull!$2:$2,0)),GU49*((1+GV31/400)))</f>
        <v>794.10219881753278</v>
      </c>
      <c r="GW49" s="60">
        <f>_xlfn.IFNA(INDEX(data_pull!$A:$BA,MATCH(GW$2,data_pull!$B:$B,0),MATCH($A49,data_pull!$2:$2,0)),GV49*((1+GW31/400)))</f>
        <v>801.205978690135</v>
      </c>
      <c r="GX49" s="60">
        <f>_xlfn.IFNA(INDEX(data_pull!$A:$BA,MATCH(GX$2,data_pull!$B:$B,0),MATCH($A49,data_pull!$2:$2,0)),GW49*((1+GX31/400)))</f>
        <v>808.44623226342753</v>
      </c>
      <c r="GY49" s="60">
        <f>_xlfn.IFNA(INDEX(data_pull!$A:$BA,MATCH(GY$2,data_pull!$B:$B,0),MATCH($A49,data_pull!$2:$2,0)),GX49*((1+GY31/400)))</f>
        <v>815.72061564783883</v>
      </c>
      <c r="GZ49" s="60">
        <f>_xlfn.IFNA(INDEX(data_pull!$A:$BA,MATCH(GZ$2,data_pull!$B:$B,0),MATCH($A49,data_pull!$2:$2,0)),GY49*((1+GZ31/400)))</f>
        <v>823.09738889872835</v>
      </c>
      <c r="HA49" s="60">
        <f>_xlfn.IFNA(INDEX(data_pull!$A:$BA,MATCH(HA$2,data_pull!$B:$B,0),MATCH($A49,data_pull!$2:$2,0)),GZ49*((1+HA31/400)))</f>
        <v>830.50830078217291</v>
      </c>
      <c r="HB49" s="60">
        <f>_xlfn.IFNA(INDEX(data_pull!$A:$BA,MATCH(HB$2,data_pull!$B:$B,0),MATCH($A49,data_pull!$2:$2,0)),HA49*((1+HB31/400)))</f>
        <v>838.05577280632633</v>
      </c>
      <c r="HC49" s="60">
        <f>_xlfn.IFNA(INDEX(data_pull!$A:$BA,MATCH(HC$2,data_pull!$B:$B,0),MATCH($A49,data_pull!$2:$2,0)),HB49*((1+HC31/400)))</f>
        <v>845.70569739269956</v>
      </c>
      <c r="HD49" s="60">
        <f>_xlfn.IFNA(INDEX(data_pull!$A:$BA,MATCH(HD$2,data_pull!$B:$B,0),MATCH($A49,data_pull!$2:$2,0)),HC49*((1+HD31/400)))</f>
        <v>853.52643198459668</v>
      </c>
      <c r="HE49" s="60">
        <f>_xlfn.IFNA(INDEX(data_pull!$A:$BA,MATCH(HE$2,data_pull!$B:$B,0),MATCH($A49,data_pull!$2:$2,0)),HD49*((1+HE31/400)))</f>
        <v>861.44969115578635</v>
      </c>
      <c r="HF49" s="60">
        <f>_xlfn.IFNA(INDEX(data_pull!$A:$BA,MATCH(HF$2,data_pull!$B:$B,0),MATCH($A49,data_pull!$2:$2,0)),HE49*((1+HF31/400)))</f>
        <v>869.50968601804573</v>
      </c>
      <c r="HG49" s="60">
        <f>_xlfn.IFNA(INDEX(data_pull!$A:$BA,MATCH(HG$2,data_pull!$B:$B,0),MATCH($A49,data_pull!$2:$2,0)),HF49*((1+HG31/400)))</f>
        <v>877.60387630536093</v>
      </c>
      <c r="HH49" s="60">
        <f>_xlfn.IFNA(INDEX(data_pull!$A:$BA,MATCH(HH$2,data_pull!$B:$B,0),MATCH($A49,data_pull!$2:$2,0)),HG49*((1+HH31/400)))</f>
        <v>885.80064779978841</v>
      </c>
      <c r="HI49" s="60">
        <f>_xlfn.IFNA(INDEX(data_pull!$A:$BA,MATCH(HI$2,data_pull!$B:$B,0),MATCH($A49,data_pull!$2:$2,0)),HH49*((1+HI31/400)))</f>
        <v>894.06582029578453</v>
      </c>
      <c r="HJ49" s="60">
        <f>_xlfn.IFNA(INDEX(data_pull!$A:$BA,MATCH(HJ$2,data_pull!$B:$B,0),MATCH($A49,data_pull!$2:$2,0)),HI49*((1+HJ31/400)))</f>
        <v>902.43360627031575</v>
      </c>
      <c r="HK49" s="60">
        <f>_xlfn.IFNA(INDEX(data_pull!$A:$BA,MATCH(HK$2,data_pull!$B:$B,0),MATCH($A49,data_pull!$2:$2,0)),HJ49*((1+HK31/400)))</f>
        <v>910.80140035796387</v>
      </c>
      <c r="HL49" s="60">
        <f>_xlfn.IFNA(INDEX(data_pull!$A:$BA,MATCH(HL$2,data_pull!$B:$B,0),MATCH($A49,data_pull!$2:$2,0)),HK49*((1+HL31/400)))</f>
        <v>919.23760806228847</v>
      </c>
      <c r="HM49" s="60">
        <f>_xlfn.IFNA(INDEX(data_pull!$A:$BA,MATCH(HM$2,data_pull!$B:$B,0),MATCH($A49,data_pull!$2:$2,0)),HL49*((1+HM31/400)))</f>
        <v>927.70802797644421</v>
      </c>
      <c r="HN49" s="60">
        <f>_xlfn.IFNA(INDEX(data_pull!$A:$BA,MATCH(HN$2,data_pull!$B:$B,0),MATCH($A49,data_pull!$2:$2,0)),HM49*((1+HN31/400)))</f>
        <v>936.24686707053479</v>
      </c>
      <c r="HO49" s="60">
        <f>_xlfn.IFNA(INDEX(data_pull!$A:$BA,MATCH(HO$2,data_pull!$B:$B,0),MATCH($A49,data_pull!$2:$2,0)),HN49*((1+HO31/400)))</f>
        <v>944.78571404611807</v>
      </c>
      <c r="HP49" s="60">
        <f>_xlfn.IFNA(INDEX(data_pull!$A:$BA,MATCH(HP$2,data_pull!$B:$B,0),MATCH($A49,data_pull!$2:$2,0)),HO49*((1+HP31/400)))</f>
        <v>953.39297827587495</v>
      </c>
      <c r="HQ49" s="60">
        <f>_xlfn.IFNA(INDEX(data_pull!$A:$BA,MATCH(HQ$2,data_pull!$B:$B,0),MATCH($A49,data_pull!$2:$2,0)),HP49*((1+HQ31/400)))</f>
        <v>962.03445635545916</v>
      </c>
      <c r="HR49" s="60">
        <f>_xlfn.IFNA(INDEX(data_pull!$A:$BA,MATCH(HR$2,data_pull!$B:$B,0),MATCH($A49,data_pull!$2:$2,0)),HQ49*((1+HR31/400)))</f>
        <v>970.77856974755707</v>
      </c>
      <c r="HS49" s="60">
        <f>_xlfn.IFNA(INDEX(data_pull!$A:$BA,MATCH(HS$2,data_pull!$B:$B,0),MATCH($A49,data_pull!$2:$2,0)),HR49*((1+HS31/400)))</f>
        <v>979.48848214321777</v>
      </c>
      <c r="HT49" s="60">
        <f>_xlfn.IFNA(INDEX(data_pull!$A:$BA,MATCH(HT$2,data_pull!$B:$B,0),MATCH($A49,data_pull!$2:$2,0)),HS49*((1+HT31/400)))</f>
        <v>988.19840199530506</v>
      </c>
      <c r="HU49" s="60">
        <f>_xlfn.IFNA(INDEX(data_pull!$A:$BA,MATCH(HU$2,data_pull!$B:$B,0),MATCH($A49,data_pull!$2:$2,0)),HT49*((1+HU31/400)))</f>
        <v>996.87413151655664</v>
      </c>
      <c r="HV49" s="60">
        <f>_xlfn.IFNA(INDEX(data_pull!$A:$BA,MATCH(HV$2,data_pull!$B:$B,0),MATCH($A49,data_pull!$2:$2,0)),HU49*((1+HV31/400)))</f>
        <v>1005.5840618514419</v>
      </c>
      <c r="HW49" s="60">
        <f>_xlfn.IFNA(INDEX(data_pull!$A:$BA,MATCH(HW$2,data_pull!$B:$B,0),MATCH($A49,data_pull!$2:$2,0)),HV49*((1+HW31/400)))</f>
        <v>1014.3281926176589</v>
      </c>
      <c r="HX49" s="60">
        <f>_xlfn.IFNA(INDEX(data_pull!$A:$BA,MATCH(HX$2,data_pull!$B:$B,0),MATCH($A49,data_pull!$2:$2,0)),HW49*((1+HX31/400)))</f>
        <v>1023.0723302096163</v>
      </c>
      <c r="HY49" s="60">
        <f>_xlfn.IFNA(INDEX(data_pull!$A:$BA,MATCH(HY$2,data_pull!$B:$B,0),MATCH($A49,data_pull!$2:$2,0)),HX49*((1+HY31/400)))</f>
        <v>1031.8506640697647</v>
      </c>
      <c r="HZ49" s="60">
        <f>_xlfn.IFNA(INDEX(data_pull!$A:$BA,MATCH(HZ$2,data_pull!$B:$B,0),MATCH($A49,data_pull!$2:$2,0)),HY49*((1+HZ31/400)))</f>
        <v>1040.5948184580534</v>
      </c>
      <c r="IA49" s="60">
        <f>_xlfn.IFNA(INDEX(data_pull!$A:$BA,MATCH(IA$2,data_pull!$B:$B,0),MATCH($A49,data_pull!$2:$2,0)),HZ49*((1+IA31/400)))</f>
        <v>1049.4073475586954</v>
      </c>
      <c r="IB49" s="60">
        <f>_xlfn.IFNA(INDEX(data_pull!$A:$BA,MATCH(IB$2,data_pull!$B:$B,0),MATCH($A49,data_pull!$2:$2,0)),IA49*((1+IB31/400)))</f>
        <v>1058.151521538603</v>
      </c>
      <c r="IC49" s="60">
        <f>_xlfn.IFNA(INDEX(data_pull!$A:$BA,MATCH(IC$2,data_pull!$B:$B,0),MATCH($A49,data_pull!$2:$2,0)),IB49*((1+IC31/400)))</f>
        <v>1066.8615289989666</v>
      </c>
    </row>
    <row r="50" spans="1:238" s="60" customFormat="1">
      <c r="A50" s="69" t="s">
        <v>542</v>
      </c>
      <c r="B50" s="60">
        <f>_xlfn.IFNA(INDEX(data_pull!$A:$BA,MATCH(B$2,data_pull!$B:$B,0),MATCH($A50,data_pull!$2:$2,0)),A50*((1+B32/400)))</f>
        <v>14</v>
      </c>
      <c r="C50" s="60">
        <f>_xlfn.IFNA(INDEX(data_pull!$A:$BA,MATCH(C$2,data_pull!$B:$B,0),MATCH($A50,data_pull!$2:$2,0)),B50*((1+C32/400)))</f>
        <v>14.1</v>
      </c>
      <c r="D50" s="60">
        <f>_xlfn.IFNA(INDEX(data_pull!$A:$BA,MATCH(D$2,data_pull!$B:$B,0),MATCH($A50,data_pull!$2:$2,0)),C50*((1+D32/400)))</f>
        <v>14.3</v>
      </c>
      <c r="E50" s="60">
        <f>_xlfn.IFNA(INDEX(data_pull!$A:$BA,MATCH(E$2,data_pull!$B:$B,0),MATCH($A50,data_pull!$2:$2,0)),D50*((1+E32/400)))</f>
        <v>14.4</v>
      </c>
      <c r="F50" s="60">
        <f>_xlfn.IFNA(INDEX(data_pull!$A:$BA,MATCH(F$2,data_pull!$B:$B,0),MATCH($A50,data_pull!$2:$2,0)),E50*((1+F32/400)))</f>
        <v>14.7</v>
      </c>
      <c r="G50" s="60">
        <f>_xlfn.IFNA(INDEX(data_pull!$A:$BA,MATCH(G$2,data_pull!$B:$B,0),MATCH($A50,data_pull!$2:$2,0)),F50*((1+G32/400)))</f>
        <v>15.6</v>
      </c>
      <c r="H50" s="60">
        <f>_xlfn.IFNA(INDEX(data_pull!$A:$BA,MATCH(H$2,data_pull!$B:$B,0),MATCH($A50,data_pull!$2:$2,0)),G50*((1+H32/400)))</f>
        <v>16</v>
      </c>
      <c r="I50" s="60">
        <f>_xlfn.IFNA(INDEX(data_pull!$A:$BA,MATCH(I$2,data_pull!$B:$B,0),MATCH($A50,data_pull!$2:$2,0)),H50*((1+I32/400)))</f>
        <v>17.3</v>
      </c>
      <c r="J50" s="60">
        <f>_xlfn.IFNA(INDEX(data_pull!$A:$BA,MATCH(J$2,data_pull!$B:$B,0),MATCH($A50,data_pull!$2:$2,0)),I50*((1+J32/400)))</f>
        <v>19.5</v>
      </c>
      <c r="K50" s="60">
        <f>_xlfn.IFNA(INDEX(data_pull!$A:$BA,MATCH(K$2,data_pull!$B:$B,0),MATCH($A50,data_pull!$2:$2,0)),J50*((1+K32/400)))</f>
        <v>21</v>
      </c>
      <c r="L50" s="60">
        <f>_xlfn.IFNA(INDEX(data_pull!$A:$BA,MATCH(L$2,data_pull!$B:$B,0),MATCH($A50,data_pull!$2:$2,0)),K50*((1+L32/400)))</f>
        <v>21.2</v>
      </c>
      <c r="M50" s="60">
        <f>_xlfn.IFNA(INDEX(data_pull!$A:$BA,MATCH(M$2,data_pull!$B:$B,0),MATCH($A50,data_pull!$2:$2,0)),L50*((1+M32/400)))</f>
        <v>21.8</v>
      </c>
      <c r="N50" s="60">
        <f>_xlfn.IFNA(INDEX(data_pull!$A:$BA,MATCH(N$2,data_pull!$B:$B,0),MATCH($A50,data_pull!$2:$2,0)),M50*((1+N32/400)))</f>
        <v>21.9</v>
      </c>
      <c r="O50" s="60">
        <f>_xlfn.IFNA(INDEX(data_pull!$A:$BA,MATCH(O$2,data_pull!$B:$B,0),MATCH($A50,data_pull!$2:$2,0)),N50*((1+O32/400)))</f>
        <v>22.3</v>
      </c>
      <c r="P50" s="60">
        <f>_xlfn.IFNA(INDEX(data_pull!$A:$BA,MATCH(P$2,data_pull!$B:$B,0),MATCH($A50,data_pull!$2:$2,0)),O50*((1+P32/400)))</f>
        <v>23.1</v>
      </c>
      <c r="Q50" s="60">
        <f>_xlfn.IFNA(INDEX(data_pull!$A:$BA,MATCH(Q$2,data_pull!$B:$B,0),MATCH($A50,data_pull!$2:$2,0)),P50*((1+Q32/400)))</f>
        <v>24</v>
      </c>
      <c r="R50" s="60">
        <f>_xlfn.IFNA(INDEX(data_pull!$A:$BA,MATCH(R$2,data_pull!$B:$B,0),MATCH($A50,data_pull!$2:$2,0)),Q50*((1+R32/400)))</f>
        <v>23.3</v>
      </c>
      <c r="S50" s="60">
        <f>_xlfn.IFNA(INDEX(data_pull!$A:$BA,MATCH(S$2,data_pull!$B:$B,0),MATCH($A50,data_pull!$2:$2,0)),R50*((1+S32/400)))</f>
        <v>24.1</v>
      </c>
      <c r="T50" s="60">
        <f>_xlfn.IFNA(INDEX(data_pull!$A:$BA,MATCH(T$2,data_pull!$B:$B,0),MATCH($A50,data_pull!$2:$2,0)),S50*((1+T32/400)))</f>
        <v>25.2</v>
      </c>
      <c r="U50" s="60">
        <f>_xlfn.IFNA(INDEX(data_pull!$A:$BA,MATCH(U$2,data_pull!$B:$B,0),MATCH($A50,data_pull!$2:$2,0)),T50*((1+U32/400)))</f>
        <v>25.6</v>
      </c>
      <c r="V50" s="60">
        <f>_xlfn.IFNA(INDEX(data_pull!$A:$BA,MATCH(V$2,data_pull!$B:$B,0),MATCH($A50,data_pull!$2:$2,0)),U50*((1+V32/400)))</f>
        <v>25.7</v>
      </c>
      <c r="W50" s="60">
        <f>_xlfn.IFNA(INDEX(data_pull!$A:$BA,MATCH(W$2,data_pull!$B:$B,0),MATCH($A50,data_pull!$2:$2,0)),V50*((1+W32/400)))</f>
        <v>26.5</v>
      </c>
      <c r="X50" s="60">
        <f>_xlfn.IFNA(INDEX(data_pull!$A:$BA,MATCH(X$2,data_pull!$B:$B,0),MATCH($A50,data_pull!$2:$2,0)),W50*((1+X32/400)))</f>
        <v>27.2</v>
      </c>
      <c r="Y50" s="60">
        <f>_xlfn.IFNA(INDEX(data_pull!$A:$BA,MATCH(Y$2,data_pull!$B:$B,0),MATCH($A50,data_pull!$2:$2,0)),X50*((1+Y32/400)))</f>
        <v>28.2</v>
      </c>
      <c r="Z50" s="60">
        <f>_xlfn.IFNA(INDEX(data_pull!$A:$BA,MATCH(Z$2,data_pull!$B:$B,0),MATCH($A50,data_pull!$2:$2,0)),Y50*((1+Z32/400)))</f>
        <v>29.5</v>
      </c>
      <c r="AA50" s="60">
        <f>_xlfn.IFNA(INDEX(data_pull!$A:$BA,MATCH(AA$2,data_pull!$B:$B,0),MATCH($A50,data_pull!$2:$2,0)),Z50*((1+AA32/400)))</f>
        <v>30.6</v>
      </c>
      <c r="AB50" s="60">
        <f>_xlfn.IFNA(INDEX(data_pull!$A:$BA,MATCH(AB$2,data_pull!$B:$B,0),MATCH($A50,data_pull!$2:$2,0)),AA50*((1+AB32/400)))</f>
        <v>31.6</v>
      </c>
      <c r="AC50" s="60">
        <f>_xlfn.IFNA(INDEX(data_pull!$A:$BA,MATCH(AC$2,data_pull!$B:$B,0),MATCH($A50,data_pull!$2:$2,0)),AB50*((1+AC32/400)))</f>
        <v>32.6</v>
      </c>
      <c r="AD50" s="60">
        <f>_xlfn.IFNA(INDEX(data_pull!$A:$BA,MATCH(AD$2,data_pull!$B:$B,0),MATCH($A50,data_pull!$2:$2,0)),AC50*((1+AD32/400)))</f>
        <v>33.5</v>
      </c>
      <c r="AE50" s="60">
        <f>_xlfn.IFNA(INDEX(data_pull!$A:$BA,MATCH(AE$2,data_pull!$B:$B,0),MATCH($A50,data_pull!$2:$2,0)),AD50*((1+AE32/400)))</f>
        <v>34.700000000000003</v>
      </c>
      <c r="AF50" s="60">
        <f>_xlfn.IFNA(INDEX(data_pull!$A:$BA,MATCH(AF$2,data_pull!$B:$B,0),MATCH($A50,data_pull!$2:$2,0)),AE50*((1+AF32/400)))</f>
        <v>35.9</v>
      </c>
      <c r="AG50" s="60">
        <f>_xlfn.IFNA(INDEX(data_pull!$A:$BA,MATCH(AG$2,data_pull!$B:$B,0),MATCH($A50,data_pull!$2:$2,0)),AF50*((1+AG32/400)))</f>
        <v>37.299999999999997</v>
      </c>
      <c r="AH50" s="60">
        <f>_xlfn.IFNA(INDEX(data_pull!$A:$BA,MATCH(AH$2,data_pull!$B:$B,0),MATCH($A50,data_pull!$2:$2,0)),AG50*((1+AH32/400)))</f>
        <v>38.6</v>
      </c>
      <c r="AI50" s="60">
        <f>_xlfn.IFNA(INDEX(data_pull!$A:$BA,MATCH(AI$2,data_pull!$B:$B,0),MATCH($A50,data_pull!$2:$2,0)),AH50*((1+AI32/400)))</f>
        <v>40.1</v>
      </c>
      <c r="AJ50" s="60">
        <f>_xlfn.IFNA(INDEX(data_pull!$A:$BA,MATCH(AJ$2,data_pull!$B:$B,0),MATCH($A50,data_pull!$2:$2,0)),AI50*((1+AJ32/400)))</f>
        <v>40.9</v>
      </c>
      <c r="AK50" s="60">
        <f>_xlfn.IFNA(INDEX(data_pull!$A:$BA,MATCH(AK$2,data_pull!$B:$B,0),MATCH($A50,data_pull!$2:$2,0)),AJ50*((1+AK32/400)))</f>
        <v>42.1</v>
      </c>
      <c r="AL50" s="60">
        <f>_xlfn.IFNA(INDEX(data_pull!$A:$BA,MATCH(AL$2,data_pull!$B:$B,0),MATCH($A50,data_pull!$2:$2,0)),AK50*((1+AL32/400)))</f>
        <v>42</v>
      </c>
      <c r="AM50" s="60">
        <f>_xlfn.IFNA(INDEX(data_pull!$A:$BA,MATCH(AM$2,data_pull!$B:$B,0),MATCH($A50,data_pull!$2:$2,0)),AL50*((1+AM32/400)))</f>
        <v>42.1</v>
      </c>
      <c r="AN50" s="60">
        <f>_xlfn.IFNA(INDEX(data_pull!$A:$BA,MATCH(AN$2,data_pull!$B:$B,0),MATCH($A50,data_pull!$2:$2,0)),AM50*((1+AN32/400)))</f>
        <v>45.4</v>
      </c>
      <c r="AO50" s="60">
        <f>_xlfn.IFNA(INDEX(data_pull!$A:$BA,MATCH(AO$2,data_pull!$B:$B,0),MATCH($A50,data_pull!$2:$2,0)),AN50*((1+AO32/400)))</f>
        <v>46.6</v>
      </c>
      <c r="AP50" s="60">
        <f>_xlfn.IFNA(INDEX(data_pull!$A:$BA,MATCH(AP$2,data_pull!$B:$B,0),MATCH($A50,data_pull!$2:$2,0)),AO50*((1+AP32/400)))</f>
        <v>46.6</v>
      </c>
      <c r="AQ50" s="60">
        <f>_xlfn.IFNA(INDEX(data_pull!$A:$BA,MATCH(AQ$2,data_pull!$B:$B,0),MATCH($A50,data_pull!$2:$2,0)),AP50*((1+AQ32/400)))</f>
        <v>48</v>
      </c>
      <c r="AR50" s="60">
        <f>_xlfn.IFNA(INDEX(data_pull!$A:$BA,MATCH(AR$2,data_pull!$B:$B,0),MATCH($A50,data_pull!$2:$2,0)),AQ50*((1+AR32/400)))</f>
        <v>49.4</v>
      </c>
      <c r="AS50" s="60">
        <f>_xlfn.IFNA(INDEX(data_pull!$A:$BA,MATCH(AS$2,data_pull!$B:$B,0),MATCH($A50,data_pull!$2:$2,0)),AR50*((1+AS32/400)))</f>
        <v>51.6</v>
      </c>
      <c r="AT50" s="60">
        <f>_xlfn.IFNA(INDEX(data_pull!$A:$BA,MATCH(AT$2,data_pull!$B:$B,0),MATCH($A50,data_pull!$2:$2,0)),AS50*((1+AT32/400)))</f>
        <v>52.5</v>
      </c>
      <c r="AU50" s="60">
        <f>_xlfn.IFNA(INDEX(data_pull!$A:$BA,MATCH(AU$2,data_pull!$B:$B,0),MATCH($A50,data_pull!$2:$2,0)),AT50*((1+AU32/400)))</f>
        <v>53.7</v>
      </c>
      <c r="AV50" s="60">
        <f>_xlfn.IFNA(INDEX(data_pull!$A:$BA,MATCH(AV$2,data_pull!$B:$B,0),MATCH($A50,data_pull!$2:$2,0)),AU50*((1+AV32/400)))</f>
        <v>55.5</v>
      </c>
      <c r="AW50" s="60">
        <f>_xlfn.IFNA(INDEX(data_pull!$A:$BA,MATCH(AW$2,data_pull!$B:$B,0),MATCH($A50,data_pull!$2:$2,0)),AV50*((1+AW32/400)))</f>
        <v>56.8</v>
      </c>
      <c r="AX50" s="60">
        <f>_xlfn.IFNA(INDEX(data_pull!$A:$BA,MATCH(AX$2,data_pull!$B:$B,0),MATCH($A50,data_pull!$2:$2,0)),AW50*((1+AX32/400)))</f>
        <v>57.3</v>
      </c>
      <c r="AY50" s="60">
        <f>_xlfn.IFNA(INDEX(data_pull!$A:$BA,MATCH(AY$2,data_pull!$B:$B,0),MATCH($A50,data_pull!$2:$2,0)),AX50*((1+AY32/400)))</f>
        <v>58.1</v>
      </c>
      <c r="AZ50" s="60">
        <f>_xlfn.IFNA(INDEX(data_pull!$A:$BA,MATCH(AZ$2,data_pull!$B:$B,0),MATCH($A50,data_pull!$2:$2,0)),AY50*((1+AZ32/400)))</f>
        <v>60.4</v>
      </c>
      <c r="BA50" s="60">
        <f>_xlfn.IFNA(INDEX(data_pull!$A:$BA,MATCH(BA$2,data_pull!$B:$B,0),MATCH($A50,data_pull!$2:$2,0)),AZ50*((1+BA32/400)))</f>
        <v>60.8</v>
      </c>
      <c r="BB50" s="60">
        <f>_xlfn.IFNA(INDEX(data_pull!$A:$BA,MATCH(BB$2,data_pull!$B:$B,0),MATCH($A50,data_pull!$2:$2,0)),BA50*((1+BB32/400)))</f>
        <v>61.3</v>
      </c>
      <c r="BC50" s="60">
        <f>_xlfn.IFNA(INDEX(data_pull!$A:$BA,MATCH(BC$2,data_pull!$B:$B,0),MATCH($A50,data_pull!$2:$2,0)),BB50*((1+BC32/400)))</f>
        <v>64.3</v>
      </c>
      <c r="BD50" s="60">
        <f>_xlfn.IFNA(INDEX(data_pull!$A:$BA,MATCH(BD$2,data_pull!$B:$B,0),MATCH($A50,data_pull!$2:$2,0)),BC50*((1+BD32/400)))</f>
        <v>68.099999999999994</v>
      </c>
      <c r="BE50" s="60">
        <f>_xlfn.IFNA(INDEX(data_pull!$A:$BA,MATCH(BE$2,data_pull!$B:$B,0),MATCH($A50,data_pull!$2:$2,0)),BD50*((1+BE32/400)))</f>
        <v>70.7</v>
      </c>
      <c r="BF50" s="60">
        <f>_xlfn.IFNA(INDEX(data_pull!$A:$BA,MATCH(BF$2,data_pull!$B:$B,0),MATCH($A50,data_pull!$2:$2,0)),BE50*((1+BF32/400)))</f>
        <v>73.3</v>
      </c>
      <c r="BG50" s="60">
        <f>_xlfn.IFNA(INDEX(data_pull!$A:$BA,MATCH(BG$2,data_pull!$B:$B,0),MATCH($A50,data_pull!$2:$2,0)),BF50*((1+BG32/400)))</f>
        <v>75.8</v>
      </c>
      <c r="BH50" s="60">
        <f>_xlfn.IFNA(INDEX(data_pull!$A:$BA,MATCH(BH$2,data_pull!$B:$B,0),MATCH($A50,data_pull!$2:$2,0)),BG50*((1+BH32/400)))</f>
        <v>76.8</v>
      </c>
      <c r="BI50" s="60">
        <f>_xlfn.IFNA(INDEX(data_pull!$A:$BA,MATCH(BI$2,data_pull!$B:$B,0),MATCH($A50,data_pull!$2:$2,0)),BH50*((1+BI32/400)))</f>
        <v>78.2</v>
      </c>
      <c r="BJ50" s="60">
        <f>_xlfn.IFNA(INDEX(data_pull!$A:$BA,MATCH(BJ$2,data_pull!$B:$B,0),MATCH($A50,data_pull!$2:$2,0)),BI50*((1+BJ32/400)))</f>
        <v>79.3</v>
      </c>
      <c r="BK50" s="60">
        <f>_xlfn.IFNA(INDEX(data_pull!$A:$BA,MATCH(BK$2,data_pull!$B:$B,0),MATCH($A50,data_pull!$2:$2,0)),BJ50*((1+BK32/400)))</f>
        <v>80.900000000000006</v>
      </c>
      <c r="BL50" s="60">
        <f>_xlfn.IFNA(INDEX(data_pull!$A:$BA,MATCH(BL$2,data_pull!$B:$B,0),MATCH($A50,data_pull!$2:$2,0)),BK50*((1+BL32/400)))</f>
        <v>81.5</v>
      </c>
      <c r="BM50" s="60">
        <f>_xlfn.IFNA(INDEX(data_pull!$A:$BA,MATCH(BM$2,data_pull!$B:$B,0),MATCH($A50,data_pull!$2:$2,0)),BL50*((1+BM32/400)))</f>
        <v>83.7</v>
      </c>
      <c r="BN50" s="60">
        <f>_xlfn.IFNA(INDEX(data_pull!$A:$BA,MATCH(BN$2,data_pull!$B:$B,0),MATCH($A50,data_pull!$2:$2,0)),BM50*((1+BN32/400)))</f>
        <v>84.5</v>
      </c>
      <c r="BO50" s="60">
        <f>_xlfn.IFNA(INDEX(data_pull!$A:$BA,MATCH(BO$2,data_pull!$B:$B,0),MATCH($A50,data_pull!$2:$2,0)),BN50*((1+BO32/400)))</f>
        <v>85</v>
      </c>
      <c r="BP50" s="60">
        <f>_xlfn.IFNA(INDEX(data_pull!$A:$BA,MATCH(BP$2,data_pull!$B:$B,0),MATCH($A50,data_pull!$2:$2,0)),BO50*((1+BP32/400)))</f>
        <v>87.5</v>
      </c>
      <c r="BQ50" s="60">
        <f>_xlfn.IFNA(INDEX(data_pull!$A:$BA,MATCH(BQ$2,data_pull!$B:$B,0),MATCH($A50,data_pull!$2:$2,0)),BP50*((1+BQ32/400)))</f>
        <v>91.8</v>
      </c>
      <c r="BR50" s="60">
        <f>_xlfn.IFNA(INDEX(data_pull!$A:$BA,MATCH(BR$2,data_pull!$B:$B,0),MATCH($A50,data_pull!$2:$2,0)),BQ50*((1+BR32/400)))</f>
        <v>92.4</v>
      </c>
      <c r="BS50" s="60">
        <f>_xlfn.IFNA(INDEX(data_pull!$A:$BA,MATCH(BS$2,data_pull!$B:$B,0),MATCH($A50,data_pull!$2:$2,0)),BR50*((1+BS32/400)))</f>
        <v>101.5</v>
      </c>
      <c r="BT50" s="60">
        <f>_xlfn.IFNA(INDEX(data_pull!$A:$BA,MATCH(BT$2,data_pull!$B:$B,0),MATCH($A50,data_pull!$2:$2,0)),BS50*((1+BT32/400)))</f>
        <v>94.1</v>
      </c>
      <c r="BU50" s="60">
        <f>_xlfn.IFNA(INDEX(data_pull!$A:$BA,MATCH(BU$2,data_pull!$B:$B,0),MATCH($A50,data_pull!$2:$2,0)),BT50*((1+BU32/400)))</f>
        <v>98.4</v>
      </c>
      <c r="BV50" s="60">
        <f>_xlfn.IFNA(INDEX(data_pull!$A:$BA,MATCH(BV$2,data_pull!$B:$B,0),MATCH($A50,data_pull!$2:$2,0)),BU50*((1+BV32/400)))</f>
        <v>99.4</v>
      </c>
      <c r="BW50" s="60">
        <f>_xlfn.IFNA(INDEX(data_pull!$A:$BA,MATCH(BW$2,data_pull!$B:$B,0),MATCH($A50,data_pull!$2:$2,0)),BV50*((1+BW32/400)))</f>
        <v>97.2</v>
      </c>
      <c r="BX50" s="60">
        <f>_xlfn.IFNA(INDEX(data_pull!$A:$BA,MATCH(BX$2,data_pull!$B:$B,0),MATCH($A50,data_pull!$2:$2,0)),BW50*((1+BX32/400)))</f>
        <v>104.1</v>
      </c>
      <c r="BY50" s="60">
        <f>_xlfn.IFNA(INDEX(data_pull!$A:$BA,MATCH(BY$2,data_pull!$B:$B,0),MATCH($A50,data_pull!$2:$2,0)),BX50*((1+BY32/400)))</f>
        <v>107.6</v>
      </c>
      <c r="BZ50" s="60">
        <f>_xlfn.IFNA(INDEX(data_pull!$A:$BA,MATCH(BZ$2,data_pull!$B:$B,0),MATCH($A50,data_pull!$2:$2,0)),BY50*((1+BZ32/400)))</f>
        <v>113.4</v>
      </c>
      <c r="CA50" s="60">
        <f>_xlfn.IFNA(INDEX(data_pull!$A:$BA,MATCH(CA$2,data_pull!$B:$B,0),MATCH($A50,data_pull!$2:$2,0)),BZ50*((1+CA32/400)))</f>
        <v>118.3</v>
      </c>
      <c r="CB50" s="60">
        <f>_xlfn.IFNA(INDEX(data_pull!$A:$BA,MATCH(CB$2,data_pull!$B:$B,0),MATCH($A50,data_pull!$2:$2,0)),CA50*((1+CB32/400)))</f>
        <v>114.5</v>
      </c>
      <c r="CC50" s="60">
        <f>_xlfn.IFNA(INDEX(data_pull!$A:$BA,MATCH(CC$2,data_pull!$B:$B,0),MATCH($A50,data_pull!$2:$2,0)),CB50*((1+CC32/400)))</f>
        <v>112.4</v>
      </c>
      <c r="CD50" s="60">
        <f>_xlfn.IFNA(INDEX(data_pull!$A:$BA,MATCH(CD$2,data_pull!$B:$B,0),MATCH($A50,data_pull!$2:$2,0)),CC50*((1+CD32/400)))</f>
        <v>119.4</v>
      </c>
      <c r="CE50" s="60">
        <f>_xlfn.IFNA(INDEX(data_pull!$A:$BA,MATCH(CE$2,data_pull!$B:$B,0),MATCH($A50,data_pull!$2:$2,0)),CD50*((1+CE32/400)))</f>
        <v>122.6</v>
      </c>
      <c r="CF50" s="60">
        <f>_xlfn.IFNA(INDEX(data_pull!$A:$BA,MATCH(CF$2,data_pull!$B:$B,0),MATCH($A50,data_pull!$2:$2,0)),CE50*((1+CF32/400)))</f>
        <v>123.7</v>
      </c>
      <c r="CG50" s="60">
        <f>_xlfn.IFNA(INDEX(data_pull!$A:$BA,MATCH(CG$2,data_pull!$B:$B,0),MATCH($A50,data_pull!$2:$2,0)),CF50*((1+CG32/400)))</f>
        <v>124.6</v>
      </c>
      <c r="CH50" s="60">
        <f>_xlfn.IFNA(INDEX(data_pull!$A:$BA,MATCH(CH$2,data_pull!$B:$B,0),MATCH($A50,data_pull!$2:$2,0)),CG50*((1+CH32/400)))</f>
        <v>121.2</v>
      </c>
      <c r="CI50" s="60">
        <f>_xlfn.IFNA(INDEX(data_pull!$A:$BA,MATCH(CI$2,data_pull!$B:$B,0),MATCH($A50,data_pull!$2:$2,0)),CH50*((1+CI32/400)))</f>
        <v>124.5</v>
      </c>
      <c r="CJ50" s="60">
        <f>_xlfn.IFNA(INDEX(data_pull!$A:$BA,MATCH(CJ$2,data_pull!$B:$B,0),MATCH($A50,data_pull!$2:$2,0)),CI50*((1+CJ32/400)))</f>
        <v>126.1</v>
      </c>
      <c r="CK50" s="60">
        <f>_xlfn.IFNA(INDEX(data_pull!$A:$BA,MATCH(CK$2,data_pull!$B:$B,0),MATCH($A50,data_pull!$2:$2,0)),CJ50*((1+CK32/400)))</f>
        <v>129.5</v>
      </c>
      <c r="CL50" s="60">
        <f>_xlfn.IFNA(INDEX(data_pull!$A:$BA,MATCH(CL$2,data_pull!$B:$B,0),MATCH($A50,data_pull!$2:$2,0)),CK50*((1+CL32/400)))</f>
        <v>127.6</v>
      </c>
      <c r="CM50" s="60">
        <f>_xlfn.IFNA(INDEX(data_pull!$A:$BA,MATCH(CM$2,data_pull!$B:$B,0),MATCH($A50,data_pull!$2:$2,0)),CL50*((1+CM32/400)))</f>
        <v>136.9</v>
      </c>
      <c r="CN50" s="60">
        <f>_xlfn.IFNA(INDEX(data_pull!$A:$BA,MATCH(CN$2,data_pull!$B:$B,0),MATCH($A50,data_pull!$2:$2,0)),CM50*((1+CN32/400)))</f>
        <v>136.80000000000001</v>
      </c>
      <c r="CO50" s="60">
        <f>_xlfn.IFNA(INDEX(data_pull!$A:$BA,MATCH(CO$2,data_pull!$B:$B,0),MATCH($A50,data_pull!$2:$2,0)),CN50*((1+CO32/400)))</f>
        <v>140</v>
      </c>
      <c r="CP50" s="60">
        <f>_xlfn.IFNA(INDEX(data_pull!$A:$BA,MATCH(CP$2,data_pull!$B:$B,0),MATCH($A50,data_pull!$2:$2,0)),CO50*((1+CP32/400)))</f>
        <v>136.69999999999999</v>
      </c>
      <c r="CQ50" s="60">
        <f>_xlfn.IFNA(INDEX(data_pull!$A:$BA,MATCH(CQ$2,data_pull!$B:$B,0),MATCH($A50,data_pull!$2:$2,0)),CP50*((1+CQ32/400)))</f>
        <v>138.30000000000001</v>
      </c>
      <c r="CR50" s="60">
        <f>_xlfn.IFNA(INDEX(data_pull!$A:$BA,MATCH(CR$2,data_pull!$B:$B,0),MATCH($A50,data_pull!$2:$2,0)),CQ50*((1+CR32/400)))</f>
        <v>143.6</v>
      </c>
      <c r="CS50" s="60">
        <f>_xlfn.IFNA(INDEX(data_pull!$A:$BA,MATCH(CS$2,data_pull!$B:$B,0),MATCH($A50,data_pull!$2:$2,0)),CR50*((1+CS32/400)))</f>
        <v>145.80000000000001</v>
      </c>
      <c r="CT50" s="60">
        <f>_xlfn.IFNA(INDEX(data_pull!$A:$BA,MATCH(CT$2,data_pull!$B:$B,0),MATCH($A50,data_pull!$2:$2,0)),CS50*((1+CT32/400)))</f>
        <v>146.9</v>
      </c>
      <c r="CU50" s="60">
        <f>_xlfn.IFNA(INDEX(data_pull!$A:$BA,MATCH(CU$2,data_pull!$B:$B,0),MATCH($A50,data_pull!$2:$2,0)),CT50*((1+CU32/400)))</f>
        <v>141.9</v>
      </c>
      <c r="CV50" s="60">
        <f>_xlfn.IFNA(INDEX(data_pull!$A:$BA,MATCH(CV$2,data_pull!$B:$B,0),MATCH($A50,data_pull!$2:$2,0)),CU50*((1+CV32/400)))</f>
        <v>151.19999999999999</v>
      </c>
      <c r="CW50" s="60">
        <f>_xlfn.IFNA(INDEX(data_pull!$A:$BA,MATCH(CW$2,data_pull!$B:$B,0),MATCH($A50,data_pull!$2:$2,0)),CV50*((1+CW32/400)))</f>
        <v>152</v>
      </c>
      <c r="CX50" s="60">
        <f>_xlfn.IFNA(INDEX(data_pull!$A:$BA,MATCH(CX$2,data_pull!$B:$B,0),MATCH($A50,data_pull!$2:$2,0)),CW50*((1+CX32/400)))</f>
        <v>156.9</v>
      </c>
      <c r="CY50" s="60">
        <f>_xlfn.IFNA(INDEX(data_pull!$A:$BA,MATCH(CY$2,data_pull!$B:$B,0),MATCH($A50,data_pull!$2:$2,0)),CX50*((1+CY32/400)))</f>
        <v>152.4</v>
      </c>
      <c r="CZ50" s="60">
        <f>_xlfn.IFNA(INDEX(data_pull!$A:$BA,MATCH(CZ$2,data_pull!$B:$B,0),MATCH($A50,data_pull!$2:$2,0)),CY50*((1+CZ32/400)))</f>
        <v>160.69999999999999</v>
      </c>
      <c r="DA50" s="60">
        <f>_xlfn.IFNA(INDEX(data_pull!$A:$BA,MATCH(DA$2,data_pull!$B:$B,0),MATCH($A50,data_pull!$2:$2,0)),CZ50*((1+DA32/400)))</f>
        <v>162.4</v>
      </c>
      <c r="DB50" s="60">
        <f>_xlfn.IFNA(INDEX(data_pull!$A:$BA,MATCH(DB$2,data_pull!$B:$B,0),MATCH($A50,data_pull!$2:$2,0)),DA50*((1+DB32/400)))</f>
        <v>165.3</v>
      </c>
      <c r="DC50" s="60">
        <f>_xlfn.IFNA(INDEX(data_pull!$A:$BA,MATCH(DC$2,data_pull!$B:$B,0),MATCH($A50,data_pull!$2:$2,0)),DB50*((1+DC32/400)))</f>
        <v>165.9</v>
      </c>
      <c r="DD50" s="60">
        <f>_xlfn.IFNA(INDEX(data_pull!$A:$BA,MATCH(DD$2,data_pull!$B:$B,0),MATCH($A50,data_pull!$2:$2,0)),DC50*((1+DD32/400)))</f>
        <v>169.3</v>
      </c>
      <c r="DE50" s="60">
        <f>_xlfn.IFNA(INDEX(data_pull!$A:$BA,MATCH(DE$2,data_pull!$B:$B,0),MATCH($A50,data_pull!$2:$2,0)),DD50*((1+DE32/400)))</f>
        <v>174.1</v>
      </c>
      <c r="DF50" s="60">
        <f>_xlfn.IFNA(INDEX(data_pull!$A:$BA,MATCH(DF$2,data_pull!$B:$B,0),MATCH($A50,data_pull!$2:$2,0)),DE50*((1+DF32/400)))</f>
        <v>177.8</v>
      </c>
      <c r="DG50" s="60">
        <f>_xlfn.IFNA(INDEX(data_pull!$A:$BA,MATCH(DG$2,data_pull!$B:$B,0),MATCH($A50,data_pull!$2:$2,0)),DF50*((1+DG32/400)))</f>
        <v>176.9</v>
      </c>
      <c r="DH50" s="60">
        <f>_xlfn.IFNA(INDEX(data_pull!$A:$BA,MATCH(DH$2,data_pull!$B:$B,0),MATCH($A50,data_pull!$2:$2,0)),DG50*((1+DH32/400)))</f>
        <v>184.1</v>
      </c>
      <c r="DI50" s="60">
        <f>_xlfn.IFNA(INDEX(data_pull!$A:$BA,MATCH(DI$2,data_pull!$B:$B,0),MATCH($A50,data_pull!$2:$2,0)),DH50*((1+DI32/400)))</f>
        <v>189.2</v>
      </c>
      <c r="DJ50" s="60">
        <f>_xlfn.IFNA(INDEX(data_pull!$A:$BA,MATCH(DJ$2,data_pull!$B:$B,0),MATCH($A50,data_pull!$2:$2,0)),DI50*((1+DJ32/400)))</f>
        <v>195.6</v>
      </c>
      <c r="DK50" s="60">
        <f>_xlfn.IFNA(INDEX(data_pull!$A:$BA,MATCH(DK$2,data_pull!$B:$B,0),MATCH($A50,data_pull!$2:$2,0)),DJ50*((1+DK32/400)))</f>
        <v>201.4</v>
      </c>
      <c r="DL50" s="60">
        <f>_xlfn.IFNA(INDEX(data_pull!$A:$BA,MATCH(DL$2,data_pull!$B:$B,0),MATCH($A50,data_pull!$2:$2,0)),DK50*((1+DL32/400)))</f>
        <v>201.6</v>
      </c>
      <c r="DM50" s="60">
        <f>_xlfn.IFNA(INDEX(data_pull!$A:$BA,MATCH(DM$2,data_pull!$B:$B,0),MATCH($A50,data_pull!$2:$2,0)),DL50*((1+DM32/400)))</f>
        <v>206.3</v>
      </c>
      <c r="DN50" s="60">
        <f>_xlfn.IFNA(INDEX(data_pull!$A:$BA,MATCH(DN$2,data_pull!$B:$B,0),MATCH($A50,data_pull!$2:$2,0)),DM50*((1+DN32/400)))</f>
        <v>208.2</v>
      </c>
      <c r="DO50" s="60">
        <f>_xlfn.IFNA(INDEX(data_pull!$A:$BA,MATCH(DO$2,data_pull!$B:$B,0),MATCH($A50,data_pull!$2:$2,0)),DN50*((1+DO32/400)))</f>
        <v>209.4</v>
      </c>
      <c r="DP50" s="60">
        <f>_xlfn.IFNA(INDEX(data_pull!$A:$BA,MATCH(DP$2,data_pull!$B:$B,0),MATCH($A50,data_pull!$2:$2,0)),DO50*((1+DP32/400)))</f>
        <v>216.4</v>
      </c>
      <c r="DQ50" s="60">
        <f>_xlfn.IFNA(INDEX(data_pull!$A:$BA,MATCH(DQ$2,data_pull!$B:$B,0),MATCH($A50,data_pull!$2:$2,0)),DP50*((1+DQ32/400)))</f>
        <v>224</v>
      </c>
      <c r="DR50" s="60">
        <f>_xlfn.IFNA(INDEX(data_pull!$A:$BA,MATCH(DR$2,data_pull!$B:$B,0),MATCH($A50,data_pull!$2:$2,0)),DQ50*((1+DR32/400)))</f>
        <v>232.2</v>
      </c>
      <c r="DS50" s="60">
        <f>_xlfn.IFNA(INDEX(data_pull!$A:$BA,MATCH(DS$2,data_pull!$B:$B,0),MATCH($A50,data_pull!$2:$2,0)),DR50*((1+DS32/400)))</f>
        <v>243.3</v>
      </c>
      <c r="DT50" s="60">
        <f>_xlfn.IFNA(INDEX(data_pull!$A:$BA,MATCH(DT$2,data_pull!$B:$B,0),MATCH($A50,data_pull!$2:$2,0)),DS50*((1+DT32/400)))</f>
        <v>236.6</v>
      </c>
      <c r="DU50" s="60">
        <f>_xlfn.IFNA(INDEX(data_pull!$A:$BA,MATCH(DU$2,data_pull!$B:$B,0),MATCH($A50,data_pull!$2:$2,0)),DT50*((1+DU32/400)))</f>
        <v>234.8</v>
      </c>
      <c r="DV50" s="60">
        <f>_xlfn.IFNA(INDEX(data_pull!$A:$BA,MATCH(DV$2,data_pull!$B:$B,0),MATCH($A50,data_pull!$2:$2,0)),DU50*((1+DV32/400)))</f>
        <v>250.9</v>
      </c>
      <c r="DW50" s="60">
        <f>_xlfn.IFNA(INDEX(data_pull!$A:$BA,MATCH(DW$2,data_pull!$B:$B,0),MATCH($A50,data_pull!$2:$2,0)),DV50*((1+DW32/400)))</f>
        <v>259.89999999999998</v>
      </c>
      <c r="DX50" s="60">
        <f>_xlfn.IFNA(INDEX(data_pull!$A:$BA,MATCH(DX$2,data_pull!$B:$B,0),MATCH($A50,data_pull!$2:$2,0)),DW50*((1+DX32/400)))</f>
        <v>231.9</v>
      </c>
      <c r="DY50" s="60">
        <f>_xlfn.IFNA(INDEX(data_pull!$A:$BA,MATCH(DY$2,data_pull!$B:$B,0),MATCH($A50,data_pull!$2:$2,0)),DX50*((1+DY32/400)))</f>
        <v>229.3</v>
      </c>
      <c r="DZ50" s="60">
        <f>_xlfn.IFNA(INDEX(data_pull!$A:$BA,MATCH(DZ$2,data_pull!$B:$B,0),MATCH($A50,data_pull!$2:$2,0)),DY50*((1+DZ32/400)))</f>
        <v>227.4</v>
      </c>
      <c r="EA50" s="60">
        <f>_xlfn.IFNA(INDEX(data_pull!$A:$BA,MATCH(EA$2,data_pull!$B:$B,0),MATCH($A50,data_pull!$2:$2,0)),DZ50*((1+EA32/400)))</f>
        <v>214.3</v>
      </c>
      <c r="EB50" s="60">
        <f>_xlfn.IFNA(INDEX(data_pull!$A:$BA,MATCH(EB$2,data_pull!$B:$B,0),MATCH($A50,data_pull!$2:$2,0)),EA50*((1+EB32/400)))</f>
        <v>218.8</v>
      </c>
      <c r="EC50" s="60">
        <f>_xlfn.IFNA(INDEX(data_pull!$A:$BA,MATCH(EC$2,data_pull!$B:$B,0),MATCH($A50,data_pull!$2:$2,0)),EB50*((1+EC32/400)))</f>
        <v>218.9</v>
      </c>
      <c r="ED50" s="60">
        <f>_xlfn.IFNA(INDEX(data_pull!$A:$BA,MATCH(ED$2,data_pull!$B:$B,0),MATCH($A50,data_pull!$2:$2,0)),EC50*((1+ED32/400)))</f>
        <v>217.9</v>
      </c>
      <c r="EE50" s="60">
        <f>_xlfn.IFNA(INDEX(data_pull!$A:$BA,MATCH(EE$2,data_pull!$B:$B,0),MATCH($A50,data_pull!$2:$2,0)),ED50*((1+EE32/400)))</f>
        <v>207.9</v>
      </c>
      <c r="EF50" s="60">
        <f>_xlfn.IFNA(INDEX(data_pull!$A:$BA,MATCH(EF$2,data_pull!$B:$B,0),MATCH($A50,data_pull!$2:$2,0)),EE50*((1+EF32/400)))</f>
        <v>234.2</v>
      </c>
      <c r="EG50" s="60">
        <f>_xlfn.IFNA(INDEX(data_pull!$A:$BA,MATCH(EG$2,data_pull!$B:$B,0),MATCH($A50,data_pull!$2:$2,0)),EF50*((1+EG32/400)))</f>
        <v>239.7</v>
      </c>
      <c r="EH50" s="60">
        <f>_xlfn.IFNA(INDEX(data_pull!$A:$BA,MATCH(EH$2,data_pull!$B:$B,0),MATCH($A50,data_pull!$2:$2,0)),EG50*((1+EH32/400)))</f>
        <v>239</v>
      </c>
      <c r="EI50" s="60">
        <f>_xlfn.IFNA(INDEX(data_pull!$A:$BA,MATCH(EI$2,data_pull!$B:$B,0),MATCH($A50,data_pull!$2:$2,0)),EH50*((1+EI32/400)))</f>
        <v>234.3</v>
      </c>
      <c r="EJ50" s="60">
        <f>_xlfn.IFNA(INDEX(data_pull!$A:$BA,MATCH(EJ$2,data_pull!$B:$B,0),MATCH($A50,data_pull!$2:$2,0)),EI50*((1+EJ32/400)))</f>
        <v>247.7</v>
      </c>
      <c r="EK50" s="60">
        <f>_xlfn.IFNA(INDEX(data_pull!$A:$BA,MATCH(EK$2,data_pull!$B:$B,0),MATCH($A50,data_pull!$2:$2,0)),EJ50*((1+EK32/400)))</f>
        <v>261.8</v>
      </c>
      <c r="EL50" s="60">
        <f>_xlfn.IFNA(INDEX(data_pull!$A:$BA,MATCH(EL$2,data_pull!$B:$B,0),MATCH($A50,data_pull!$2:$2,0)),EK50*((1+EL32/400)))</f>
        <v>269.39999999999998</v>
      </c>
      <c r="EM50" s="60">
        <f>_xlfn.IFNA(INDEX(data_pull!$A:$BA,MATCH(EM$2,data_pull!$B:$B,0),MATCH($A50,data_pull!$2:$2,0)),EL50*((1+EM32/400)))</f>
        <v>270.39999999999998</v>
      </c>
      <c r="EN50" s="60">
        <f>_xlfn.IFNA(INDEX(data_pull!$A:$BA,MATCH(EN$2,data_pull!$B:$B,0),MATCH($A50,data_pull!$2:$2,0)),EM50*((1+EN32/400)))</f>
        <v>276</v>
      </c>
      <c r="EO50" s="60">
        <f>_xlfn.IFNA(INDEX(data_pull!$A:$BA,MATCH(EO$2,data_pull!$B:$B,0),MATCH($A50,data_pull!$2:$2,0)),EN50*((1+EO32/400)))</f>
        <v>285.2</v>
      </c>
      <c r="EP50" s="60">
        <f>_xlfn.IFNA(INDEX(data_pull!$A:$BA,MATCH(EP$2,data_pull!$B:$B,0),MATCH($A50,data_pull!$2:$2,0)),EO50*((1+EP32/400)))</f>
        <v>294.89999999999998</v>
      </c>
      <c r="EQ50" s="60">
        <f>_xlfn.IFNA(INDEX(data_pull!$A:$BA,MATCH(EQ$2,data_pull!$B:$B,0),MATCH($A50,data_pull!$2:$2,0)),EP50*((1+EQ32/400)))</f>
        <v>310.10000000000002</v>
      </c>
      <c r="ER50" s="60">
        <f>_xlfn.IFNA(INDEX(data_pull!$A:$BA,MATCH(ER$2,data_pull!$B:$B,0),MATCH($A50,data_pull!$2:$2,0)),EQ50*((1+ER32/400)))</f>
        <v>297.7</v>
      </c>
      <c r="ES50" s="60">
        <f>_xlfn.IFNA(INDEX(data_pull!$A:$BA,MATCH(ES$2,data_pull!$B:$B,0),MATCH($A50,data_pull!$2:$2,0)),ER50*((1+ES32/400)))</f>
        <v>301.7</v>
      </c>
      <c r="ET50" s="60">
        <f>_xlfn.IFNA(INDEX(data_pull!$A:$BA,MATCH(ET$2,data_pull!$B:$B,0),MATCH($A50,data_pull!$2:$2,0)),ES50*((1+ET32/400)))</f>
        <v>320.5</v>
      </c>
      <c r="EU50" s="60">
        <f>_xlfn.IFNA(INDEX(data_pull!$A:$BA,MATCH(EU$2,data_pull!$B:$B,0),MATCH($A50,data_pull!$2:$2,0)),ET50*((1+EU32/400)))</f>
        <v>332</v>
      </c>
      <c r="EV50" s="60">
        <f>_xlfn.IFNA(INDEX(data_pull!$A:$BA,MATCH(EV$2,data_pull!$B:$B,0),MATCH($A50,data_pull!$2:$2,0)),EU50*((1+EV32/400)))</f>
        <v>319.60000000000002</v>
      </c>
      <c r="EW50" s="60">
        <f>_xlfn.IFNA(INDEX(data_pull!$A:$BA,MATCH(EW$2,data_pull!$B:$B,0),MATCH($A50,data_pull!$2:$2,0)),EV50*((1+EW32/400)))</f>
        <v>314.2</v>
      </c>
      <c r="EX50" s="60">
        <f>_xlfn.IFNA(INDEX(data_pull!$A:$BA,MATCH(EX$2,data_pull!$B:$B,0),MATCH($A50,data_pull!$2:$2,0)),EW50*((1+EX32/400)))</f>
        <v>333.4</v>
      </c>
      <c r="EY50" s="60">
        <f>_xlfn.IFNA(INDEX(data_pull!$A:$BA,MATCH(EY$2,data_pull!$B:$B,0),MATCH($A50,data_pull!$2:$2,0)),EX50*((1+EY32/400)))</f>
        <v>361.1</v>
      </c>
      <c r="EZ50" s="60">
        <f>_xlfn.IFNA(INDEX(data_pull!$A:$BA,MATCH(EZ$2,data_pull!$B:$B,0),MATCH($A50,data_pull!$2:$2,0)),EY50*((1+EZ32/400)))</f>
        <v>323.8</v>
      </c>
      <c r="FA50" s="60">
        <f>_xlfn.IFNA(INDEX(data_pull!$A:$BA,MATCH(FA$2,data_pull!$B:$B,0),MATCH($A50,data_pull!$2:$2,0)),EZ50*((1+FA32/400)))</f>
        <v>305.10000000000002</v>
      </c>
      <c r="FB50" s="60">
        <f>_xlfn.IFNA(INDEX(data_pull!$A:$BA,MATCH(FB$2,data_pull!$B:$B,0),MATCH($A50,data_pull!$2:$2,0)),FA50*((1+FB32/400)))</f>
        <v>281.10000000000002</v>
      </c>
      <c r="FC50" s="60">
        <f>_xlfn.IFNA(INDEX(data_pull!$A:$BA,MATCH(FC$2,data_pull!$B:$B,0),MATCH($A50,data_pull!$2:$2,0)),FB50*((1+FC32/400)))</f>
        <v>275.60000000000002</v>
      </c>
      <c r="FD50" s="60">
        <f>_xlfn.IFNA(INDEX(data_pull!$A:$BA,MATCH(FD$2,data_pull!$B:$B,0),MATCH($A50,data_pull!$2:$2,0)),FC50*((1+FD32/400)))</f>
        <v>293.3</v>
      </c>
      <c r="FE50" s="60">
        <f>_xlfn.IFNA(INDEX(data_pull!$A:$BA,MATCH(FE$2,data_pull!$B:$B,0),MATCH($A50,data_pull!$2:$2,0)),FD50*((1+FE32/400)))</f>
        <v>293.3</v>
      </c>
      <c r="FF50" s="60">
        <f>_xlfn.IFNA(INDEX(data_pull!$A:$BA,MATCH(FF$2,data_pull!$B:$B,0),MATCH($A50,data_pull!$2:$2,0)),FE50*((1+FF32/400)))</f>
        <v>288.39999999999998</v>
      </c>
      <c r="FG50" s="60">
        <f>_xlfn.IFNA(INDEX(data_pull!$A:$BA,MATCH(FG$2,data_pull!$B:$B,0),MATCH($A50,data_pull!$2:$2,0)),FF50*((1+FG32/400)))</f>
        <v>278</v>
      </c>
      <c r="FH50" s="60">
        <f>_xlfn.IFNA(INDEX(data_pull!$A:$BA,MATCH(FH$2,data_pull!$B:$B,0),MATCH($A50,data_pull!$2:$2,0)),FG50*((1+FH32/400)))</f>
        <v>297.8</v>
      </c>
      <c r="FI50" s="60">
        <f>_xlfn.IFNA(INDEX(data_pull!$A:$BA,MATCH(FI$2,data_pull!$B:$B,0),MATCH($A50,data_pull!$2:$2,0)),FH50*((1+FI32/400)))</f>
        <v>311.89999999999998</v>
      </c>
      <c r="FJ50" s="60">
        <f>_xlfn.IFNA(INDEX(data_pull!$A:$BA,MATCH(FJ$2,data_pull!$B:$B,0),MATCH($A50,data_pull!$2:$2,0)),FI50*((1+FJ32/400)))</f>
        <v>315.2</v>
      </c>
      <c r="FK50" s="60">
        <f>_xlfn.IFNA(INDEX(data_pull!$A:$BA,MATCH(FK$2,data_pull!$B:$B,0),MATCH($A50,data_pull!$2:$2,0)),FJ50*((1+FK32/400)))</f>
        <v>319.39999999999998</v>
      </c>
      <c r="FL50" s="60">
        <f>_xlfn.IFNA(INDEX(data_pull!$A:$BA,MATCH(FL$2,data_pull!$B:$B,0),MATCH($A50,data_pull!$2:$2,0)),FK50*((1+FL32/400)))</f>
        <v>327.2</v>
      </c>
      <c r="FM50" s="60">
        <f>_xlfn.IFNA(INDEX(data_pull!$A:$BA,MATCH(FM$2,data_pull!$B:$B,0),MATCH($A50,data_pull!$2:$2,0)),FL50*((1+FM32/400)))</f>
        <v>329.9</v>
      </c>
      <c r="FN50" s="60">
        <f>_xlfn.IFNA(INDEX(data_pull!$A:$BA,MATCH(FN$2,data_pull!$B:$B,0),MATCH($A50,data_pull!$2:$2,0)),FM50*((1+FN32/400)))</f>
        <v>330.1</v>
      </c>
      <c r="FO50" s="60">
        <f>_xlfn.IFNA(INDEX(data_pull!$A:$BA,MATCH(FO$2,data_pull!$B:$B,0),MATCH($A50,data_pull!$2:$2,0)),FN50*((1+FO32/400)))</f>
        <v>337</v>
      </c>
      <c r="FP50" s="60">
        <f>_xlfn.IFNA(INDEX(data_pull!$A:$BA,MATCH(FP$2,data_pull!$B:$B,0),MATCH($A50,data_pull!$2:$2,0)),FO50*((1+FP32/400)))</f>
        <v>346.2</v>
      </c>
      <c r="FQ50" s="60">
        <f>_xlfn.IFNA(INDEX(data_pull!$A:$BA,MATCH(FQ$2,data_pull!$B:$B,0),MATCH($A50,data_pull!$2:$2,0)),FP50*((1+FQ32/400)))</f>
        <v>359.2</v>
      </c>
      <c r="FR50" s="60">
        <f>_xlfn.IFNA(INDEX(data_pull!$A:$BA,MATCH(FR$2,data_pull!$B:$B,0),MATCH($A50,data_pull!$2:$2,0)),FQ50*((1+FR32/400)))</f>
        <v>376.5</v>
      </c>
      <c r="FS50" s="60">
        <f>_xlfn.IFNA(INDEX(data_pull!$A:$BA,MATCH(FS$2,data_pull!$B:$B,0),MATCH($A50,data_pull!$2:$2,0)),FR50*((1+FS32/400)))</f>
        <v>386.1</v>
      </c>
      <c r="FT50" s="60">
        <f>_xlfn.IFNA(INDEX(data_pull!$A:$BA,MATCH(FT$2,data_pull!$B:$B,0),MATCH($A50,data_pull!$2:$2,0)),FS50*((1+FT32/400)))</f>
        <v>366.6</v>
      </c>
      <c r="FU50" s="60">
        <f>_xlfn.IFNA(INDEX(data_pull!$A:$BA,MATCH(FU$2,data_pull!$B:$B,0),MATCH($A50,data_pull!$2:$2,0)),FT50*((1+FU32/400)))</f>
        <v>364.9</v>
      </c>
      <c r="FV50" s="60">
        <f>_xlfn.IFNA(INDEX(data_pull!$A:$BA,MATCH(FV$2,data_pull!$B:$B,0),MATCH($A50,data_pull!$2:$2,0)),FU50*((1+FV32/400)))</f>
        <v>376.5</v>
      </c>
      <c r="FW50" s="60">
        <f>_xlfn.IFNA(INDEX(data_pull!$A:$BA,MATCH(FW$2,data_pull!$B:$B,0),MATCH($A50,data_pull!$2:$2,0)),FV50*((1+FW32/400)))</f>
        <v>372.3</v>
      </c>
      <c r="FX50" s="60">
        <f>_xlfn.IFNA(INDEX(data_pull!$A:$BA,MATCH(FX$2,data_pull!$B:$B,0),MATCH($A50,data_pull!$2:$2,0)),FW50*((1+FX32/400)))</f>
        <v>386.6</v>
      </c>
      <c r="FY50" s="60">
        <f>_xlfn.IFNA(INDEX(data_pull!$A:$BA,MATCH(FY$2,data_pull!$B:$B,0),MATCH($A50,data_pull!$2:$2,0)),FX50*((1+FY32/400)))</f>
        <v>393.8</v>
      </c>
      <c r="FZ50" s="60">
        <f>_xlfn.IFNA(INDEX(data_pull!$A:$BA,MATCH(FZ$2,data_pull!$B:$B,0),MATCH($A50,data_pull!$2:$2,0)),FY50*((1+FZ32/400)))</f>
        <v>396</v>
      </c>
      <c r="GA50" s="60">
        <f>_xlfn.IFNA(INDEX(data_pull!$A:$BA,MATCH(GA$2,data_pull!$B:$B,0),MATCH($A50,data_pull!$2:$2,0)),FZ50*((1+GA32/400)))</f>
        <v>416.3</v>
      </c>
      <c r="GB50" s="60">
        <f>_xlfn.IFNA(INDEX(data_pull!$A:$BA,MATCH(GB$2,data_pull!$B:$B,0),MATCH($A50,data_pull!$2:$2,0)),GA50*((1+GB32/400)))</f>
        <v>407.1</v>
      </c>
      <c r="GC50" s="60">
        <f>_xlfn.IFNA(INDEX(data_pull!$A:$BA,MATCH(GC$2,data_pull!$B:$B,0),MATCH($A50,data_pull!$2:$2,0)),GB50*((1+GC32/400)))</f>
        <v>408.4</v>
      </c>
      <c r="GD50" s="60">
        <f>_xlfn.IFNA(INDEX(data_pull!$A:$BA,MATCH(GD$2,data_pull!$B:$B,0),MATCH($A50,data_pull!$2:$2,0)),GC50*((1+GD32/400)))</f>
        <v>397.9</v>
      </c>
      <c r="GE50" s="60">
        <f>_xlfn.IFNA(INDEX(data_pull!$A:$BA,MATCH(GE$2,data_pull!$B:$B,0),MATCH($A50,data_pull!$2:$2,0)),GD50*((1+GE32/400)))</f>
        <v>411.8</v>
      </c>
      <c r="GF50" s="60">
        <f>_xlfn.IFNA(INDEX(data_pull!$A:$BA,MATCH(GF$2,data_pull!$B:$B,0),MATCH($A50,data_pull!$2:$2,0)),GE50*((1+GF32/400)))</f>
        <v>417.1</v>
      </c>
      <c r="GG50" s="60">
        <f>_xlfn.IFNA(INDEX(data_pull!$A:$BA,MATCH(GG$2,data_pull!$B:$B,0),MATCH($A50,data_pull!$2:$2,0)),GF50*((1+GG32/400)))</f>
        <v>407.6</v>
      </c>
      <c r="GH50" s="60">
        <f>_xlfn.IFNA(INDEX(data_pull!$A:$BA,MATCH(GH$2,data_pull!$B:$B,0),MATCH($A50,data_pull!$2:$2,0)),GG50*((1+GH32/400)))</f>
        <v>416.8</v>
      </c>
      <c r="GI50" s="60">
        <f>_xlfn.IFNA(INDEX(data_pull!$A:$BA,MATCH(GI$2,data_pull!$B:$B,0),MATCH($A50,data_pull!$2:$2,0)),GH50*((1+GI32/400)))</f>
        <v>407.9</v>
      </c>
      <c r="GJ50" s="60">
        <f>_xlfn.IFNA(INDEX(data_pull!$A:$BA,MATCH(GJ$2,data_pull!$B:$B,0),MATCH($A50,data_pull!$2:$2,0)),GI50*((1+GJ32/400)))</f>
        <v>422.6</v>
      </c>
      <c r="GK50" s="60">
        <f>_xlfn.IFNA(INDEX(data_pull!$A:$BA,MATCH(GK$2,data_pull!$B:$B,0),MATCH($A50,data_pull!$2:$2,0)),GJ50*((1+GK32/400)))</f>
        <v>437.6</v>
      </c>
      <c r="GL50" s="60">
        <f>_xlfn.IFNA(INDEX(data_pull!$A:$BA,MATCH(GL$2,data_pull!$B:$B,0),MATCH($A50,data_pull!$2:$2,0)),GK50*((1+GL32/400)))</f>
        <v>446.1</v>
      </c>
      <c r="GM50" s="60">
        <f>_xlfn.IFNA(INDEX(data_pull!$A:$BA,MATCH(GM$2,data_pull!$B:$B,0),MATCH($A50,data_pull!$2:$2,0)),GL50*((1+GM32/400)))</f>
        <v>436.1</v>
      </c>
      <c r="GN50" s="60">
        <f>_xlfn.IFNA(INDEX(data_pull!$A:$BA,MATCH(GN$2,data_pull!$B:$B,0),MATCH($A50,data_pull!$2:$2,0)),GM50*((1+GN32/400)))</f>
        <v>439.6</v>
      </c>
      <c r="GO50" s="60">
        <f>_xlfn.IFNA(INDEX(data_pull!$A:$BA,MATCH(GO$2,data_pull!$B:$B,0),MATCH($A50,data_pull!$2:$2,0)),GN50*((1+GO32/400)))</f>
        <v>422.6</v>
      </c>
      <c r="GP50" s="60">
        <f>_xlfn.IFNA(INDEX(data_pull!$A:$BA,MATCH(GP$2,data_pull!$B:$B,0),MATCH($A50,data_pull!$2:$2,0)),GO50*((1+GP32/400)))</f>
        <v>426.65436005585212</v>
      </c>
      <c r="GQ50" s="60">
        <f>_xlfn.IFNA(INDEX(data_pull!$A:$BA,MATCH(GQ$2,data_pull!$B:$B,0),MATCH($A50,data_pull!$2:$2,0)),GP50*((1+GQ32/400)))</f>
        <v>430.86394773508022</v>
      </c>
      <c r="GR50" s="60">
        <f>_xlfn.IFNA(INDEX(data_pull!$A:$BA,MATCH(GR$2,data_pull!$B:$B,0),MATCH($A50,data_pull!$2:$2,0)),GQ50*((1+GR32/400)))</f>
        <v>434.97651942314769</v>
      </c>
      <c r="GS50" s="60">
        <f>_xlfn.IFNA(INDEX(data_pull!$A:$BA,MATCH(GS$2,data_pull!$B:$B,0),MATCH($A50,data_pull!$2:$2,0)),GR50*((1+GS32/400)))</f>
        <v>439.12789104073357</v>
      </c>
      <c r="GT50" s="60">
        <f>_xlfn.IFNA(INDEX(data_pull!$A:$BA,MATCH(GT$2,data_pull!$B:$B,0),MATCH($A50,data_pull!$2:$2,0)),GS50*((1+GT32/400)))</f>
        <v>443.10478644530696</v>
      </c>
      <c r="GU50" s="60">
        <f>_xlfn.IFNA(INDEX(data_pull!$A:$BA,MATCH(GU$2,data_pull!$B:$B,0),MATCH($A50,data_pull!$2:$2,0)),GT50*((1+GU32/400)))</f>
        <v>447.08168534954075</v>
      </c>
      <c r="GV50" s="60">
        <f>_xlfn.IFNA(INDEX(data_pull!$A:$BA,MATCH(GV$2,data_pull!$B:$B,0),MATCH($A50,data_pull!$2:$2,0)),GU50*((1+GV32/400)))</f>
        <v>451.05858766167927</v>
      </c>
      <c r="GW50" s="60">
        <f>_xlfn.IFNA(INDEX(data_pull!$A:$BA,MATCH(GW$2,data_pull!$B:$B,0),MATCH($A50,data_pull!$2:$2,0)),GV50*((1+GW32/400)))</f>
        <v>455.09361101404716</v>
      </c>
      <c r="GX50" s="60">
        <f>_xlfn.IFNA(INDEX(data_pull!$A:$BA,MATCH(GX$2,data_pull!$B:$B,0),MATCH($A50,data_pull!$2:$2,0)),GW50*((1+GX32/400)))</f>
        <v>459.20615289586624</v>
      </c>
      <c r="GY50" s="60">
        <f>_xlfn.IFNA(INDEX(data_pull!$A:$BA,MATCH(GY$2,data_pull!$B:$B,0),MATCH($A50,data_pull!$2:$2,0)),GX50*((1+GY32/400)))</f>
        <v>463.33808087738805</v>
      </c>
      <c r="GZ50" s="60">
        <f>_xlfn.IFNA(INDEX(data_pull!$A:$BA,MATCH(GZ$2,data_pull!$B:$B,0),MATCH($A50,data_pull!$2:$2,0)),GY50*((1+GZ32/400)))</f>
        <v>467.5281674040358</v>
      </c>
      <c r="HA50" s="60">
        <f>_xlfn.IFNA(INDEX(data_pull!$A:$BA,MATCH(HA$2,data_pull!$B:$B,0),MATCH($A50,data_pull!$2:$2,0)),GZ50*((1+HA32/400)))</f>
        <v>471.73764504105685</v>
      </c>
      <c r="HB50" s="60">
        <f>_xlfn.IFNA(INDEX(data_pull!$A:$BA,MATCH(HB$2,data_pull!$B:$B,0),MATCH($A50,data_pull!$2:$2,0)),HA50*((1+HB32/400)))</f>
        <v>476.02469030638918</v>
      </c>
      <c r="HC50" s="60">
        <f>_xlfn.IFNA(INDEX(data_pull!$A:$BA,MATCH(HC$2,data_pull!$B:$B,0),MATCH($A50,data_pull!$2:$2,0)),HB50*((1+HC32/400)))</f>
        <v>480.3699297287028</v>
      </c>
      <c r="HD50" s="60">
        <f>_xlfn.IFNA(INDEX(data_pull!$A:$BA,MATCH(HD$2,data_pull!$B:$B,0),MATCH($A50,data_pull!$2:$2,0)),HC50*((1+HD32/400)))</f>
        <v>484.81219107082069</v>
      </c>
      <c r="HE50" s="60">
        <f>_xlfn.IFNA(INDEX(data_pull!$A:$BA,MATCH(HE$2,data_pull!$B:$B,0),MATCH($A50,data_pull!$2:$2,0)),HD50*((1+HE32/400)))</f>
        <v>489.3126874763916</v>
      </c>
      <c r="HF50" s="60">
        <f>_xlfn.IFNA(INDEX(data_pull!$A:$BA,MATCH(HF$2,data_pull!$B:$B,0),MATCH($A50,data_pull!$2:$2,0)),HE50*((1+HF32/400)))</f>
        <v>493.89085122476632</v>
      </c>
      <c r="HG50" s="60">
        <f>_xlfn.IFNA(INDEX(data_pull!$A:$BA,MATCH(HG$2,data_pull!$B:$B,0),MATCH($A50,data_pull!$2:$2,0)),HF50*((1+HG32/400)))</f>
        <v>498.48843834226551</v>
      </c>
      <c r="HH50" s="60">
        <f>_xlfn.IFNA(INDEX(data_pull!$A:$BA,MATCH(HH$2,data_pull!$B:$B,0),MATCH($A50,data_pull!$2:$2,0)),HG50*((1+HH32/400)))</f>
        <v>503.14429268842821</v>
      </c>
      <c r="HI50" s="60">
        <f>_xlfn.IFNA(INDEX(data_pull!$A:$BA,MATCH(HI$2,data_pull!$B:$B,0),MATCH($A50,data_pull!$2:$2,0)),HH50*((1+HI32/400)))</f>
        <v>507.83899953897651</v>
      </c>
      <c r="HJ50" s="60">
        <f>_xlfn.IFNA(INDEX(data_pull!$A:$BA,MATCH(HJ$2,data_pull!$B:$B,0),MATCH($A50,data_pull!$2:$2,0)),HI50*((1+HJ32/400)))</f>
        <v>512.59199194870348</v>
      </c>
      <c r="HK50" s="60">
        <f>_xlfn.IFNA(INDEX(data_pull!$A:$BA,MATCH(HK$2,data_pull!$B:$B,0),MATCH($A50,data_pull!$2:$2,0)),HJ50*((1+HK32/400)))</f>
        <v>517.34498896676814</v>
      </c>
      <c r="HL50" s="60">
        <f>_xlfn.IFNA(INDEX(data_pull!$A:$BA,MATCH(HL$2,data_pull!$B:$B,0),MATCH($A50,data_pull!$2:$2,0)),HK50*((1+HL32/400)))</f>
        <v>522.13684565473534</v>
      </c>
      <c r="HM50" s="60">
        <f>_xlfn.IFNA(INDEX(data_pull!$A:$BA,MATCH(HM$2,data_pull!$B:$B,0),MATCH($A50,data_pull!$2:$2,0)),HL50*((1+HM32/400)))</f>
        <v>526.94813524575977</v>
      </c>
      <c r="HN50" s="60">
        <f>_xlfn.IFNA(INDEX(data_pull!$A:$BA,MATCH(HN$2,data_pull!$B:$B,0),MATCH($A50,data_pull!$2:$2,0)),HM50*((1+HN32/400)))</f>
        <v>531.79828766667731</v>
      </c>
      <c r="HO50" s="60">
        <f>_xlfn.IFNA(INDEX(data_pull!$A:$BA,MATCH(HO$2,data_pull!$B:$B,0),MATCH($A50,data_pull!$2:$2,0)),HN50*((1+HO32/400)))</f>
        <v>536.64844456436742</v>
      </c>
      <c r="HP50" s="60">
        <f>_xlfn.IFNA(INDEX(data_pull!$A:$BA,MATCH(HP$2,data_pull!$B:$B,0),MATCH($A50,data_pull!$2:$2,0)),HO50*((1+HP32/400)))</f>
        <v>541.53746319809761</v>
      </c>
      <c r="HQ50" s="60">
        <f>_xlfn.IFNA(INDEX(data_pull!$A:$BA,MATCH(HQ$2,data_pull!$B:$B,0),MATCH($A50,data_pull!$2:$2,0)),HP50*((1+HQ32/400)))</f>
        <v>546.44591566642055</v>
      </c>
      <c r="HR50" s="60">
        <f>_xlfn.IFNA(INDEX(data_pull!$A:$BA,MATCH(HR$2,data_pull!$B:$B,0),MATCH($A50,data_pull!$2:$2,0)),HQ50*((1+HR32/400)))</f>
        <v>551.41266609585682</v>
      </c>
      <c r="HS50" s="60">
        <f>_xlfn.IFNA(INDEX(data_pull!$A:$BA,MATCH(HS$2,data_pull!$B:$B,0),MATCH($A50,data_pull!$2:$2,0)),HR50*((1+HS32/400)))</f>
        <v>556.35998999156402</v>
      </c>
      <c r="HT50" s="60">
        <f>_xlfn.IFNA(INDEX(data_pull!$A:$BA,MATCH(HT$2,data_pull!$B:$B,0),MATCH($A50,data_pull!$2:$2,0)),HS50*((1+HT32/400)))</f>
        <v>561.30731812260183</v>
      </c>
      <c r="HU50" s="60">
        <f>_xlfn.IFNA(INDEX(data_pull!$A:$BA,MATCH(HU$2,data_pull!$B:$B,0),MATCH($A50,data_pull!$2:$2,0)),HT50*((1+HU32/400)))</f>
        <v>566.23522577808694</v>
      </c>
      <c r="HV50" s="60">
        <f>_xlfn.IFNA(INDEX(data_pull!$A:$BA,MATCH(HV$2,data_pull!$B:$B,0),MATCH($A50,data_pull!$2:$2,0)),HU50*((1+HV32/400)))</f>
        <v>571.18255986346662</v>
      </c>
      <c r="HW50" s="60">
        <f>_xlfn.IFNA(INDEX(data_pull!$A:$BA,MATCH(HW$2,data_pull!$B:$B,0),MATCH($A50,data_pull!$2:$2,0)),HV50*((1+HW32/400)))</f>
        <v>576.14932016158934</v>
      </c>
      <c r="HX50" s="60">
        <f>_xlfn.IFNA(INDEX(data_pull!$A:$BA,MATCH(HX$2,data_pull!$B:$B,0),MATCH($A50,data_pull!$2:$2,0)),HW50*((1+HX32/400)))</f>
        <v>581.11608433680601</v>
      </c>
      <c r="HY50" s="60">
        <f>_xlfn.IFNA(INDEX(data_pull!$A:$BA,MATCH(HY$2,data_pull!$B:$B,0),MATCH($A50,data_pull!$2:$2,0)),HX50*((1+HY32/400)))</f>
        <v>586.10227236005699</v>
      </c>
      <c r="HZ50" s="60">
        <f>_xlfn.IFNA(INDEX(data_pull!$A:$BA,MATCH(HZ$2,data_pull!$B:$B,0),MATCH($A50,data_pull!$2:$2,0)),HY50*((1+HZ32/400)))</f>
        <v>591.06904607577042</v>
      </c>
      <c r="IA50" s="60">
        <f>_xlfn.IFNA(INDEX(data_pull!$A:$BA,MATCH(IA$2,data_pull!$B:$B,0),MATCH($A50,data_pull!$2:$2,0)),HZ50*((1+IA32/400)))</f>
        <v>596.07465736331255</v>
      </c>
      <c r="IB50" s="60">
        <f>_xlfn.IFNA(INDEX(data_pull!$A:$BA,MATCH(IB$2,data_pull!$B:$B,0),MATCH($A50,data_pull!$2:$2,0)),IA50*((1+IB32/400)))</f>
        <v>601.04144220727619</v>
      </c>
      <c r="IC50" s="60">
        <f>_xlfn.IFNA(INDEX(data_pull!$A:$BA,MATCH(IC$2,data_pull!$B:$B,0),MATCH($A50,data_pull!$2:$2,0)),IB50*((1+IC32/400)))</f>
        <v>605.98882010075693</v>
      </c>
    </row>
    <row r="51" spans="1:238" s="60" customFormat="1">
      <c r="A51" s="69" t="s">
        <v>543</v>
      </c>
      <c r="B51" s="60">
        <f>_xlfn.IFNA(INDEX(data_pull!$A:$BA,MATCH(B$2,data_pull!$B:$B,0),MATCH($A51,data_pull!$2:$2,0)),A51*((1+B33/400)))</f>
        <v>70.599999999999994</v>
      </c>
      <c r="C51" s="60">
        <f>_xlfn.IFNA(INDEX(data_pull!$A:$BA,MATCH(C$2,data_pull!$B:$B,0),MATCH($A51,data_pull!$2:$2,0)),B51*((1+C33/400)))</f>
        <v>72.400000000000006</v>
      </c>
      <c r="D51" s="60">
        <f>_xlfn.IFNA(INDEX(data_pull!$A:$BA,MATCH(D$2,data_pull!$B:$B,0),MATCH($A51,data_pull!$2:$2,0)),C51*((1+D33/400)))</f>
        <v>74.3</v>
      </c>
      <c r="E51" s="60">
        <f>_xlfn.IFNA(INDEX(data_pull!$A:$BA,MATCH(E$2,data_pull!$B:$B,0),MATCH($A51,data_pull!$2:$2,0)),D51*((1+E33/400)))</f>
        <v>76</v>
      </c>
      <c r="F51" s="60">
        <f>_xlfn.IFNA(INDEX(data_pull!$A:$BA,MATCH(F$2,data_pull!$B:$B,0),MATCH($A51,data_pull!$2:$2,0)),E51*((1+F33/400)))</f>
        <v>78.3</v>
      </c>
      <c r="G51" s="60">
        <f>_xlfn.IFNA(INDEX(data_pull!$A:$BA,MATCH(G$2,data_pull!$B:$B,0),MATCH($A51,data_pull!$2:$2,0)),F51*((1+G33/400)))</f>
        <v>80.2</v>
      </c>
      <c r="H51" s="60">
        <f>_xlfn.IFNA(INDEX(data_pull!$A:$BA,MATCH(H$2,data_pull!$B:$B,0),MATCH($A51,data_pull!$2:$2,0)),G51*((1+H33/400)))</f>
        <v>82.8</v>
      </c>
      <c r="I51" s="60">
        <f>_xlfn.IFNA(INDEX(data_pull!$A:$BA,MATCH(I$2,data_pull!$B:$B,0),MATCH($A51,data_pull!$2:$2,0)),H51*((1+I33/400)))</f>
        <v>84.7</v>
      </c>
      <c r="J51" s="60">
        <f>_xlfn.IFNA(INDEX(data_pull!$A:$BA,MATCH(J$2,data_pull!$B:$B,0),MATCH($A51,data_pull!$2:$2,0)),I51*((1+J33/400)))</f>
        <v>86.4</v>
      </c>
      <c r="K51" s="60">
        <f>_xlfn.IFNA(INDEX(data_pull!$A:$BA,MATCH(K$2,data_pull!$B:$B,0),MATCH($A51,data_pull!$2:$2,0)),J51*((1+K33/400)))</f>
        <v>88.5</v>
      </c>
      <c r="L51" s="60">
        <f>_xlfn.IFNA(INDEX(data_pull!$A:$BA,MATCH(L$2,data_pull!$B:$B,0),MATCH($A51,data_pull!$2:$2,0)),K51*((1+L33/400)))</f>
        <v>90.4</v>
      </c>
      <c r="M51" s="60">
        <f>_xlfn.IFNA(INDEX(data_pull!$A:$BA,MATCH(M$2,data_pull!$B:$B,0),MATCH($A51,data_pull!$2:$2,0)),L51*((1+M33/400)))</f>
        <v>92.5</v>
      </c>
      <c r="N51" s="60">
        <f>_xlfn.IFNA(INDEX(data_pull!$A:$BA,MATCH(N$2,data_pull!$B:$B,0),MATCH($A51,data_pull!$2:$2,0)),M51*((1+N33/400)))</f>
        <v>95.1</v>
      </c>
      <c r="O51" s="60">
        <f>_xlfn.IFNA(INDEX(data_pull!$A:$BA,MATCH(O$2,data_pull!$B:$B,0),MATCH($A51,data_pull!$2:$2,0)),N51*((1+O33/400)))</f>
        <v>96.3</v>
      </c>
      <c r="P51" s="60">
        <f>_xlfn.IFNA(INDEX(data_pull!$A:$BA,MATCH(P$2,data_pull!$B:$B,0),MATCH($A51,data_pull!$2:$2,0)),O51*((1+P33/400)))</f>
        <v>98.7</v>
      </c>
      <c r="Q51" s="60">
        <f>_xlfn.IFNA(INDEX(data_pull!$A:$BA,MATCH(Q$2,data_pull!$B:$B,0),MATCH($A51,data_pull!$2:$2,0)),P51*((1+Q33/400)))</f>
        <v>99.6</v>
      </c>
      <c r="R51" s="60">
        <f>_xlfn.IFNA(INDEX(data_pull!$A:$BA,MATCH(R$2,data_pull!$B:$B,0),MATCH($A51,data_pull!$2:$2,0)),Q51*((1+R33/400)))</f>
        <v>101</v>
      </c>
      <c r="S51" s="60">
        <f>_xlfn.IFNA(INDEX(data_pull!$A:$BA,MATCH(S$2,data_pull!$B:$B,0),MATCH($A51,data_pull!$2:$2,0)),R51*((1+S33/400)))</f>
        <v>104</v>
      </c>
      <c r="T51" s="60">
        <f>_xlfn.IFNA(INDEX(data_pull!$A:$BA,MATCH(T$2,data_pull!$B:$B,0),MATCH($A51,data_pull!$2:$2,0)),S51*((1+T33/400)))</f>
        <v>106.8</v>
      </c>
      <c r="U51" s="60">
        <f>_xlfn.IFNA(INDEX(data_pull!$A:$BA,MATCH(U$2,data_pull!$B:$B,0),MATCH($A51,data_pull!$2:$2,0)),T51*((1+U33/400)))</f>
        <v>107.5</v>
      </c>
      <c r="V51" s="60">
        <f>_xlfn.IFNA(INDEX(data_pull!$A:$BA,MATCH(V$2,data_pull!$B:$B,0),MATCH($A51,data_pull!$2:$2,0)),U51*((1+V33/400)))</f>
        <v>109</v>
      </c>
      <c r="W51" s="60">
        <f>_xlfn.IFNA(INDEX(data_pull!$A:$BA,MATCH(W$2,data_pull!$B:$B,0),MATCH($A51,data_pull!$2:$2,0)),V51*((1+W33/400)))</f>
        <v>111.7</v>
      </c>
      <c r="X51" s="60">
        <f>_xlfn.IFNA(INDEX(data_pull!$A:$BA,MATCH(X$2,data_pull!$B:$B,0),MATCH($A51,data_pull!$2:$2,0)),W51*((1+X33/400)))</f>
        <v>114.9</v>
      </c>
      <c r="Y51" s="60">
        <f>_xlfn.IFNA(INDEX(data_pull!$A:$BA,MATCH(Y$2,data_pull!$B:$B,0),MATCH($A51,data_pull!$2:$2,0)),X51*((1+Y33/400)))</f>
        <v>117.3</v>
      </c>
      <c r="Z51" s="60">
        <f>_xlfn.IFNA(INDEX(data_pull!$A:$BA,MATCH(Z$2,data_pull!$B:$B,0),MATCH($A51,data_pull!$2:$2,0)),Y51*((1+Z33/400)))</f>
        <v>120.9</v>
      </c>
      <c r="AA51" s="60">
        <f>_xlfn.IFNA(INDEX(data_pull!$A:$BA,MATCH(AA$2,data_pull!$B:$B,0),MATCH($A51,data_pull!$2:$2,0)),Z51*((1+AA33/400)))</f>
        <v>123.5</v>
      </c>
      <c r="AB51" s="60">
        <f>_xlfn.IFNA(INDEX(data_pull!$A:$BA,MATCH(AB$2,data_pull!$B:$B,0),MATCH($A51,data_pull!$2:$2,0)),AA51*((1+AB33/400)))</f>
        <v>126</v>
      </c>
      <c r="AC51" s="60">
        <f>_xlfn.IFNA(INDEX(data_pull!$A:$BA,MATCH(AC$2,data_pull!$B:$B,0),MATCH($A51,data_pull!$2:$2,0)),AB51*((1+AC33/400)))</f>
        <v>129.6</v>
      </c>
      <c r="AD51" s="60">
        <f>_xlfn.IFNA(INDEX(data_pull!$A:$BA,MATCH(AD$2,data_pull!$B:$B,0),MATCH($A51,data_pull!$2:$2,0)),AC51*((1+AD33/400)))</f>
        <v>132.9</v>
      </c>
      <c r="AE51" s="60">
        <f>_xlfn.IFNA(INDEX(data_pull!$A:$BA,MATCH(AE$2,data_pull!$B:$B,0),MATCH($A51,data_pull!$2:$2,0)),AD51*((1+AE33/400)))</f>
        <v>135.5</v>
      </c>
      <c r="AF51" s="60">
        <f>_xlfn.IFNA(INDEX(data_pull!$A:$BA,MATCH(AF$2,data_pull!$B:$B,0),MATCH($A51,data_pull!$2:$2,0)),AE51*((1+AF33/400)))</f>
        <v>138.30000000000001</v>
      </c>
      <c r="AG51" s="60">
        <f>_xlfn.IFNA(INDEX(data_pull!$A:$BA,MATCH(AG$2,data_pull!$B:$B,0),MATCH($A51,data_pull!$2:$2,0)),AF51*((1+AG33/400)))</f>
        <v>141.1</v>
      </c>
      <c r="AH51" s="60">
        <f>_xlfn.IFNA(INDEX(data_pull!$A:$BA,MATCH(AH$2,data_pull!$B:$B,0),MATCH($A51,data_pull!$2:$2,0)),AG51*((1+AH33/400)))</f>
        <v>143</v>
      </c>
      <c r="AI51" s="60">
        <f>_xlfn.IFNA(INDEX(data_pull!$A:$BA,MATCH(AI$2,data_pull!$B:$B,0),MATCH($A51,data_pull!$2:$2,0)),AH51*((1+AI33/400)))</f>
        <v>147.69999999999999</v>
      </c>
      <c r="AJ51" s="60">
        <f>_xlfn.IFNA(INDEX(data_pull!$A:$BA,MATCH(AJ$2,data_pull!$B:$B,0),MATCH($A51,data_pull!$2:$2,0)),AI51*((1+AJ33/400)))</f>
        <v>144.19999999999999</v>
      </c>
      <c r="AK51" s="60">
        <f>_xlfn.IFNA(INDEX(data_pull!$A:$BA,MATCH(AK$2,data_pull!$B:$B,0),MATCH($A51,data_pull!$2:$2,0)),AJ51*((1+AK33/400)))</f>
        <v>147.6</v>
      </c>
      <c r="AL51" s="60">
        <f>_xlfn.IFNA(INDEX(data_pull!$A:$BA,MATCH(AL$2,data_pull!$B:$B,0),MATCH($A51,data_pull!$2:$2,0)),AK51*((1+AL33/400)))</f>
        <v>150.6</v>
      </c>
      <c r="AM51" s="60">
        <f>_xlfn.IFNA(INDEX(data_pull!$A:$BA,MATCH(AM$2,data_pull!$B:$B,0),MATCH($A51,data_pull!$2:$2,0)),AL51*((1+AM33/400)))</f>
        <v>152.6</v>
      </c>
      <c r="AN51" s="60">
        <f>_xlfn.IFNA(INDEX(data_pull!$A:$BA,MATCH(AN$2,data_pull!$B:$B,0),MATCH($A51,data_pull!$2:$2,0)),AM51*((1+AN33/400)))</f>
        <v>155.6</v>
      </c>
      <c r="AO51" s="60">
        <f>_xlfn.IFNA(INDEX(data_pull!$A:$BA,MATCH(AO$2,data_pull!$B:$B,0),MATCH($A51,data_pull!$2:$2,0)),AN51*((1+AO33/400)))</f>
        <v>159</v>
      </c>
      <c r="AP51" s="60">
        <f>_xlfn.IFNA(INDEX(data_pull!$A:$BA,MATCH(AP$2,data_pull!$B:$B,0),MATCH($A51,data_pull!$2:$2,0)),AO51*((1+AP33/400)))</f>
        <v>161.9</v>
      </c>
      <c r="AQ51" s="60">
        <f>_xlfn.IFNA(INDEX(data_pull!$A:$BA,MATCH(AQ$2,data_pull!$B:$B,0),MATCH($A51,data_pull!$2:$2,0)),AP51*((1+AQ33/400)))</f>
        <v>163.30000000000001</v>
      </c>
      <c r="AR51" s="60">
        <f>_xlfn.IFNA(INDEX(data_pull!$A:$BA,MATCH(AR$2,data_pull!$B:$B,0),MATCH($A51,data_pull!$2:$2,0)),AQ51*((1+AR33/400)))</f>
        <v>168.2</v>
      </c>
      <c r="AS51" s="60">
        <f>_xlfn.IFNA(INDEX(data_pull!$A:$BA,MATCH(AS$2,data_pull!$B:$B,0),MATCH($A51,data_pull!$2:$2,0)),AR51*((1+AS33/400)))</f>
        <v>173.3</v>
      </c>
      <c r="AT51" s="60">
        <f>_xlfn.IFNA(INDEX(data_pull!$A:$BA,MATCH(AT$2,data_pull!$B:$B,0),MATCH($A51,data_pull!$2:$2,0)),AS51*((1+AT33/400)))</f>
        <v>180.2</v>
      </c>
      <c r="AU51" s="60">
        <f>_xlfn.IFNA(INDEX(data_pull!$A:$BA,MATCH(AU$2,data_pull!$B:$B,0),MATCH($A51,data_pull!$2:$2,0)),AT51*((1+AU33/400)))</f>
        <v>183.7</v>
      </c>
      <c r="AV51" s="60">
        <f>_xlfn.IFNA(INDEX(data_pull!$A:$BA,MATCH(AV$2,data_pull!$B:$B,0),MATCH($A51,data_pull!$2:$2,0)),AU51*((1+AV33/400)))</f>
        <v>188.3</v>
      </c>
      <c r="AW51" s="60">
        <f>_xlfn.IFNA(INDEX(data_pull!$A:$BA,MATCH(AW$2,data_pull!$B:$B,0),MATCH($A51,data_pull!$2:$2,0)),AV51*((1+AW33/400)))</f>
        <v>190.7</v>
      </c>
      <c r="AX51" s="60">
        <f>_xlfn.IFNA(INDEX(data_pull!$A:$BA,MATCH(AX$2,data_pull!$B:$B,0),MATCH($A51,data_pull!$2:$2,0)),AW51*((1+AX33/400)))</f>
        <v>193.9</v>
      </c>
      <c r="AY51" s="60">
        <f>_xlfn.IFNA(INDEX(data_pull!$A:$BA,MATCH(AY$2,data_pull!$B:$B,0),MATCH($A51,data_pull!$2:$2,0)),AX51*((1+AY33/400)))</f>
        <v>198.3</v>
      </c>
      <c r="AZ51" s="60">
        <f>_xlfn.IFNA(INDEX(data_pull!$A:$BA,MATCH(AZ$2,data_pull!$B:$B,0),MATCH($A51,data_pull!$2:$2,0)),AY51*((1+AZ33/400)))</f>
        <v>201.7</v>
      </c>
      <c r="BA51" s="60">
        <f>_xlfn.IFNA(INDEX(data_pull!$A:$BA,MATCH(BA$2,data_pull!$B:$B,0),MATCH($A51,data_pull!$2:$2,0)),AZ51*((1+BA33/400)))</f>
        <v>206</v>
      </c>
      <c r="BB51" s="60">
        <f>_xlfn.IFNA(INDEX(data_pull!$A:$BA,MATCH(BB$2,data_pull!$B:$B,0),MATCH($A51,data_pull!$2:$2,0)),BA51*((1+BB33/400)))</f>
        <v>209.6</v>
      </c>
      <c r="BC51" s="60">
        <f>_xlfn.IFNA(INDEX(data_pull!$A:$BA,MATCH(BC$2,data_pull!$B:$B,0),MATCH($A51,data_pull!$2:$2,0)),BB51*((1+BC33/400)))</f>
        <v>216</v>
      </c>
      <c r="BD51" s="60">
        <f>_xlfn.IFNA(INDEX(data_pull!$A:$BA,MATCH(BD$2,data_pull!$B:$B,0),MATCH($A51,data_pull!$2:$2,0)),BC51*((1+BD33/400)))</f>
        <v>222</v>
      </c>
      <c r="BE51" s="60">
        <f>_xlfn.IFNA(INDEX(data_pull!$A:$BA,MATCH(BE$2,data_pull!$B:$B,0),MATCH($A51,data_pull!$2:$2,0)),BD51*((1+BE33/400)))</f>
        <v>228</v>
      </c>
      <c r="BF51" s="60">
        <f>_xlfn.IFNA(INDEX(data_pull!$A:$BA,MATCH(BF$2,data_pull!$B:$B,0),MATCH($A51,data_pull!$2:$2,0)),BE51*((1+BF33/400)))</f>
        <v>234.7</v>
      </c>
      <c r="BG51" s="60">
        <f>_xlfn.IFNA(INDEX(data_pull!$A:$BA,MATCH(BG$2,data_pull!$B:$B,0),MATCH($A51,data_pull!$2:$2,0)),BF51*((1+BG33/400)))</f>
        <v>240.3</v>
      </c>
      <c r="BH51" s="60">
        <f>_xlfn.IFNA(INDEX(data_pull!$A:$BA,MATCH(BH$2,data_pull!$B:$B,0),MATCH($A51,data_pull!$2:$2,0)),BG51*((1+BH33/400)))</f>
        <v>244.7</v>
      </c>
      <c r="BI51" s="60">
        <f>_xlfn.IFNA(INDEX(data_pull!$A:$BA,MATCH(BI$2,data_pull!$B:$B,0),MATCH($A51,data_pull!$2:$2,0)),BH51*((1+BI33/400)))</f>
        <v>250.2</v>
      </c>
      <c r="BJ51" s="60">
        <f>_xlfn.IFNA(INDEX(data_pull!$A:$BA,MATCH(BJ$2,data_pull!$B:$B,0),MATCH($A51,data_pull!$2:$2,0)),BI51*((1+BJ33/400)))</f>
        <v>254.7</v>
      </c>
      <c r="BK51" s="60">
        <f>_xlfn.IFNA(INDEX(data_pull!$A:$BA,MATCH(BK$2,data_pull!$B:$B,0),MATCH($A51,data_pull!$2:$2,0)),BJ51*((1+BK33/400)))</f>
        <v>260</v>
      </c>
      <c r="BL51" s="60">
        <f>_xlfn.IFNA(INDEX(data_pull!$A:$BA,MATCH(BL$2,data_pull!$B:$B,0),MATCH($A51,data_pull!$2:$2,0)),BK51*((1+BL33/400)))</f>
        <v>265.10000000000002</v>
      </c>
      <c r="BM51" s="60">
        <f>_xlfn.IFNA(INDEX(data_pull!$A:$BA,MATCH(BM$2,data_pull!$B:$B,0),MATCH($A51,data_pull!$2:$2,0)),BL51*((1+BM33/400)))</f>
        <v>268.5</v>
      </c>
      <c r="BN51" s="60">
        <f>_xlfn.IFNA(INDEX(data_pull!$A:$BA,MATCH(BN$2,data_pull!$B:$B,0),MATCH($A51,data_pull!$2:$2,0)),BM51*((1+BN33/400)))</f>
        <v>273</v>
      </c>
      <c r="BO51" s="60">
        <f>_xlfn.IFNA(INDEX(data_pull!$A:$BA,MATCH(BO$2,data_pull!$B:$B,0),MATCH($A51,data_pull!$2:$2,0)),BN51*((1+BO33/400)))</f>
        <v>276.60000000000002</v>
      </c>
      <c r="BP51" s="60">
        <f>_xlfn.IFNA(INDEX(data_pull!$A:$BA,MATCH(BP$2,data_pull!$B:$B,0),MATCH($A51,data_pull!$2:$2,0)),BO51*((1+BP33/400)))</f>
        <v>282.3</v>
      </c>
      <c r="BQ51" s="60">
        <f>_xlfn.IFNA(INDEX(data_pull!$A:$BA,MATCH(BQ$2,data_pull!$B:$B,0),MATCH($A51,data_pull!$2:$2,0)),BP51*((1+BQ33/400)))</f>
        <v>286.8</v>
      </c>
      <c r="BR51" s="60">
        <f>_xlfn.IFNA(INDEX(data_pull!$A:$BA,MATCH(BR$2,data_pull!$B:$B,0),MATCH($A51,data_pull!$2:$2,0)),BQ51*((1+BR33/400)))</f>
        <v>291.89999999999998</v>
      </c>
      <c r="BS51" s="60">
        <f>_xlfn.IFNA(INDEX(data_pull!$A:$BA,MATCH(BS$2,data_pull!$B:$B,0),MATCH($A51,data_pull!$2:$2,0)),BR51*((1+BS33/400)))</f>
        <v>298.5</v>
      </c>
      <c r="BT51" s="60">
        <f>_xlfn.IFNA(INDEX(data_pull!$A:$BA,MATCH(BT$2,data_pull!$B:$B,0),MATCH($A51,data_pull!$2:$2,0)),BS51*((1+BT33/400)))</f>
        <v>306</v>
      </c>
      <c r="BU51" s="60">
        <f>_xlfn.IFNA(INDEX(data_pull!$A:$BA,MATCH(BU$2,data_pull!$B:$B,0),MATCH($A51,data_pull!$2:$2,0)),BT51*((1+BU33/400)))</f>
        <v>310</v>
      </c>
      <c r="BV51" s="60">
        <f>_xlfn.IFNA(INDEX(data_pull!$A:$BA,MATCH(BV$2,data_pull!$B:$B,0),MATCH($A51,data_pull!$2:$2,0)),BU51*((1+BV33/400)))</f>
        <v>315.7</v>
      </c>
      <c r="BW51" s="60">
        <f>_xlfn.IFNA(INDEX(data_pull!$A:$BA,MATCH(BW$2,data_pull!$B:$B,0),MATCH($A51,data_pull!$2:$2,0)),BV51*((1+BW33/400)))</f>
        <v>323.2</v>
      </c>
      <c r="BX51" s="60">
        <f>_xlfn.IFNA(INDEX(data_pull!$A:$BA,MATCH(BX$2,data_pull!$B:$B,0),MATCH($A51,data_pull!$2:$2,0)),BW51*((1+BX33/400)))</f>
        <v>327.3</v>
      </c>
      <c r="BY51" s="60">
        <f>_xlfn.IFNA(INDEX(data_pull!$A:$BA,MATCH(BY$2,data_pull!$B:$B,0),MATCH($A51,data_pull!$2:$2,0)),BX51*((1+BY33/400)))</f>
        <v>332.4</v>
      </c>
      <c r="BZ51" s="60">
        <f>_xlfn.IFNA(INDEX(data_pull!$A:$BA,MATCH(BZ$2,data_pull!$B:$B,0),MATCH($A51,data_pull!$2:$2,0)),BY51*((1+BZ33/400)))</f>
        <v>340.2</v>
      </c>
      <c r="CA51" s="60">
        <f>_xlfn.IFNA(INDEX(data_pull!$A:$BA,MATCH(CA$2,data_pull!$B:$B,0),MATCH($A51,data_pull!$2:$2,0)),BZ51*((1+CA33/400)))</f>
        <v>348.2</v>
      </c>
      <c r="CB51" s="60">
        <f>_xlfn.IFNA(INDEX(data_pull!$A:$BA,MATCH(CB$2,data_pull!$B:$B,0),MATCH($A51,data_pull!$2:$2,0)),CA51*((1+CB33/400)))</f>
        <v>353.9</v>
      </c>
      <c r="CC51" s="60">
        <f>_xlfn.IFNA(INDEX(data_pull!$A:$BA,MATCH(CC$2,data_pull!$B:$B,0),MATCH($A51,data_pull!$2:$2,0)),CB51*((1+CC33/400)))</f>
        <v>354.2</v>
      </c>
      <c r="CD51" s="60">
        <f>_xlfn.IFNA(INDEX(data_pull!$A:$BA,MATCH(CD$2,data_pull!$B:$B,0),MATCH($A51,data_pull!$2:$2,0)),CC51*((1+CD33/400)))</f>
        <v>369.3</v>
      </c>
      <c r="CE51" s="60">
        <f>_xlfn.IFNA(INDEX(data_pull!$A:$BA,MATCH(CE$2,data_pull!$B:$B,0),MATCH($A51,data_pull!$2:$2,0)),CD51*((1+CE33/400)))</f>
        <v>368.7</v>
      </c>
      <c r="CF51" s="60">
        <f>_xlfn.IFNA(INDEX(data_pull!$A:$BA,MATCH(CF$2,data_pull!$B:$B,0),MATCH($A51,data_pull!$2:$2,0)),CE51*((1+CF33/400)))</f>
        <v>375.6</v>
      </c>
      <c r="CG51" s="60">
        <f>_xlfn.IFNA(INDEX(data_pull!$A:$BA,MATCH(CG$2,data_pull!$B:$B,0),MATCH($A51,data_pull!$2:$2,0)),CF51*((1+CG33/400)))</f>
        <v>382.7</v>
      </c>
      <c r="CH51" s="60">
        <f>_xlfn.IFNA(INDEX(data_pull!$A:$BA,MATCH(CH$2,data_pull!$B:$B,0),MATCH($A51,data_pull!$2:$2,0)),CG51*((1+CH33/400)))</f>
        <v>384.3</v>
      </c>
      <c r="CI51" s="60">
        <f>_xlfn.IFNA(INDEX(data_pull!$A:$BA,MATCH(CI$2,data_pull!$B:$B,0),MATCH($A51,data_pull!$2:$2,0)),CH51*((1+CI33/400)))</f>
        <v>390.2</v>
      </c>
      <c r="CJ51" s="60">
        <f>_xlfn.IFNA(INDEX(data_pull!$A:$BA,MATCH(CJ$2,data_pull!$B:$B,0),MATCH($A51,data_pull!$2:$2,0)),CI51*((1+CJ33/400)))</f>
        <v>399.4</v>
      </c>
      <c r="CK51" s="60">
        <f>_xlfn.IFNA(INDEX(data_pull!$A:$BA,MATCH(CK$2,data_pull!$B:$B,0),MATCH($A51,data_pull!$2:$2,0)),CJ51*((1+CK33/400)))</f>
        <v>407.3</v>
      </c>
      <c r="CL51" s="60">
        <f>_xlfn.IFNA(INDEX(data_pull!$A:$BA,MATCH(CL$2,data_pull!$B:$B,0),MATCH($A51,data_pull!$2:$2,0)),CK51*((1+CL33/400)))</f>
        <v>412.8</v>
      </c>
      <c r="CM51" s="60">
        <f>_xlfn.IFNA(INDEX(data_pull!$A:$BA,MATCH(CM$2,data_pull!$B:$B,0),MATCH($A51,data_pull!$2:$2,0)),CL51*((1+CM33/400)))</f>
        <v>418.2</v>
      </c>
      <c r="CN51" s="60">
        <f>_xlfn.IFNA(INDEX(data_pull!$A:$BA,MATCH(CN$2,data_pull!$B:$B,0),MATCH($A51,data_pull!$2:$2,0)),CM51*((1+CN33/400)))</f>
        <v>424.1</v>
      </c>
      <c r="CO51" s="60">
        <f>_xlfn.IFNA(INDEX(data_pull!$A:$BA,MATCH(CO$2,data_pull!$B:$B,0),MATCH($A51,data_pull!$2:$2,0)),CN51*((1+CO33/400)))</f>
        <v>425.3</v>
      </c>
      <c r="CP51" s="60">
        <f>_xlfn.IFNA(INDEX(data_pull!$A:$BA,MATCH(CP$2,data_pull!$B:$B,0),MATCH($A51,data_pull!$2:$2,0)),CO51*((1+CP33/400)))</f>
        <v>427.5</v>
      </c>
      <c r="CQ51" s="60">
        <f>_xlfn.IFNA(INDEX(data_pull!$A:$BA,MATCH(CQ$2,data_pull!$B:$B,0),MATCH($A51,data_pull!$2:$2,0)),CP51*((1+CQ33/400)))</f>
        <v>432.8</v>
      </c>
      <c r="CR51" s="60">
        <f>_xlfn.IFNA(INDEX(data_pull!$A:$BA,MATCH(CR$2,data_pull!$B:$B,0),MATCH($A51,data_pull!$2:$2,0)),CQ51*((1+CR33/400)))</f>
        <v>439.5</v>
      </c>
      <c r="CS51" s="60">
        <f>_xlfn.IFNA(INDEX(data_pull!$A:$BA,MATCH(CS$2,data_pull!$B:$B,0),MATCH($A51,data_pull!$2:$2,0)),CR51*((1+CS33/400)))</f>
        <v>447.2</v>
      </c>
      <c r="CT51" s="60">
        <f>_xlfn.IFNA(INDEX(data_pull!$A:$BA,MATCH(CT$2,data_pull!$B:$B,0),MATCH($A51,data_pull!$2:$2,0)),CS51*((1+CT33/400)))</f>
        <v>456</v>
      </c>
      <c r="CU51" s="60">
        <f>_xlfn.IFNA(INDEX(data_pull!$A:$BA,MATCH(CU$2,data_pull!$B:$B,0),MATCH($A51,data_pull!$2:$2,0)),CT51*((1+CU33/400)))</f>
        <v>465.8</v>
      </c>
      <c r="CV51" s="60">
        <f>_xlfn.IFNA(INDEX(data_pull!$A:$BA,MATCH(CV$2,data_pull!$B:$B,0),MATCH($A51,data_pull!$2:$2,0)),CU51*((1+CV33/400)))</f>
        <v>470</v>
      </c>
      <c r="CW51" s="60">
        <f>_xlfn.IFNA(INDEX(data_pull!$A:$BA,MATCH(CW$2,data_pull!$B:$B,0),MATCH($A51,data_pull!$2:$2,0)),CV51*((1+CW33/400)))</f>
        <v>473.3</v>
      </c>
      <c r="CX51" s="60">
        <f>_xlfn.IFNA(INDEX(data_pull!$A:$BA,MATCH(CX$2,data_pull!$B:$B,0),MATCH($A51,data_pull!$2:$2,0)),CW51*((1+CX33/400)))</f>
        <v>478.8</v>
      </c>
      <c r="CY51" s="60">
        <f>_xlfn.IFNA(INDEX(data_pull!$A:$BA,MATCH(CY$2,data_pull!$B:$B,0),MATCH($A51,data_pull!$2:$2,0)),CX51*((1+CY33/400)))</f>
        <v>477.9</v>
      </c>
      <c r="CZ51" s="60">
        <f>_xlfn.IFNA(INDEX(data_pull!$A:$BA,MATCH(CZ$2,data_pull!$B:$B,0),MATCH($A51,data_pull!$2:$2,0)),CY51*((1+CZ33/400)))</f>
        <v>483.5</v>
      </c>
      <c r="DA51" s="60">
        <f>_xlfn.IFNA(INDEX(data_pull!$A:$BA,MATCH(DA$2,data_pull!$B:$B,0),MATCH($A51,data_pull!$2:$2,0)),CZ51*((1+DA33/400)))</f>
        <v>489.3</v>
      </c>
      <c r="DB51" s="60">
        <f>_xlfn.IFNA(INDEX(data_pull!$A:$BA,MATCH(DB$2,data_pull!$B:$B,0),MATCH($A51,data_pull!$2:$2,0)),DA51*((1+DB33/400)))</f>
        <v>497.8</v>
      </c>
      <c r="DC51" s="60">
        <f>_xlfn.IFNA(INDEX(data_pull!$A:$BA,MATCH(DC$2,data_pull!$B:$B,0),MATCH($A51,data_pull!$2:$2,0)),DB51*((1+DC33/400)))</f>
        <v>506.5</v>
      </c>
      <c r="DD51" s="60">
        <f>_xlfn.IFNA(INDEX(data_pull!$A:$BA,MATCH(DD$2,data_pull!$B:$B,0),MATCH($A51,data_pull!$2:$2,0)),DC51*((1+DD33/400)))</f>
        <v>510.1</v>
      </c>
      <c r="DE51" s="60">
        <f>_xlfn.IFNA(INDEX(data_pull!$A:$BA,MATCH(DE$2,data_pull!$B:$B,0),MATCH($A51,data_pull!$2:$2,0)),DD51*((1+DE33/400)))</f>
        <v>517.29999999999995</v>
      </c>
      <c r="DF51" s="60">
        <f>_xlfn.IFNA(INDEX(data_pull!$A:$BA,MATCH(DF$2,data_pull!$B:$B,0),MATCH($A51,data_pull!$2:$2,0)),DE51*((1+DF33/400)))</f>
        <v>523.79999999999995</v>
      </c>
      <c r="DG51" s="60">
        <f>_xlfn.IFNA(INDEX(data_pull!$A:$BA,MATCH(DG$2,data_pull!$B:$B,0),MATCH($A51,data_pull!$2:$2,0)),DF51*((1+DG33/400)))</f>
        <v>530.70000000000005</v>
      </c>
      <c r="DH51" s="60">
        <f>_xlfn.IFNA(INDEX(data_pull!$A:$BA,MATCH(DH$2,data_pull!$B:$B,0),MATCH($A51,data_pull!$2:$2,0)),DG51*((1+DH33/400)))</f>
        <v>536.6</v>
      </c>
      <c r="DI51" s="60">
        <f>_xlfn.IFNA(INDEX(data_pull!$A:$BA,MATCH(DI$2,data_pull!$B:$B,0),MATCH($A51,data_pull!$2:$2,0)),DH51*((1+DI33/400)))</f>
        <v>544</v>
      </c>
      <c r="DJ51" s="60">
        <f>_xlfn.IFNA(INDEX(data_pull!$A:$BA,MATCH(DJ$2,data_pull!$B:$B,0),MATCH($A51,data_pull!$2:$2,0)),DI51*((1+DJ33/400)))</f>
        <v>549.6</v>
      </c>
      <c r="DK51" s="60">
        <f>_xlfn.IFNA(INDEX(data_pull!$A:$BA,MATCH(DK$2,data_pull!$B:$B,0),MATCH($A51,data_pull!$2:$2,0)),DJ51*((1+DK33/400)))</f>
        <v>555.4</v>
      </c>
      <c r="DL51" s="60">
        <f>_xlfn.IFNA(INDEX(data_pull!$A:$BA,MATCH(DL$2,data_pull!$B:$B,0),MATCH($A51,data_pull!$2:$2,0)),DK51*((1+DL33/400)))</f>
        <v>561.6</v>
      </c>
      <c r="DM51" s="60">
        <f>_xlfn.IFNA(INDEX(data_pull!$A:$BA,MATCH(DM$2,data_pull!$B:$B,0),MATCH($A51,data_pull!$2:$2,0)),DL51*((1+DM33/400)))</f>
        <v>568.6</v>
      </c>
      <c r="DN51" s="60">
        <f>_xlfn.IFNA(INDEX(data_pull!$A:$BA,MATCH(DN$2,data_pull!$B:$B,0),MATCH($A51,data_pull!$2:$2,0)),DM51*((1+DN33/400)))</f>
        <v>576.20000000000005</v>
      </c>
      <c r="DO51" s="60">
        <f>_xlfn.IFNA(INDEX(data_pull!$A:$BA,MATCH(DO$2,data_pull!$B:$B,0),MATCH($A51,data_pull!$2:$2,0)),DN51*((1+DO33/400)))</f>
        <v>585.4</v>
      </c>
      <c r="DP51" s="60">
        <f>_xlfn.IFNA(INDEX(data_pull!$A:$BA,MATCH(DP$2,data_pull!$B:$B,0),MATCH($A51,data_pull!$2:$2,0)),DO51*((1+DP33/400)))</f>
        <v>595.20000000000005</v>
      </c>
      <c r="DQ51" s="60">
        <f>_xlfn.IFNA(INDEX(data_pull!$A:$BA,MATCH(DQ$2,data_pull!$B:$B,0),MATCH($A51,data_pull!$2:$2,0)),DP51*((1+DQ33/400)))</f>
        <v>603.70000000000005</v>
      </c>
      <c r="DR51" s="60">
        <f>_xlfn.IFNA(INDEX(data_pull!$A:$BA,MATCH(DR$2,data_pull!$B:$B,0),MATCH($A51,data_pull!$2:$2,0)),DQ51*((1+DR33/400)))</f>
        <v>612.4</v>
      </c>
      <c r="DS51" s="60">
        <f>_xlfn.IFNA(INDEX(data_pull!$A:$BA,MATCH(DS$2,data_pull!$B:$B,0),MATCH($A51,data_pull!$2:$2,0)),DR51*((1+DS33/400)))</f>
        <v>618.9</v>
      </c>
      <c r="DT51" s="60">
        <f>_xlfn.IFNA(INDEX(data_pull!$A:$BA,MATCH(DT$2,data_pull!$B:$B,0),MATCH($A51,data_pull!$2:$2,0)),DS51*((1+DT33/400)))</f>
        <v>623.70000000000005</v>
      </c>
      <c r="DU51" s="60">
        <f>_xlfn.IFNA(INDEX(data_pull!$A:$BA,MATCH(DU$2,data_pull!$B:$B,0),MATCH($A51,data_pull!$2:$2,0)),DT51*((1+DU33/400)))</f>
        <v>630.1</v>
      </c>
      <c r="DV51" s="60">
        <f>_xlfn.IFNA(INDEX(data_pull!$A:$BA,MATCH(DV$2,data_pull!$B:$B,0),MATCH($A51,data_pull!$2:$2,0)),DU51*((1+DV33/400)))</f>
        <v>637.1</v>
      </c>
      <c r="DW51" s="60">
        <f>_xlfn.IFNA(INDEX(data_pull!$A:$BA,MATCH(DW$2,data_pull!$B:$B,0),MATCH($A51,data_pull!$2:$2,0)),DV51*((1+DW33/400)))</f>
        <v>637.79999999999995</v>
      </c>
      <c r="DX51" s="60">
        <f>_xlfn.IFNA(INDEX(data_pull!$A:$BA,MATCH(DX$2,data_pull!$B:$B,0),MATCH($A51,data_pull!$2:$2,0)),DW51*((1+DX33/400)))</f>
        <v>641.70000000000005</v>
      </c>
      <c r="DY51" s="60">
        <f>_xlfn.IFNA(INDEX(data_pull!$A:$BA,MATCH(DY$2,data_pull!$B:$B,0),MATCH($A51,data_pull!$2:$2,0)),DX51*((1+DY33/400)))</f>
        <v>653</v>
      </c>
      <c r="DZ51" s="60">
        <f>_xlfn.IFNA(INDEX(data_pull!$A:$BA,MATCH(DZ$2,data_pull!$B:$B,0),MATCH($A51,data_pull!$2:$2,0)),DY51*((1+DZ33/400)))</f>
        <v>659.3</v>
      </c>
      <c r="EA51" s="60">
        <f>_xlfn.IFNA(INDEX(data_pull!$A:$BA,MATCH(EA$2,data_pull!$B:$B,0),MATCH($A51,data_pull!$2:$2,0)),DZ51*((1+EA33/400)))</f>
        <v>664</v>
      </c>
      <c r="EB51" s="60">
        <f>_xlfn.IFNA(INDEX(data_pull!$A:$BA,MATCH(EB$2,data_pull!$B:$B,0),MATCH($A51,data_pull!$2:$2,0)),EA51*((1+EB33/400)))</f>
        <v>680.5</v>
      </c>
      <c r="EC51" s="60">
        <f>_xlfn.IFNA(INDEX(data_pull!$A:$BA,MATCH(EC$2,data_pull!$B:$B,0),MATCH($A51,data_pull!$2:$2,0)),EB51*((1+EC33/400)))</f>
        <v>689</v>
      </c>
      <c r="ED51" s="60">
        <f>_xlfn.IFNA(INDEX(data_pull!$A:$BA,MATCH(ED$2,data_pull!$B:$B,0),MATCH($A51,data_pull!$2:$2,0)),EC51*((1+ED33/400)))</f>
        <v>698.5</v>
      </c>
      <c r="EE51" s="60">
        <f>_xlfn.IFNA(INDEX(data_pull!$A:$BA,MATCH(EE$2,data_pull!$B:$B,0),MATCH($A51,data_pull!$2:$2,0)),ED51*((1+EE33/400)))</f>
        <v>709.9</v>
      </c>
      <c r="EF51" s="60">
        <f>_xlfn.IFNA(INDEX(data_pull!$A:$BA,MATCH(EF$2,data_pull!$B:$B,0),MATCH($A51,data_pull!$2:$2,0)),EE51*((1+EF33/400)))</f>
        <v>723.4</v>
      </c>
      <c r="EG51" s="60">
        <f>_xlfn.IFNA(INDEX(data_pull!$A:$BA,MATCH(EG$2,data_pull!$B:$B,0),MATCH($A51,data_pull!$2:$2,0)),EF51*((1+EG33/400)))</f>
        <v>729.8</v>
      </c>
      <c r="EH51" s="60">
        <f>_xlfn.IFNA(INDEX(data_pull!$A:$BA,MATCH(EH$2,data_pull!$B:$B,0),MATCH($A51,data_pull!$2:$2,0)),EG51*((1+EH33/400)))</f>
        <v>753.2</v>
      </c>
      <c r="EI51" s="60">
        <f>_xlfn.IFNA(INDEX(data_pull!$A:$BA,MATCH(EI$2,data_pull!$B:$B,0),MATCH($A51,data_pull!$2:$2,0)),EH51*((1+EI33/400)))</f>
        <v>765.1</v>
      </c>
      <c r="EJ51" s="60">
        <f>_xlfn.IFNA(INDEX(data_pull!$A:$BA,MATCH(EJ$2,data_pull!$B:$B,0),MATCH($A51,data_pull!$2:$2,0)),EI51*((1+EJ33/400)))</f>
        <v>775.4</v>
      </c>
      <c r="EK51" s="60">
        <f>_xlfn.IFNA(INDEX(data_pull!$A:$BA,MATCH(EK$2,data_pull!$B:$B,0),MATCH($A51,data_pull!$2:$2,0)),EJ51*((1+EK33/400)))</f>
        <v>797.6</v>
      </c>
      <c r="EL51" s="60">
        <f>_xlfn.IFNA(INDEX(data_pull!$A:$BA,MATCH(EL$2,data_pull!$B:$B,0),MATCH($A51,data_pull!$2:$2,0)),EK51*((1+EL33/400)))</f>
        <v>817.9</v>
      </c>
      <c r="EM51" s="60">
        <f>_xlfn.IFNA(INDEX(data_pull!$A:$BA,MATCH(EM$2,data_pull!$B:$B,0),MATCH($A51,data_pull!$2:$2,0)),EL51*((1+EM33/400)))</f>
        <v>835.9</v>
      </c>
      <c r="EN51" s="60">
        <f>_xlfn.IFNA(INDEX(data_pull!$A:$BA,MATCH(EN$2,data_pull!$B:$B,0),MATCH($A51,data_pull!$2:$2,0)),EM51*((1+EN33/400)))</f>
        <v>851.8</v>
      </c>
      <c r="EO51" s="60">
        <f>_xlfn.IFNA(INDEX(data_pull!$A:$BA,MATCH(EO$2,data_pull!$B:$B,0),MATCH($A51,data_pull!$2:$2,0)),EN51*((1+EO33/400)))</f>
        <v>866.6</v>
      </c>
      <c r="EP51" s="60">
        <f>_xlfn.IFNA(INDEX(data_pull!$A:$BA,MATCH(EP$2,data_pull!$B:$B,0),MATCH($A51,data_pull!$2:$2,0)),EO51*((1+EP33/400)))</f>
        <v>882.7</v>
      </c>
      <c r="EQ51" s="60">
        <f>_xlfn.IFNA(INDEX(data_pull!$A:$BA,MATCH(EQ$2,data_pull!$B:$B,0),MATCH($A51,data_pull!$2:$2,0)),EP51*((1+EQ33/400)))</f>
        <v>892.2</v>
      </c>
      <c r="ER51" s="60">
        <f>_xlfn.IFNA(INDEX(data_pull!$A:$BA,MATCH(ER$2,data_pull!$B:$B,0),MATCH($A51,data_pull!$2:$2,0)),EQ51*((1+ER33/400)))</f>
        <v>903.9</v>
      </c>
      <c r="ES51" s="60">
        <f>_xlfn.IFNA(INDEX(data_pull!$A:$BA,MATCH(ES$2,data_pull!$B:$B,0),MATCH($A51,data_pull!$2:$2,0)),ER51*((1+ES33/400)))</f>
        <v>912.4</v>
      </c>
      <c r="ET51" s="60">
        <f>_xlfn.IFNA(INDEX(data_pull!$A:$BA,MATCH(ET$2,data_pull!$B:$B,0),MATCH($A51,data_pull!$2:$2,0)),ES51*((1+ET33/400)))</f>
        <v>931.9</v>
      </c>
      <c r="EU51" s="60">
        <f>_xlfn.IFNA(INDEX(data_pull!$A:$BA,MATCH(EU$2,data_pull!$B:$B,0),MATCH($A51,data_pull!$2:$2,0)),ET51*((1+EU33/400)))</f>
        <v>939.4</v>
      </c>
      <c r="EV51" s="60">
        <f>_xlfn.IFNA(INDEX(data_pull!$A:$BA,MATCH(EV$2,data_pull!$B:$B,0),MATCH($A51,data_pull!$2:$2,0)),EU51*((1+EV33/400)))</f>
        <v>940.4</v>
      </c>
      <c r="EW51" s="60">
        <f>_xlfn.IFNA(INDEX(data_pull!$A:$BA,MATCH(EW$2,data_pull!$B:$B,0),MATCH($A51,data_pull!$2:$2,0)),EV51*((1+EW33/400)))</f>
        <v>957.1</v>
      </c>
      <c r="EX51" s="60">
        <f>_xlfn.IFNA(INDEX(data_pull!$A:$BA,MATCH(EX$2,data_pull!$B:$B,0),MATCH($A51,data_pull!$2:$2,0)),EW51*((1+EX33/400)))</f>
        <v>952.5</v>
      </c>
      <c r="EY51" s="60">
        <f>_xlfn.IFNA(INDEX(data_pull!$A:$BA,MATCH(EY$2,data_pull!$B:$B,0),MATCH($A51,data_pull!$2:$2,0)),EX51*((1+EY33/400)))</f>
        <v>959.4</v>
      </c>
      <c r="EZ51" s="60">
        <f>_xlfn.IFNA(INDEX(data_pull!$A:$BA,MATCH(EZ$2,data_pull!$B:$B,0),MATCH($A51,data_pull!$2:$2,0)),EY51*((1+EZ33/400)))</f>
        <v>964.8</v>
      </c>
      <c r="FA51" s="60">
        <f>_xlfn.IFNA(INDEX(data_pull!$A:$BA,MATCH(FA$2,data_pull!$B:$B,0),MATCH($A51,data_pull!$2:$2,0)),EZ51*((1+FA33/400)))</f>
        <v>946.3</v>
      </c>
      <c r="FB51" s="60">
        <f>_xlfn.IFNA(INDEX(data_pull!$A:$BA,MATCH(FB$2,data_pull!$B:$B,0),MATCH($A51,data_pull!$2:$2,0)),FA51*((1+FB33/400)))</f>
        <v>929.2</v>
      </c>
      <c r="FC51" s="60">
        <f>_xlfn.IFNA(INDEX(data_pull!$A:$BA,MATCH(FC$2,data_pull!$B:$B,0),MATCH($A51,data_pull!$2:$2,0)),FB51*((1+FC33/400)))</f>
        <v>923</v>
      </c>
      <c r="FD51" s="60">
        <f>_xlfn.IFNA(INDEX(data_pull!$A:$BA,MATCH(FD$2,data_pull!$B:$B,0),MATCH($A51,data_pull!$2:$2,0)),FC51*((1+FD33/400)))</f>
        <v>937.4</v>
      </c>
      <c r="FE51" s="60">
        <f>_xlfn.IFNA(INDEX(data_pull!$A:$BA,MATCH(FE$2,data_pull!$B:$B,0),MATCH($A51,data_pull!$2:$2,0)),FD51*((1+FE33/400)))</f>
        <v>952.1</v>
      </c>
      <c r="FF51" s="60">
        <f>_xlfn.IFNA(INDEX(data_pull!$A:$BA,MATCH(FF$2,data_pull!$B:$B,0),MATCH($A51,data_pull!$2:$2,0)),FE51*((1+FF33/400)))</f>
        <v>951.6</v>
      </c>
      <c r="FG51" s="60">
        <f>_xlfn.IFNA(INDEX(data_pull!$A:$BA,MATCH(FG$2,data_pull!$B:$B,0),MATCH($A51,data_pull!$2:$2,0)),FF51*((1+FG33/400)))</f>
        <v>965.7</v>
      </c>
      <c r="FH51" s="60">
        <f>_xlfn.IFNA(INDEX(data_pull!$A:$BA,MATCH(FH$2,data_pull!$B:$B,0),MATCH($A51,data_pull!$2:$2,0)),FG51*((1+FH33/400)))</f>
        <v>970.1</v>
      </c>
      <c r="FI51" s="60">
        <f>_xlfn.IFNA(INDEX(data_pull!$A:$BA,MATCH(FI$2,data_pull!$B:$B,0),MATCH($A51,data_pull!$2:$2,0)),FH51*((1+FI33/400)))</f>
        <v>977.7</v>
      </c>
      <c r="FJ51" s="60">
        <f>_xlfn.IFNA(INDEX(data_pull!$A:$BA,MATCH(FJ$2,data_pull!$B:$B,0),MATCH($A51,data_pull!$2:$2,0)),FI51*((1+FJ33/400)))</f>
        <v>986.8</v>
      </c>
      <c r="FK51" s="60">
        <f>_xlfn.IFNA(INDEX(data_pull!$A:$BA,MATCH(FK$2,data_pull!$B:$B,0),MATCH($A51,data_pull!$2:$2,0)),FJ51*((1+FK33/400)))</f>
        <v>996.4</v>
      </c>
      <c r="FL51" s="60">
        <f>_xlfn.IFNA(INDEX(data_pull!$A:$BA,MATCH(FL$2,data_pull!$B:$B,0),MATCH($A51,data_pull!$2:$2,0)),FK51*((1+FL33/400)))</f>
        <v>994.5</v>
      </c>
      <c r="FM51" s="60">
        <f>_xlfn.IFNA(INDEX(data_pull!$A:$BA,MATCH(FM$2,data_pull!$B:$B,0),MATCH($A51,data_pull!$2:$2,0)),FL51*((1+FM33/400)))</f>
        <v>1002.7</v>
      </c>
      <c r="FN51" s="60">
        <f>_xlfn.IFNA(INDEX(data_pull!$A:$BA,MATCH(FN$2,data_pull!$B:$B,0),MATCH($A51,data_pull!$2:$2,0)),FM51*((1+FN33/400)))</f>
        <v>1016.9</v>
      </c>
      <c r="FO51" s="60">
        <f>_xlfn.IFNA(INDEX(data_pull!$A:$BA,MATCH(FO$2,data_pull!$B:$B,0),MATCH($A51,data_pull!$2:$2,0)),FN51*((1+FO33/400)))</f>
        <v>1019.5</v>
      </c>
      <c r="FP51" s="60">
        <f>_xlfn.IFNA(INDEX(data_pull!$A:$BA,MATCH(FP$2,data_pull!$B:$B,0),MATCH($A51,data_pull!$2:$2,0)),FO51*((1+FP33/400)))</f>
        <v>1016.6</v>
      </c>
      <c r="FQ51" s="60">
        <f>_xlfn.IFNA(INDEX(data_pull!$A:$BA,MATCH(FQ$2,data_pull!$B:$B,0),MATCH($A51,data_pull!$2:$2,0)),FP51*((1+FQ33/400)))</f>
        <v>1030.8</v>
      </c>
      <c r="FR51" s="60">
        <f>_xlfn.IFNA(INDEX(data_pull!$A:$BA,MATCH(FR$2,data_pull!$B:$B,0),MATCH($A51,data_pull!$2:$2,0)),FQ51*((1+FR33/400)))</f>
        <v>1052.3</v>
      </c>
      <c r="FS51" s="60">
        <f>_xlfn.IFNA(INDEX(data_pull!$A:$BA,MATCH(FS$2,data_pull!$B:$B,0),MATCH($A51,data_pull!$2:$2,0)),FR51*((1+FS33/400)))</f>
        <v>1056.4000000000001</v>
      </c>
      <c r="FT51" s="60">
        <f>_xlfn.IFNA(INDEX(data_pull!$A:$BA,MATCH(FT$2,data_pull!$B:$B,0),MATCH($A51,data_pull!$2:$2,0)),FS51*((1+FT33/400)))</f>
        <v>1068.7</v>
      </c>
      <c r="FU51" s="60">
        <f>_xlfn.IFNA(INDEX(data_pull!$A:$BA,MATCH(FU$2,data_pull!$B:$B,0),MATCH($A51,data_pull!$2:$2,0)),FT51*((1+FU33/400)))</f>
        <v>1075.3</v>
      </c>
      <c r="FV51" s="60">
        <f>_xlfn.IFNA(INDEX(data_pull!$A:$BA,MATCH(FV$2,data_pull!$B:$B,0),MATCH($A51,data_pull!$2:$2,0)),FU51*((1+FV33/400)))</f>
        <v>1084.3</v>
      </c>
      <c r="FW51" s="60">
        <f>_xlfn.IFNA(INDEX(data_pull!$A:$BA,MATCH(FW$2,data_pull!$B:$B,0),MATCH($A51,data_pull!$2:$2,0)),FV51*((1+FW33/400)))</f>
        <v>1103</v>
      </c>
      <c r="FX51" s="60">
        <f>_xlfn.IFNA(INDEX(data_pull!$A:$BA,MATCH(FX$2,data_pull!$B:$B,0),MATCH($A51,data_pull!$2:$2,0)),FW51*((1+FX33/400)))</f>
        <v>1112</v>
      </c>
      <c r="FY51" s="60">
        <f>_xlfn.IFNA(INDEX(data_pull!$A:$BA,MATCH(FY$2,data_pull!$B:$B,0),MATCH($A51,data_pull!$2:$2,0)),FX51*((1+FY33/400)))</f>
        <v>1119</v>
      </c>
      <c r="FZ51" s="60">
        <f>_xlfn.IFNA(INDEX(data_pull!$A:$BA,MATCH(FZ$2,data_pull!$B:$B,0),MATCH($A51,data_pull!$2:$2,0)),FY51*((1+FZ33/400)))</f>
        <v>1118.2</v>
      </c>
      <c r="GA51" s="60">
        <f>_xlfn.IFNA(INDEX(data_pull!$A:$BA,MATCH(GA$2,data_pull!$B:$B,0),MATCH($A51,data_pull!$2:$2,0)),FZ51*((1+GA33/400)))</f>
        <v>1125</v>
      </c>
      <c r="GB51" s="60">
        <f>_xlfn.IFNA(INDEX(data_pull!$A:$BA,MATCH(GB$2,data_pull!$B:$B,0),MATCH($A51,data_pull!$2:$2,0)),GA51*((1+GB33/400)))</f>
        <v>1133.5</v>
      </c>
      <c r="GC51" s="60">
        <f>_xlfn.IFNA(INDEX(data_pull!$A:$BA,MATCH(GC$2,data_pull!$B:$B,0),MATCH($A51,data_pull!$2:$2,0)),GB51*((1+GC33/400)))</f>
        <v>1141.3</v>
      </c>
      <c r="GD51" s="60">
        <f>_xlfn.IFNA(INDEX(data_pull!$A:$BA,MATCH(GD$2,data_pull!$B:$B,0),MATCH($A51,data_pull!$2:$2,0)),GC51*((1+GD33/400)))</f>
        <v>1150.3</v>
      </c>
      <c r="GE51" s="60">
        <f>_xlfn.IFNA(INDEX(data_pull!$A:$BA,MATCH(GE$2,data_pull!$B:$B,0),MATCH($A51,data_pull!$2:$2,0)),GD51*((1+GE33/400)))</f>
        <v>1158.8</v>
      </c>
      <c r="GF51" s="60">
        <f>_xlfn.IFNA(INDEX(data_pull!$A:$BA,MATCH(GF$2,data_pull!$B:$B,0),MATCH($A51,data_pull!$2:$2,0)),GE51*((1+GF33/400)))</f>
        <v>1172.9000000000001</v>
      </c>
      <c r="GG51" s="60">
        <f>_xlfn.IFNA(INDEX(data_pull!$A:$BA,MATCH(GG$2,data_pull!$B:$B,0),MATCH($A51,data_pull!$2:$2,0)),GF51*((1+GG33/400)))</f>
        <v>1182.0999999999999</v>
      </c>
      <c r="GH51" s="60">
        <f>_xlfn.IFNA(INDEX(data_pull!$A:$BA,MATCH(GH$2,data_pull!$B:$B,0),MATCH($A51,data_pull!$2:$2,0)),GG51*((1+GH33/400)))</f>
        <v>1197.2</v>
      </c>
      <c r="GI51" s="60">
        <f>_xlfn.IFNA(INDEX(data_pull!$A:$BA,MATCH(GI$2,data_pull!$B:$B,0),MATCH($A51,data_pull!$2:$2,0)),GH51*((1+GI33/400)))</f>
        <v>1207.9000000000001</v>
      </c>
      <c r="GJ51" s="60">
        <f>_xlfn.IFNA(INDEX(data_pull!$A:$BA,MATCH(GJ$2,data_pull!$B:$B,0),MATCH($A51,data_pull!$2:$2,0)),GI51*((1+GJ33/400)))</f>
        <v>1221.5</v>
      </c>
      <c r="GK51" s="60">
        <f>_xlfn.IFNA(INDEX(data_pull!$A:$BA,MATCH(GK$2,data_pull!$B:$B,0),MATCH($A51,data_pull!$2:$2,0)),GJ51*((1+GK33/400)))</f>
        <v>1236.0999999999999</v>
      </c>
      <c r="GL51" s="60">
        <f>_xlfn.IFNA(INDEX(data_pull!$A:$BA,MATCH(GL$2,data_pull!$B:$B,0),MATCH($A51,data_pull!$2:$2,0)),GK51*((1+GL33/400)))</f>
        <v>1248.4000000000001</v>
      </c>
      <c r="GM51" s="60">
        <f>_xlfn.IFNA(INDEX(data_pull!$A:$BA,MATCH(GM$2,data_pull!$B:$B,0),MATCH($A51,data_pull!$2:$2,0)),GL51*((1+GM33/400)))</f>
        <v>1261.4000000000001</v>
      </c>
      <c r="GN51" s="60">
        <f>_xlfn.IFNA(INDEX(data_pull!$A:$BA,MATCH(GN$2,data_pull!$B:$B,0),MATCH($A51,data_pull!$2:$2,0)),GM51*((1+GN33/400)))</f>
        <v>1276.3</v>
      </c>
      <c r="GO51" s="60">
        <f>_xlfn.IFNA(INDEX(data_pull!$A:$BA,MATCH(GO$2,data_pull!$B:$B,0),MATCH($A51,data_pull!$2:$2,0)),GN51*((1+GO33/400)))</f>
        <v>1286.8</v>
      </c>
      <c r="GP51" s="60">
        <f>_xlfn.IFNA(INDEX(data_pull!$A:$BA,MATCH(GP$2,data_pull!$B:$B,0),MATCH($A51,data_pull!$2:$2,0)),GO51*((1+GP33/400)))</f>
        <v>1299.1453632746579</v>
      </c>
      <c r="GQ51" s="60">
        <f>_xlfn.IFNA(INDEX(data_pull!$A:$BA,MATCH(GQ$2,data_pull!$B:$B,0),MATCH($A51,data_pull!$2:$2,0)),GP51*((1+GQ33/400)))</f>
        <v>1311.9633884181287</v>
      </c>
      <c r="GR51" s="60">
        <f>_xlfn.IFNA(INDEX(data_pull!$A:$BA,MATCH(GR$2,data_pull!$B:$B,0),MATCH($A51,data_pull!$2:$2,0)),GQ51*((1+GR33/400)))</f>
        <v>1324.4860037711937</v>
      </c>
      <c r="GS51" s="60">
        <f>_xlfn.IFNA(INDEX(data_pull!$A:$BA,MATCH(GS$2,data_pull!$B:$B,0),MATCH($A51,data_pull!$2:$2,0)),GR51*((1+GS33/400)))</f>
        <v>1337.126763348831</v>
      </c>
      <c r="GT51" s="60">
        <f>_xlfn.IFNA(INDEX(data_pull!$A:$BA,MATCH(GT$2,data_pull!$B:$B,0),MATCH($A51,data_pull!$2:$2,0)),GS51*((1+GT33/400)))</f>
        <v>1349.2362498765285</v>
      </c>
      <c r="GU51" s="60">
        <f>_xlfn.IFNA(INDEX(data_pull!$A:$BA,MATCH(GU$2,data_pull!$B:$B,0),MATCH($A51,data_pull!$2:$2,0)),GT51*((1+GU33/400)))</f>
        <v>1361.3457470605513</v>
      </c>
      <c r="GV51" s="60">
        <f>_xlfn.IFNA(INDEX(data_pull!$A:$BA,MATCH(GV$2,data_pull!$B:$B,0),MATCH($A51,data_pull!$2:$2,0)),GU51*((1+GV33/400)))</f>
        <v>1373.4552546215068</v>
      </c>
      <c r="GW51" s="60">
        <f>_xlfn.IFNA(INDEX(data_pull!$A:$BA,MATCH(GW$2,data_pull!$B:$B,0),MATCH($A51,data_pull!$2:$2,0)),GV51*((1+GW33/400)))</f>
        <v>1385.7417384119162</v>
      </c>
      <c r="GX51" s="60">
        <f>_xlfn.IFNA(INDEX(data_pull!$A:$BA,MATCH(GX$2,data_pull!$B:$B,0),MATCH($A51,data_pull!$2:$2,0)),GW51*((1+GX33/400)))</f>
        <v>1398.2642630061539</v>
      </c>
      <c r="GY51" s="60">
        <f>_xlfn.IFNA(INDEX(data_pull!$A:$BA,MATCH(GY$2,data_pull!$B:$B,0),MATCH($A51,data_pull!$2:$2,0)),GX51*((1+GY33/400)))</f>
        <v>1410.8458174941384</v>
      </c>
      <c r="GZ51" s="60">
        <f>_xlfn.IFNA(INDEX(data_pull!$A:$BA,MATCH(GZ$2,data_pull!$B:$B,0),MATCH($A51,data_pull!$2:$2,0)),GY51*((1+GZ33/400)))</f>
        <v>1423.6044624124779</v>
      </c>
      <c r="HA51" s="60">
        <f>_xlfn.IFNA(INDEX(data_pull!$A:$BA,MATCH(HA$2,data_pull!$B:$B,0),MATCH($A51,data_pull!$2:$2,0)),GZ51*((1+HA33/400)))</f>
        <v>1436.4221524818549</v>
      </c>
      <c r="HB51" s="60">
        <f>_xlfn.IFNA(INDEX(data_pull!$A:$BA,MATCH(HB$2,data_pull!$B:$B,0),MATCH($A51,data_pull!$2:$2,0)),HA51*((1+HB33/400)))</f>
        <v>1449.4760328591137</v>
      </c>
      <c r="HC51" s="60">
        <f>_xlfn.IFNA(INDEX(data_pull!$A:$BA,MATCH(HC$2,data_pull!$B:$B,0),MATCH($A51,data_pull!$2:$2,0)),HB51*((1+HC33/400)))</f>
        <v>1462.7071121033948</v>
      </c>
      <c r="HD51" s="60">
        <f>_xlfn.IFNA(INDEX(data_pull!$A:$BA,MATCH(HD$2,data_pull!$B:$B,0),MATCH($A51,data_pull!$2:$2,0)),HC51*((1+HD33/400)))</f>
        <v>1476.2336191905631</v>
      </c>
      <c r="HE51" s="60">
        <f>_xlfn.IFNA(INDEX(data_pull!$A:$BA,MATCH(HE$2,data_pull!$B:$B,0),MATCH($A51,data_pull!$2:$2,0)),HD51*((1+HE33/400)))</f>
        <v>1489.9374497033143</v>
      </c>
      <c r="HF51" s="60">
        <f>_xlfn.IFNA(INDEX(data_pull!$A:$BA,MATCH(HF$2,data_pull!$B:$B,0),MATCH($A51,data_pull!$2:$2,0)),HE51*((1+HF33/400)))</f>
        <v>1503.8777741505662</v>
      </c>
      <c r="HG51" s="60">
        <f>_xlfn.IFNA(INDEX(data_pull!$A:$BA,MATCH(HG$2,data_pull!$B:$B,0),MATCH($A51,data_pull!$2:$2,0)),HF51*((1+HG33/400)))</f>
        <v>1517.8772419754548</v>
      </c>
      <c r="HH51" s="60">
        <f>_xlfn.IFNA(INDEX(data_pull!$A:$BA,MATCH(HH$2,data_pull!$B:$B,0),MATCH($A51,data_pull!$2:$2,0)),HG51*((1+HH33/400)))</f>
        <v>1532.0541311676984</v>
      </c>
      <c r="HI51" s="60">
        <f>_xlfn.IFNA(INDEX(data_pull!$A:$BA,MATCH(HI$2,data_pull!$B:$B,0),MATCH($A51,data_pull!$2:$2,0)),HH51*((1+HI33/400)))</f>
        <v>1546.3493246728701</v>
      </c>
      <c r="HJ51" s="60">
        <f>_xlfn.IFNA(INDEX(data_pull!$A:$BA,MATCH(HJ$2,data_pull!$B:$B,0),MATCH($A51,data_pull!$2:$2,0)),HI51*((1+HJ33/400)))</f>
        <v>1560.8219953610783</v>
      </c>
      <c r="HK51" s="60">
        <f>_xlfn.IFNA(INDEX(data_pull!$A:$BA,MATCH(HK$2,data_pull!$B:$B,0),MATCH($A51,data_pull!$2:$2,0)),HJ51*((1+HK33/400)))</f>
        <v>1575.2946800814889</v>
      </c>
      <c r="HL51" s="60">
        <f>_xlfn.IFNA(INDEX(data_pull!$A:$BA,MATCH(HL$2,data_pull!$B:$B,0),MATCH($A51,data_pull!$2:$2,0)),HK51*((1+HL33/400)))</f>
        <v>1589.8856909335384</v>
      </c>
      <c r="HM51" s="60">
        <f>_xlfn.IFNA(INDEX(data_pull!$A:$BA,MATCH(HM$2,data_pull!$B:$B,0),MATCH($A51,data_pull!$2:$2,0)),HL51*((1+HM33/400)))</f>
        <v>1604.5358741936668</v>
      </c>
      <c r="HN51" s="60">
        <f>_xlfn.IFNA(INDEX(data_pull!$A:$BA,MATCH(HN$2,data_pull!$B:$B,0),MATCH($A51,data_pull!$2:$2,0)),HM51*((1+HN33/400)))</f>
        <v>1619.3043932074781</v>
      </c>
      <c r="HO51" s="60">
        <f>_xlfn.IFNA(INDEX(data_pull!$A:$BA,MATCH(HO$2,data_pull!$B:$B,0),MATCH($A51,data_pull!$2:$2,0)),HN51*((1+HO33/400)))</f>
        <v>1634.072925852882</v>
      </c>
      <c r="HP51" s="60">
        <f>_xlfn.IFNA(INDEX(data_pull!$A:$BA,MATCH(HP$2,data_pull!$B:$B,0),MATCH($A51,data_pull!$2:$2,0)),HO51*((1+HP33/400)))</f>
        <v>1648.9597909212305</v>
      </c>
      <c r="HQ51" s="60">
        <f>_xlfn.IFNA(INDEX(data_pull!$A:$BA,MATCH(HQ$2,data_pull!$B:$B,0),MATCH($A51,data_pull!$2:$2,0)),HP51*((1+HQ33/400)))</f>
        <v>1663.9058312341458</v>
      </c>
      <c r="HR51" s="60">
        <f>_xlfn.IFNA(INDEX(data_pull!$A:$BA,MATCH(HR$2,data_pull!$B:$B,0),MATCH($A51,data_pull!$2:$2,0)),HQ51*((1+HR33/400)))</f>
        <v>1679.0293864934893</v>
      </c>
      <c r="HS51" s="60">
        <f>_xlfn.IFNA(INDEX(data_pull!$A:$BA,MATCH(HS$2,data_pull!$B:$B,0),MATCH($A51,data_pull!$2:$2,0)),HR51*((1+HS33/400)))</f>
        <v>1694.0937887391024</v>
      </c>
      <c r="HT51" s="60">
        <f>_xlfn.IFNA(INDEX(data_pull!$A:$BA,MATCH(HT$2,data_pull!$B:$B,0),MATCH($A51,data_pull!$2:$2,0)),HS51*((1+HT33/400)))</f>
        <v>1709.1582038811264</v>
      </c>
      <c r="HU51" s="60">
        <f>_xlfn.IFNA(INDEX(data_pull!$A:$BA,MATCH(HU$2,data_pull!$B:$B,0),MATCH($A51,data_pull!$2:$2,0)),HT51*((1+HU33/400)))</f>
        <v>1724.1634844563234</v>
      </c>
      <c r="HV51" s="60">
        <f>_xlfn.IFNA(INDEX(data_pull!$A:$BA,MATCH(HV$2,data_pull!$B:$B,0),MATCH($A51,data_pull!$2:$2,0)),HU51*((1+HV33/400)))</f>
        <v>1739.2279177290791</v>
      </c>
      <c r="HW51" s="60">
        <f>_xlfn.IFNA(INDEX(data_pull!$A:$BA,MATCH(HW$2,data_pull!$B:$B,0),MATCH($A51,data_pull!$2:$2,0)),HV51*((1+HW33/400)))</f>
        <v>1754.3515030381759</v>
      </c>
      <c r="HX51" s="60">
        <f>_xlfn.IFNA(INDEX(data_pull!$A:$BA,MATCH(HX$2,data_pull!$B:$B,0),MATCH($A51,data_pull!$2:$2,0)),HW51*((1+HX33/400)))</f>
        <v>1769.4751001528678</v>
      </c>
      <c r="HY51" s="60">
        <f>_xlfn.IFNA(INDEX(data_pull!$A:$BA,MATCH(HY$2,data_pull!$B:$B,0),MATCH($A51,data_pull!$2:$2,0)),HX51*((1+HY33/400)))</f>
        <v>1784.6578421034578</v>
      </c>
      <c r="HZ51" s="60">
        <f>_xlfn.IFNA(INDEX(data_pull!$A:$BA,MATCH(HZ$2,data_pull!$B:$B,0),MATCH($A51,data_pull!$2:$2,0)),HY51*((1+HZ33/400)))</f>
        <v>1799.7814682685785</v>
      </c>
      <c r="IA51" s="60">
        <f>_xlfn.IFNA(INDEX(data_pull!$A:$BA,MATCH(IA$2,data_pull!$B:$B,0),MATCH($A51,data_pull!$2:$2,0)),HZ51*((1+IA33/400)))</f>
        <v>1815.0233532775922</v>
      </c>
      <c r="IB51" s="60">
        <f>_xlfn.IFNA(INDEX(data_pull!$A:$BA,MATCH(IB$2,data_pull!$B:$B,0),MATCH($A51,data_pull!$2:$2,0)),IA51*((1+IB33/400)))</f>
        <v>1830.1470133277871</v>
      </c>
      <c r="IC51" s="60">
        <f>_xlfn.IFNA(INDEX(data_pull!$A:$BA,MATCH(IC$2,data_pull!$B:$B,0),MATCH($A51,data_pull!$2:$2,0)),IB51*((1+IC33/400)))</f>
        <v>1845.2115799944484</v>
      </c>
    </row>
    <row r="52" spans="1:238" s="60" customFormat="1">
      <c r="A52" s="69" t="s">
        <v>544</v>
      </c>
      <c r="B52" s="60">
        <f>_xlfn.IFNA(INDEX(data_pull!$A:$BA,MATCH(B$2,data_pull!$B:$B,0),MATCH($A52,data_pull!$2:$2,0)),A52*((1+B34/400)))</f>
        <v>3.8</v>
      </c>
      <c r="C52" s="60">
        <f>_xlfn.IFNA(INDEX(data_pull!$A:$BA,MATCH(C$2,data_pull!$B:$B,0),MATCH($A52,data_pull!$2:$2,0)),B52*((1+C34/400)))</f>
        <v>3.7</v>
      </c>
      <c r="D52" s="60">
        <f>_xlfn.IFNA(INDEX(data_pull!$A:$BA,MATCH(D$2,data_pull!$B:$B,0),MATCH($A52,data_pull!$2:$2,0)),C52*((1+D34/400)))</f>
        <v>3.8</v>
      </c>
      <c r="E52" s="60">
        <f>_xlfn.IFNA(INDEX(data_pull!$A:$BA,MATCH(E$2,data_pull!$B:$B,0),MATCH($A52,data_pull!$2:$2,0)),D52*((1+E34/400)))</f>
        <v>3.6</v>
      </c>
      <c r="F52" s="60">
        <f>_xlfn.IFNA(INDEX(data_pull!$A:$BA,MATCH(F$2,data_pull!$B:$B,0),MATCH($A52,data_pull!$2:$2,0)),E52*((1+F34/400)))</f>
        <v>4.0999999999999996</v>
      </c>
      <c r="G52" s="60">
        <f>_xlfn.IFNA(INDEX(data_pull!$A:$BA,MATCH(G$2,data_pull!$B:$B,0),MATCH($A52,data_pull!$2:$2,0)),F52*((1+G34/400)))</f>
        <v>4.2</v>
      </c>
      <c r="H52" s="60">
        <f>_xlfn.IFNA(INDEX(data_pull!$A:$BA,MATCH(H$2,data_pull!$B:$B,0),MATCH($A52,data_pull!$2:$2,0)),G52*((1+H34/400)))</f>
        <v>4.4000000000000004</v>
      </c>
      <c r="I52" s="60">
        <f>_xlfn.IFNA(INDEX(data_pull!$A:$BA,MATCH(I$2,data_pull!$B:$B,0),MATCH($A52,data_pull!$2:$2,0)),H52*((1+I34/400)))</f>
        <v>4.5</v>
      </c>
      <c r="J52" s="60">
        <f>_xlfn.IFNA(INDEX(data_pull!$A:$BA,MATCH(J$2,data_pull!$B:$B,0),MATCH($A52,data_pull!$2:$2,0)),I52*((1+J34/400)))</f>
        <v>5</v>
      </c>
      <c r="K52" s="60">
        <f>_xlfn.IFNA(INDEX(data_pull!$A:$BA,MATCH(K$2,data_pull!$B:$B,0),MATCH($A52,data_pull!$2:$2,0)),J52*((1+K34/400)))</f>
        <v>5</v>
      </c>
      <c r="L52" s="60">
        <f>_xlfn.IFNA(INDEX(data_pull!$A:$BA,MATCH(L$2,data_pull!$B:$B,0),MATCH($A52,data_pull!$2:$2,0)),K52*((1+L34/400)))</f>
        <v>5.2</v>
      </c>
      <c r="M52" s="60">
        <f>_xlfn.IFNA(INDEX(data_pull!$A:$BA,MATCH(M$2,data_pull!$B:$B,0),MATCH($A52,data_pull!$2:$2,0)),L52*((1+M34/400)))</f>
        <v>5.7</v>
      </c>
      <c r="N52" s="60">
        <f>_xlfn.IFNA(INDEX(data_pull!$A:$BA,MATCH(N$2,data_pull!$B:$B,0),MATCH($A52,data_pull!$2:$2,0)),M52*((1+N34/400)))</f>
        <v>6</v>
      </c>
      <c r="O52" s="60">
        <f>_xlfn.IFNA(INDEX(data_pull!$A:$BA,MATCH(O$2,data_pull!$B:$B,0),MATCH($A52,data_pull!$2:$2,0)),N52*((1+O34/400)))</f>
        <v>6.1</v>
      </c>
      <c r="P52" s="60">
        <f>_xlfn.IFNA(INDEX(data_pull!$A:$BA,MATCH(P$2,data_pull!$B:$B,0),MATCH($A52,data_pull!$2:$2,0)),O52*((1+P34/400)))</f>
        <v>5.9</v>
      </c>
      <c r="Q52" s="60">
        <f>_xlfn.IFNA(INDEX(data_pull!$A:$BA,MATCH(Q$2,data_pull!$B:$B,0),MATCH($A52,data_pull!$2:$2,0)),P52*((1+Q34/400)))</f>
        <v>6.1</v>
      </c>
      <c r="R52" s="60">
        <f>_xlfn.IFNA(INDEX(data_pull!$A:$BA,MATCH(R$2,data_pull!$B:$B,0),MATCH($A52,data_pull!$2:$2,0)),Q52*((1+R34/400)))</f>
        <v>6.3</v>
      </c>
      <c r="S52" s="60">
        <f>_xlfn.IFNA(INDEX(data_pull!$A:$BA,MATCH(S$2,data_pull!$B:$B,0),MATCH($A52,data_pull!$2:$2,0)),R52*((1+S34/400)))</f>
        <v>6.6</v>
      </c>
      <c r="T52" s="60">
        <f>_xlfn.IFNA(INDEX(data_pull!$A:$BA,MATCH(T$2,data_pull!$B:$B,0),MATCH($A52,data_pull!$2:$2,0)),S52*((1+T34/400)))</f>
        <v>7.3</v>
      </c>
      <c r="U52" s="60">
        <f>_xlfn.IFNA(INDEX(data_pull!$A:$BA,MATCH(U$2,data_pull!$B:$B,0),MATCH($A52,data_pull!$2:$2,0)),T52*((1+U34/400)))</f>
        <v>6.5</v>
      </c>
      <c r="V52" s="60">
        <f>_xlfn.IFNA(INDEX(data_pull!$A:$BA,MATCH(V$2,data_pull!$B:$B,0),MATCH($A52,data_pull!$2:$2,0)),U52*((1+V34/400)))</f>
        <v>6.1</v>
      </c>
      <c r="W52" s="60">
        <f>_xlfn.IFNA(INDEX(data_pull!$A:$BA,MATCH(W$2,data_pull!$B:$B,0),MATCH($A52,data_pull!$2:$2,0)),V52*((1+W34/400)))</f>
        <v>6.6</v>
      </c>
      <c r="X52" s="60">
        <f>_xlfn.IFNA(INDEX(data_pull!$A:$BA,MATCH(X$2,data_pull!$B:$B,0),MATCH($A52,data_pull!$2:$2,0)),W52*((1+X34/400)))</f>
        <v>8.1999999999999993</v>
      </c>
      <c r="Y52" s="60">
        <f>_xlfn.IFNA(INDEX(data_pull!$A:$BA,MATCH(Y$2,data_pull!$B:$B,0),MATCH($A52,data_pull!$2:$2,0)),X52*((1+Y34/400)))</f>
        <v>8.4</v>
      </c>
      <c r="Z52" s="60">
        <f>_xlfn.IFNA(INDEX(data_pull!$A:$BA,MATCH(Z$2,data_pull!$B:$B,0),MATCH($A52,data_pull!$2:$2,0)),Y52*((1+Z34/400)))</f>
        <v>9.6999999999999993</v>
      </c>
      <c r="AA52" s="60">
        <f>_xlfn.IFNA(INDEX(data_pull!$A:$BA,MATCH(AA$2,data_pull!$B:$B,0),MATCH($A52,data_pull!$2:$2,0)),Z52*((1+AA34/400)))</f>
        <v>9.6</v>
      </c>
      <c r="AB52" s="60">
        <f>_xlfn.IFNA(INDEX(data_pull!$A:$BA,MATCH(AB$2,data_pull!$B:$B,0),MATCH($A52,data_pull!$2:$2,0)),AA52*((1+AB34/400)))</f>
        <v>9.6999999999999993</v>
      </c>
      <c r="AC52" s="60">
        <f>_xlfn.IFNA(INDEX(data_pull!$A:$BA,MATCH(AC$2,data_pull!$B:$B,0),MATCH($A52,data_pull!$2:$2,0)),AB52*((1+AC34/400)))</f>
        <v>9.6</v>
      </c>
      <c r="AD52" s="60">
        <f>_xlfn.IFNA(INDEX(data_pull!$A:$BA,MATCH(AD$2,data_pull!$B:$B,0),MATCH($A52,data_pull!$2:$2,0)),AC52*((1+AD34/400)))</f>
        <v>10.5</v>
      </c>
      <c r="AE52" s="60">
        <f>_xlfn.IFNA(INDEX(data_pull!$A:$BA,MATCH(AE$2,data_pull!$B:$B,0),MATCH($A52,data_pull!$2:$2,0)),AD52*((1+AE34/400)))</f>
        <v>11.4</v>
      </c>
      <c r="AF52" s="60">
        <f>_xlfn.IFNA(INDEX(data_pull!$A:$BA,MATCH(AF$2,data_pull!$B:$B,0),MATCH($A52,data_pull!$2:$2,0)),AE52*((1+AF34/400)))</f>
        <v>11.8</v>
      </c>
      <c r="AG52" s="60">
        <f>_xlfn.IFNA(INDEX(data_pull!$A:$BA,MATCH(AG$2,data_pull!$B:$B,0),MATCH($A52,data_pull!$2:$2,0)),AF52*((1+AG34/400)))</f>
        <v>12</v>
      </c>
      <c r="AH52" s="60">
        <f>_xlfn.IFNA(INDEX(data_pull!$A:$BA,MATCH(AH$2,data_pull!$B:$B,0),MATCH($A52,data_pull!$2:$2,0)),AG52*((1+AH34/400)))</f>
        <v>10.5</v>
      </c>
      <c r="AI52" s="60">
        <f>_xlfn.IFNA(INDEX(data_pull!$A:$BA,MATCH(AI$2,data_pull!$B:$B,0),MATCH($A52,data_pull!$2:$2,0)),AH52*((1+AI34/400)))</f>
        <v>12.4</v>
      </c>
      <c r="AJ52" s="60">
        <f>_xlfn.IFNA(INDEX(data_pull!$A:$BA,MATCH(AJ$2,data_pull!$B:$B,0),MATCH($A52,data_pull!$2:$2,0)),AI52*((1+AJ34/400)))</f>
        <v>12.5</v>
      </c>
      <c r="AK52" s="60">
        <f>_xlfn.IFNA(INDEX(data_pull!$A:$BA,MATCH(AK$2,data_pull!$B:$B,0),MATCH($A52,data_pull!$2:$2,0)),AJ52*((1+AK34/400)))</f>
        <v>13.1</v>
      </c>
      <c r="AL52" s="60">
        <f>_xlfn.IFNA(INDEX(data_pull!$A:$BA,MATCH(AL$2,data_pull!$B:$B,0),MATCH($A52,data_pull!$2:$2,0)),AK52*((1+AL34/400)))</f>
        <v>13.7</v>
      </c>
      <c r="AM52" s="60">
        <f>_xlfn.IFNA(INDEX(data_pull!$A:$BA,MATCH(AM$2,data_pull!$B:$B,0),MATCH($A52,data_pull!$2:$2,0)),AL52*((1+AM34/400)))</f>
        <v>13.8</v>
      </c>
      <c r="AN52" s="60">
        <f>_xlfn.IFNA(INDEX(data_pull!$A:$BA,MATCH(AN$2,data_pull!$B:$B,0),MATCH($A52,data_pull!$2:$2,0)),AM52*((1+AN34/400)))</f>
        <v>13.6</v>
      </c>
      <c r="AO52" s="60">
        <f>_xlfn.IFNA(INDEX(data_pull!$A:$BA,MATCH(AO$2,data_pull!$B:$B,0),MATCH($A52,data_pull!$2:$2,0)),AN52*((1+AO34/400)))</f>
        <v>13.2</v>
      </c>
      <c r="AP52" s="60">
        <f>_xlfn.IFNA(INDEX(data_pull!$A:$BA,MATCH(AP$2,data_pull!$B:$B,0),MATCH($A52,data_pull!$2:$2,0)),AO52*((1+AP34/400)))</f>
        <v>16.100000000000001</v>
      </c>
      <c r="AQ52" s="60">
        <f>_xlfn.IFNA(INDEX(data_pull!$A:$BA,MATCH(AQ$2,data_pull!$B:$B,0),MATCH($A52,data_pull!$2:$2,0)),AP52*((1+AQ34/400)))</f>
        <v>12.8</v>
      </c>
      <c r="AR52" s="60">
        <f>_xlfn.IFNA(INDEX(data_pull!$A:$BA,MATCH(AR$2,data_pull!$B:$B,0),MATCH($A52,data_pull!$2:$2,0)),AQ52*((1+AR34/400)))</f>
        <v>14</v>
      </c>
      <c r="AS52" s="60">
        <f>_xlfn.IFNA(INDEX(data_pull!$A:$BA,MATCH(AS$2,data_pull!$B:$B,0),MATCH($A52,data_pull!$2:$2,0)),AR52*((1+AS34/400)))</f>
        <v>15.1</v>
      </c>
      <c r="AT52" s="60">
        <f>_xlfn.IFNA(INDEX(data_pull!$A:$BA,MATCH(AT$2,data_pull!$B:$B,0),MATCH($A52,data_pull!$2:$2,0)),AS52*((1+AT34/400)))</f>
        <v>16.8</v>
      </c>
      <c r="AU52" s="60">
        <f>_xlfn.IFNA(INDEX(data_pull!$A:$BA,MATCH(AU$2,data_pull!$B:$B,0),MATCH($A52,data_pull!$2:$2,0)),AT52*((1+AU34/400)))</f>
        <v>15.2</v>
      </c>
      <c r="AV52" s="60">
        <f>_xlfn.IFNA(INDEX(data_pull!$A:$BA,MATCH(AV$2,data_pull!$B:$B,0),MATCH($A52,data_pull!$2:$2,0)),AU52*((1+AV34/400)))</f>
        <v>15.7</v>
      </c>
      <c r="AW52" s="60">
        <f>_xlfn.IFNA(INDEX(data_pull!$A:$BA,MATCH(AW$2,data_pull!$B:$B,0),MATCH($A52,data_pull!$2:$2,0)),AV52*((1+AW34/400)))</f>
        <v>14.1</v>
      </c>
      <c r="AX52" s="60">
        <f>_xlfn.IFNA(INDEX(data_pull!$A:$BA,MATCH(AX$2,data_pull!$B:$B,0),MATCH($A52,data_pull!$2:$2,0)),AW52*((1+AX34/400)))</f>
        <v>14.1</v>
      </c>
      <c r="AY52" s="60">
        <f>_xlfn.IFNA(INDEX(data_pull!$A:$BA,MATCH(AY$2,data_pull!$B:$B,0),MATCH($A52,data_pull!$2:$2,0)),AX52*((1+AY34/400)))</f>
        <v>14.3</v>
      </c>
      <c r="AZ52" s="60">
        <f>_xlfn.IFNA(INDEX(data_pull!$A:$BA,MATCH(AZ$2,data_pull!$B:$B,0),MATCH($A52,data_pull!$2:$2,0)),AY52*((1+AZ34/400)))</f>
        <v>14.4</v>
      </c>
      <c r="BA52" s="60">
        <f>_xlfn.IFNA(INDEX(data_pull!$A:$BA,MATCH(BA$2,data_pull!$B:$B,0),MATCH($A52,data_pull!$2:$2,0)),AZ52*((1+BA34/400)))</f>
        <v>13.3</v>
      </c>
      <c r="BB52" s="60">
        <f>_xlfn.IFNA(INDEX(data_pull!$A:$BA,MATCH(BB$2,data_pull!$B:$B,0),MATCH($A52,data_pull!$2:$2,0)),BA52*((1+BB34/400)))</f>
        <v>12.8</v>
      </c>
      <c r="BC52" s="60">
        <f>_xlfn.IFNA(INDEX(data_pull!$A:$BA,MATCH(BC$2,data_pull!$B:$B,0),MATCH($A52,data_pull!$2:$2,0)),BB52*((1+BC34/400)))</f>
        <v>15.7</v>
      </c>
      <c r="BD52" s="60">
        <f>_xlfn.IFNA(INDEX(data_pull!$A:$BA,MATCH(BD$2,data_pull!$B:$B,0),MATCH($A52,data_pull!$2:$2,0)),BC52*((1+BD34/400)))</f>
        <v>17.399999999999999</v>
      </c>
      <c r="BE52" s="60">
        <f>_xlfn.IFNA(INDEX(data_pull!$A:$BA,MATCH(BE$2,data_pull!$B:$B,0),MATCH($A52,data_pull!$2:$2,0)),BD52*((1+BE34/400)))</f>
        <v>17.7</v>
      </c>
      <c r="BF52" s="60">
        <f>_xlfn.IFNA(INDEX(data_pull!$A:$BA,MATCH(BF$2,data_pull!$B:$B,0),MATCH($A52,data_pull!$2:$2,0)),BE52*((1+BF34/400)))</f>
        <v>20.100000000000001</v>
      </c>
      <c r="BG52" s="60">
        <f>_xlfn.IFNA(INDEX(data_pull!$A:$BA,MATCH(BG$2,data_pull!$B:$B,0),MATCH($A52,data_pull!$2:$2,0)),BF52*((1+BG34/400)))</f>
        <v>19.899999999999999</v>
      </c>
      <c r="BH52" s="60">
        <f>_xlfn.IFNA(INDEX(data_pull!$A:$BA,MATCH(BH$2,data_pull!$B:$B,0),MATCH($A52,data_pull!$2:$2,0)),BG52*((1+BH34/400)))</f>
        <v>17.5</v>
      </c>
      <c r="BI52" s="60">
        <f>_xlfn.IFNA(INDEX(data_pull!$A:$BA,MATCH(BI$2,data_pull!$B:$B,0),MATCH($A52,data_pull!$2:$2,0)),BH52*((1+BI34/400)))</f>
        <v>17.7</v>
      </c>
      <c r="BJ52" s="60">
        <f>_xlfn.IFNA(INDEX(data_pull!$A:$BA,MATCH(BJ$2,data_pull!$B:$B,0),MATCH($A52,data_pull!$2:$2,0)),BI52*((1+BJ34/400)))</f>
        <v>20</v>
      </c>
      <c r="BK52" s="60">
        <f>_xlfn.IFNA(INDEX(data_pull!$A:$BA,MATCH(BK$2,data_pull!$B:$B,0),MATCH($A52,data_pull!$2:$2,0)),BJ52*((1+BK34/400)))</f>
        <v>19.600000000000001</v>
      </c>
      <c r="BL52" s="60">
        <f>_xlfn.IFNA(INDEX(data_pull!$A:$BA,MATCH(BL$2,data_pull!$B:$B,0),MATCH($A52,data_pull!$2:$2,0)),BK52*((1+BL34/400)))</f>
        <v>20.9</v>
      </c>
      <c r="BM52" s="60">
        <f>_xlfn.IFNA(INDEX(data_pull!$A:$BA,MATCH(BM$2,data_pull!$B:$B,0),MATCH($A52,data_pull!$2:$2,0)),BL52*((1+BM34/400)))</f>
        <v>20.5</v>
      </c>
      <c r="BN52" s="60">
        <f>_xlfn.IFNA(INDEX(data_pull!$A:$BA,MATCH(BN$2,data_pull!$B:$B,0),MATCH($A52,data_pull!$2:$2,0)),BM52*((1+BN34/400)))</f>
        <v>21.4</v>
      </c>
      <c r="BO52" s="60">
        <f>_xlfn.IFNA(INDEX(data_pull!$A:$BA,MATCH(BO$2,data_pull!$B:$B,0),MATCH($A52,data_pull!$2:$2,0)),BN52*((1+BO34/400)))</f>
        <v>22</v>
      </c>
      <c r="BP52" s="60">
        <f>_xlfn.IFNA(INDEX(data_pull!$A:$BA,MATCH(BP$2,data_pull!$B:$B,0),MATCH($A52,data_pull!$2:$2,0)),BO52*((1+BP34/400)))</f>
        <v>22.4</v>
      </c>
      <c r="BQ52" s="60">
        <f>_xlfn.IFNA(INDEX(data_pull!$A:$BA,MATCH(BQ$2,data_pull!$B:$B,0),MATCH($A52,data_pull!$2:$2,0)),BP52*((1+BQ34/400)))</f>
        <v>24.8</v>
      </c>
      <c r="BR52" s="60">
        <f>_xlfn.IFNA(INDEX(data_pull!$A:$BA,MATCH(BR$2,data_pull!$B:$B,0),MATCH($A52,data_pull!$2:$2,0)),BQ52*((1+BR34/400)))</f>
        <v>22.7</v>
      </c>
      <c r="BS52" s="60">
        <f>_xlfn.IFNA(INDEX(data_pull!$A:$BA,MATCH(BS$2,data_pull!$B:$B,0),MATCH($A52,data_pull!$2:$2,0)),BR52*((1+BS34/400)))</f>
        <v>24.5</v>
      </c>
      <c r="BT52" s="60">
        <f>_xlfn.IFNA(INDEX(data_pull!$A:$BA,MATCH(BT$2,data_pull!$B:$B,0),MATCH($A52,data_pull!$2:$2,0)),BS52*((1+BT34/400)))</f>
        <v>24.8</v>
      </c>
      <c r="BU52" s="60">
        <f>_xlfn.IFNA(INDEX(data_pull!$A:$BA,MATCH(BU$2,data_pull!$B:$B,0),MATCH($A52,data_pull!$2:$2,0)),BT52*((1+BU34/400)))</f>
        <v>23.6</v>
      </c>
      <c r="BV52" s="60">
        <f>_xlfn.IFNA(INDEX(data_pull!$A:$BA,MATCH(BV$2,data_pull!$B:$B,0),MATCH($A52,data_pull!$2:$2,0)),BU52*((1+BV34/400)))</f>
        <v>23.4</v>
      </c>
      <c r="BW52" s="60">
        <f>_xlfn.IFNA(INDEX(data_pull!$A:$BA,MATCH(BW$2,data_pull!$B:$B,0),MATCH($A52,data_pull!$2:$2,0)),BV52*((1+BW34/400)))</f>
        <v>25.2</v>
      </c>
      <c r="BX52" s="60">
        <f>_xlfn.IFNA(INDEX(data_pull!$A:$BA,MATCH(BX$2,data_pull!$B:$B,0),MATCH($A52,data_pull!$2:$2,0)),BW52*((1+BX34/400)))</f>
        <v>27.3</v>
      </c>
      <c r="BY52" s="60">
        <f>_xlfn.IFNA(INDEX(data_pull!$A:$BA,MATCH(BY$2,data_pull!$B:$B,0),MATCH($A52,data_pull!$2:$2,0)),BX52*((1+BY34/400)))</f>
        <v>28.2</v>
      </c>
      <c r="BZ52" s="60">
        <f>_xlfn.IFNA(INDEX(data_pull!$A:$BA,MATCH(BZ$2,data_pull!$B:$B,0),MATCH($A52,data_pull!$2:$2,0)),BY52*((1+BZ34/400)))</f>
        <v>27.8</v>
      </c>
      <c r="CA52" s="60">
        <f>_xlfn.IFNA(INDEX(data_pull!$A:$BA,MATCH(CA$2,data_pull!$B:$B,0),MATCH($A52,data_pull!$2:$2,0)),BZ52*((1+CA34/400)))</f>
        <v>24.2</v>
      </c>
      <c r="CB52" s="60">
        <f>_xlfn.IFNA(INDEX(data_pull!$A:$BA,MATCH(CB$2,data_pull!$B:$B,0),MATCH($A52,data_pull!$2:$2,0)),CA52*((1+CB34/400)))</f>
        <v>22.8</v>
      </c>
      <c r="CC52" s="60">
        <f>_xlfn.IFNA(INDEX(data_pull!$A:$BA,MATCH(CC$2,data_pull!$B:$B,0),MATCH($A52,data_pull!$2:$2,0)),CB52*((1+CC34/400)))</f>
        <v>22.1</v>
      </c>
      <c r="CD52" s="60">
        <f>_xlfn.IFNA(INDEX(data_pull!$A:$BA,MATCH(CD$2,data_pull!$B:$B,0),MATCH($A52,data_pull!$2:$2,0)),CC52*((1+CD34/400)))</f>
        <v>21.4</v>
      </c>
      <c r="CE52" s="60">
        <f>_xlfn.IFNA(INDEX(data_pull!$A:$BA,MATCH(CE$2,data_pull!$B:$B,0),MATCH($A52,data_pull!$2:$2,0)),CD52*((1+CE34/400)))</f>
        <v>22.1</v>
      </c>
      <c r="CF52" s="60">
        <f>_xlfn.IFNA(INDEX(data_pull!$A:$BA,MATCH(CF$2,data_pull!$B:$B,0),MATCH($A52,data_pull!$2:$2,0)),CE52*((1+CF34/400)))</f>
        <v>23</v>
      </c>
      <c r="CG52" s="60">
        <f>_xlfn.IFNA(INDEX(data_pull!$A:$BA,MATCH(CG$2,data_pull!$B:$B,0),MATCH($A52,data_pull!$2:$2,0)),CF52*((1+CG34/400)))</f>
        <v>23.4</v>
      </c>
      <c r="CH52" s="60">
        <f>_xlfn.IFNA(INDEX(data_pull!$A:$BA,MATCH(CH$2,data_pull!$B:$B,0),MATCH($A52,data_pull!$2:$2,0)),CG52*((1+CH34/400)))</f>
        <v>23.8</v>
      </c>
      <c r="CI52" s="60">
        <f>_xlfn.IFNA(INDEX(data_pull!$A:$BA,MATCH(CI$2,data_pull!$B:$B,0),MATCH($A52,data_pull!$2:$2,0)),CH52*((1+CI34/400)))</f>
        <v>23.4</v>
      </c>
      <c r="CJ52" s="60">
        <f>_xlfn.IFNA(INDEX(data_pull!$A:$BA,MATCH(CJ$2,data_pull!$B:$B,0),MATCH($A52,data_pull!$2:$2,0)),CI52*((1+CJ34/400)))</f>
        <v>23.7</v>
      </c>
      <c r="CK52" s="60">
        <f>_xlfn.IFNA(INDEX(data_pull!$A:$BA,MATCH(CK$2,data_pull!$B:$B,0),MATCH($A52,data_pull!$2:$2,0)),CJ52*((1+CK34/400)))</f>
        <v>23.6</v>
      </c>
      <c r="CL52" s="60">
        <f>_xlfn.IFNA(INDEX(data_pull!$A:$BA,MATCH(CL$2,data_pull!$B:$B,0),MATCH($A52,data_pull!$2:$2,0)),CK52*((1+CL34/400)))</f>
        <v>25.2</v>
      </c>
      <c r="CM52" s="60">
        <f>_xlfn.IFNA(INDEX(data_pull!$A:$BA,MATCH(CM$2,data_pull!$B:$B,0),MATCH($A52,data_pull!$2:$2,0)),CL52*((1+CM34/400)))</f>
        <v>24.7</v>
      </c>
      <c r="CN52" s="60">
        <f>_xlfn.IFNA(INDEX(data_pull!$A:$BA,MATCH(CN$2,data_pull!$B:$B,0),MATCH($A52,data_pull!$2:$2,0)),CM52*((1+CN34/400)))</f>
        <v>23.2</v>
      </c>
      <c r="CO52" s="60">
        <f>_xlfn.IFNA(INDEX(data_pull!$A:$BA,MATCH(CO$2,data_pull!$B:$B,0),MATCH($A52,data_pull!$2:$2,0)),CN52*((1+CO34/400)))</f>
        <v>24.4</v>
      </c>
      <c r="CP52" s="60">
        <f>_xlfn.IFNA(INDEX(data_pull!$A:$BA,MATCH(CP$2,data_pull!$B:$B,0),MATCH($A52,data_pull!$2:$2,0)),CO52*((1+CP34/400)))</f>
        <v>24.8</v>
      </c>
      <c r="CQ52" s="60">
        <f>_xlfn.IFNA(INDEX(data_pull!$A:$BA,MATCH(CQ$2,data_pull!$B:$B,0),MATCH($A52,data_pull!$2:$2,0)),CP52*((1+CQ34/400)))</f>
        <v>26.8</v>
      </c>
      <c r="CR52" s="60">
        <f>_xlfn.IFNA(INDEX(data_pull!$A:$BA,MATCH(CR$2,data_pull!$B:$B,0),MATCH($A52,data_pull!$2:$2,0)),CQ52*((1+CR34/400)))</f>
        <v>25.2</v>
      </c>
      <c r="CS52" s="60">
        <f>_xlfn.IFNA(INDEX(data_pull!$A:$BA,MATCH(CS$2,data_pull!$B:$B,0),MATCH($A52,data_pull!$2:$2,0)),CR52*((1+CS34/400)))</f>
        <v>30.8</v>
      </c>
      <c r="CT52" s="60">
        <f>_xlfn.IFNA(INDEX(data_pull!$A:$BA,MATCH(CT$2,data_pull!$B:$B,0),MATCH($A52,data_pull!$2:$2,0)),CS52*((1+CT34/400)))</f>
        <v>27.1</v>
      </c>
      <c r="CU52" s="60">
        <f>_xlfn.IFNA(INDEX(data_pull!$A:$BA,MATCH(CU$2,data_pull!$B:$B,0),MATCH($A52,data_pull!$2:$2,0)),CT52*((1+CU34/400)))</f>
        <v>28.7</v>
      </c>
      <c r="CV52" s="60">
        <f>_xlfn.IFNA(INDEX(data_pull!$A:$BA,MATCH(CV$2,data_pull!$B:$B,0),MATCH($A52,data_pull!$2:$2,0)),CU52*((1+CV34/400)))</f>
        <v>31.4</v>
      </c>
      <c r="CW52" s="60">
        <f>_xlfn.IFNA(INDEX(data_pull!$A:$BA,MATCH(CW$2,data_pull!$B:$B,0),MATCH($A52,data_pull!$2:$2,0)),CV52*((1+CW34/400)))</f>
        <v>32.700000000000003</v>
      </c>
      <c r="CX52" s="60">
        <f>_xlfn.IFNA(INDEX(data_pull!$A:$BA,MATCH(CX$2,data_pull!$B:$B,0),MATCH($A52,data_pull!$2:$2,0)),CW52*((1+CX34/400)))</f>
        <v>32.5</v>
      </c>
      <c r="CY52" s="60">
        <f>_xlfn.IFNA(INDEX(data_pull!$A:$BA,MATCH(CY$2,data_pull!$B:$B,0),MATCH($A52,data_pull!$2:$2,0)),CX52*((1+CY34/400)))</f>
        <v>31.3</v>
      </c>
      <c r="CZ52" s="60">
        <f>_xlfn.IFNA(INDEX(data_pull!$A:$BA,MATCH(CZ$2,data_pull!$B:$B,0),MATCH($A52,data_pull!$2:$2,0)),CY52*((1+CZ34/400)))</f>
        <v>31.9</v>
      </c>
      <c r="DA52" s="60">
        <f>_xlfn.IFNA(INDEX(data_pull!$A:$BA,MATCH(DA$2,data_pull!$B:$B,0),MATCH($A52,data_pull!$2:$2,0)),CZ52*((1+DA34/400)))</f>
        <v>30.9</v>
      </c>
      <c r="DB52" s="60">
        <f>_xlfn.IFNA(INDEX(data_pull!$A:$BA,MATCH(DB$2,data_pull!$B:$B,0),MATCH($A52,data_pull!$2:$2,0)),DA52*((1+DB34/400)))</f>
        <v>31.9</v>
      </c>
      <c r="DC52" s="60">
        <f>_xlfn.IFNA(INDEX(data_pull!$A:$BA,MATCH(DC$2,data_pull!$B:$B,0),MATCH($A52,data_pull!$2:$2,0)),DB52*((1+DC34/400)))</f>
        <v>33.5</v>
      </c>
      <c r="DD52" s="60">
        <f>_xlfn.IFNA(INDEX(data_pull!$A:$BA,MATCH(DD$2,data_pull!$B:$B,0),MATCH($A52,data_pull!$2:$2,0)),DC52*((1+DD34/400)))</f>
        <v>33.299999999999997</v>
      </c>
      <c r="DE52" s="60">
        <f>_xlfn.IFNA(INDEX(data_pull!$A:$BA,MATCH(DE$2,data_pull!$B:$B,0),MATCH($A52,data_pull!$2:$2,0)),DD52*((1+DE34/400)))</f>
        <v>33.4</v>
      </c>
      <c r="DF52" s="60">
        <f>_xlfn.IFNA(INDEX(data_pull!$A:$BA,MATCH(DF$2,data_pull!$B:$B,0),MATCH($A52,data_pull!$2:$2,0)),DE52*((1+DF34/400)))</f>
        <v>33.1</v>
      </c>
      <c r="DG52" s="60">
        <f>_xlfn.IFNA(INDEX(data_pull!$A:$BA,MATCH(DG$2,data_pull!$B:$B,0),MATCH($A52,data_pull!$2:$2,0)),DF52*((1+DG34/400)))</f>
        <v>33.6</v>
      </c>
      <c r="DH52" s="60">
        <f>_xlfn.IFNA(INDEX(data_pull!$A:$BA,MATCH(DH$2,data_pull!$B:$B,0),MATCH($A52,data_pull!$2:$2,0)),DG52*((1+DH34/400)))</f>
        <v>35.5</v>
      </c>
      <c r="DI52" s="60">
        <f>_xlfn.IFNA(INDEX(data_pull!$A:$BA,MATCH(DI$2,data_pull!$B:$B,0),MATCH($A52,data_pull!$2:$2,0)),DH52*((1+DI34/400)))</f>
        <v>34.4</v>
      </c>
      <c r="DJ52" s="60">
        <f>_xlfn.IFNA(INDEX(data_pull!$A:$BA,MATCH(DJ$2,data_pull!$B:$B,0),MATCH($A52,data_pull!$2:$2,0)),DI52*((1+DJ34/400)))</f>
        <v>34.700000000000003</v>
      </c>
      <c r="DK52" s="60">
        <f>_xlfn.IFNA(INDEX(data_pull!$A:$BA,MATCH(DK$2,data_pull!$B:$B,0),MATCH($A52,data_pull!$2:$2,0)),DJ52*((1+DK34/400)))</f>
        <v>34.5</v>
      </c>
      <c r="DL52" s="60">
        <f>_xlfn.IFNA(INDEX(data_pull!$A:$BA,MATCH(DL$2,data_pull!$B:$B,0),MATCH($A52,data_pull!$2:$2,0)),DK52*((1+DL34/400)))</f>
        <v>35.700000000000003</v>
      </c>
      <c r="DM52" s="60">
        <f>_xlfn.IFNA(INDEX(data_pull!$A:$BA,MATCH(DM$2,data_pull!$B:$B,0),MATCH($A52,data_pull!$2:$2,0)),DL52*((1+DM34/400)))</f>
        <v>34.799999999999997</v>
      </c>
      <c r="DN52" s="60">
        <f>_xlfn.IFNA(INDEX(data_pull!$A:$BA,MATCH(DN$2,data_pull!$B:$B,0),MATCH($A52,data_pull!$2:$2,0)),DM52*((1+DN34/400)))</f>
        <v>36.299999999999997</v>
      </c>
      <c r="DO52" s="60">
        <f>_xlfn.IFNA(INDEX(data_pull!$A:$BA,MATCH(DO$2,data_pull!$B:$B,0),MATCH($A52,data_pull!$2:$2,0)),DN52*((1+DO34/400)))</f>
        <v>35.5</v>
      </c>
      <c r="DP52" s="60">
        <f>_xlfn.IFNA(INDEX(data_pull!$A:$BA,MATCH(DP$2,data_pull!$B:$B,0),MATCH($A52,data_pull!$2:$2,0)),DO52*((1+DP34/400)))</f>
        <v>35.6</v>
      </c>
      <c r="DQ52" s="60">
        <f>_xlfn.IFNA(INDEX(data_pull!$A:$BA,MATCH(DQ$2,data_pull!$B:$B,0),MATCH($A52,data_pull!$2:$2,0)),DP52*((1+DQ34/400)))</f>
        <v>35.9</v>
      </c>
      <c r="DR52" s="60">
        <f>_xlfn.IFNA(INDEX(data_pull!$A:$BA,MATCH(DR$2,data_pull!$B:$B,0),MATCH($A52,data_pull!$2:$2,0)),DQ52*((1+DR34/400)))</f>
        <v>37.200000000000003</v>
      </c>
      <c r="DS52" s="60">
        <f>_xlfn.IFNA(INDEX(data_pull!$A:$BA,MATCH(DS$2,data_pull!$B:$B,0),MATCH($A52,data_pull!$2:$2,0)),DR52*((1+DS34/400)))</f>
        <v>36.5</v>
      </c>
      <c r="DT52" s="60">
        <f>_xlfn.IFNA(INDEX(data_pull!$A:$BA,MATCH(DT$2,data_pull!$B:$B,0),MATCH($A52,data_pull!$2:$2,0)),DS52*((1+DT34/400)))</f>
        <v>33.5</v>
      </c>
      <c r="DU52" s="60">
        <f>_xlfn.IFNA(INDEX(data_pull!$A:$BA,MATCH(DU$2,data_pull!$B:$B,0),MATCH($A52,data_pull!$2:$2,0)),DT52*((1+DU34/400)))</f>
        <v>33.700000000000003</v>
      </c>
      <c r="DV52" s="60">
        <f>_xlfn.IFNA(INDEX(data_pull!$A:$BA,MATCH(DV$2,data_pull!$B:$B,0),MATCH($A52,data_pull!$2:$2,0)),DU52*((1+DV34/400)))</f>
        <v>30.1</v>
      </c>
      <c r="DW52" s="60">
        <f>_xlfn.IFNA(INDEX(data_pull!$A:$BA,MATCH(DW$2,data_pull!$B:$B,0),MATCH($A52,data_pull!$2:$2,0)),DV52*((1+DW34/400)))</f>
        <v>30.4</v>
      </c>
      <c r="DX52" s="60">
        <f>_xlfn.IFNA(INDEX(data_pull!$A:$BA,MATCH(DX$2,data_pull!$B:$B,0),MATCH($A52,data_pull!$2:$2,0)),DW52*((1+DX34/400)))</f>
        <v>28.3</v>
      </c>
      <c r="DY52" s="60">
        <f>_xlfn.IFNA(INDEX(data_pull!$A:$BA,MATCH(DY$2,data_pull!$B:$B,0),MATCH($A52,data_pull!$2:$2,0)),DX52*((1+DY34/400)))</f>
        <v>26.6</v>
      </c>
      <c r="DZ52" s="60">
        <f>_xlfn.IFNA(INDEX(data_pull!$A:$BA,MATCH(DZ$2,data_pull!$B:$B,0),MATCH($A52,data_pull!$2:$2,0)),DY52*((1+DZ34/400)))</f>
        <v>28.3</v>
      </c>
      <c r="EA52" s="60">
        <f>_xlfn.IFNA(INDEX(data_pull!$A:$BA,MATCH(EA$2,data_pull!$B:$B,0),MATCH($A52,data_pull!$2:$2,0)),DZ52*((1+EA34/400)))</f>
        <v>30.2</v>
      </c>
      <c r="EB52" s="60">
        <f>_xlfn.IFNA(INDEX(data_pull!$A:$BA,MATCH(EB$2,data_pull!$B:$B,0),MATCH($A52,data_pull!$2:$2,0)),EA52*((1+EB34/400)))</f>
        <v>31.5</v>
      </c>
      <c r="EC52" s="60">
        <f>_xlfn.IFNA(INDEX(data_pull!$A:$BA,MATCH(EC$2,data_pull!$B:$B,0),MATCH($A52,data_pull!$2:$2,0)),EB52*((1+EC34/400)))</f>
        <v>33.5</v>
      </c>
      <c r="ED52" s="60">
        <f>_xlfn.IFNA(INDEX(data_pull!$A:$BA,MATCH(ED$2,data_pull!$B:$B,0),MATCH($A52,data_pull!$2:$2,0)),EC52*((1+ED34/400)))</f>
        <v>34.5</v>
      </c>
      <c r="EE52" s="60">
        <f>_xlfn.IFNA(INDEX(data_pull!$A:$BA,MATCH(EE$2,data_pull!$B:$B,0),MATCH($A52,data_pull!$2:$2,0)),ED52*((1+EE34/400)))</f>
        <v>31.7</v>
      </c>
      <c r="EF52" s="60">
        <f>_xlfn.IFNA(INDEX(data_pull!$A:$BA,MATCH(EF$2,data_pull!$B:$B,0),MATCH($A52,data_pull!$2:$2,0)),EE52*((1+EF34/400)))</f>
        <v>33.6</v>
      </c>
      <c r="EG52" s="60">
        <f>_xlfn.IFNA(INDEX(data_pull!$A:$BA,MATCH(EG$2,data_pull!$B:$B,0),MATCH($A52,data_pull!$2:$2,0)),EF52*((1+EG34/400)))</f>
        <v>36.200000000000003</v>
      </c>
      <c r="EH52" s="60">
        <f>_xlfn.IFNA(INDEX(data_pull!$A:$BA,MATCH(EH$2,data_pull!$B:$B,0),MATCH($A52,data_pull!$2:$2,0)),EG52*((1+EH34/400)))</f>
        <v>37.799999999999997</v>
      </c>
      <c r="EI52" s="60">
        <f>_xlfn.IFNA(INDEX(data_pull!$A:$BA,MATCH(EI$2,data_pull!$B:$B,0),MATCH($A52,data_pull!$2:$2,0)),EH52*((1+EI34/400)))</f>
        <v>40.799999999999997</v>
      </c>
      <c r="EJ52" s="60">
        <f>_xlfn.IFNA(INDEX(data_pull!$A:$BA,MATCH(EJ$2,data_pull!$B:$B,0),MATCH($A52,data_pull!$2:$2,0)),EI52*((1+EJ34/400)))</f>
        <v>43.9</v>
      </c>
      <c r="EK52" s="60">
        <f>_xlfn.IFNA(INDEX(data_pull!$A:$BA,MATCH(EK$2,data_pull!$B:$B,0),MATCH($A52,data_pull!$2:$2,0)),EJ52*((1+EK34/400)))</f>
        <v>44.3</v>
      </c>
      <c r="EL52" s="60">
        <f>_xlfn.IFNA(INDEX(data_pull!$A:$BA,MATCH(EL$2,data_pull!$B:$B,0),MATCH($A52,data_pull!$2:$2,0)),EK52*((1+EL34/400)))</f>
        <v>55.3</v>
      </c>
      <c r="EM52" s="60">
        <f>_xlfn.IFNA(INDEX(data_pull!$A:$BA,MATCH(EM$2,data_pull!$B:$B,0),MATCH($A52,data_pull!$2:$2,0)),EL52*((1+EM34/400)))</f>
        <v>53</v>
      </c>
      <c r="EN52" s="60">
        <f>_xlfn.IFNA(INDEX(data_pull!$A:$BA,MATCH(EN$2,data_pull!$B:$B,0),MATCH($A52,data_pull!$2:$2,0)),EM52*((1+EN34/400)))</f>
        <v>53.3</v>
      </c>
      <c r="EO52" s="60">
        <f>_xlfn.IFNA(INDEX(data_pull!$A:$BA,MATCH(EO$2,data_pull!$B:$B,0),MATCH($A52,data_pull!$2:$2,0)),EN52*((1+EO34/400)))</f>
        <v>58.2</v>
      </c>
      <c r="EP52" s="60">
        <f>_xlfn.IFNA(INDEX(data_pull!$A:$BA,MATCH(EP$2,data_pull!$B:$B,0),MATCH($A52,data_pull!$2:$2,0)),EO52*((1+EP34/400)))</f>
        <v>59.6</v>
      </c>
      <c r="EQ52" s="60">
        <f>_xlfn.IFNA(INDEX(data_pull!$A:$BA,MATCH(EQ$2,data_pull!$B:$B,0),MATCH($A52,data_pull!$2:$2,0)),EP52*((1+EQ34/400)))</f>
        <v>60.3</v>
      </c>
      <c r="ER52" s="60">
        <f>_xlfn.IFNA(INDEX(data_pull!$A:$BA,MATCH(ER$2,data_pull!$B:$B,0),MATCH($A52,data_pull!$2:$2,0)),EQ52*((1+ER34/400)))</f>
        <v>61.8</v>
      </c>
      <c r="ES52" s="60">
        <f>_xlfn.IFNA(INDEX(data_pull!$A:$BA,MATCH(ES$2,data_pull!$B:$B,0),MATCH($A52,data_pull!$2:$2,0)),ER52*((1+ES34/400)))</f>
        <v>55.2</v>
      </c>
      <c r="ET52" s="60">
        <f>_xlfn.IFNA(INDEX(data_pull!$A:$BA,MATCH(ET$2,data_pull!$B:$B,0),MATCH($A52,data_pull!$2:$2,0)),ES52*((1+ET34/400)))</f>
        <v>59.2</v>
      </c>
      <c r="EU52" s="60">
        <f>_xlfn.IFNA(INDEX(data_pull!$A:$BA,MATCH(EU$2,data_pull!$B:$B,0),MATCH($A52,data_pull!$2:$2,0)),ET52*((1+EU34/400)))</f>
        <v>59.4</v>
      </c>
      <c r="EV52" s="60">
        <f>_xlfn.IFNA(INDEX(data_pull!$A:$BA,MATCH(EV$2,data_pull!$B:$B,0),MATCH($A52,data_pull!$2:$2,0)),EU52*((1+EV34/400)))</f>
        <v>56.3</v>
      </c>
      <c r="EW52" s="60">
        <f>_xlfn.IFNA(INDEX(data_pull!$A:$BA,MATCH(EW$2,data_pull!$B:$B,0),MATCH($A52,data_pull!$2:$2,0)),EV52*((1+EW34/400)))</f>
        <v>56.6</v>
      </c>
      <c r="EX52" s="60">
        <f>_xlfn.IFNA(INDEX(data_pull!$A:$BA,MATCH(EX$2,data_pull!$B:$B,0),MATCH($A52,data_pull!$2:$2,0)),EW52*((1+EX34/400)))</f>
        <v>50.2</v>
      </c>
      <c r="EY52" s="60">
        <f>_xlfn.IFNA(INDEX(data_pull!$A:$BA,MATCH(EY$2,data_pull!$B:$B,0),MATCH($A52,data_pull!$2:$2,0)),EX52*((1+EY34/400)))</f>
        <v>51.6</v>
      </c>
      <c r="EZ52" s="60">
        <f>_xlfn.IFNA(INDEX(data_pull!$A:$BA,MATCH(EZ$2,data_pull!$B:$B,0),MATCH($A52,data_pull!$2:$2,0)),EY52*((1+EZ34/400)))</f>
        <v>52.8</v>
      </c>
      <c r="FA52" s="60">
        <f>_xlfn.IFNA(INDEX(data_pull!$A:$BA,MATCH(FA$2,data_pull!$B:$B,0),MATCH($A52,data_pull!$2:$2,0)),EZ52*((1+FA34/400)))</f>
        <v>35.1</v>
      </c>
      <c r="FB52" s="60">
        <f>_xlfn.IFNA(INDEX(data_pull!$A:$BA,MATCH(FB$2,data_pull!$B:$B,0),MATCH($A52,data_pull!$2:$2,0)),FA52*((1+FB34/400)))</f>
        <v>43.7</v>
      </c>
      <c r="FC52" s="60">
        <f>_xlfn.IFNA(INDEX(data_pull!$A:$BA,MATCH(FC$2,data_pull!$B:$B,0),MATCH($A52,data_pull!$2:$2,0)),FB52*((1+FC34/400)))</f>
        <v>49.6</v>
      </c>
      <c r="FD52" s="60">
        <f>_xlfn.IFNA(INDEX(data_pull!$A:$BA,MATCH(FD$2,data_pull!$B:$B,0),MATCH($A52,data_pull!$2:$2,0)),FC52*((1+FD34/400)))</f>
        <v>41.3</v>
      </c>
      <c r="FE52" s="60">
        <f>_xlfn.IFNA(INDEX(data_pull!$A:$BA,MATCH(FE$2,data_pull!$B:$B,0),MATCH($A52,data_pull!$2:$2,0)),FD52*((1+FE34/400)))</f>
        <v>43.4</v>
      </c>
      <c r="FF52" s="60">
        <f>_xlfn.IFNA(INDEX(data_pull!$A:$BA,MATCH(FF$2,data_pull!$B:$B,0),MATCH($A52,data_pull!$2:$2,0)),FE52*((1+FF34/400)))</f>
        <v>45.1</v>
      </c>
      <c r="FG52" s="60">
        <f>_xlfn.IFNA(INDEX(data_pull!$A:$BA,MATCH(FG$2,data_pull!$B:$B,0),MATCH($A52,data_pull!$2:$2,0)),FF52*((1+FG34/400)))</f>
        <v>43.4</v>
      </c>
      <c r="FH52" s="60">
        <f>_xlfn.IFNA(INDEX(data_pull!$A:$BA,MATCH(FH$2,data_pull!$B:$B,0),MATCH($A52,data_pull!$2:$2,0)),FG52*((1+FH34/400)))</f>
        <v>45.5</v>
      </c>
      <c r="FI52" s="60">
        <f>_xlfn.IFNA(INDEX(data_pull!$A:$BA,MATCH(FI$2,data_pull!$B:$B,0),MATCH($A52,data_pull!$2:$2,0)),FH52*((1+FI34/400)))</f>
        <v>50.4</v>
      </c>
      <c r="FJ52" s="60">
        <f>_xlfn.IFNA(INDEX(data_pull!$A:$BA,MATCH(FJ$2,data_pull!$B:$B,0),MATCH($A52,data_pull!$2:$2,0)),FI52*((1+FJ34/400)))</f>
        <v>48.4</v>
      </c>
      <c r="FK52" s="60">
        <f>_xlfn.IFNA(INDEX(data_pull!$A:$BA,MATCH(FK$2,data_pull!$B:$B,0),MATCH($A52,data_pull!$2:$2,0)),FJ52*((1+FK34/400)))</f>
        <v>49.8</v>
      </c>
      <c r="FL52" s="60">
        <f>_xlfn.IFNA(INDEX(data_pull!$A:$BA,MATCH(FL$2,data_pull!$B:$B,0),MATCH($A52,data_pull!$2:$2,0)),FK52*((1+FL34/400)))</f>
        <v>46.4</v>
      </c>
      <c r="FM52" s="60">
        <f>_xlfn.IFNA(INDEX(data_pull!$A:$BA,MATCH(FM$2,data_pull!$B:$B,0),MATCH($A52,data_pull!$2:$2,0)),FL52*((1+FM34/400)))</f>
        <v>49</v>
      </c>
      <c r="FN52" s="60">
        <f>_xlfn.IFNA(INDEX(data_pull!$A:$BA,MATCH(FN$2,data_pull!$B:$B,0),MATCH($A52,data_pull!$2:$2,0)),FM52*((1+FN34/400)))</f>
        <v>49.2</v>
      </c>
      <c r="FO52" s="60">
        <f>_xlfn.IFNA(INDEX(data_pull!$A:$BA,MATCH(FO$2,data_pull!$B:$B,0),MATCH($A52,data_pull!$2:$2,0)),FN52*((1+FO34/400)))</f>
        <v>49.5</v>
      </c>
      <c r="FP52" s="60">
        <f>_xlfn.IFNA(INDEX(data_pull!$A:$BA,MATCH(FP$2,data_pull!$B:$B,0),MATCH($A52,data_pull!$2:$2,0)),FO52*((1+FP34/400)))</f>
        <v>52.1</v>
      </c>
      <c r="FQ52" s="60">
        <f>_xlfn.IFNA(INDEX(data_pull!$A:$BA,MATCH(FQ$2,data_pull!$B:$B,0),MATCH($A52,data_pull!$2:$2,0)),FP52*((1+FQ34/400)))</f>
        <v>51.9</v>
      </c>
      <c r="FR52" s="60">
        <f>_xlfn.IFNA(INDEX(data_pull!$A:$BA,MATCH(FR$2,data_pull!$B:$B,0),MATCH($A52,data_pull!$2:$2,0)),FQ52*((1+FR34/400)))</f>
        <v>53.8</v>
      </c>
      <c r="FS52" s="60">
        <f>_xlfn.IFNA(INDEX(data_pull!$A:$BA,MATCH(FS$2,data_pull!$B:$B,0),MATCH($A52,data_pull!$2:$2,0)),FR52*((1+FS34/400)))</f>
        <v>54.1</v>
      </c>
      <c r="FT52" s="60">
        <f>_xlfn.IFNA(INDEX(data_pull!$A:$BA,MATCH(FT$2,data_pull!$B:$B,0),MATCH($A52,data_pull!$2:$2,0)),FS52*((1+FT34/400)))</f>
        <v>53.1</v>
      </c>
      <c r="FU52" s="60">
        <f>_xlfn.IFNA(INDEX(data_pull!$A:$BA,MATCH(FU$2,data_pull!$B:$B,0),MATCH($A52,data_pull!$2:$2,0)),FT52*((1+FU34/400)))</f>
        <v>54.6</v>
      </c>
      <c r="FV52" s="60">
        <f>_xlfn.IFNA(INDEX(data_pull!$A:$BA,MATCH(FV$2,data_pull!$B:$B,0),MATCH($A52,data_pull!$2:$2,0)),FU52*((1+FV34/400)))</f>
        <v>55.9</v>
      </c>
      <c r="FW52" s="60">
        <f>_xlfn.IFNA(INDEX(data_pull!$A:$BA,MATCH(FW$2,data_pull!$B:$B,0),MATCH($A52,data_pull!$2:$2,0)),FV52*((1+FW34/400)))</f>
        <v>55.1</v>
      </c>
      <c r="FX52" s="60">
        <f>_xlfn.IFNA(INDEX(data_pull!$A:$BA,MATCH(FX$2,data_pull!$B:$B,0),MATCH($A52,data_pull!$2:$2,0)),FW52*((1+FX34/400)))</f>
        <v>57.3</v>
      </c>
      <c r="FY52" s="60">
        <f>_xlfn.IFNA(INDEX(data_pull!$A:$BA,MATCH(FY$2,data_pull!$B:$B,0),MATCH($A52,data_pull!$2:$2,0)),FX52*((1+FY34/400)))</f>
        <v>58</v>
      </c>
      <c r="FZ52" s="60">
        <f>_xlfn.IFNA(INDEX(data_pull!$A:$BA,MATCH(FZ$2,data_pull!$B:$B,0),MATCH($A52,data_pull!$2:$2,0)),FY52*((1+FZ34/400)))</f>
        <v>57.1</v>
      </c>
      <c r="GA52" s="60">
        <f>_xlfn.IFNA(INDEX(data_pull!$A:$BA,MATCH(GA$2,data_pull!$B:$B,0),MATCH($A52,data_pull!$2:$2,0)),FZ52*((1+GA34/400)))</f>
        <v>56.8</v>
      </c>
      <c r="GB52" s="60">
        <f>_xlfn.IFNA(INDEX(data_pull!$A:$BA,MATCH(GB$2,data_pull!$B:$B,0),MATCH($A52,data_pull!$2:$2,0)),GA52*((1+GB34/400)))</f>
        <v>56</v>
      </c>
      <c r="GC52" s="60">
        <f>_xlfn.IFNA(INDEX(data_pull!$A:$BA,MATCH(GC$2,data_pull!$B:$B,0),MATCH($A52,data_pull!$2:$2,0)),GB52*((1+GC34/400)))</f>
        <v>55.3</v>
      </c>
      <c r="GD52" s="60">
        <f>_xlfn.IFNA(INDEX(data_pull!$A:$BA,MATCH(GD$2,data_pull!$B:$B,0),MATCH($A52,data_pull!$2:$2,0)),GC52*((1+GD34/400)))</f>
        <v>55.7</v>
      </c>
      <c r="GE52" s="60">
        <f>_xlfn.IFNA(INDEX(data_pull!$A:$BA,MATCH(GE$2,data_pull!$B:$B,0),MATCH($A52,data_pull!$2:$2,0)),GD52*((1+GE34/400)))</f>
        <v>54.4</v>
      </c>
      <c r="GF52" s="60">
        <f>_xlfn.IFNA(INDEX(data_pull!$A:$BA,MATCH(GF$2,data_pull!$B:$B,0),MATCH($A52,data_pull!$2:$2,0)),GE52*((1+GF34/400)))</f>
        <v>55</v>
      </c>
      <c r="GG52" s="60">
        <f>_xlfn.IFNA(INDEX(data_pull!$A:$BA,MATCH(GG$2,data_pull!$B:$B,0),MATCH($A52,data_pull!$2:$2,0)),GF52*((1+GG34/400)))</f>
        <v>50.4</v>
      </c>
      <c r="GH52" s="60">
        <f>_xlfn.IFNA(INDEX(data_pull!$A:$BA,MATCH(GH$2,data_pull!$B:$B,0),MATCH($A52,data_pull!$2:$2,0)),GG52*((1+GH34/400)))</f>
        <v>46.6</v>
      </c>
      <c r="GI52" s="60">
        <f>_xlfn.IFNA(INDEX(data_pull!$A:$BA,MATCH(GI$2,data_pull!$B:$B,0),MATCH($A52,data_pull!$2:$2,0)),GH52*((1+GI34/400)))</f>
        <v>55.2</v>
      </c>
      <c r="GJ52" s="60">
        <f>_xlfn.IFNA(INDEX(data_pull!$A:$BA,MATCH(GJ$2,data_pull!$B:$B,0),MATCH($A52,data_pull!$2:$2,0)),GI52*((1+GJ34/400)))</f>
        <v>53.9</v>
      </c>
      <c r="GK52" s="60">
        <f>_xlfn.IFNA(INDEX(data_pull!$A:$BA,MATCH(GK$2,data_pull!$B:$B,0),MATCH($A52,data_pull!$2:$2,0)),GJ52*((1+GK34/400)))</f>
        <v>56</v>
      </c>
      <c r="GL52" s="60">
        <f>_xlfn.IFNA(INDEX(data_pull!$A:$BA,MATCH(GL$2,data_pull!$B:$B,0),MATCH($A52,data_pull!$2:$2,0)),GK52*((1+GL34/400)))</f>
        <v>49.7</v>
      </c>
      <c r="GM52" s="60">
        <f>_xlfn.IFNA(INDEX(data_pull!$A:$BA,MATCH(GM$2,data_pull!$B:$B,0),MATCH($A52,data_pull!$2:$2,0)),GL52*((1+GM34/400)))</f>
        <v>63.6</v>
      </c>
      <c r="GN52" s="60">
        <f>_xlfn.IFNA(INDEX(data_pull!$A:$BA,MATCH(GN$2,data_pull!$B:$B,0),MATCH($A52,data_pull!$2:$2,0)),GM52*((1+GN34/400)))</f>
        <v>68</v>
      </c>
      <c r="GO52" s="60">
        <f>_xlfn.IFNA(INDEX(data_pull!$A:$BA,MATCH(GO$2,data_pull!$B:$B,0),MATCH($A52,data_pull!$2:$2,0)),GN52*((1+GO34/400)))</f>
        <v>68.623746069700374</v>
      </c>
      <c r="GP52" s="60">
        <f>_xlfn.IFNA(INDEX(data_pull!$A:$BA,MATCH(GP$2,data_pull!$B:$B,0),MATCH($A52,data_pull!$2:$2,0)),GO52*((1+GP34/400)))</f>
        <v>69.282111840992215</v>
      </c>
      <c r="GQ52" s="60">
        <f>_xlfn.IFNA(INDEX(data_pull!$A:$BA,MATCH(GQ$2,data_pull!$B:$B,0),MATCH($A52,data_pull!$2:$2,0)),GP52*((1+GQ34/400)))</f>
        <v>69.965684192997628</v>
      </c>
      <c r="GR52" s="60">
        <f>_xlfn.IFNA(INDEX(data_pull!$A:$BA,MATCH(GR$2,data_pull!$B:$B,0),MATCH($A52,data_pull!$2:$2,0)),GQ52*((1+GR34/400)))</f>
        <v>70.63350263884567</v>
      </c>
      <c r="GS52" s="60">
        <f>_xlfn.IFNA(INDEX(data_pull!$A:$BA,MATCH(GS$2,data_pull!$B:$B,0),MATCH($A52,data_pull!$2:$2,0)),GR52*((1+GS34/400)))</f>
        <v>71.307621597024024</v>
      </c>
      <c r="GT52" s="60">
        <f>_xlfn.IFNA(INDEX(data_pull!$A:$BA,MATCH(GT$2,data_pull!$B:$B,0),MATCH($A52,data_pull!$2:$2,0)),GS52*((1+GT34/400)))</f>
        <v>71.953408299317445</v>
      </c>
      <c r="GU52" s="60">
        <f>_xlfn.IFNA(INDEX(data_pull!$A:$BA,MATCH(GU$2,data_pull!$B:$B,0),MATCH($A52,data_pull!$2:$2,0)),GT52*((1+GU34/400)))</f>
        <v>72.599195569901937</v>
      </c>
      <c r="GV52" s="60">
        <f>_xlfn.IFNA(INDEX(data_pull!$A:$BA,MATCH(GV$2,data_pull!$B:$B,0),MATCH($A52,data_pull!$2:$2,0)),GU52*((1+GV34/400)))</f>
        <v>73.244983393877789</v>
      </c>
      <c r="GW52" s="60">
        <f>_xlfn.IFNA(INDEX(data_pull!$A:$BA,MATCH(GW$2,data_pull!$B:$B,0),MATCH($A52,data_pull!$2:$2,0)),GV52*((1+GW34/400)))</f>
        <v>73.900209181663413</v>
      </c>
      <c r="GX52" s="60">
        <f>_xlfn.IFNA(INDEX(data_pull!$A:$BA,MATCH(GX$2,data_pull!$B:$B,0),MATCH($A52,data_pull!$2:$2,0)),GW52*((1+GX34/400)))</f>
        <v>74.568022787434742</v>
      </c>
      <c r="GY52" s="60">
        <f>_xlfn.IFNA(INDEX(data_pull!$A:$BA,MATCH(GY$2,data_pull!$B:$B,0),MATCH($A52,data_pull!$2:$2,0)),GX52*((1+GY34/400)))</f>
        <v>75.238984397899117</v>
      </c>
      <c r="GZ52" s="60">
        <f>_xlfn.IFNA(INDEX(data_pull!$A:$BA,MATCH(GZ$2,data_pull!$B:$B,0),MATCH($A52,data_pull!$2:$2,0)),GY52*((1+GZ34/400)))</f>
        <v>75.919390062392125</v>
      </c>
      <c r="HA52" s="60">
        <f>_xlfn.IFNA(INDEX(data_pull!$A:$BA,MATCH(HA$2,data_pull!$B:$B,0),MATCH($A52,data_pull!$2:$2,0)),GZ52*((1+HA34/400)))</f>
        <v>76.602944545234095</v>
      </c>
      <c r="HB52" s="60">
        <f>_xlfn.IFNA(INDEX(data_pull!$A:$BA,MATCH(HB$2,data_pull!$B:$B,0),MATCH($A52,data_pull!$2:$2,0)),HA52*((1+HB34/400)))</f>
        <v>77.299094818962146</v>
      </c>
      <c r="HC52" s="60">
        <f>_xlfn.IFNA(INDEX(data_pull!$A:$BA,MATCH(HC$2,data_pull!$B:$B,0),MATCH($A52,data_pull!$2:$2,0)),HB52*((1+HC34/400)))</f>
        <v>78.004694929536925</v>
      </c>
      <c r="HD52" s="60">
        <f>_xlfn.IFNA(INDEX(data_pull!$A:$BA,MATCH(HD$2,data_pull!$B:$B,0),MATCH($A52,data_pull!$2:$2,0)),HC52*((1+HD34/400)))</f>
        <v>78.726049908989708</v>
      </c>
      <c r="HE52" s="60">
        <f>_xlfn.IFNA(INDEX(data_pull!$A:$BA,MATCH(HE$2,data_pull!$B:$B,0),MATCH($A52,data_pull!$2:$2,0)),HD52*((1+HE34/400)))</f>
        <v>79.456861367871625</v>
      </c>
      <c r="HF52" s="60">
        <f>_xlfn.IFNA(INDEX(data_pull!$A:$BA,MATCH(HF$2,data_pull!$B:$B,0),MATCH($A52,data_pull!$2:$2,0)),HE52*((1+HF34/400)))</f>
        <v>80.20028480974095</v>
      </c>
      <c r="HG52" s="60">
        <f>_xlfn.IFNA(INDEX(data_pull!$A:$BA,MATCH(HG$2,data_pull!$B:$B,0),MATCH($A52,data_pull!$2:$2,0)),HF52*((1+HG34/400)))</f>
        <v>80.946862308284707</v>
      </c>
      <c r="HH52" s="60">
        <f>_xlfn.IFNA(INDEX(data_pull!$A:$BA,MATCH(HH$2,data_pull!$B:$B,0),MATCH($A52,data_pull!$2:$2,0)),HG52*((1+HH34/400)))</f>
        <v>81.702901509393513</v>
      </c>
      <c r="HI52" s="60">
        <f>_xlfn.IFNA(INDEX(data_pull!$A:$BA,MATCH(HI$2,data_pull!$B:$B,0),MATCH($A52,data_pull!$2:$2,0)),HH52*((1+HI34/400)))</f>
        <v>82.46524976018317</v>
      </c>
      <c r="HJ52" s="60">
        <f>_xlfn.IFNA(INDEX(data_pull!$A:$BA,MATCH(HJ$2,data_pull!$B:$B,0),MATCH($A52,data_pull!$2:$2,0)),HI52*((1+HJ34/400)))</f>
        <v>83.237062690131864</v>
      </c>
      <c r="HK52" s="60">
        <f>_xlfn.IFNA(INDEX(data_pull!$A:$BA,MATCH(HK$2,data_pull!$B:$B,0),MATCH($A52,data_pull!$2:$2,0)),HJ52*((1+HK34/400)))</f>
        <v>84.008876368403776</v>
      </c>
      <c r="HL52" s="60">
        <f>_xlfn.IFNA(INDEX(data_pull!$A:$BA,MATCH(HL$2,data_pull!$B:$B,0),MATCH($A52,data_pull!$2:$2,0)),HK52*((1+HL34/400)))</f>
        <v>84.787000259926387</v>
      </c>
      <c r="HM52" s="60">
        <f>_xlfn.IFNA(INDEX(data_pull!$A:$BA,MATCH(HM$2,data_pull!$B:$B,0),MATCH($A52,data_pull!$2:$2,0)),HL52*((1+HM34/400)))</f>
        <v>85.568279756287623</v>
      </c>
      <c r="HN52" s="60">
        <f>_xlfn.IFNA(INDEX(data_pull!$A:$BA,MATCH(HN$2,data_pull!$B:$B,0),MATCH($A52,data_pull!$2:$2,0)),HM52*((1+HN34/400)))</f>
        <v>86.355869979033457</v>
      </c>
      <c r="HO52" s="60">
        <f>_xlfn.IFNA(INDEX(data_pull!$A:$BA,MATCH(HO$2,data_pull!$B:$B,0),MATCH($A52,data_pull!$2:$2,0)),HN52*((1+HO34/400)))</f>
        <v>87.143460928738364</v>
      </c>
      <c r="HP52" s="60">
        <f>_xlfn.IFNA(INDEX(data_pull!$A:$BA,MATCH(HP$2,data_pull!$B:$B,0),MATCH($A52,data_pull!$2:$2,0)),HO52*((1+HP34/400)))</f>
        <v>87.937362427202956</v>
      </c>
      <c r="HQ52" s="60">
        <f>_xlfn.IFNA(INDEX(data_pull!$A:$BA,MATCH(HQ$2,data_pull!$B:$B,0),MATCH($A52,data_pull!$2:$2,0)),HP52*((1+HQ34/400)))</f>
        <v>88.734419681773204</v>
      </c>
      <c r="HR52" s="60">
        <f>_xlfn.IFNA(INDEX(data_pull!$A:$BA,MATCH(HR$2,data_pull!$B:$B,0),MATCH($A52,data_pull!$2:$2,0)),HQ52*((1+HR34/400)))</f>
        <v>89.540943629386092</v>
      </c>
      <c r="HS52" s="60">
        <f>_xlfn.IFNA(INDEX(data_pull!$A:$BA,MATCH(HS$2,data_pull!$B:$B,0),MATCH($A52,data_pull!$2:$2,0)),HR52*((1+HS34/400)))</f>
        <v>90.344313006441411</v>
      </c>
      <c r="HT52" s="60">
        <f>_xlfn.IFNA(INDEX(data_pull!$A:$BA,MATCH(HT$2,data_pull!$B:$B,0),MATCH($A52,data_pull!$2:$2,0)),HS52*((1+HT34/400)))</f>
        <v>91.147683071249318</v>
      </c>
      <c r="HU52" s="60">
        <f>_xlfn.IFNA(INDEX(data_pull!$A:$BA,MATCH(HU$2,data_pull!$B:$B,0),MATCH($A52,data_pull!$2:$2,0)),HT52*((1+HU34/400)))</f>
        <v>91.947899549254387</v>
      </c>
      <c r="HV52" s="60">
        <f>_xlfn.IFNA(INDEX(data_pull!$A:$BA,MATCH(HV$2,data_pull!$B:$B,0),MATCH($A52,data_pull!$2:$2,0)),HU52*((1+HV34/400)))</f>
        <v>92.751270580955918</v>
      </c>
      <c r="HW52" s="60">
        <f>_xlfn.IFNA(INDEX(data_pull!$A:$BA,MATCH(HW$2,data_pull!$B:$B,0),MATCH($A52,data_pull!$2:$2,0)),HV52*((1+HW34/400)))</f>
        <v>93.557796131091848</v>
      </c>
      <c r="HX52" s="60">
        <f>_xlfn.IFNA(INDEX(data_pull!$A:$BA,MATCH(HX$2,data_pull!$B:$B,0),MATCH($A52,data_pull!$2:$2,0)),HW52*((1+HX34/400)))</f>
        <v>94.364322310808248</v>
      </c>
      <c r="HY52" s="60">
        <f>_xlfn.IFNA(INDEX(data_pull!$A:$BA,MATCH(HY$2,data_pull!$B:$B,0),MATCH($A52,data_pull!$2:$2,0)),HX52*((1+HY34/400)))</f>
        <v>95.17400262496669</v>
      </c>
      <c r="HZ52" s="60">
        <f>_xlfn.IFNA(INDEX(data_pull!$A:$BA,MATCH(HZ$2,data_pull!$B:$B,0),MATCH($A52,data_pull!$2:$2,0)),HY52*((1+HZ34/400)))</f>
        <v>95.980530353913167</v>
      </c>
      <c r="IA52" s="60">
        <f>_xlfn.IFNA(INDEX(data_pull!$A:$BA,MATCH(IA$2,data_pull!$B:$B,0),MATCH($A52,data_pull!$2:$2,0)),HZ52*((1+IA34/400)))</f>
        <v>96.793364707722716</v>
      </c>
      <c r="IB52" s="60">
        <f>_xlfn.IFNA(INDEX(data_pull!$A:$BA,MATCH(IB$2,data_pull!$B:$B,0),MATCH($A52,data_pull!$2:$2,0)),IA52*((1+IB34/400)))</f>
        <v>97.599894243726013</v>
      </c>
      <c r="IC52" s="60">
        <f>_xlfn.IFNA(INDEX(data_pull!$A:$BA,MATCH(IC$2,data_pull!$B:$B,0),MATCH($A52,data_pull!$2:$2,0)),IB52*((1+IC34/400)))</f>
        <v>98.403272389189979</v>
      </c>
    </row>
    <row r="53" spans="1:238" s="60" customFormat="1">
      <c r="A53" s="69" t="s">
        <v>545</v>
      </c>
      <c r="B53" s="60">
        <f>_xlfn.IFNA(INDEX(data_pull!$A:$BA,MATCH(B$2,data_pull!$B:$B,0),MATCH($A53,data_pull!$2:$2,0)),A53*((1+B35/400)))</f>
        <v>1.1000000000000001</v>
      </c>
      <c r="C53" s="60">
        <f>_xlfn.IFNA(INDEX(data_pull!$A:$BA,MATCH(C$2,data_pull!$B:$B,0),MATCH($A53,data_pull!$2:$2,0)),B53*((1+C35/400)))</f>
        <v>1.1000000000000001</v>
      </c>
      <c r="D53" s="60">
        <f>_xlfn.IFNA(INDEX(data_pull!$A:$BA,MATCH(D$2,data_pull!$B:$B,0),MATCH($A53,data_pull!$2:$2,0)),C53*((1+D35/400)))</f>
        <v>1.1000000000000001</v>
      </c>
      <c r="E53" s="60">
        <f>_xlfn.IFNA(INDEX(data_pull!$A:$BA,MATCH(E$2,data_pull!$B:$B,0),MATCH($A53,data_pull!$2:$2,0)),D53*((1+E35/400)))</f>
        <v>1.1000000000000001</v>
      </c>
      <c r="F53" s="60">
        <f>_xlfn.IFNA(INDEX(data_pull!$A:$BA,MATCH(F$2,data_pull!$B:$B,0),MATCH($A53,data_pull!$2:$2,0)),E53*((1+F35/400)))</f>
        <v>1.1000000000000001</v>
      </c>
      <c r="G53" s="60">
        <f>_xlfn.IFNA(INDEX(data_pull!$A:$BA,MATCH(G$2,data_pull!$B:$B,0),MATCH($A53,data_pull!$2:$2,0)),F53*((1+G35/400)))</f>
        <v>1.2</v>
      </c>
      <c r="H53" s="60">
        <f>_xlfn.IFNA(INDEX(data_pull!$A:$BA,MATCH(H$2,data_pull!$B:$B,0),MATCH($A53,data_pull!$2:$2,0)),G53*((1+H35/400)))</f>
        <v>1.2</v>
      </c>
      <c r="I53" s="60">
        <f>_xlfn.IFNA(INDEX(data_pull!$A:$BA,MATCH(I$2,data_pull!$B:$B,0),MATCH($A53,data_pull!$2:$2,0)),H53*((1+I35/400)))</f>
        <v>1.2</v>
      </c>
      <c r="J53" s="60">
        <f>_xlfn.IFNA(INDEX(data_pull!$A:$BA,MATCH(J$2,data_pull!$B:$B,0),MATCH($A53,data_pull!$2:$2,0)),I53*((1+J35/400)))</f>
        <v>1.3</v>
      </c>
      <c r="K53" s="60">
        <f>_xlfn.IFNA(INDEX(data_pull!$A:$BA,MATCH(K$2,data_pull!$B:$B,0),MATCH($A53,data_pull!$2:$2,0)),J53*((1+K35/400)))</f>
        <v>1.3</v>
      </c>
      <c r="L53" s="60">
        <f>_xlfn.IFNA(INDEX(data_pull!$A:$BA,MATCH(L$2,data_pull!$B:$B,0),MATCH($A53,data_pull!$2:$2,0)),K53*((1+L35/400)))</f>
        <v>1.3</v>
      </c>
      <c r="M53" s="60">
        <f>_xlfn.IFNA(INDEX(data_pull!$A:$BA,MATCH(M$2,data_pull!$B:$B,0),MATCH($A53,data_pull!$2:$2,0)),L53*((1+M35/400)))</f>
        <v>1.4</v>
      </c>
      <c r="N53" s="60">
        <f>_xlfn.IFNA(INDEX(data_pull!$A:$BA,MATCH(N$2,data_pull!$B:$B,0),MATCH($A53,data_pull!$2:$2,0)),M53*((1+N35/400)))</f>
        <v>1.4</v>
      </c>
      <c r="O53" s="60">
        <f>_xlfn.IFNA(INDEX(data_pull!$A:$BA,MATCH(O$2,data_pull!$B:$B,0),MATCH($A53,data_pull!$2:$2,0)),N53*((1+O35/400)))</f>
        <v>1.5</v>
      </c>
      <c r="P53" s="60">
        <f>_xlfn.IFNA(INDEX(data_pull!$A:$BA,MATCH(P$2,data_pull!$B:$B,0),MATCH($A53,data_pull!$2:$2,0)),O53*((1+P35/400)))</f>
        <v>1.5</v>
      </c>
      <c r="Q53" s="60">
        <f>_xlfn.IFNA(INDEX(data_pull!$A:$BA,MATCH(Q$2,data_pull!$B:$B,0),MATCH($A53,data_pull!$2:$2,0)),P53*((1+Q35/400)))</f>
        <v>1.6</v>
      </c>
      <c r="R53" s="60">
        <f>_xlfn.IFNA(INDEX(data_pull!$A:$BA,MATCH(R$2,data_pull!$B:$B,0),MATCH($A53,data_pull!$2:$2,0)),Q53*((1+R35/400)))</f>
        <v>1.6</v>
      </c>
      <c r="S53" s="60">
        <f>_xlfn.IFNA(INDEX(data_pull!$A:$BA,MATCH(S$2,data_pull!$B:$B,0),MATCH($A53,data_pull!$2:$2,0)),R53*((1+S35/400)))</f>
        <v>1.6</v>
      </c>
      <c r="T53" s="60">
        <f>_xlfn.IFNA(INDEX(data_pull!$A:$BA,MATCH(T$2,data_pull!$B:$B,0),MATCH($A53,data_pull!$2:$2,0)),S53*((1+T35/400)))</f>
        <v>1.7</v>
      </c>
      <c r="U53" s="60">
        <f>_xlfn.IFNA(INDEX(data_pull!$A:$BA,MATCH(U$2,data_pull!$B:$B,0),MATCH($A53,data_pull!$2:$2,0)),T53*((1+U35/400)))</f>
        <v>1.7</v>
      </c>
      <c r="V53" s="60">
        <f>_xlfn.IFNA(INDEX(data_pull!$A:$BA,MATCH(V$2,data_pull!$B:$B,0),MATCH($A53,data_pull!$2:$2,0)),U53*((1+V35/400)))</f>
        <v>1.8</v>
      </c>
      <c r="W53" s="60">
        <f>_xlfn.IFNA(INDEX(data_pull!$A:$BA,MATCH(W$2,data_pull!$B:$B,0),MATCH($A53,data_pull!$2:$2,0)),V53*((1+W35/400)))</f>
        <v>1.8</v>
      </c>
      <c r="X53" s="60">
        <f>_xlfn.IFNA(INDEX(data_pull!$A:$BA,MATCH(X$2,data_pull!$B:$B,0),MATCH($A53,data_pull!$2:$2,0)),W53*((1+X35/400)))</f>
        <v>1.9</v>
      </c>
      <c r="Y53" s="60">
        <f>_xlfn.IFNA(INDEX(data_pull!$A:$BA,MATCH(Y$2,data_pull!$B:$B,0),MATCH($A53,data_pull!$2:$2,0)),X53*((1+Y35/400)))</f>
        <v>2</v>
      </c>
      <c r="Z53" s="60">
        <f>_xlfn.IFNA(INDEX(data_pull!$A:$BA,MATCH(Z$2,data_pull!$B:$B,0),MATCH($A53,data_pull!$2:$2,0)),Y53*((1+Z35/400)))</f>
        <v>2</v>
      </c>
      <c r="AA53" s="60">
        <f>_xlfn.IFNA(INDEX(data_pull!$A:$BA,MATCH(AA$2,data_pull!$B:$B,0),MATCH($A53,data_pull!$2:$2,0)),Z53*((1+AA35/400)))</f>
        <v>2.1</v>
      </c>
      <c r="AB53" s="60">
        <f>_xlfn.IFNA(INDEX(data_pull!$A:$BA,MATCH(AB$2,data_pull!$B:$B,0),MATCH($A53,data_pull!$2:$2,0)),AA53*((1+AB35/400)))</f>
        <v>2.2000000000000002</v>
      </c>
      <c r="AC53" s="60">
        <f>_xlfn.IFNA(INDEX(data_pull!$A:$BA,MATCH(AC$2,data_pull!$B:$B,0),MATCH($A53,data_pull!$2:$2,0)),AB53*((1+AC35/400)))</f>
        <v>2.2999999999999998</v>
      </c>
      <c r="AD53" s="60">
        <f>_xlfn.IFNA(INDEX(data_pull!$A:$BA,MATCH(AD$2,data_pull!$B:$B,0),MATCH($A53,data_pull!$2:$2,0)),AC53*((1+AD35/400)))</f>
        <v>2.5</v>
      </c>
      <c r="AE53" s="60">
        <f>_xlfn.IFNA(INDEX(data_pull!$A:$BA,MATCH(AE$2,data_pull!$B:$B,0),MATCH($A53,data_pull!$2:$2,0)),AD53*((1+AE35/400)))</f>
        <v>2.7</v>
      </c>
      <c r="AF53" s="60">
        <f>_xlfn.IFNA(INDEX(data_pull!$A:$BA,MATCH(AF$2,data_pull!$B:$B,0),MATCH($A53,data_pull!$2:$2,0)),AE53*((1+AF35/400)))</f>
        <v>2.9</v>
      </c>
      <c r="AG53" s="60">
        <f>_xlfn.IFNA(INDEX(data_pull!$A:$BA,MATCH(AG$2,data_pull!$B:$B,0),MATCH($A53,data_pull!$2:$2,0)),AF53*((1+AG35/400)))</f>
        <v>3</v>
      </c>
      <c r="AH53" s="60">
        <f>_xlfn.IFNA(INDEX(data_pull!$A:$BA,MATCH(AH$2,data_pull!$B:$B,0),MATCH($A53,data_pull!$2:$2,0)),AG53*((1+AH35/400)))</f>
        <v>3.2</v>
      </c>
      <c r="AI53" s="60">
        <f>_xlfn.IFNA(INDEX(data_pull!$A:$BA,MATCH(AI$2,data_pull!$B:$B,0),MATCH($A53,data_pull!$2:$2,0)),AH53*((1+AI35/400)))</f>
        <v>3.3</v>
      </c>
      <c r="AJ53" s="60">
        <f>_xlfn.IFNA(INDEX(data_pull!$A:$BA,MATCH(AJ$2,data_pull!$B:$B,0),MATCH($A53,data_pull!$2:$2,0)),AI53*((1+AJ35/400)))</f>
        <v>3.5</v>
      </c>
      <c r="AK53" s="60">
        <f>_xlfn.IFNA(INDEX(data_pull!$A:$BA,MATCH(AK$2,data_pull!$B:$B,0),MATCH($A53,data_pull!$2:$2,0)),AJ53*((1+AK35/400)))</f>
        <v>3.6</v>
      </c>
      <c r="AL53" s="60">
        <f>_xlfn.IFNA(INDEX(data_pull!$A:$BA,MATCH(AL$2,data_pull!$B:$B,0),MATCH($A53,data_pull!$2:$2,0)),AK53*((1+AL35/400)))</f>
        <v>3.8</v>
      </c>
      <c r="AM53" s="60">
        <f>_xlfn.IFNA(INDEX(data_pull!$A:$BA,MATCH(AM$2,data_pull!$B:$B,0),MATCH($A53,data_pull!$2:$2,0)),AL53*((1+AM35/400)))</f>
        <v>3.9</v>
      </c>
      <c r="AN53" s="60">
        <f>_xlfn.IFNA(INDEX(data_pull!$A:$BA,MATCH(AN$2,data_pull!$B:$B,0),MATCH($A53,data_pull!$2:$2,0)),AM53*((1+AN35/400)))</f>
        <v>3.9</v>
      </c>
      <c r="AO53" s="60">
        <f>_xlfn.IFNA(INDEX(data_pull!$A:$BA,MATCH(AO$2,data_pull!$B:$B,0),MATCH($A53,data_pull!$2:$2,0)),AN53*((1+AO35/400)))</f>
        <v>4</v>
      </c>
      <c r="AP53" s="60">
        <f>_xlfn.IFNA(INDEX(data_pull!$A:$BA,MATCH(AP$2,data_pull!$B:$B,0),MATCH($A53,data_pull!$2:$2,0)),AO53*((1+AP35/400)))</f>
        <v>3.6</v>
      </c>
      <c r="AQ53" s="60">
        <f>_xlfn.IFNA(INDEX(data_pull!$A:$BA,MATCH(AQ$2,data_pull!$B:$B,0),MATCH($A53,data_pull!$2:$2,0)),AP53*((1+AQ35/400)))</f>
        <v>2.9</v>
      </c>
      <c r="AR53" s="60">
        <f>_xlfn.IFNA(INDEX(data_pull!$A:$BA,MATCH(AR$2,data_pull!$B:$B,0),MATCH($A53,data_pull!$2:$2,0)),AQ53*((1+AR35/400)))</f>
        <v>3.8</v>
      </c>
      <c r="AS53" s="60">
        <f>_xlfn.IFNA(INDEX(data_pull!$A:$BA,MATCH(AS$2,data_pull!$B:$B,0),MATCH($A53,data_pull!$2:$2,0)),AR53*((1+AS35/400)))</f>
        <v>4</v>
      </c>
      <c r="AT53" s="60">
        <f>_xlfn.IFNA(INDEX(data_pull!$A:$BA,MATCH(AT$2,data_pull!$B:$B,0),MATCH($A53,data_pull!$2:$2,0)),AS53*((1+AT35/400)))</f>
        <v>3.7</v>
      </c>
      <c r="AU53" s="60">
        <f>_xlfn.IFNA(INDEX(data_pull!$A:$BA,MATCH(AU$2,data_pull!$B:$B,0),MATCH($A53,data_pull!$2:$2,0)),AT53*((1+AU35/400)))</f>
        <v>3.8</v>
      </c>
      <c r="AV53" s="60">
        <f>_xlfn.IFNA(INDEX(data_pull!$A:$BA,MATCH(AV$2,data_pull!$B:$B,0),MATCH($A53,data_pull!$2:$2,0)),AU53*((1+AV35/400)))</f>
        <v>3.9</v>
      </c>
      <c r="AW53" s="60">
        <f>_xlfn.IFNA(INDEX(data_pull!$A:$BA,MATCH(AW$2,data_pull!$B:$B,0),MATCH($A53,data_pull!$2:$2,0)),AV53*((1+AW35/400)))</f>
        <v>4</v>
      </c>
      <c r="AX53" s="60">
        <f>_xlfn.IFNA(INDEX(data_pull!$A:$BA,MATCH(AX$2,data_pull!$B:$B,0),MATCH($A53,data_pull!$2:$2,0)),AW53*((1+AX35/400)))</f>
        <v>4</v>
      </c>
      <c r="AY53" s="60">
        <f>_xlfn.IFNA(INDEX(data_pull!$A:$BA,MATCH(AY$2,data_pull!$B:$B,0),MATCH($A53,data_pull!$2:$2,0)),AX53*((1+AY35/400)))</f>
        <v>4</v>
      </c>
      <c r="AZ53" s="60">
        <f>_xlfn.IFNA(INDEX(data_pull!$A:$BA,MATCH(AZ$2,data_pull!$B:$B,0),MATCH($A53,data_pull!$2:$2,0)),AY53*((1+AZ35/400)))</f>
        <v>4.0999999999999996</v>
      </c>
      <c r="BA53" s="60">
        <f>_xlfn.IFNA(INDEX(data_pull!$A:$BA,MATCH(BA$2,data_pull!$B:$B,0),MATCH($A53,data_pull!$2:$2,0)),AZ53*((1+BA35/400)))</f>
        <v>4.0999999999999996</v>
      </c>
      <c r="BB53" s="60">
        <f>_xlfn.IFNA(INDEX(data_pull!$A:$BA,MATCH(BB$2,data_pull!$B:$B,0),MATCH($A53,data_pull!$2:$2,0)),BA53*((1+BB35/400)))</f>
        <v>4</v>
      </c>
      <c r="BC53" s="60">
        <f>_xlfn.IFNA(INDEX(data_pull!$A:$BA,MATCH(BC$2,data_pull!$B:$B,0),MATCH($A53,data_pull!$2:$2,0)),BB53*((1+BC35/400)))</f>
        <v>4.0999999999999996</v>
      </c>
      <c r="BD53" s="60">
        <f>_xlfn.IFNA(INDEX(data_pull!$A:$BA,MATCH(BD$2,data_pull!$B:$B,0),MATCH($A53,data_pull!$2:$2,0)),BC53*((1+BD35/400)))</f>
        <v>4.0999999999999996</v>
      </c>
      <c r="BE53" s="60">
        <f>_xlfn.IFNA(INDEX(data_pull!$A:$BA,MATCH(BE$2,data_pull!$B:$B,0),MATCH($A53,data_pull!$2:$2,0)),BD53*((1+BE35/400)))</f>
        <v>4.3</v>
      </c>
      <c r="BF53" s="60">
        <f>_xlfn.IFNA(INDEX(data_pull!$A:$BA,MATCH(BF$2,data_pull!$B:$B,0),MATCH($A53,data_pull!$2:$2,0)),BE53*((1+BF35/400)))</f>
        <v>4.5</v>
      </c>
      <c r="BG53" s="60">
        <f>_xlfn.IFNA(INDEX(data_pull!$A:$BA,MATCH(BG$2,data_pull!$B:$B,0),MATCH($A53,data_pull!$2:$2,0)),BF53*((1+BG35/400)))</f>
        <v>4.7</v>
      </c>
      <c r="BH53" s="60">
        <f>_xlfn.IFNA(INDEX(data_pull!$A:$BA,MATCH(BH$2,data_pull!$B:$B,0),MATCH($A53,data_pull!$2:$2,0)),BG53*((1+BH35/400)))</f>
        <v>4.8</v>
      </c>
      <c r="BI53" s="60">
        <f>_xlfn.IFNA(INDEX(data_pull!$A:$BA,MATCH(BI$2,data_pull!$B:$B,0),MATCH($A53,data_pull!$2:$2,0)),BH53*((1+BI35/400)))</f>
        <v>4.8</v>
      </c>
      <c r="BJ53" s="60">
        <f>_xlfn.IFNA(INDEX(data_pull!$A:$BA,MATCH(BJ$2,data_pull!$B:$B,0),MATCH($A53,data_pull!$2:$2,0)),BI53*((1+BJ35/400)))</f>
        <v>4.7</v>
      </c>
      <c r="BK53" s="60">
        <f>_xlfn.IFNA(INDEX(data_pull!$A:$BA,MATCH(BK$2,data_pull!$B:$B,0),MATCH($A53,data_pull!$2:$2,0)),BJ53*((1+BK35/400)))</f>
        <v>4.8</v>
      </c>
      <c r="BL53" s="60">
        <f>_xlfn.IFNA(INDEX(data_pull!$A:$BA,MATCH(BL$2,data_pull!$B:$B,0),MATCH($A53,data_pull!$2:$2,0)),BK53*((1+BL35/400)))</f>
        <v>4.9000000000000004</v>
      </c>
      <c r="BM53" s="60">
        <f>_xlfn.IFNA(INDEX(data_pull!$A:$BA,MATCH(BM$2,data_pull!$B:$B,0),MATCH($A53,data_pull!$2:$2,0)),BL53*((1+BM35/400)))</f>
        <v>5.2</v>
      </c>
      <c r="BN53" s="60">
        <f>_xlfn.IFNA(INDEX(data_pull!$A:$BA,MATCH(BN$2,data_pull!$B:$B,0),MATCH($A53,data_pull!$2:$2,0)),BM53*((1+BN35/400)))</f>
        <v>5.5</v>
      </c>
      <c r="BO53" s="60">
        <f>_xlfn.IFNA(INDEX(data_pull!$A:$BA,MATCH(BO$2,data_pull!$B:$B,0),MATCH($A53,data_pull!$2:$2,0)),BN53*((1+BO35/400)))</f>
        <v>5.8</v>
      </c>
      <c r="BP53" s="60">
        <f>_xlfn.IFNA(INDEX(data_pull!$A:$BA,MATCH(BP$2,data_pull!$B:$B,0),MATCH($A53,data_pull!$2:$2,0)),BO53*((1+BP35/400)))</f>
        <v>6.1</v>
      </c>
      <c r="BQ53" s="60">
        <f>_xlfn.IFNA(INDEX(data_pull!$A:$BA,MATCH(BQ$2,data_pull!$B:$B,0),MATCH($A53,data_pull!$2:$2,0)),BP53*((1+BQ35/400)))</f>
        <v>6.4</v>
      </c>
      <c r="BR53" s="60">
        <f>_xlfn.IFNA(INDEX(data_pull!$A:$BA,MATCH(BR$2,data_pull!$B:$B,0),MATCH($A53,data_pull!$2:$2,0)),BQ53*((1+BR35/400)))</f>
        <v>6.7</v>
      </c>
      <c r="BS53" s="60">
        <f>_xlfn.IFNA(INDEX(data_pull!$A:$BA,MATCH(BS$2,data_pull!$B:$B,0),MATCH($A53,data_pull!$2:$2,0)),BR53*((1+BS35/400)))</f>
        <v>7</v>
      </c>
      <c r="BT53" s="60">
        <f>_xlfn.IFNA(INDEX(data_pull!$A:$BA,MATCH(BT$2,data_pull!$B:$B,0),MATCH($A53,data_pull!$2:$2,0)),BS53*((1+BT35/400)))</f>
        <v>7.3</v>
      </c>
      <c r="BU53" s="60">
        <f>_xlfn.IFNA(INDEX(data_pull!$A:$BA,MATCH(BU$2,data_pull!$B:$B,0),MATCH($A53,data_pull!$2:$2,0)),BT53*((1+BU35/400)))</f>
        <v>7.7</v>
      </c>
      <c r="BV53" s="60">
        <f>_xlfn.IFNA(INDEX(data_pull!$A:$BA,MATCH(BV$2,data_pull!$B:$B,0),MATCH($A53,data_pull!$2:$2,0)),BU53*((1+BV35/400)))</f>
        <v>8</v>
      </c>
      <c r="BW53" s="60">
        <f>_xlfn.IFNA(INDEX(data_pull!$A:$BA,MATCH(BW$2,data_pull!$B:$B,0),MATCH($A53,data_pull!$2:$2,0)),BV53*((1+BW35/400)))</f>
        <v>8.3000000000000007</v>
      </c>
      <c r="BX53" s="60">
        <f>_xlfn.IFNA(INDEX(data_pull!$A:$BA,MATCH(BX$2,data_pull!$B:$B,0),MATCH($A53,data_pull!$2:$2,0)),BW53*((1+BX35/400)))</f>
        <v>8.5</v>
      </c>
      <c r="BY53" s="60">
        <f>_xlfn.IFNA(INDEX(data_pull!$A:$BA,MATCH(BY$2,data_pull!$B:$B,0),MATCH($A53,data_pull!$2:$2,0)),BX53*((1+BY35/400)))</f>
        <v>8.6999999999999993</v>
      </c>
      <c r="BZ53" s="60">
        <f>_xlfn.IFNA(INDEX(data_pull!$A:$BA,MATCH(BZ$2,data_pull!$B:$B,0),MATCH($A53,data_pull!$2:$2,0)),BY53*((1+BZ35/400)))</f>
        <v>8.8000000000000007</v>
      </c>
      <c r="CA53" s="60">
        <f>_xlfn.IFNA(INDEX(data_pull!$A:$BA,MATCH(CA$2,data_pull!$B:$B,0),MATCH($A53,data_pull!$2:$2,0)),BZ53*((1+CA35/400)))</f>
        <v>8.9</v>
      </c>
      <c r="CB53" s="60">
        <f>_xlfn.IFNA(INDEX(data_pull!$A:$BA,MATCH(CB$2,data_pull!$B:$B,0),MATCH($A53,data_pull!$2:$2,0)),CA53*((1+CB35/400)))</f>
        <v>9</v>
      </c>
      <c r="CC53" s="60">
        <f>_xlfn.IFNA(INDEX(data_pull!$A:$BA,MATCH(CC$2,data_pull!$B:$B,0),MATCH($A53,data_pull!$2:$2,0)),CB53*((1+CC35/400)))</f>
        <v>9.3000000000000007</v>
      </c>
      <c r="CD53" s="60">
        <f>_xlfn.IFNA(INDEX(data_pull!$A:$BA,MATCH(CD$2,data_pull!$B:$B,0),MATCH($A53,data_pull!$2:$2,0)),CC53*((1+CD35/400)))</f>
        <v>9.5</v>
      </c>
      <c r="CE53" s="60">
        <f>_xlfn.IFNA(INDEX(data_pull!$A:$BA,MATCH(CE$2,data_pull!$B:$B,0),MATCH($A53,data_pull!$2:$2,0)),CD53*((1+CE35/400)))</f>
        <v>9.9</v>
      </c>
      <c r="CF53" s="60">
        <f>_xlfn.IFNA(INDEX(data_pull!$A:$BA,MATCH(CF$2,data_pull!$B:$B,0),MATCH($A53,data_pull!$2:$2,0)),CE53*((1+CF35/400)))</f>
        <v>10.199999999999999</v>
      </c>
      <c r="CG53" s="60">
        <f>_xlfn.IFNA(INDEX(data_pull!$A:$BA,MATCH(CG$2,data_pull!$B:$B,0),MATCH($A53,data_pull!$2:$2,0)),CF53*((1+CG35/400)))</f>
        <v>10.5</v>
      </c>
      <c r="CH53" s="60">
        <f>_xlfn.IFNA(INDEX(data_pull!$A:$BA,MATCH(CH$2,data_pull!$B:$B,0),MATCH($A53,data_pull!$2:$2,0)),CG53*((1+CH35/400)))</f>
        <v>11</v>
      </c>
      <c r="CI53" s="60">
        <f>_xlfn.IFNA(INDEX(data_pull!$A:$BA,MATCH(CI$2,data_pull!$B:$B,0),MATCH($A53,data_pull!$2:$2,0)),CH53*((1+CI35/400)))</f>
        <v>11.4</v>
      </c>
      <c r="CJ53" s="60">
        <f>_xlfn.IFNA(INDEX(data_pull!$A:$BA,MATCH(CJ$2,data_pull!$B:$B,0),MATCH($A53,data_pull!$2:$2,0)),CI53*((1+CJ35/400)))</f>
        <v>11.8</v>
      </c>
      <c r="CK53" s="60">
        <f>_xlfn.IFNA(INDEX(data_pull!$A:$BA,MATCH(CK$2,data_pull!$B:$B,0),MATCH($A53,data_pull!$2:$2,0)),CJ53*((1+CK35/400)))</f>
        <v>12.2</v>
      </c>
      <c r="CL53" s="60">
        <f>_xlfn.IFNA(INDEX(data_pull!$A:$BA,MATCH(CL$2,data_pull!$B:$B,0),MATCH($A53,data_pull!$2:$2,0)),CK53*((1+CL35/400)))</f>
        <v>12.6</v>
      </c>
      <c r="CM53" s="60">
        <f>_xlfn.IFNA(INDEX(data_pull!$A:$BA,MATCH(CM$2,data_pull!$B:$B,0),MATCH($A53,data_pull!$2:$2,0)),CL53*((1+CM35/400)))</f>
        <v>13</v>
      </c>
      <c r="CN53" s="60">
        <f>_xlfn.IFNA(INDEX(data_pull!$A:$BA,MATCH(CN$2,data_pull!$B:$B,0),MATCH($A53,data_pull!$2:$2,0)),CM53*((1+CN35/400)))</f>
        <v>13.3</v>
      </c>
      <c r="CO53" s="60">
        <f>_xlfn.IFNA(INDEX(data_pull!$A:$BA,MATCH(CO$2,data_pull!$B:$B,0),MATCH($A53,data_pull!$2:$2,0)),CN53*((1+CO35/400)))</f>
        <v>13.6</v>
      </c>
      <c r="CP53" s="60">
        <f>_xlfn.IFNA(INDEX(data_pull!$A:$BA,MATCH(CP$2,data_pull!$B:$B,0),MATCH($A53,data_pull!$2:$2,0)),CO53*((1+CP35/400)))</f>
        <v>13.8</v>
      </c>
      <c r="CQ53" s="60">
        <f>_xlfn.IFNA(INDEX(data_pull!$A:$BA,MATCH(CQ$2,data_pull!$B:$B,0),MATCH($A53,data_pull!$2:$2,0)),CP53*((1+CQ35/400)))</f>
        <v>14.1</v>
      </c>
      <c r="CR53" s="60">
        <f>_xlfn.IFNA(INDEX(data_pull!$A:$BA,MATCH(CR$2,data_pull!$B:$B,0),MATCH($A53,data_pull!$2:$2,0)),CQ53*((1+CR35/400)))</f>
        <v>14.2</v>
      </c>
      <c r="CS53" s="60">
        <f>_xlfn.IFNA(INDEX(data_pull!$A:$BA,MATCH(CS$2,data_pull!$B:$B,0),MATCH($A53,data_pull!$2:$2,0)),CR53*((1+CS35/400)))</f>
        <v>14.4</v>
      </c>
      <c r="CT53" s="60">
        <f>_xlfn.IFNA(INDEX(data_pull!$A:$BA,MATCH(CT$2,data_pull!$B:$B,0),MATCH($A53,data_pull!$2:$2,0)),CS53*((1+CT35/400)))</f>
        <v>14.6</v>
      </c>
      <c r="CU53" s="60">
        <f>_xlfn.IFNA(INDEX(data_pull!$A:$BA,MATCH(CU$2,data_pull!$B:$B,0),MATCH($A53,data_pull!$2:$2,0)),CT53*((1+CU35/400)))</f>
        <v>14.6</v>
      </c>
      <c r="CV53" s="60">
        <f>_xlfn.IFNA(INDEX(data_pull!$A:$BA,MATCH(CV$2,data_pull!$B:$B,0),MATCH($A53,data_pull!$2:$2,0)),CU53*((1+CV35/400)))</f>
        <v>14.5</v>
      </c>
      <c r="CW53" s="60">
        <f>_xlfn.IFNA(INDEX(data_pull!$A:$BA,MATCH(CW$2,data_pull!$B:$B,0),MATCH($A53,data_pull!$2:$2,0)),CV53*((1+CW35/400)))</f>
        <v>14.4</v>
      </c>
      <c r="CX53" s="60">
        <f>_xlfn.IFNA(INDEX(data_pull!$A:$BA,MATCH(CX$2,data_pull!$B:$B,0),MATCH($A53,data_pull!$2:$2,0)),CW53*((1+CX35/400)))</f>
        <v>14</v>
      </c>
      <c r="CY53" s="60">
        <f>_xlfn.IFNA(INDEX(data_pull!$A:$BA,MATCH(CY$2,data_pull!$B:$B,0),MATCH($A53,data_pull!$2:$2,0)),CX53*((1+CY35/400)))</f>
        <v>13.7</v>
      </c>
      <c r="CZ53" s="60">
        <f>_xlfn.IFNA(INDEX(data_pull!$A:$BA,MATCH(CZ$2,data_pull!$B:$B,0),MATCH($A53,data_pull!$2:$2,0)),CY53*((1+CZ35/400)))</f>
        <v>13.5</v>
      </c>
      <c r="DA53" s="60">
        <f>_xlfn.IFNA(INDEX(data_pull!$A:$BA,MATCH(DA$2,data_pull!$B:$B,0),MATCH($A53,data_pull!$2:$2,0)),CZ53*((1+DA35/400)))</f>
        <v>13.2</v>
      </c>
      <c r="DB53" s="60">
        <f>_xlfn.IFNA(INDEX(data_pull!$A:$BA,MATCH(DB$2,data_pull!$B:$B,0),MATCH($A53,data_pull!$2:$2,0)),DA53*((1+DB35/400)))</f>
        <v>13</v>
      </c>
      <c r="DC53" s="60">
        <f>_xlfn.IFNA(INDEX(data_pull!$A:$BA,MATCH(DC$2,data_pull!$B:$B,0),MATCH($A53,data_pull!$2:$2,0)),DB53*((1+DC35/400)))</f>
        <v>12.7</v>
      </c>
      <c r="DD53" s="60">
        <f>_xlfn.IFNA(INDEX(data_pull!$A:$BA,MATCH(DD$2,data_pull!$B:$B,0),MATCH($A53,data_pull!$2:$2,0)),DC53*((1+DD35/400)))</f>
        <v>12.3</v>
      </c>
      <c r="DE53" s="60">
        <f>_xlfn.IFNA(INDEX(data_pull!$A:$BA,MATCH(DE$2,data_pull!$B:$B,0),MATCH($A53,data_pull!$2:$2,0)),DD53*((1+DE35/400)))</f>
        <v>11.9</v>
      </c>
      <c r="DF53" s="60">
        <f>_xlfn.IFNA(INDEX(data_pull!$A:$BA,MATCH(DF$2,data_pull!$B:$B,0),MATCH($A53,data_pull!$2:$2,0)),DE53*((1+DF35/400)))</f>
        <v>11.3</v>
      </c>
      <c r="DG53" s="60">
        <f>_xlfn.IFNA(INDEX(data_pull!$A:$BA,MATCH(DG$2,data_pull!$B:$B,0),MATCH($A53,data_pull!$2:$2,0)),DF53*((1+DG35/400)))</f>
        <v>10.9</v>
      </c>
      <c r="DH53" s="60">
        <f>_xlfn.IFNA(INDEX(data_pull!$A:$BA,MATCH(DH$2,data_pull!$B:$B,0),MATCH($A53,data_pull!$2:$2,0)),DG53*((1+DH35/400)))</f>
        <v>10.6</v>
      </c>
      <c r="DI53" s="60">
        <f>_xlfn.IFNA(INDEX(data_pull!$A:$BA,MATCH(DI$2,data_pull!$B:$B,0),MATCH($A53,data_pull!$2:$2,0)),DH53*((1+DI35/400)))</f>
        <v>10.5</v>
      </c>
      <c r="DJ53" s="60">
        <f>_xlfn.IFNA(INDEX(data_pull!$A:$BA,MATCH(DJ$2,data_pull!$B:$B,0),MATCH($A53,data_pull!$2:$2,0)),DI53*((1+DJ35/400)))</f>
        <v>10.5</v>
      </c>
      <c r="DK53" s="60">
        <f>_xlfn.IFNA(INDEX(data_pull!$A:$BA,MATCH(DK$2,data_pull!$B:$B,0),MATCH($A53,data_pull!$2:$2,0)),DJ53*((1+DK35/400)))</f>
        <v>10.5</v>
      </c>
      <c r="DL53" s="60">
        <f>_xlfn.IFNA(INDEX(data_pull!$A:$BA,MATCH(DL$2,data_pull!$B:$B,0),MATCH($A53,data_pull!$2:$2,0)),DK53*((1+DL35/400)))</f>
        <v>10.3</v>
      </c>
      <c r="DM53" s="60">
        <f>_xlfn.IFNA(INDEX(data_pull!$A:$BA,MATCH(DM$2,data_pull!$B:$B,0),MATCH($A53,data_pull!$2:$2,0)),DL53*((1+DM35/400)))</f>
        <v>10.1</v>
      </c>
      <c r="DN53" s="60">
        <f>_xlfn.IFNA(INDEX(data_pull!$A:$BA,MATCH(DN$2,data_pull!$B:$B,0),MATCH($A53,data_pull!$2:$2,0)),DM53*((1+DN35/400)))</f>
        <v>9.9</v>
      </c>
      <c r="DO53" s="60">
        <f>_xlfn.IFNA(INDEX(data_pull!$A:$BA,MATCH(DO$2,data_pull!$B:$B,0),MATCH($A53,data_pull!$2:$2,0)),DN53*((1+DO35/400)))</f>
        <v>9.6999999999999993</v>
      </c>
      <c r="DP53" s="60">
        <f>_xlfn.IFNA(INDEX(data_pull!$A:$BA,MATCH(DP$2,data_pull!$B:$B,0),MATCH($A53,data_pull!$2:$2,0)),DO53*((1+DP35/400)))</f>
        <v>9.6999999999999993</v>
      </c>
      <c r="DQ53" s="60">
        <f>_xlfn.IFNA(INDEX(data_pull!$A:$BA,MATCH(DQ$2,data_pull!$B:$B,0),MATCH($A53,data_pull!$2:$2,0)),DP53*((1+DQ35/400)))</f>
        <v>9.8000000000000007</v>
      </c>
      <c r="DR53" s="60">
        <f>_xlfn.IFNA(INDEX(data_pull!$A:$BA,MATCH(DR$2,data_pull!$B:$B,0),MATCH($A53,data_pull!$2:$2,0)),DQ53*((1+DR35/400)))</f>
        <v>10</v>
      </c>
      <c r="DS53" s="60">
        <f>_xlfn.IFNA(INDEX(data_pull!$A:$BA,MATCH(DS$2,data_pull!$B:$B,0),MATCH($A53,data_pull!$2:$2,0)),DR53*((1+DS35/400)))</f>
        <v>10.4</v>
      </c>
      <c r="DT53" s="60">
        <f>_xlfn.IFNA(INDEX(data_pull!$A:$BA,MATCH(DT$2,data_pull!$B:$B,0),MATCH($A53,data_pull!$2:$2,0)),DS53*((1+DT35/400)))</f>
        <v>11</v>
      </c>
      <c r="DU53" s="60">
        <f>_xlfn.IFNA(INDEX(data_pull!$A:$BA,MATCH(DU$2,data_pull!$B:$B,0),MATCH($A53,data_pull!$2:$2,0)),DT53*((1+DU35/400)))</f>
        <v>11.8</v>
      </c>
      <c r="DV53" s="60">
        <f>_xlfn.IFNA(INDEX(data_pull!$A:$BA,MATCH(DV$2,data_pull!$B:$B,0),MATCH($A53,data_pull!$2:$2,0)),DU53*((1+DV35/400)))</f>
        <v>12.7</v>
      </c>
      <c r="DW53" s="60">
        <f>_xlfn.IFNA(INDEX(data_pull!$A:$BA,MATCH(DW$2,data_pull!$B:$B,0),MATCH($A53,data_pull!$2:$2,0)),DV53*((1+DW35/400)))</f>
        <v>13.5</v>
      </c>
      <c r="DX53" s="60">
        <f>_xlfn.IFNA(INDEX(data_pull!$A:$BA,MATCH(DX$2,data_pull!$B:$B,0),MATCH($A53,data_pull!$2:$2,0)),DW53*((1+DX35/400)))</f>
        <v>14.1</v>
      </c>
      <c r="DY53" s="60">
        <f>_xlfn.IFNA(INDEX(data_pull!$A:$BA,MATCH(DY$2,data_pull!$B:$B,0),MATCH($A53,data_pull!$2:$2,0)),DX53*((1+DY35/400)))</f>
        <v>14.5</v>
      </c>
      <c r="DZ53" s="60">
        <f>_xlfn.IFNA(INDEX(data_pull!$A:$BA,MATCH(DZ$2,data_pull!$B:$B,0),MATCH($A53,data_pull!$2:$2,0)),DY53*((1+DZ35/400)))</f>
        <v>14.9</v>
      </c>
      <c r="EA53" s="60">
        <f>_xlfn.IFNA(INDEX(data_pull!$A:$BA,MATCH(EA$2,data_pull!$B:$B,0),MATCH($A53,data_pull!$2:$2,0)),DZ53*((1+EA35/400)))</f>
        <v>15.4</v>
      </c>
      <c r="EB53" s="60">
        <f>_xlfn.IFNA(INDEX(data_pull!$A:$BA,MATCH(EB$2,data_pull!$B:$B,0),MATCH($A53,data_pull!$2:$2,0)),EA53*((1+EB35/400)))</f>
        <v>16.100000000000001</v>
      </c>
      <c r="EC53" s="60">
        <f>_xlfn.IFNA(INDEX(data_pull!$A:$BA,MATCH(EC$2,data_pull!$B:$B,0),MATCH($A53,data_pull!$2:$2,0)),EB53*((1+EC35/400)))</f>
        <v>17</v>
      </c>
      <c r="ED53" s="60">
        <f>_xlfn.IFNA(INDEX(data_pull!$A:$BA,MATCH(ED$2,data_pull!$B:$B,0),MATCH($A53,data_pull!$2:$2,0)),EC53*((1+ED35/400)))</f>
        <v>18</v>
      </c>
      <c r="EE53" s="60">
        <f>_xlfn.IFNA(INDEX(data_pull!$A:$BA,MATCH(EE$2,data_pull!$B:$B,0),MATCH($A53,data_pull!$2:$2,0)),ED53*((1+EE35/400)))</f>
        <v>19.2</v>
      </c>
      <c r="EF53" s="60">
        <f>_xlfn.IFNA(INDEX(data_pull!$A:$BA,MATCH(EF$2,data_pull!$B:$B,0),MATCH($A53,data_pull!$2:$2,0)),EE53*((1+EF35/400)))</f>
        <v>20.5</v>
      </c>
      <c r="EG53" s="60">
        <f>_xlfn.IFNA(INDEX(data_pull!$A:$BA,MATCH(EG$2,data_pull!$B:$B,0),MATCH($A53,data_pull!$2:$2,0)),EF53*((1+EG35/400)))</f>
        <v>22</v>
      </c>
      <c r="EH53" s="60">
        <f>_xlfn.IFNA(INDEX(data_pull!$A:$BA,MATCH(EH$2,data_pull!$B:$B,0),MATCH($A53,data_pull!$2:$2,0)),EG53*((1+EH35/400)))</f>
        <v>23.4</v>
      </c>
      <c r="EI53" s="60">
        <f>_xlfn.IFNA(INDEX(data_pull!$A:$BA,MATCH(EI$2,data_pull!$B:$B,0),MATCH($A53,data_pull!$2:$2,0)),EH53*((1+EI35/400)))</f>
        <v>24.5</v>
      </c>
      <c r="EJ53" s="60">
        <f>_xlfn.IFNA(INDEX(data_pull!$A:$BA,MATCH(EJ$2,data_pull!$B:$B,0),MATCH($A53,data_pull!$2:$2,0)),EI53*((1+EJ35/400)))</f>
        <v>25.2</v>
      </c>
      <c r="EK53" s="60">
        <f>_xlfn.IFNA(INDEX(data_pull!$A:$BA,MATCH(EK$2,data_pull!$B:$B,0),MATCH($A53,data_pull!$2:$2,0)),EJ53*((1+EK35/400)))</f>
        <v>25.5</v>
      </c>
      <c r="EL53" s="60">
        <f>_xlfn.IFNA(INDEX(data_pull!$A:$BA,MATCH(EL$2,data_pull!$B:$B,0),MATCH($A53,data_pull!$2:$2,0)),EK53*((1+EL35/400)))</f>
        <v>25.3</v>
      </c>
      <c r="EM53" s="60">
        <f>_xlfn.IFNA(INDEX(data_pull!$A:$BA,MATCH(EM$2,data_pull!$B:$B,0),MATCH($A53,data_pull!$2:$2,0)),EL53*((1+EM35/400)))</f>
        <v>25</v>
      </c>
      <c r="EN53" s="60">
        <f>_xlfn.IFNA(INDEX(data_pull!$A:$BA,MATCH(EN$2,data_pull!$B:$B,0),MATCH($A53,data_pull!$2:$2,0)),EM53*((1+EN35/400)))</f>
        <v>24.4</v>
      </c>
      <c r="EO53" s="60">
        <f>_xlfn.IFNA(INDEX(data_pull!$A:$BA,MATCH(EO$2,data_pull!$B:$B,0),MATCH($A53,data_pull!$2:$2,0)),EN53*((1+EO35/400)))</f>
        <v>23.7</v>
      </c>
      <c r="EP53" s="60">
        <f>_xlfn.IFNA(INDEX(data_pull!$A:$BA,MATCH(EP$2,data_pull!$B:$B,0),MATCH($A53,data_pull!$2:$2,0)),EO53*((1+EP35/400)))</f>
        <v>22.8</v>
      </c>
      <c r="EQ53" s="60">
        <f>_xlfn.IFNA(INDEX(data_pull!$A:$BA,MATCH(EQ$2,data_pull!$B:$B,0),MATCH($A53,data_pull!$2:$2,0)),EP53*((1+EQ35/400)))</f>
        <v>21.9</v>
      </c>
      <c r="ER53" s="60">
        <f>_xlfn.IFNA(INDEX(data_pull!$A:$BA,MATCH(ER$2,data_pull!$B:$B,0),MATCH($A53,data_pull!$2:$2,0)),EQ53*((1+ER35/400)))</f>
        <v>21</v>
      </c>
      <c r="ES53" s="60">
        <f>_xlfn.IFNA(INDEX(data_pull!$A:$BA,MATCH(ES$2,data_pull!$B:$B,0),MATCH($A53,data_pull!$2:$2,0)),ER53*((1+ES35/400)))</f>
        <v>20.2</v>
      </c>
      <c r="ET53" s="60">
        <f>_xlfn.IFNA(INDEX(data_pull!$A:$BA,MATCH(ET$2,data_pull!$B:$B,0),MATCH($A53,data_pull!$2:$2,0)),ES53*((1+ET35/400)))</f>
        <v>19.399999999999999</v>
      </c>
      <c r="EU53" s="60">
        <f>_xlfn.IFNA(INDEX(data_pull!$A:$BA,MATCH(EU$2,data_pull!$B:$B,0),MATCH($A53,data_pull!$2:$2,0)),ET53*((1+EU35/400)))</f>
        <v>18.899999999999999</v>
      </c>
      <c r="EV53" s="60">
        <f>_xlfn.IFNA(INDEX(data_pull!$A:$BA,MATCH(EV$2,data_pull!$B:$B,0),MATCH($A53,data_pull!$2:$2,0)),EU53*((1+EV35/400)))</f>
        <v>18.5</v>
      </c>
      <c r="EW53" s="60">
        <f>_xlfn.IFNA(INDEX(data_pull!$A:$BA,MATCH(EW$2,data_pull!$B:$B,0),MATCH($A53,data_pull!$2:$2,0)),EV53*((1+EW35/400)))</f>
        <v>18.5</v>
      </c>
      <c r="EX53" s="60">
        <f>_xlfn.IFNA(INDEX(data_pull!$A:$BA,MATCH(EX$2,data_pull!$B:$B,0),MATCH($A53,data_pull!$2:$2,0)),EW53*((1+EX35/400)))</f>
        <v>18.600000000000001</v>
      </c>
      <c r="EY53" s="60">
        <f>_xlfn.IFNA(INDEX(data_pull!$A:$BA,MATCH(EY$2,data_pull!$B:$B,0),MATCH($A53,data_pull!$2:$2,0)),EX53*((1+EY35/400)))</f>
        <v>18.7</v>
      </c>
      <c r="EZ53" s="60">
        <f>_xlfn.IFNA(INDEX(data_pull!$A:$BA,MATCH(EZ$2,data_pull!$B:$B,0),MATCH($A53,data_pull!$2:$2,0)),EY53*((1+EZ35/400)))</f>
        <v>18.7</v>
      </c>
      <c r="FA53" s="60">
        <f>_xlfn.IFNA(INDEX(data_pull!$A:$BA,MATCH(FA$2,data_pull!$B:$B,0),MATCH($A53,data_pull!$2:$2,0)),EZ53*((1+FA35/400)))</f>
        <v>18.8</v>
      </c>
      <c r="FB53" s="60">
        <f>_xlfn.IFNA(INDEX(data_pull!$A:$BA,MATCH(FB$2,data_pull!$B:$B,0),MATCH($A53,data_pull!$2:$2,0)),FA53*((1+FB35/400)))</f>
        <v>18.8</v>
      </c>
      <c r="FC53" s="60">
        <f>_xlfn.IFNA(INDEX(data_pull!$A:$BA,MATCH(FC$2,data_pull!$B:$B,0),MATCH($A53,data_pull!$2:$2,0)),FB53*((1+FC35/400)))</f>
        <v>18.7</v>
      </c>
      <c r="FD53" s="60">
        <f>_xlfn.IFNA(INDEX(data_pull!$A:$BA,MATCH(FD$2,data_pull!$B:$B,0),MATCH($A53,data_pull!$2:$2,0)),FC53*((1+FD35/400)))</f>
        <v>18.5</v>
      </c>
      <c r="FE53" s="60">
        <f>_xlfn.IFNA(INDEX(data_pull!$A:$BA,MATCH(FE$2,data_pull!$B:$B,0),MATCH($A53,data_pull!$2:$2,0)),FD53*((1+FE35/400)))</f>
        <v>18.3</v>
      </c>
      <c r="FF53" s="60">
        <f>_xlfn.IFNA(INDEX(data_pull!$A:$BA,MATCH(FF$2,data_pull!$B:$B,0),MATCH($A53,data_pull!$2:$2,0)),FE53*((1+FF35/400)))</f>
        <v>18</v>
      </c>
      <c r="FG53" s="60">
        <f>_xlfn.IFNA(INDEX(data_pull!$A:$BA,MATCH(FG$2,data_pull!$B:$B,0),MATCH($A53,data_pull!$2:$2,0)),FF53*((1+FG35/400)))</f>
        <v>17.7</v>
      </c>
      <c r="FH53" s="60">
        <f>_xlfn.IFNA(INDEX(data_pull!$A:$BA,MATCH(FH$2,data_pull!$B:$B,0),MATCH($A53,data_pull!$2:$2,0)),FG53*((1+FH35/400)))</f>
        <v>17.7</v>
      </c>
      <c r="FI53" s="60">
        <f>_xlfn.IFNA(INDEX(data_pull!$A:$BA,MATCH(FI$2,data_pull!$B:$B,0),MATCH($A53,data_pull!$2:$2,0)),FH53*((1+FI35/400)))</f>
        <v>17.7</v>
      </c>
      <c r="FJ53" s="60">
        <f>_xlfn.IFNA(INDEX(data_pull!$A:$BA,MATCH(FJ$2,data_pull!$B:$B,0),MATCH($A53,data_pull!$2:$2,0)),FI53*((1+FJ35/400)))</f>
        <v>17.899999999999999</v>
      </c>
      <c r="FK53" s="60">
        <f>_xlfn.IFNA(INDEX(data_pull!$A:$BA,MATCH(FK$2,data_pull!$B:$B,0),MATCH($A53,data_pull!$2:$2,0)),FJ53*((1+FK35/400)))</f>
        <v>18</v>
      </c>
      <c r="FL53" s="60">
        <f>_xlfn.IFNA(INDEX(data_pull!$A:$BA,MATCH(FL$2,data_pull!$B:$B,0),MATCH($A53,data_pull!$2:$2,0)),FK53*((1+FL35/400)))</f>
        <v>17.899999999999999</v>
      </c>
      <c r="FM53" s="60">
        <f>_xlfn.IFNA(INDEX(data_pull!$A:$BA,MATCH(FM$2,data_pull!$B:$B,0),MATCH($A53,data_pull!$2:$2,0)),FL53*((1+FM35/400)))</f>
        <v>17.7</v>
      </c>
      <c r="FN53" s="60">
        <f>_xlfn.IFNA(INDEX(data_pull!$A:$BA,MATCH(FN$2,data_pull!$B:$B,0),MATCH($A53,data_pull!$2:$2,0)),FM53*((1+FN35/400)))</f>
        <v>17.399999999999999</v>
      </c>
      <c r="FO53" s="60">
        <f>_xlfn.IFNA(INDEX(data_pull!$A:$BA,MATCH(FO$2,data_pull!$B:$B,0),MATCH($A53,data_pull!$2:$2,0)),FN53*((1+FO35/400)))</f>
        <v>17.2</v>
      </c>
      <c r="FP53" s="60">
        <f>_xlfn.IFNA(INDEX(data_pull!$A:$BA,MATCH(FP$2,data_pull!$B:$B,0),MATCH($A53,data_pull!$2:$2,0)),FO53*((1+FP35/400)))</f>
        <v>17.100000000000001</v>
      </c>
      <c r="FQ53" s="60">
        <f>_xlfn.IFNA(INDEX(data_pull!$A:$BA,MATCH(FQ$2,data_pull!$B:$B,0),MATCH($A53,data_pull!$2:$2,0)),FP53*((1+FQ35/400)))</f>
        <v>17.100000000000001</v>
      </c>
      <c r="FR53" s="60">
        <f>_xlfn.IFNA(INDEX(data_pull!$A:$BA,MATCH(FR$2,data_pull!$B:$B,0),MATCH($A53,data_pull!$2:$2,0)),FQ53*((1+FR35/400)))</f>
        <v>17.3</v>
      </c>
      <c r="FS53" s="60">
        <f>_xlfn.IFNA(INDEX(data_pull!$A:$BA,MATCH(FS$2,data_pull!$B:$B,0),MATCH($A53,data_pull!$2:$2,0)),FR53*((1+FS35/400)))</f>
        <v>17.5</v>
      </c>
      <c r="FT53" s="60">
        <f>_xlfn.IFNA(INDEX(data_pull!$A:$BA,MATCH(FT$2,data_pull!$B:$B,0),MATCH($A53,data_pull!$2:$2,0)),FS53*((1+FT35/400)))</f>
        <v>17.8</v>
      </c>
      <c r="FU53" s="60">
        <f>_xlfn.IFNA(INDEX(data_pull!$A:$BA,MATCH(FU$2,data_pull!$B:$B,0),MATCH($A53,data_pull!$2:$2,0)),FT53*((1+FU35/400)))</f>
        <v>18.100000000000001</v>
      </c>
      <c r="FV53" s="60">
        <f>_xlfn.IFNA(INDEX(data_pull!$A:$BA,MATCH(FV$2,data_pull!$B:$B,0),MATCH($A53,data_pull!$2:$2,0)),FU53*((1+FV35/400)))</f>
        <v>18.399999999999999</v>
      </c>
      <c r="FW53" s="60">
        <f>_xlfn.IFNA(INDEX(data_pull!$A:$BA,MATCH(FW$2,data_pull!$B:$B,0),MATCH($A53,data_pull!$2:$2,0)),FV53*((1+FW35/400)))</f>
        <v>18.7</v>
      </c>
      <c r="FX53" s="60">
        <f>_xlfn.IFNA(INDEX(data_pull!$A:$BA,MATCH(FX$2,data_pull!$B:$B,0),MATCH($A53,data_pull!$2:$2,0)),FW53*((1+FX35/400)))</f>
        <v>18.899999999999999</v>
      </c>
      <c r="FY53" s="60">
        <f>_xlfn.IFNA(INDEX(data_pull!$A:$BA,MATCH(FY$2,data_pull!$B:$B,0),MATCH($A53,data_pull!$2:$2,0)),FX53*((1+FY35/400)))</f>
        <v>19</v>
      </c>
      <c r="FZ53" s="60">
        <f>_xlfn.IFNA(INDEX(data_pull!$A:$BA,MATCH(FZ$2,data_pull!$B:$B,0),MATCH($A53,data_pull!$2:$2,0)),FY53*((1+FZ35/400)))</f>
        <v>19</v>
      </c>
      <c r="GA53" s="60">
        <f>_xlfn.IFNA(INDEX(data_pull!$A:$BA,MATCH(GA$2,data_pull!$B:$B,0),MATCH($A53,data_pull!$2:$2,0)),FZ53*((1+GA35/400)))</f>
        <v>19.100000000000001</v>
      </c>
      <c r="GB53" s="60">
        <f>_xlfn.IFNA(INDEX(data_pull!$A:$BA,MATCH(GB$2,data_pull!$B:$B,0),MATCH($A53,data_pull!$2:$2,0)),GA53*((1+GB35/400)))</f>
        <v>19.2</v>
      </c>
      <c r="GC53" s="60">
        <f>_xlfn.IFNA(INDEX(data_pull!$A:$BA,MATCH(GC$2,data_pull!$B:$B,0),MATCH($A53,data_pull!$2:$2,0)),GB53*((1+GC35/400)))</f>
        <v>19.5</v>
      </c>
      <c r="GD53" s="60">
        <f>_xlfn.IFNA(INDEX(data_pull!$A:$BA,MATCH(GD$2,data_pull!$B:$B,0),MATCH($A53,data_pull!$2:$2,0)),GC53*((1+GD35/400)))</f>
        <v>19.7</v>
      </c>
      <c r="GE53" s="60">
        <f>_xlfn.IFNA(INDEX(data_pull!$A:$BA,MATCH(GE$2,data_pull!$B:$B,0),MATCH($A53,data_pull!$2:$2,0)),GD53*((1+GE35/400)))</f>
        <v>20</v>
      </c>
      <c r="GF53" s="60">
        <f>_xlfn.IFNA(INDEX(data_pull!$A:$BA,MATCH(GF$2,data_pull!$B:$B,0),MATCH($A53,data_pull!$2:$2,0)),GE53*((1+GF35/400)))</f>
        <v>20.2</v>
      </c>
      <c r="GG53" s="60">
        <f>_xlfn.IFNA(INDEX(data_pull!$A:$BA,MATCH(GG$2,data_pull!$B:$B,0),MATCH($A53,data_pull!$2:$2,0)),GF53*((1+GG35/400)))</f>
        <v>20.2</v>
      </c>
      <c r="GH53" s="60">
        <f>_xlfn.IFNA(INDEX(data_pull!$A:$BA,MATCH(GH$2,data_pull!$B:$B,0),MATCH($A53,data_pull!$2:$2,0)),GG53*((1+GH35/400)))</f>
        <v>20.3</v>
      </c>
      <c r="GI53" s="60">
        <f>_xlfn.IFNA(INDEX(data_pull!$A:$BA,MATCH(GI$2,data_pull!$B:$B,0),MATCH($A53,data_pull!$2:$2,0)),GH53*((1+GI35/400)))</f>
        <v>20.399999999999999</v>
      </c>
      <c r="GJ53" s="60">
        <f>_xlfn.IFNA(INDEX(data_pull!$A:$BA,MATCH(GJ$2,data_pull!$B:$B,0),MATCH($A53,data_pull!$2:$2,0)),GI53*((1+GJ35/400)))</f>
        <v>20.6</v>
      </c>
      <c r="GK53" s="60">
        <f>_xlfn.IFNA(INDEX(data_pull!$A:$BA,MATCH(GK$2,data_pull!$B:$B,0),MATCH($A53,data_pull!$2:$2,0)),GJ53*((1+GK35/400)))</f>
        <v>21</v>
      </c>
      <c r="GL53" s="60">
        <f>_xlfn.IFNA(INDEX(data_pull!$A:$BA,MATCH(GL$2,data_pull!$B:$B,0),MATCH($A53,data_pull!$2:$2,0)),GK53*((1+GL35/400)))</f>
        <v>21.3</v>
      </c>
      <c r="GM53" s="60">
        <f>_xlfn.IFNA(INDEX(data_pull!$A:$BA,MATCH(GM$2,data_pull!$B:$B,0),MATCH($A53,data_pull!$2:$2,0)),GL53*((1+GM35/400)))</f>
        <v>21.6</v>
      </c>
      <c r="GN53" s="60">
        <f>_xlfn.IFNA(INDEX(data_pull!$A:$BA,MATCH(GN$2,data_pull!$B:$B,0),MATCH($A53,data_pull!$2:$2,0)),GM53*((1+GN35/400)))</f>
        <v>21.9</v>
      </c>
      <c r="GO53" s="60">
        <f>_xlfn.IFNA(INDEX(data_pull!$A:$BA,MATCH(GO$2,data_pull!$B:$B,0),MATCH($A53,data_pull!$2:$2,0)),GN53*((1+GO35/400)))</f>
        <v>22.1</v>
      </c>
      <c r="GP53" s="60">
        <f>_xlfn.IFNA(INDEX(data_pull!$A:$BA,MATCH(GP$2,data_pull!$B:$B,0),MATCH($A53,data_pull!$2:$2,0)),GO53*((1+GP35/400)))</f>
        <v>22.312024035102539</v>
      </c>
      <c r="GQ53" s="60">
        <f>_xlfn.IFNA(INDEX(data_pull!$A:$BA,MATCH(GQ$2,data_pull!$B:$B,0),MATCH($A53,data_pull!$2:$2,0)),GP53*((1+GQ35/400)))</f>
        <v>22.532165747622514</v>
      </c>
      <c r="GR53" s="60">
        <f>_xlfn.IFNA(INDEX(data_pull!$A:$BA,MATCH(GR$2,data_pull!$B:$B,0),MATCH($A53,data_pull!$2:$2,0)),GQ53*((1+GR35/400)))</f>
        <v>22.747233978352025</v>
      </c>
      <c r="GS53" s="60">
        <f>_xlfn.IFNA(INDEX(data_pull!$A:$BA,MATCH(GS$2,data_pull!$B:$B,0),MATCH($A53,data_pull!$2:$2,0)),GR53*((1+GS35/400)))</f>
        <v>22.964331263606752</v>
      </c>
      <c r="GT53" s="60">
        <f>_xlfn.IFNA(INDEX(data_pull!$A:$BA,MATCH(GT$2,data_pull!$B:$B,0),MATCH($A53,data_pull!$2:$2,0)),GS53*((1+GT35/400)))</f>
        <v>23.172304260391115</v>
      </c>
      <c r="GU53" s="60">
        <f>_xlfn.IFNA(INDEX(data_pull!$A:$BA,MATCH(GU$2,data_pull!$B:$B,0),MATCH($A53,data_pull!$2:$2,0)),GT53*((1+GU35/400)))</f>
        <v>23.380277440191321</v>
      </c>
      <c r="GV53" s="60">
        <f>_xlfn.IFNA(INDEX(data_pull!$A:$BA,MATCH(GV$2,data_pull!$B:$B,0),MATCH($A53,data_pull!$2:$2,0)),GU53*((1+GV35/400)))</f>
        <v>23.588250798208975</v>
      </c>
      <c r="GW53" s="60">
        <f>_xlfn.IFNA(INDEX(data_pull!$A:$BA,MATCH(GW$2,data_pull!$B:$B,0),MATCH($A53,data_pull!$2:$2,0)),GV53*((1+GW35/400)))</f>
        <v>23.799263614317187</v>
      </c>
      <c r="GX53" s="60">
        <f>_xlfn.IFNA(INDEX(data_pull!$A:$BA,MATCH(GX$2,data_pull!$B:$B,0),MATCH($A53,data_pull!$2:$2,0)),GW53*((1+GX35/400)))</f>
        <v>24.014330286319559</v>
      </c>
      <c r="GY53" s="60">
        <f>_xlfn.IFNA(INDEX(data_pull!$A:$BA,MATCH(GY$2,data_pull!$B:$B,0),MATCH($A53,data_pull!$2:$2,0)),GX53*((1+GY35/400)))</f>
        <v>24.230410760507048</v>
      </c>
      <c r="GZ53" s="60">
        <f>_xlfn.IFNA(INDEX(data_pull!$A:$BA,MATCH(GZ$2,data_pull!$B:$B,0),MATCH($A53,data_pull!$2:$2,0)),GY53*((1+GZ35/400)))</f>
        <v>24.449532654115462</v>
      </c>
      <c r="HA53" s="60">
        <f>_xlfn.IFNA(INDEX(data_pull!$A:$BA,MATCH(HA$2,data_pull!$B:$B,0),MATCH($A53,data_pull!$2:$2,0)),GZ53*((1+HA35/400)))</f>
        <v>24.669668611943585</v>
      </c>
      <c r="HB53" s="60">
        <f>_xlfn.IFNA(INDEX(data_pull!$A:$BA,MATCH(HB$2,data_pull!$B:$B,0),MATCH($A53,data_pull!$2:$2,0)),HA53*((1+HB35/400)))</f>
        <v>24.893860993306205</v>
      </c>
      <c r="HC53" s="60">
        <f>_xlfn.IFNA(INDEX(data_pull!$A:$BA,MATCH(HC$2,data_pull!$B:$B,0),MATCH($A53,data_pull!$2:$2,0)),HB53*((1+HC35/400)))</f>
        <v>25.121096656422939</v>
      </c>
      <c r="HD53" s="60">
        <f>_xlfn.IFNA(INDEX(data_pull!$A:$BA,MATCH(HD$2,data_pull!$B:$B,0),MATCH($A53,data_pull!$2:$2,0)),HC53*((1+HD35/400)))</f>
        <v>25.353406111370418</v>
      </c>
      <c r="HE53" s="60">
        <f>_xlfn.IFNA(INDEX(data_pull!$A:$BA,MATCH(HE$2,data_pull!$B:$B,0),MATCH($A53,data_pull!$2:$2,0)),HD53*((1+HE35/400)))</f>
        <v>25.588760987288822</v>
      </c>
      <c r="HF53" s="60">
        <f>_xlfn.IFNA(INDEX(data_pull!$A:$BA,MATCH(HF$2,data_pull!$B:$B,0),MATCH($A53,data_pull!$2:$2,0)),HE53*((1+HF35/400)))</f>
        <v>25.828177501342495</v>
      </c>
      <c r="HG53" s="60">
        <f>_xlfn.IFNA(INDEX(data_pull!$A:$BA,MATCH(HG$2,data_pull!$B:$B,0),MATCH($A53,data_pull!$2:$2,0)),HF53*((1+HG35/400)))</f>
        <v>26.068609766597422</v>
      </c>
      <c r="HH53" s="60">
        <f>_xlfn.IFNA(INDEX(data_pull!$A:$BA,MATCH(HH$2,data_pull!$B:$B,0),MATCH($A53,data_pull!$2:$2,0)),HG53*((1+HH35/400)))</f>
        <v>26.312089134913077</v>
      </c>
      <c r="HI53" s="60">
        <f>_xlfn.IFNA(INDEX(data_pull!$A:$BA,MATCH(HI$2,data_pull!$B:$B,0),MATCH($A53,data_pull!$2:$2,0)),HH53*((1+HI35/400)))</f>
        <v>26.557600307173175</v>
      </c>
      <c r="HJ53" s="60">
        <f>_xlfn.IFNA(INDEX(data_pull!$A:$BA,MATCH(HJ$2,data_pull!$B:$B,0),MATCH($A53,data_pull!$2:$2,0)),HI53*((1+HJ35/400)))</f>
        <v>26.806159541094061</v>
      </c>
      <c r="HK53" s="60">
        <f>_xlfn.IFNA(INDEX(data_pull!$A:$BA,MATCH(HK$2,data_pull!$B:$B,0),MATCH($A53,data_pull!$2:$2,0)),HJ53*((1+HK35/400)))</f>
        <v>27.054719016009415</v>
      </c>
      <c r="HL53" s="60">
        <f>_xlfn.IFNA(INDEX(data_pull!$A:$BA,MATCH(HL$2,data_pull!$B:$B,0),MATCH($A53,data_pull!$2:$2,0)),HK53*((1+HL35/400)))</f>
        <v>27.305310669592174</v>
      </c>
      <c r="HM53" s="60">
        <f>_xlfn.IFNA(INDEX(data_pull!$A:$BA,MATCH(HM$2,data_pull!$B:$B,0),MATCH($A53,data_pull!$2:$2,0)),HL53*((1+HM35/400)))</f>
        <v>27.556918572956207</v>
      </c>
      <c r="HN53" s="60">
        <f>_xlfn.IFNA(INDEX(data_pull!$A:$BA,MATCH(HN$2,data_pull!$B:$B,0),MATCH($A53,data_pull!$2:$2,0)),HM53*((1+HN35/400)))</f>
        <v>27.810558820240349</v>
      </c>
      <c r="HO53" s="60">
        <f>_xlfn.IFNA(INDEX(data_pull!$A:$BA,MATCH(HO$2,data_pull!$B:$B,0),MATCH($A53,data_pull!$2:$2,0)),HN53*((1+HO35/400)))</f>
        <v>28.064199301638723</v>
      </c>
      <c r="HP53" s="60">
        <f>_xlfn.IFNA(INDEX(data_pull!$A:$BA,MATCH(HP$2,data_pull!$B:$B,0),MATCH($A53,data_pull!$2:$2,0)),HO53*((1+HP35/400)))</f>
        <v>28.319872069753814</v>
      </c>
      <c r="HQ53" s="60">
        <f>_xlfn.IFNA(INDEX(data_pull!$A:$BA,MATCH(HQ$2,data_pull!$B:$B,0),MATCH($A53,data_pull!$2:$2,0)),HP53*((1+HQ35/400)))</f>
        <v>28.576561136365118</v>
      </c>
      <c r="HR53" s="60">
        <f>_xlfn.IFNA(INDEX(data_pull!$A:$BA,MATCH(HR$2,data_pull!$B:$B,0),MATCH($A53,data_pull!$2:$2,0)),HQ53*((1+HR35/400)))</f>
        <v>28.836298913200284</v>
      </c>
      <c r="HS53" s="60">
        <f>_xlfn.IFNA(INDEX(data_pull!$A:$BA,MATCH(HS$2,data_pull!$B:$B,0),MATCH($A53,data_pull!$2:$2,0)),HR53*((1+HS35/400)))</f>
        <v>29.095020773340206</v>
      </c>
      <c r="HT53" s="60">
        <f>_xlfn.IFNA(INDEX(data_pull!$A:$BA,MATCH(HT$2,data_pull!$B:$B,0),MATCH($A53,data_pull!$2:$2,0)),HS53*((1+HT35/400)))</f>
        <v>29.353742854968068</v>
      </c>
      <c r="HU53" s="60">
        <f>_xlfn.IFNA(INDEX(data_pull!$A:$BA,MATCH(HU$2,data_pull!$B:$B,0),MATCH($A53,data_pull!$2:$2,0)),HT53*((1+HU35/400)))</f>
        <v>29.611449336714923</v>
      </c>
      <c r="HV53" s="60">
        <f>_xlfn.IFNA(INDEX(data_pull!$A:$BA,MATCH(HV$2,data_pull!$B:$B,0),MATCH($A53,data_pull!$2:$2,0)),HU53*((1+HV35/400)))</f>
        <v>29.87017172972697</v>
      </c>
      <c r="HW53" s="60">
        <f>_xlfn.IFNA(INDEX(data_pull!$A:$BA,MATCH(HW$2,data_pull!$B:$B,0),MATCH($A53,data_pull!$2:$2,0)),HV53*((1+HW35/400)))</f>
        <v>30.1299100226482</v>
      </c>
      <c r="HX53" s="60">
        <f>_xlfn.IFNA(INDEX(data_pull!$A:$BA,MATCH(HX$2,data_pull!$B:$B,0),MATCH($A53,data_pull!$2:$2,0)),HW53*((1+HX35/400)))</f>
        <v>30.389648518323277</v>
      </c>
      <c r="HY53" s="60">
        <f>_xlfn.IFNA(INDEX(data_pull!$A:$BA,MATCH(HY$2,data_pull!$B:$B,0),MATCH($A53,data_pull!$2:$2,0)),HX53*((1+HY35/400)))</f>
        <v>30.650402790244353</v>
      </c>
      <c r="HZ53" s="60">
        <f>_xlfn.IFNA(INDEX(data_pull!$A:$BA,MATCH(HZ$2,data_pull!$B:$B,0),MATCH($A53,data_pull!$2:$2,0)),HY53*((1+HZ35/400)))</f>
        <v>30.910141784842711</v>
      </c>
      <c r="IA53" s="60">
        <f>_xlfn.IFNA(INDEX(data_pull!$A:$BA,MATCH(IA$2,data_pull!$B:$B,0),MATCH($A53,data_pull!$2:$2,0)),HZ53*((1+IA35/400)))</f>
        <v>31.17191180248275</v>
      </c>
      <c r="IB53" s="60">
        <f>_xlfn.IFNA(INDEX(data_pull!$A:$BA,MATCH(IB$2,data_pull!$B:$B,0),MATCH($A53,data_pull!$2:$2,0)),IA53*((1+IB35/400)))</f>
        <v>31.431651379036456</v>
      </c>
      <c r="IC53" s="60">
        <f>_xlfn.IFNA(INDEX(data_pull!$A:$BA,MATCH(IC$2,data_pull!$B:$B,0),MATCH($A53,data_pull!$2:$2,0)),IB53*((1+IC35/400)))</f>
        <v>31.690376063006937</v>
      </c>
    </row>
    <row r="54" spans="1:238" s="60" customFormat="1">
      <c r="W54" s="61"/>
      <c r="X54" s="61"/>
      <c r="Y54" s="61"/>
      <c r="Z54" s="61"/>
      <c r="AA54" s="61"/>
      <c r="AB54" s="61"/>
      <c r="AC54" s="61"/>
      <c r="AD54" s="61"/>
      <c r="AE54" s="61"/>
      <c r="AF54" s="61"/>
      <c r="AG54" s="61"/>
      <c r="AH54" s="61"/>
      <c r="AI54" s="61"/>
      <c r="AJ54" s="61"/>
      <c r="AK54" s="61"/>
      <c r="AL54" s="61"/>
      <c r="AM54" s="61"/>
      <c r="AN54" s="61"/>
      <c r="AO54" s="61"/>
      <c r="AP54" s="61"/>
      <c r="AQ54" s="61"/>
      <c r="AR54" s="61"/>
      <c r="AS54" s="61"/>
      <c r="BO54" s="61"/>
      <c r="BP54" s="61"/>
      <c r="BQ54" s="61"/>
      <c r="BR54" s="61"/>
      <c r="BS54" s="61"/>
      <c r="BT54" s="61"/>
      <c r="BU54" s="61"/>
      <c r="BV54" s="61"/>
      <c r="BW54" s="61"/>
      <c r="BX54" s="61"/>
      <c r="BY54" s="61"/>
      <c r="BZ54" s="61"/>
      <c r="CA54" s="61"/>
      <c r="CB54" s="61"/>
      <c r="CC54" s="61"/>
      <c r="CD54" s="61"/>
      <c r="CE54" s="61"/>
      <c r="CF54" s="61"/>
      <c r="CG54" s="61"/>
      <c r="CH54" s="61"/>
      <c r="CI54" s="61"/>
      <c r="CJ54" s="61"/>
      <c r="CK54" s="61"/>
      <c r="DG54" s="61"/>
      <c r="DH54" s="61"/>
      <c r="DI54" s="61"/>
      <c r="DJ54" s="61"/>
      <c r="DK54" s="61"/>
      <c r="DL54" s="61"/>
      <c r="DM54" s="61"/>
      <c r="DN54" s="61"/>
      <c r="DO54" s="61"/>
      <c r="DP54" s="61"/>
      <c r="DQ54" s="61"/>
      <c r="DR54" s="61"/>
      <c r="DS54" s="61"/>
      <c r="DT54" s="61"/>
      <c r="DU54" s="61"/>
      <c r="DV54" s="61"/>
      <c r="DW54" s="61"/>
      <c r="DX54" s="61"/>
      <c r="DY54" s="61"/>
      <c r="DZ54" s="61"/>
      <c r="EA54" s="61"/>
      <c r="EB54" s="61"/>
      <c r="EC54" s="61"/>
      <c r="EY54" s="61"/>
      <c r="EZ54" s="61"/>
      <c r="FA54" s="61"/>
      <c r="FB54" s="61"/>
      <c r="FC54" s="61"/>
      <c r="FD54" s="61"/>
      <c r="FE54" s="61"/>
      <c r="FF54" s="61"/>
      <c r="FG54" s="61"/>
      <c r="FH54" s="61"/>
      <c r="FI54" s="61"/>
      <c r="FJ54" s="61"/>
      <c r="FK54" s="61"/>
      <c r="FL54" s="61"/>
      <c r="FM54" s="61"/>
      <c r="FN54" s="61"/>
      <c r="FO54" s="61"/>
      <c r="FP54" s="61"/>
      <c r="FQ54" s="61"/>
      <c r="FR54" s="61"/>
      <c r="FS54" s="61"/>
      <c r="FT54" s="61"/>
      <c r="FU54" s="61"/>
      <c r="FV54" s="61"/>
      <c r="FW54" s="61"/>
      <c r="FX54" s="61"/>
      <c r="FY54" s="61"/>
      <c r="FZ54" s="61"/>
      <c r="GA54" s="61"/>
      <c r="GB54" s="61"/>
      <c r="GC54" s="61"/>
      <c r="GE54" s="74"/>
      <c r="GF54" s="74"/>
      <c r="GG54" s="74"/>
      <c r="GH54" s="74"/>
      <c r="GI54" s="74"/>
      <c r="GJ54" s="74"/>
      <c r="GK54" s="74"/>
      <c r="GL54" s="74"/>
      <c r="GM54" s="74"/>
      <c r="GN54" s="74"/>
      <c r="GO54" s="74"/>
      <c r="GP54" s="74"/>
      <c r="GQ54" s="74"/>
      <c r="GR54" s="74"/>
      <c r="GS54" s="74"/>
      <c r="GT54" s="74"/>
      <c r="GU54" s="74"/>
      <c r="GV54" s="74"/>
      <c r="GW54" s="74"/>
      <c r="GX54" s="74"/>
      <c r="GY54" s="74"/>
      <c r="GZ54" s="74"/>
      <c r="HA54" s="74"/>
      <c r="HB54" s="74"/>
      <c r="HC54" s="74"/>
      <c r="HD54" s="74"/>
      <c r="HE54" s="74"/>
      <c r="HF54" s="74"/>
      <c r="HG54" s="74"/>
      <c r="HH54" s="74"/>
      <c r="HI54" s="74"/>
      <c r="HJ54" s="74"/>
      <c r="HK54" s="74"/>
      <c r="HL54" s="74"/>
      <c r="HM54" s="74"/>
      <c r="HN54" s="74"/>
      <c r="HO54" s="74"/>
      <c r="HP54" s="74"/>
      <c r="HQ54" s="74"/>
      <c r="HR54" s="74"/>
      <c r="HS54" s="74"/>
      <c r="HT54" s="74"/>
      <c r="HU54" s="74"/>
      <c r="HV54" s="74"/>
      <c r="HW54" s="74"/>
      <c r="HX54" s="74"/>
      <c r="HY54" s="74"/>
      <c r="HZ54" s="74"/>
      <c r="IA54" s="74"/>
      <c r="IB54" s="74"/>
      <c r="IC54" s="74"/>
      <c r="ID54" s="74"/>
    </row>
    <row r="55" spans="1:238" s="60" customFormat="1">
      <c r="A55" s="11" t="s">
        <v>502</v>
      </c>
      <c r="B55" s="4"/>
      <c r="C55" s="4"/>
      <c r="D55" s="4"/>
      <c r="E55" s="4"/>
      <c r="F55" s="4"/>
      <c r="G55" s="4"/>
      <c r="H55" s="4"/>
      <c r="I55" s="4"/>
      <c r="J55" s="4"/>
      <c r="K55" s="4"/>
      <c r="L55" s="4"/>
      <c r="M55" s="4"/>
      <c r="N55" s="4"/>
      <c r="O55" s="4"/>
      <c r="P55" s="4"/>
      <c r="Q55" s="4"/>
      <c r="R55" s="4"/>
      <c r="S55" s="4"/>
      <c r="T55" s="4"/>
      <c r="U55" s="4"/>
      <c r="V55" s="4"/>
      <c r="W55" s="72"/>
      <c r="X55" s="72"/>
      <c r="Y55" s="72"/>
      <c r="Z55" s="72"/>
      <c r="AA55" s="72"/>
      <c r="AB55" s="72"/>
      <c r="AC55" s="72"/>
      <c r="AD55" s="72"/>
      <c r="AE55" s="72"/>
      <c r="AF55" s="72"/>
      <c r="AG55" s="72"/>
      <c r="AH55" s="72"/>
      <c r="AI55" s="72"/>
      <c r="AJ55" s="72"/>
      <c r="AK55" s="72"/>
      <c r="AL55" s="72"/>
      <c r="AM55" s="72"/>
      <c r="AN55" s="72"/>
      <c r="AO55" s="72"/>
      <c r="AP55" s="72"/>
      <c r="AQ55" s="72"/>
      <c r="AR55" s="72"/>
      <c r="AS55" s="72"/>
      <c r="AT55" s="4"/>
      <c r="AU55" s="4"/>
      <c r="AV55" s="4"/>
      <c r="AW55" s="4"/>
      <c r="AX55" s="4"/>
      <c r="AY55" s="4"/>
      <c r="AZ55" s="4"/>
      <c r="BA55" s="4"/>
      <c r="BB55" s="4"/>
      <c r="BC55" s="4"/>
      <c r="BD55" s="4"/>
      <c r="BE55" s="4"/>
      <c r="BF55" s="4"/>
      <c r="BG55" s="4"/>
      <c r="BH55" s="4"/>
      <c r="BI55" s="4"/>
      <c r="BJ55" s="4"/>
      <c r="BK55" s="4"/>
      <c r="BL55" s="4"/>
      <c r="BM55" s="4"/>
      <c r="BN55" s="4"/>
      <c r="BO55" s="72"/>
      <c r="BP55" s="72"/>
      <c r="BQ55" s="72"/>
      <c r="BR55" s="72"/>
      <c r="BS55" s="72"/>
      <c r="BT55" s="72"/>
      <c r="BU55" s="72"/>
      <c r="BV55" s="72"/>
      <c r="BW55" s="72"/>
      <c r="BX55" s="72"/>
      <c r="BY55" s="72"/>
      <c r="BZ55" s="72"/>
      <c r="CA55" s="72"/>
      <c r="CB55" s="72"/>
      <c r="CC55" s="72"/>
      <c r="CD55" s="72"/>
      <c r="CE55" s="72"/>
      <c r="CF55" s="72"/>
      <c r="CG55" s="72"/>
      <c r="CH55" s="72"/>
      <c r="CI55" s="72"/>
      <c r="CJ55" s="72"/>
      <c r="CK55" s="72"/>
      <c r="CL55" s="4"/>
      <c r="CM55" s="4"/>
      <c r="CN55" s="4"/>
      <c r="CO55" s="4"/>
      <c r="CP55" s="4"/>
      <c r="CQ55" s="4"/>
      <c r="CR55" s="4"/>
      <c r="CS55" s="4"/>
      <c r="CT55" s="4"/>
      <c r="CU55" s="4"/>
      <c r="CV55" s="4"/>
      <c r="CW55" s="4"/>
      <c r="CX55" s="4"/>
      <c r="CY55" s="4"/>
      <c r="CZ55" s="4"/>
      <c r="DA55" s="4"/>
      <c r="DB55" s="4"/>
      <c r="DC55" s="4"/>
      <c r="DD55" s="4"/>
      <c r="DE55" s="4"/>
      <c r="DF55" s="4"/>
      <c r="DG55" s="72"/>
      <c r="DH55" s="72"/>
      <c r="DI55" s="72"/>
      <c r="DJ55" s="72"/>
      <c r="DK55" s="72"/>
      <c r="DL55" s="72"/>
      <c r="DM55" s="72"/>
      <c r="DN55" s="72"/>
      <c r="DO55" s="72"/>
      <c r="DP55" s="72"/>
      <c r="DQ55" s="72"/>
      <c r="DR55" s="72"/>
      <c r="DS55" s="72"/>
      <c r="DT55" s="72"/>
      <c r="DU55" s="72"/>
      <c r="DV55" s="72"/>
      <c r="DW55" s="72"/>
      <c r="DX55" s="72"/>
      <c r="DY55" s="72"/>
      <c r="DZ55" s="72"/>
      <c r="EA55" s="72"/>
      <c r="EB55" s="72"/>
      <c r="EC55" s="72"/>
      <c r="ED55" s="4"/>
      <c r="EE55" s="4"/>
      <c r="EF55" s="4"/>
      <c r="EG55" s="4"/>
      <c r="EH55" s="4"/>
      <c r="EI55" s="4"/>
      <c r="EJ55" s="4"/>
      <c r="EK55" s="4"/>
      <c r="EL55" s="4"/>
      <c r="EM55" s="4"/>
      <c r="EN55" s="4"/>
      <c r="EO55" s="4"/>
      <c r="EP55" s="4"/>
      <c r="EQ55" s="4"/>
      <c r="ER55" s="4"/>
      <c r="ES55" s="4"/>
      <c r="ET55" s="4"/>
      <c r="EU55" s="4"/>
      <c r="EV55" s="4"/>
      <c r="EW55" s="4"/>
      <c r="EX55" s="4"/>
      <c r="EY55" s="72"/>
      <c r="EZ55" s="72"/>
      <c r="FA55" s="72"/>
      <c r="FB55" s="72"/>
      <c r="FC55" s="72"/>
      <c r="FD55" s="72"/>
      <c r="FE55" s="72"/>
      <c r="FF55" s="72"/>
      <c r="FG55" s="72"/>
      <c r="FH55" s="72"/>
      <c r="FI55" s="72"/>
      <c r="FJ55" s="72"/>
      <c r="FK55" s="72"/>
      <c r="FL55" s="72"/>
      <c r="FM55" s="72"/>
      <c r="FN55" s="72"/>
      <c r="FO55" s="72"/>
      <c r="FP55" s="72"/>
      <c r="FQ55" s="72"/>
      <c r="FR55" s="72"/>
      <c r="FS55" s="72"/>
      <c r="FT55" s="72"/>
      <c r="FU55" s="72"/>
      <c r="FV55" s="72"/>
      <c r="FW55" s="72"/>
      <c r="FX55" s="72"/>
      <c r="FY55" s="72"/>
      <c r="FZ55" s="72"/>
      <c r="GA55" s="72"/>
      <c r="GB55" s="72"/>
      <c r="GC55" s="72"/>
      <c r="GD55" s="72"/>
      <c r="GE55" s="92"/>
      <c r="GF55" s="77"/>
      <c r="GG55" s="77"/>
      <c r="GH55" s="77"/>
      <c r="GI55" s="77"/>
      <c r="GJ55" s="77"/>
      <c r="GK55" s="77"/>
      <c r="GL55" s="77"/>
      <c r="GM55" s="77"/>
      <c r="GN55" s="77"/>
      <c r="GO55" s="77"/>
      <c r="GP55" s="77"/>
      <c r="GQ55" s="77"/>
      <c r="GR55" s="77"/>
      <c r="GS55" s="77"/>
      <c r="GT55" s="77"/>
      <c r="GU55" s="77"/>
      <c r="GV55" s="77"/>
      <c r="GW55" s="77"/>
      <c r="GX55" s="77"/>
      <c r="GY55" s="77"/>
      <c r="GZ55" s="77"/>
      <c r="HA55" s="77"/>
      <c r="HB55" s="77"/>
      <c r="HC55" s="77"/>
      <c r="HD55" s="77"/>
      <c r="HE55" s="77"/>
      <c r="HF55" s="77"/>
      <c r="HG55" s="77"/>
      <c r="HH55" s="77"/>
      <c r="HI55" s="77"/>
      <c r="HJ55" s="77"/>
      <c r="HK55" s="77"/>
      <c r="HL55" s="77"/>
      <c r="HM55" s="77"/>
      <c r="HN55" s="77"/>
      <c r="HO55" s="77"/>
      <c r="HP55" s="77"/>
      <c r="HQ55" s="77"/>
      <c r="HR55" s="77"/>
      <c r="HS55" s="77"/>
      <c r="HT55" s="77"/>
      <c r="HU55" s="77"/>
      <c r="HV55" s="77"/>
      <c r="HW55" s="77"/>
      <c r="HX55" s="77"/>
      <c r="HY55" s="77"/>
      <c r="HZ55" s="77"/>
      <c r="IA55" s="77"/>
      <c r="IB55" s="77"/>
      <c r="IC55" s="77"/>
      <c r="ID55" s="77"/>
    </row>
    <row r="56" spans="1:238" s="60" customFormat="1">
      <c r="A56" s="91" t="s">
        <v>547</v>
      </c>
      <c r="B56" s="4"/>
      <c r="C56" s="4"/>
      <c r="D56" s="4"/>
      <c r="E56" s="4"/>
      <c r="F56" s="4"/>
      <c r="G56" s="4"/>
      <c r="H56" s="4"/>
      <c r="I56" s="4"/>
      <c r="J56" s="4"/>
      <c r="K56" s="4"/>
      <c r="L56" s="4"/>
      <c r="M56" s="4"/>
      <c r="N56" s="4"/>
      <c r="O56" s="4"/>
      <c r="P56" s="4"/>
      <c r="Q56" s="4"/>
      <c r="R56" s="4"/>
      <c r="S56" s="4"/>
      <c r="T56" s="4"/>
      <c r="U56" s="4"/>
      <c r="V56" s="4"/>
      <c r="W56" s="72"/>
      <c r="X56" s="72"/>
      <c r="Y56" s="72"/>
      <c r="Z56" s="72"/>
      <c r="AA56" s="72"/>
      <c r="AB56" s="72"/>
      <c r="AC56" s="72"/>
      <c r="AD56" s="72"/>
      <c r="AE56" s="72"/>
      <c r="AF56" s="72"/>
      <c r="AG56" s="72"/>
      <c r="AH56" s="72"/>
      <c r="AI56" s="72"/>
      <c r="AJ56" s="72"/>
      <c r="AK56" s="72"/>
      <c r="AL56" s="72"/>
      <c r="AM56" s="72"/>
      <c r="AN56" s="72"/>
      <c r="AO56" s="72"/>
      <c r="AP56" s="72"/>
      <c r="AQ56" s="72"/>
      <c r="AR56" s="72"/>
      <c r="AS56" s="72"/>
      <c r="AT56" s="4"/>
      <c r="AU56" s="4"/>
      <c r="AV56" s="4"/>
      <c r="AW56" s="4"/>
      <c r="AX56" s="4"/>
      <c r="AY56" s="4"/>
      <c r="AZ56" s="4"/>
      <c r="BA56" s="4"/>
      <c r="BB56" s="4"/>
      <c r="BC56" s="4"/>
      <c r="BD56" s="4"/>
      <c r="BE56" s="4"/>
      <c r="BF56" s="4"/>
      <c r="BG56" s="4"/>
      <c r="BH56" s="4"/>
      <c r="BI56" s="4"/>
      <c r="BJ56" s="4"/>
      <c r="BK56" s="4"/>
      <c r="BL56" s="4"/>
      <c r="BM56" s="4"/>
      <c r="BN56" s="4"/>
      <c r="BO56" s="72"/>
      <c r="BP56" s="72"/>
      <c r="BQ56" s="72"/>
      <c r="BR56" s="72"/>
      <c r="BS56" s="72"/>
      <c r="BT56" s="72"/>
      <c r="BU56" s="72"/>
      <c r="BV56" s="72"/>
      <c r="BW56" s="72"/>
      <c r="BX56" s="72"/>
      <c r="BY56" s="72"/>
      <c r="BZ56" s="72"/>
      <c r="CA56" s="72"/>
      <c r="CB56" s="72"/>
      <c r="CC56" s="72"/>
      <c r="CD56" s="72"/>
      <c r="CE56" s="72"/>
      <c r="CF56" s="72"/>
      <c r="CG56" s="72"/>
      <c r="CH56" s="72"/>
      <c r="CI56" s="72"/>
      <c r="CJ56" s="72"/>
      <c r="CK56" s="72"/>
      <c r="CL56" s="4"/>
      <c r="CM56" s="4"/>
      <c r="CN56" s="4"/>
      <c r="CO56" s="4"/>
      <c r="CP56" s="4"/>
      <c r="CQ56" s="4"/>
      <c r="CR56" s="4"/>
      <c r="CS56" s="4"/>
      <c r="CT56" s="4"/>
      <c r="CU56" s="4"/>
      <c r="CV56" s="4"/>
      <c r="CW56" s="4"/>
      <c r="CX56" s="4"/>
      <c r="CY56" s="4"/>
      <c r="CZ56" s="4"/>
      <c r="DA56" s="4"/>
      <c r="DB56" s="4"/>
      <c r="DC56" s="4"/>
      <c r="DD56" s="4"/>
      <c r="DE56" s="4"/>
      <c r="DF56" s="4"/>
      <c r="DG56" s="72"/>
      <c r="DH56" s="72"/>
      <c r="DI56" s="72"/>
      <c r="DJ56" s="72"/>
      <c r="DK56" s="72"/>
      <c r="DL56" s="72"/>
      <c r="DM56" s="72"/>
      <c r="DN56" s="72"/>
      <c r="DO56" s="72"/>
      <c r="DP56" s="72"/>
      <c r="DQ56" s="72"/>
      <c r="DR56" s="72"/>
      <c r="DS56" s="72"/>
      <c r="DT56" s="72"/>
      <c r="DU56" s="72"/>
      <c r="DV56" s="72"/>
      <c r="DW56" s="72"/>
      <c r="DX56" s="72"/>
      <c r="DY56" s="72"/>
      <c r="DZ56" s="72"/>
      <c r="EA56" s="72"/>
      <c r="EB56" s="72"/>
      <c r="EC56" s="72"/>
      <c r="ED56" s="4"/>
      <c r="EE56" s="4"/>
      <c r="EF56" s="4"/>
      <c r="EG56" s="4"/>
      <c r="EH56" s="4"/>
      <c r="EI56" s="4"/>
      <c r="EJ56" s="4"/>
      <c r="EK56" s="4"/>
      <c r="EL56" s="4"/>
      <c r="EM56" s="4"/>
      <c r="EN56" s="4"/>
      <c r="EO56" s="4"/>
      <c r="EP56" s="4"/>
      <c r="EQ56" s="4"/>
      <c r="ER56" s="4"/>
      <c r="ES56" s="4"/>
      <c r="ET56" s="4"/>
      <c r="EU56" s="4"/>
      <c r="EV56" s="4"/>
      <c r="EW56" s="4"/>
      <c r="EX56" s="4"/>
      <c r="EY56" s="72"/>
      <c r="EZ56" s="72"/>
      <c r="FA56" s="72"/>
      <c r="FB56" s="72"/>
      <c r="FC56" s="72"/>
      <c r="FD56" s="72"/>
      <c r="FE56" s="72"/>
      <c r="FF56" s="72"/>
      <c r="FG56" s="72"/>
      <c r="FH56" s="72"/>
      <c r="FI56" s="72"/>
      <c r="FJ56" s="72"/>
      <c r="FK56" s="72"/>
      <c r="FL56" s="72"/>
      <c r="FM56" s="72"/>
      <c r="FN56" s="72"/>
      <c r="FO56" s="72"/>
      <c r="FP56" s="72"/>
      <c r="FQ56" s="72"/>
      <c r="FR56" s="72"/>
      <c r="FS56" s="72"/>
      <c r="FT56" s="72"/>
      <c r="FU56" s="72"/>
      <c r="FV56" s="72"/>
      <c r="FW56" s="72"/>
      <c r="FX56" s="72"/>
      <c r="FY56" s="72"/>
      <c r="FZ56" s="72"/>
      <c r="GA56" s="72"/>
      <c r="GB56" s="72"/>
      <c r="GC56" s="72"/>
      <c r="GD56" s="72"/>
      <c r="GE56" s="92"/>
      <c r="GF56" s="77"/>
      <c r="GG56" s="77"/>
      <c r="GH56" s="77"/>
      <c r="GI56" s="77"/>
      <c r="GJ56" s="77"/>
      <c r="GK56" s="77"/>
      <c r="GL56" s="77"/>
      <c r="GM56" s="77"/>
      <c r="GN56" s="77"/>
      <c r="GO56" s="77"/>
      <c r="GP56" s="77"/>
      <c r="GQ56" s="77"/>
      <c r="GR56" s="77"/>
      <c r="GS56" s="77"/>
      <c r="GT56" s="77"/>
      <c r="GU56" s="77"/>
      <c r="GV56" s="77"/>
      <c r="GW56" s="77"/>
      <c r="GX56" s="77"/>
      <c r="GY56" s="77"/>
      <c r="GZ56" s="77"/>
      <c r="HA56" s="77"/>
      <c r="HB56" s="77"/>
      <c r="HC56" s="77"/>
      <c r="HD56" s="77"/>
      <c r="HE56" s="77"/>
      <c r="HF56" s="77"/>
      <c r="HG56" s="77"/>
      <c r="HH56" s="77"/>
      <c r="HI56" s="77"/>
      <c r="HJ56" s="77"/>
      <c r="HK56" s="77"/>
      <c r="HL56" s="77"/>
      <c r="HM56" s="77"/>
      <c r="HN56" s="77"/>
      <c r="HO56" s="77"/>
      <c r="HP56" s="77"/>
      <c r="HQ56" s="77"/>
      <c r="HR56" s="77"/>
      <c r="HS56" s="77"/>
      <c r="HT56" s="77"/>
      <c r="HU56" s="77"/>
      <c r="HV56" s="77"/>
      <c r="HW56" s="77"/>
      <c r="HX56" s="77"/>
      <c r="HY56" s="77"/>
      <c r="HZ56" s="77"/>
      <c r="IA56" s="77"/>
      <c r="IB56" s="77"/>
      <c r="IC56" s="77"/>
      <c r="ID56" s="77"/>
    </row>
    <row r="57" spans="1:238">
      <c r="A57" s="69" t="s">
        <v>12</v>
      </c>
      <c r="B57" s="60">
        <f>_xlfn.IFNA(INDEX(data_pull!$A:$BA,MATCH(B$2,data_pull!$B:$B,0),MATCH($A57,data_pull!$2:$2,0)),A57*(( 1+B4/400)))</f>
        <v>1051.2</v>
      </c>
      <c r="C57" s="60">
        <f>_xlfn.IFNA(INDEX(data_pull!$A:$BA,MATCH(C$2,data_pull!$B:$B,0),MATCH($A57,data_pull!$2:$2,0)),B57*(( 1+C4/400)))</f>
        <v>1067.4000000000001</v>
      </c>
      <c r="D57" s="60">
        <f>_xlfn.IFNA(INDEX(data_pull!$A:$BA,MATCH(D$2,data_pull!$B:$B,0),MATCH($A57,data_pull!$2:$2,0)),C57*(( 1+D4/400)))</f>
        <v>1086.0999999999999</v>
      </c>
      <c r="E57" s="60">
        <f>_xlfn.IFNA(INDEX(data_pull!$A:$BA,MATCH(E$2,data_pull!$B:$B,0),MATCH($A57,data_pull!$2:$2,0)),D57*(( 1+E4/400)))</f>
        <v>1088.5999999999999</v>
      </c>
      <c r="F57" s="60">
        <f>_xlfn.IFNA(INDEX(data_pull!$A:$BA,MATCH(F$2,data_pull!$B:$B,0),MATCH($A57,data_pull!$2:$2,0)),E57*(( 1+F4/400)))</f>
        <v>1135.2</v>
      </c>
      <c r="G57" s="60">
        <f>_xlfn.IFNA(INDEX(data_pull!$A:$BA,MATCH(G$2,data_pull!$B:$B,0),MATCH($A57,data_pull!$2:$2,0)),F57*(( 1+G4/400)))</f>
        <v>1156.3</v>
      </c>
      <c r="H57" s="60">
        <f>_xlfn.IFNA(INDEX(data_pull!$A:$BA,MATCH(H$2,data_pull!$B:$B,0),MATCH($A57,data_pull!$2:$2,0)),G57*(( 1+H4/400)))</f>
        <v>1177.7</v>
      </c>
      <c r="I57" s="60">
        <f>_xlfn.IFNA(INDEX(data_pull!$A:$BA,MATCH(I$2,data_pull!$B:$B,0),MATCH($A57,data_pull!$2:$2,0)),H57*(( 1+I4/400)))</f>
        <v>1190.3</v>
      </c>
      <c r="J57" s="60">
        <f>_xlfn.IFNA(INDEX(data_pull!$A:$BA,MATCH(J$2,data_pull!$B:$B,0),MATCH($A57,data_pull!$2:$2,0)),I57*(( 1+J4/400)))</f>
        <v>1230.5999999999999</v>
      </c>
      <c r="K57" s="60">
        <f>_xlfn.IFNA(INDEX(data_pull!$A:$BA,MATCH(K$2,data_pull!$B:$B,0),MATCH($A57,data_pull!$2:$2,0)),J57*(( 1+K4/400)))</f>
        <v>1266.4000000000001</v>
      </c>
      <c r="L57" s="60">
        <f>_xlfn.IFNA(INDEX(data_pull!$A:$BA,MATCH(L$2,data_pull!$B:$B,0),MATCH($A57,data_pull!$2:$2,0)),K57*(( 1+L4/400)))</f>
        <v>1290.5999999999999</v>
      </c>
      <c r="M57" s="60">
        <f>_xlfn.IFNA(INDEX(data_pull!$A:$BA,MATCH(M$2,data_pull!$B:$B,0),MATCH($A57,data_pull!$2:$2,0)),L57*(( 1+M4/400)))</f>
        <v>1328.9</v>
      </c>
      <c r="N57" s="60">
        <f>_xlfn.IFNA(INDEX(data_pull!$A:$BA,MATCH(N$2,data_pull!$B:$B,0),MATCH($A57,data_pull!$2:$2,0)),M57*(( 1+N4/400)))</f>
        <v>1377.5</v>
      </c>
      <c r="O57" s="60">
        <f>_xlfn.IFNA(INDEX(data_pull!$A:$BA,MATCH(O$2,data_pull!$B:$B,0),MATCH($A57,data_pull!$2:$2,0)),N57*(( 1+O4/400)))</f>
        <v>1413.9</v>
      </c>
      <c r="P57" s="60">
        <f>_xlfn.IFNA(INDEX(data_pull!$A:$BA,MATCH(P$2,data_pull!$B:$B,0),MATCH($A57,data_pull!$2:$2,0)),O57*(( 1+P4/400)))</f>
        <v>1433.8</v>
      </c>
      <c r="Q57" s="60">
        <f>_xlfn.IFNA(INDEX(data_pull!$A:$BA,MATCH(Q$2,data_pull!$B:$B,0),MATCH($A57,data_pull!$2:$2,0)),P57*(( 1+Q4/400)))</f>
        <v>1476.3</v>
      </c>
      <c r="R57" s="60">
        <f>_xlfn.IFNA(INDEX(data_pull!$A:$BA,MATCH(R$2,data_pull!$B:$B,0),MATCH($A57,data_pull!$2:$2,0)),Q57*(( 1+R4/400)))</f>
        <v>1491.2</v>
      </c>
      <c r="S57" s="60">
        <f>_xlfn.IFNA(INDEX(data_pull!$A:$BA,MATCH(S$2,data_pull!$B:$B,0),MATCH($A57,data_pull!$2:$2,0)),R57*(( 1+S4/400)))</f>
        <v>1530.1</v>
      </c>
      <c r="T57" s="60">
        <f>_xlfn.IFNA(INDEX(data_pull!$A:$BA,MATCH(T$2,data_pull!$B:$B,0),MATCH($A57,data_pull!$2:$2,0)),S57*(( 1+T4/400)))</f>
        <v>1560</v>
      </c>
      <c r="U57" s="60">
        <f>_xlfn.IFNA(INDEX(data_pull!$A:$BA,MATCH(U$2,data_pull!$B:$B,0),MATCH($A57,data_pull!$2:$2,0)),T57*(( 1+U4/400)))</f>
        <v>1599.7</v>
      </c>
      <c r="V57" s="60">
        <f>_xlfn.IFNA(INDEX(data_pull!$A:$BA,MATCH(V$2,data_pull!$B:$B,0),MATCH($A57,data_pull!$2:$2,0)),U57*(( 1+V4/400)))</f>
        <v>1616.1</v>
      </c>
      <c r="W57" s="60">
        <f>_xlfn.IFNA(INDEX(data_pull!$A:$BA,MATCH(W$2,data_pull!$B:$B,0),MATCH($A57,data_pull!$2:$2,0)),V57*(( 1+W4/400)))</f>
        <v>1651.9</v>
      </c>
      <c r="X57" s="60">
        <f>_xlfn.IFNA(INDEX(data_pull!$A:$BA,MATCH(X$2,data_pull!$B:$B,0),MATCH($A57,data_pull!$2:$2,0)),W57*(( 1+X4/400)))</f>
        <v>1709.8</v>
      </c>
      <c r="Y57" s="60">
        <f>_xlfn.IFNA(INDEX(data_pull!$A:$BA,MATCH(Y$2,data_pull!$B:$B,0),MATCH($A57,data_pull!$2:$2,0)),X57*(( 1+Y4/400)))</f>
        <v>1761.8</v>
      </c>
      <c r="Z57" s="60">
        <f>_xlfn.IFNA(INDEX(data_pull!$A:$BA,MATCH(Z$2,data_pull!$B:$B,0),MATCH($A57,data_pull!$2:$2,0)),Y57*(( 1+Z4/400)))</f>
        <v>1820.5</v>
      </c>
      <c r="AA57" s="60">
        <f>_xlfn.IFNA(INDEX(data_pull!$A:$BA,MATCH(AA$2,data_pull!$B:$B,0),MATCH($A57,data_pull!$2:$2,0)),Z57*(( 1+AA4/400)))</f>
        <v>1852.3</v>
      </c>
      <c r="AB57" s="60">
        <f>_xlfn.IFNA(INDEX(data_pull!$A:$BA,MATCH(AB$2,data_pull!$B:$B,0),MATCH($A57,data_pull!$2:$2,0)),AA57*(( 1+AB4/400)))</f>
        <v>1886.6</v>
      </c>
      <c r="AC57" s="60">
        <f>_xlfn.IFNA(INDEX(data_pull!$A:$BA,MATCH(AC$2,data_pull!$B:$B,0),MATCH($A57,data_pull!$2:$2,0)),AB57*(( 1+AC4/400)))</f>
        <v>1934.3</v>
      </c>
      <c r="AD57" s="60">
        <f>_xlfn.IFNA(INDEX(data_pull!$A:$BA,MATCH(AD$2,data_pull!$B:$B,0),MATCH($A57,data_pull!$2:$2,0)),AC57*(( 1+AD4/400)))</f>
        <v>1988.6</v>
      </c>
      <c r="AE57" s="60">
        <f>_xlfn.IFNA(INDEX(data_pull!$A:$BA,MATCH(AE$2,data_pull!$B:$B,0),MATCH($A57,data_pull!$2:$2,0)),AD57*(( 1+AE4/400)))</f>
        <v>2055.9</v>
      </c>
      <c r="AF57" s="60">
        <f>_xlfn.IFNA(INDEX(data_pull!$A:$BA,MATCH(AF$2,data_pull!$B:$B,0),MATCH($A57,data_pull!$2:$2,0)),AE57*(( 1+AF4/400)))</f>
        <v>2118.5</v>
      </c>
      <c r="AG57" s="60">
        <f>_xlfn.IFNA(INDEX(data_pull!$A:$BA,MATCH(AG$2,data_pull!$B:$B,0),MATCH($A57,data_pull!$2:$2,0)),AF57*(( 1+AG4/400)))</f>
        <v>2164.3000000000002</v>
      </c>
      <c r="AH57" s="60">
        <f>_xlfn.IFNA(INDEX(data_pull!$A:$BA,MATCH(AH$2,data_pull!$B:$B,0),MATCH($A57,data_pull!$2:$2,0)),AG57*(( 1+AH4/400)))</f>
        <v>2202.8000000000002</v>
      </c>
      <c r="AI57" s="60">
        <f>_xlfn.IFNA(INDEX(data_pull!$A:$BA,MATCH(AI$2,data_pull!$B:$B,0),MATCH($A57,data_pull!$2:$2,0)),AH57*(( 1+AI4/400)))</f>
        <v>2331.6</v>
      </c>
      <c r="AJ57" s="60">
        <f>_xlfn.IFNA(INDEX(data_pull!$A:$BA,MATCH(AJ$2,data_pull!$B:$B,0),MATCH($A57,data_pull!$2:$2,0)),AI57*(( 1+AJ4/400)))</f>
        <v>2395.1</v>
      </c>
      <c r="AK57" s="60">
        <f>_xlfn.IFNA(INDEX(data_pull!$A:$BA,MATCH(AK$2,data_pull!$B:$B,0),MATCH($A57,data_pull!$2:$2,0)),AJ57*(( 1+AK4/400)))</f>
        <v>2476.9</v>
      </c>
      <c r="AL57" s="60">
        <f>_xlfn.IFNA(INDEX(data_pull!$A:$BA,MATCH(AL$2,data_pull!$B:$B,0),MATCH($A57,data_pull!$2:$2,0)),AK57*(( 1+AL4/400)))</f>
        <v>2526.6</v>
      </c>
      <c r="AM57" s="60">
        <f>_xlfn.IFNA(INDEX(data_pull!$A:$BA,MATCH(AM$2,data_pull!$B:$B,0),MATCH($A57,data_pull!$2:$2,0)),AL57*(( 1+AM4/400)))</f>
        <v>2591.1999999999998</v>
      </c>
      <c r="AN57" s="60">
        <f>_xlfn.IFNA(INDEX(data_pull!$A:$BA,MATCH(AN$2,data_pull!$B:$B,0),MATCH($A57,data_pull!$2:$2,0)),AM57*(( 1+AN4/400)))</f>
        <v>2667.6</v>
      </c>
      <c r="AO57" s="60">
        <f>_xlfn.IFNA(INDEX(data_pull!$A:$BA,MATCH(AO$2,data_pull!$B:$B,0),MATCH($A57,data_pull!$2:$2,0)),AN57*(( 1+AO4/400)))</f>
        <v>2723.9</v>
      </c>
      <c r="AP57" s="60">
        <f>_xlfn.IFNA(INDEX(data_pull!$A:$BA,MATCH(AP$2,data_pull!$B:$B,0),MATCH($A57,data_pull!$2:$2,0)),AO57*(( 1+AP4/400)))</f>
        <v>2789.8</v>
      </c>
      <c r="AQ57" s="60">
        <f>_xlfn.IFNA(INDEX(data_pull!$A:$BA,MATCH(AQ$2,data_pull!$B:$B,0),MATCH($A57,data_pull!$2:$2,0)),AP57*(( 1+AQ4/400)))</f>
        <v>2797.4</v>
      </c>
      <c r="AR57" s="60">
        <f>_xlfn.IFNA(INDEX(data_pull!$A:$BA,MATCH(AR$2,data_pull!$B:$B,0),MATCH($A57,data_pull!$2:$2,0)),AQ57*(( 1+AR4/400)))</f>
        <v>2856.5</v>
      </c>
      <c r="AS57" s="60">
        <f>_xlfn.IFNA(INDEX(data_pull!$A:$BA,MATCH(AS$2,data_pull!$B:$B,0),MATCH($A57,data_pull!$2:$2,0)),AR57*(( 1+AS4/400)))</f>
        <v>2985.6</v>
      </c>
      <c r="AT57" s="60">
        <f>_xlfn.IFNA(INDEX(data_pull!$A:$BA,MATCH(AT$2,data_pull!$B:$B,0),MATCH($A57,data_pull!$2:$2,0)),AS57*(( 1+AT4/400)))</f>
        <v>3124.2</v>
      </c>
      <c r="AU57" s="60">
        <f>_xlfn.IFNA(INDEX(data_pull!$A:$BA,MATCH(AU$2,data_pull!$B:$B,0),MATCH($A57,data_pull!$2:$2,0)),AT57*(( 1+AU4/400)))</f>
        <v>3162.5</v>
      </c>
      <c r="AV57" s="60">
        <f>_xlfn.IFNA(INDEX(data_pull!$A:$BA,MATCH(AV$2,data_pull!$B:$B,0),MATCH($A57,data_pull!$2:$2,0)),AU57*(( 1+AV4/400)))</f>
        <v>3260.6</v>
      </c>
      <c r="AW57" s="60">
        <f>_xlfn.IFNA(INDEX(data_pull!$A:$BA,MATCH(AW$2,data_pull!$B:$B,0),MATCH($A57,data_pull!$2:$2,0)),AV57*(( 1+AW4/400)))</f>
        <v>3280.8</v>
      </c>
      <c r="AX57" s="60">
        <f>_xlfn.IFNA(INDEX(data_pull!$A:$BA,MATCH(AX$2,data_pull!$B:$B,0),MATCH($A57,data_pull!$2:$2,0)),AW57*(( 1+AX4/400)))</f>
        <v>3274.3</v>
      </c>
      <c r="AY57" s="60">
        <f>_xlfn.IFNA(INDEX(data_pull!$A:$BA,MATCH(AY$2,data_pull!$B:$B,0),MATCH($A57,data_pull!$2:$2,0)),AX57*(( 1+AY4/400)))</f>
        <v>3332</v>
      </c>
      <c r="AZ57" s="60">
        <f>_xlfn.IFNA(INDEX(data_pull!$A:$BA,MATCH(AZ$2,data_pull!$B:$B,0),MATCH($A57,data_pull!$2:$2,0)),AY57*(( 1+AZ4/400)))</f>
        <v>3366.3</v>
      </c>
      <c r="BA57" s="60">
        <f>_xlfn.IFNA(INDEX(data_pull!$A:$BA,MATCH(BA$2,data_pull!$B:$B,0),MATCH($A57,data_pull!$2:$2,0)),AZ57*(( 1+BA4/400)))</f>
        <v>3402.6</v>
      </c>
      <c r="BB57" s="60">
        <f>_xlfn.IFNA(INDEX(data_pull!$A:$BA,MATCH(BB$2,data_pull!$B:$B,0),MATCH($A57,data_pull!$2:$2,0)),BA57*(( 1+BB4/400)))</f>
        <v>3473.4</v>
      </c>
      <c r="BC57" s="60">
        <f>_xlfn.IFNA(INDEX(data_pull!$A:$BA,MATCH(BC$2,data_pull!$B:$B,0),MATCH($A57,data_pull!$2:$2,0)),BB57*(( 1+BC4/400)))</f>
        <v>3578.8</v>
      </c>
      <c r="BD57" s="60">
        <f>_xlfn.IFNA(INDEX(data_pull!$A:$BA,MATCH(BD$2,data_pull!$B:$B,0),MATCH($A57,data_pull!$2:$2,0)),BC57*(( 1+BD4/400)))</f>
        <v>3689.2</v>
      </c>
      <c r="BE57" s="60">
        <f>_xlfn.IFNA(INDEX(data_pull!$A:$BA,MATCH(BE$2,data_pull!$B:$B,0),MATCH($A57,data_pull!$2:$2,0)),BD57*(( 1+BE4/400)))</f>
        <v>3794.7</v>
      </c>
      <c r="BF57" s="60">
        <f>_xlfn.IFNA(INDEX(data_pull!$A:$BA,MATCH(BF$2,data_pull!$B:$B,0),MATCH($A57,data_pull!$2:$2,0)),BE57*(( 1+BF4/400)))</f>
        <v>3908.1</v>
      </c>
      <c r="BG57" s="60">
        <f>_xlfn.IFNA(INDEX(data_pull!$A:$BA,MATCH(BG$2,data_pull!$B:$B,0),MATCH($A57,data_pull!$2:$2,0)),BF57*(( 1+BG4/400)))</f>
        <v>4009.6</v>
      </c>
      <c r="BH57" s="60">
        <f>_xlfn.IFNA(INDEX(data_pull!$A:$BA,MATCH(BH$2,data_pull!$B:$B,0),MATCH($A57,data_pull!$2:$2,0)),BG57*(( 1+BH4/400)))</f>
        <v>4084.3</v>
      </c>
      <c r="BI57" s="60">
        <f>_xlfn.IFNA(INDEX(data_pull!$A:$BA,MATCH(BI$2,data_pull!$B:$B,0),MATCH($A57,data_pull!$2:$2,0)),BH57*(( 1+BI4/400)))</f>
        <v>4148.6000000000004</v>
      </c>
      <c r="BJ57" s="60">
        <f>_xlfn.IFNA(INDEX(data_pull!$A:$BA,MATCH(BJ$2,data_pull!$B:$B,0),MATCH($A57,data_pull!$2:$2,0)),BI57*(( 1+BJ4/400)))</f>
        <v>4230.2</v>
      </c>
      <c r="BK57" s="60">
        <f>_xlfn.IFNA(INDEX(data_pull!$A:$BA,MATCH(BK$2,data_pull!$B:$B,0),MATCH($A57,data_pull!$2:$2,0)),BJ57*(( 1+BK4/400)))</f>
        <v>4294.8999999999996</v>
      </c>
      <c r="BL57" s="60">
        <f>_xlfn.IFNA(INDEX(data_pull!$A:$BA,MATCH(BL$2,data_pull!$B:$B,0),MATCH($A57,data_pull!$2:$2,0)),BK57*(( 1+BL4/400)))</f>
        <v>4386.8</v>
      </c>
      <c r="BM57" s="60">
        <f>_xlfn.IFNA(INDEX(data_pull!$A:$BA,MATCH(BM$2,data_pull!$B:$B,0),MATCH($A57,data_pull!$2:$2,0)),BL57*(( 1+BM4/400)))</f>
        <v>4444.1000000000004</v>
      </c>
      <c r="BN57" s="60">
        <f>_xlfn.IFNA(INDEX(data_pull!$A:$BA,MATCH(BN$2,data_pull!$B:$B,0),MATCH($A57,data_pull!$2:$2,0)),BM57*(( 1+BN4/400)))</f>
        <v>4507.8999999999996</v>
      </c>
      <c r="BO57" s="60">
        <f>_xlfn.IFNA(INDEX(data_pull!$A:$BA,MATCH(BO$2,data_pull!$B:$B,0),MATCH($A57,data_pull!$2:$2,0)),BN57*(( 1+BO4/400)))</f>
        <v>4545.3</v>
      </c>
      <c r="BP57" s="60">
        <f>_xlfn.IFNA(INDEX(data_pull!$A:$BA,MATCH(BP$2,data_pull!$B:$B,0),MATCH($A57,data_pull!$2:$2,0)),BO57*(( 1+BP4/400)))</f>
        <v>4607.7</v>
      </c>
      <c r="BQ57" s="60">
        <f>_xlfn.IFNA(INDEX(data_pull!$A:$BA,MATCH(BQ$2,data_pull!$B:$B,0),MATCH($A57,data_pull!$2:$2,0)),BP57*(( 1+BQ4/400)))</f>
        <v>4657.6000000000004</v>
      </c>
      <c r="BR57" s="60">
        <f>_xlfn.IFNA(INDEX(data_pull!$A:$BA,MATCH(BR$2,data_pull!$B:$B,0),MATCH($A57,data_pull!$2:$2,0)),BQ57*(( 1+BR4/400)))</f>
        <v>4722.2</v>
      </c>
      <c r="BS57" s="60">
        <f>_xlfn.IFNA(INDEX(data_pull!$A:$BA,MATCH(BS$2,data_pull!$B:$B,0),MATCH($A57,data_pull!$2:$2,0)),BR57*(( 1+BS4/400)))</f>
        <v>4806.2</v>
      </c>
      <c r="BT57" s="60">
        <f>_xlfn.IFNA(INDEX(data_pull!$A:$BA,MATCH(BT$2,data_pull!$B:$B,0),MATCH($A57,data_pull!$2:$2,0)),BS57*(( 1+BT4/400)))</f>
        <v>4884.6000000000004</v>
      </c>
      <c r="BU57" s="60">
        <f>_xlfn.IFNA(INDEX(data_pull!$A:$BA,MATCH(BU$2,data_pull!$B:$B,0),MATCH($A57,data_pull!$2:$2,0)),BT57*(( 1+BU4/400)))</f>
        <v>5008</v>
      </c>
      <c r="BV57" s="60">
        <f>_xlfn.IFNA(INDEX(data_pull!$A:$BA,MATCH(BV$2,data_pull!$B:$B,0),MATCH($A57,data_pull!$2:$2,0)),BU57*(( 1+BV4/400)))</f>
        <v>5073.3999999999996</v>
      </c>
      <c r="BW57" s="60">
        <f>_xlfn.IFNA(INDEX(data_pull!$A:$BA,MATCH(BW$2,data_pull!$B:$B,0),MATCH($A57,data_pull!$2:$2,0)),BV57*(( 1+BW4/400)))</f>
        <v>5190</v>
      </c>
      <c r="BX57" s="60">
        <f>_xlfn.IFNA(INDEX(data_pull!$A:$BA,MATCH(BX$2,data_pull!$B:$B,0),MATCH($A57,data_pull!$2:$2,0)),BW57*(( 1+BX4/400)))</f>
        <v>5282.8</v>
      </c>
      <c r="BY57" s="60">
        <f>_xlfn.IFNA(INDEX(data_pull!$A:$BA,MATCH(BY$2,data_pull!$B:$B,0),MATCH($A57,data_pull!$2:$2,0)),BX57*(( 1+BY4/400)))</f>
        <v>5399.5</v>
      </c>
      <c r="BZ57" s="60">
        <f>_xlfn.IFNA(INDEX(data_pull!$A:$BA,MATCH(BZ$2,data_pull!$B:$B,0),MATCH($A57,data_pull!$2:$2,0)),BY57*(( 1+BZ4/400)))</f>
        <v>5511.3</v>
      </c>
      <c r="CA57" s="60">
        <f>_xlfn.IFNA(INDEX(data_pull!$A:$BA,MATCH(CA$2,data_pull!$B:$B,0),MATCH($A57,data_pull!$2:$2,0)),BZ57*(( 1+CA4/400)))</f>
        <v>5612.5</v>
      </c>
      <c r="CB57" s="60">
        <f>_xlfn.IFNA(INDEX(data_pull!$A:$BA,MATCH(CB$2,data_pull!$B:$B,0),MATCH($A57,data_pull!$2:$2,0)),CA57*(( 1+CB4/400)))</f>
        <v>5695.4</v>
      </c>
      <c r="CC57" s="60">
        <f>_xlfn.IFNA(INDEX(data_pull!$A:$BA,MATCH(CC$2,data_pull!$B:$B,0),MATCH($A57,data_pull!$2:$2,0)),CB57*(( 1+CC4/400)))</f>
        <v>5747.2</v>
      </c>
      <c r="CD57" s="60">
        <f>_xlfn.IFNA(INDEX(data_pull!$A:$BA,MATCH(CD$2,data_pull!$B:$B,0),MATCH($A57,data_pull!$2:$2,0)),CC57*(( 1+CD4/400)))</f>
        <v>5872.7</v>
      </c>
      <c r="CE57" s="60">
        <f>_xlfn.IFNA(INDEX(data_pull!$A:$BA,MATCH(CE$2,data_pull!$B:$B,0),MATCH($A57,data_pull!$2:$2,0)),CD57*(( 1+CE4/400)))</f>
        <v>5960</v>
      </c>
      <c r="CF57" s="60">
        <f>_xlfn.IFNA(INDEX(data_pull!$A:$BA,MATCH(CF$2,data_pull!$B:$B,0),MATCH($A57,data_pull!$2:$2,0)),CE57*(( 1+CF4/400)))</f>
        <v>6015.1</v>
      </c>
      <c r="CG57" s="60">
        <f>_xlfn.IFNA(INDEX(data_pull!$A:$BA,MATCH(CG$2,data_pull!$B:$B,0),MATCH($A57,data_pull!$2:$2,0)),CF57*(( 1+CG4/400)))</f>
        <v>6004.7</v>
      </c>
      <c r="CH57" s="60">
        <f>_xlfn.IFNA(INDEX(data_pull!$A:$BA,MATCH(CH$2,data_pull!$B:$B,0),MATCH($A57,data_pull!$2:$2,0)),CG57*(( 1+CH4/400)))</f>
        <v>6035.2</v>
      </c>
      <c r="CI57" s="60">
        <f>_xlfn.IFNA(INDEX(data_pull!$A:$BA,MATCH(CI$2,data_pull!$B:$B,0),MATCH($A57,data_pull!$2:$2,0)),CH57*(( 1+CI4/400)))</f>
        <v>6126.9</v>
      </c>
      <c r="CJ57" s="60">
        <f>_xlfn.IFNA(INDEX(data_pull!$A:$BA,MATCH(CJ$2,data_pull!$B:$B,0),MATCH($A57,data_pull!$2:$2,0)),CI57*(( 1+CJ4/400)))</f>
        <v>6205.9</v>
      </c>
      <c r="CK57" s="60">
        <f>_xlfn.IFNA(INDEX(data_pull!$A:$BA,MATCH(CK$2,data_pull!$B:$B,0),MATCH($A57,data_pull!$2:$2,0)),CJ57*(( 1+CK4/400)))</f>
        <v>6264.5</v>
      </c>
      <c r="CL57" s="60">
        <f>_xlfn.IFNA(INDEX(data_pull!$A:$BA,MATCH(CL$2,data_pull!$B:$B,0),MATCH($A57,data_pull!$2:$2,0)),CK57*(( 1+CL4/400)))</f>
        <v>6363.1</v>
      </c>
      <c r="CM57" s="60">
        <f>_xlfn.IFNA(INDEX(data_pull!$A:$BA,MATCH(CM$2,data_pull!$B:$B,0),MATCH($A57,data_pull!$2:$2,0)),CL57*(( 1+CM4/400)))</f>
        <v>6470.8</v>
      </c>
      <c r="CN57" s="60">
        <f>_xlfn.IFNA(INDEX(data_pull!$A:$BA,MATCH(CN$2,data_pull!$B:$B,0),MATCH($A57,data_pull!$2:$2,0)),CM57*(( 1+CN4/400)))</f>
        <v>6566.6</v>
      </c>
      <c r="CO57" s="60">
        <f>_xlfn.IFNA(INDEX(data_pull!$A:$BA,MATCH(CO$2,data_pull!$B:$B,0),MATCH($A57,data_pull!$2:$2,0)),CN57*(( 1+CO4/400)))</f>
        <v>6680.8</v>
      </c>
      <c r="CP57" s="60">
        <f>_xlfn.IFNA(INDEX(data_pull!$A:$BA,MATCH(CP$2,data_pull!$B:$B,0),MATCH($A57,data_pull!$2:$2,0)),CO57*(( 1+CP4/400)))</f>
        <v>6729.5</v>
      </c>
      <c r="CQ57" s="60">
        <f>_xlfn.IFNA(INDEX(data_pull!$A:$BA,MATCH(CQ$2,data_pull!$B:$B,0),MATCH($A57,data_pull!$2:$2,0)),CP57*(( 1+CQ4/400)))</f>
        <v>6808.9</v>
      </c>
      <c r="CR57" s="60">
        <f>_xlfn.IFNA(INDEX(data_pull!$A:$BA,MATCH(CR$2,data_pull!$B:$B,0),MATCH($A57,data_pull!$2:$2,0)),CQ57*(( 1+CR4/400)))</f>
        <v>6882.1</v>
      </c>
      <c r="CS57" s="60">
        <f>_xlfn.IFNA(INDEX(data_pull!$A:$BA,MATCH(CS$2,data_pull!$B:$B,0),MATCH($A57,data_pull!$2:$2,0)),CR57*(( 1+CS4/400)))</f>
        <v>7013.7</v>
      </c>
      <c r="CT57" s="60">
        <f>_xlfn.IFNA(INDEX(data_pull!$A:$BA,MATCH(CT$2,data_pull!$B:$B,0),MATCH($A57,data_pull!$2:$2,0)),CS57*(( 1+CT4/400)))</f>
        <v>7115.7</v>
      </c>
      <c r="CU57" s="60">
        <f>_xlfn.IFNA(INDEX(data_pull!$A:$BA,MATCH(CU$2,data_pull!$B:$B,0),MATCH($A57,data_pull!$2:$2,0)),CT57*(( 1+CU4/400)))</f>
        <v>7246.9</v>
      </c>
      <c r="CV57" s="60">
        <f>_xlfn.IFNA(INDEX(data_pull!$A:$BA,MATCH(CV$2,data_pull!$B:$B,0),MATCH($A57,data_pull!$2:$2,0)),CU57*(( 1+CV4/400)))</f>
        <v>7331.1</v>
      </c>
      <c r="CW57" s="60">
        <f>_xlfn.IFNA(INDEX(data_pull!$A:$BA,MATCH(CW$2,data_pull!$B:$B,0),MATCH($A57,data_pull!$2:$2,0)),CV57*(( 1+CW4/400)))</f>
        <v>7455.3</v>
      </c>
      <c r="CX57" s="60">
        <f>_xlfn.IFNA(INDEX(data_pull!$A:$BA,MATCH(CX$2,data_pull!$B:$B,0),MATCH($A57,data_pull!$2:$2,0)),CW57*(( 1+CX4/400)))</f>
        <v>7522.3</v>
      </c>
      <c r="CY57" s="60">
        <f>_xlfn.IFNA(INDEX(data_pull!$A:$BA,MATCH(CY$2,data_pull!$B:$B,0),MATCH($A57,data_pull!$2:$2,0)),CX57*(( 1+CY4/400)))</f>
        <v>7581</v>
      </c>
      <c r="CZ57" s="60">
        <f>_xlfn.IFNA(INDEX(data_pull!$A:$BA,MATCH(CZ$2,data_pull!$B:$B,0),MATCH($A57,data_pull!$2:$2,0)),CY57*(( 1+CZ4/400)))</f>
        <v>7683.1</v>
      </c>
      <c r="DA57" s="60">
        <f>_xlfn.IFNA(INDEX(data_pull!$A:$BA,MATCH(DA$2,data_pull!$B:$B,0),MATCH($A57,data_pull!$2:$2,0)),CZ57*(( 1+DA4/400)))</f>
        <v>7772.6</v>
      </c>
      <c r="DB57" s="60">
        <f>_xlfn.IFNA(INDEX(data_pull!$A:$BA,MATCH(DB$2,data_pull!$B:$B,0),MATCH($A57,data_pull!$2:$2,0)),DA57*(( 1+DB4/400)))</f>
        <v>7868.5</v>
      </c>
      <c r="DC57" s="60">
        <f>_xlfn.IFNA(INDEX(data_pull!$A:$BA,MATCH(DC$2,data_pull!$B:$B,0),MATCH($A57,data_pull!$2:$2,0)),DB57*(( 1+DC4/400)))</f>
        <v>8032.8</v>
      </c>
      <c r="DD57" s="60">
        <f>_xlfn.IFNA(INDEX(data_pull!$A:$BA,MATCH(DD$2,data_pull!$B:$B,0),MATCH($A57,data_pull!$2:$2,0)),DC57*(( 1+DD4/400)))</f>
        <v>8131.4</v>
      </c>
      <c r="DE57" s="60">
        <f>_xlfn.IFNA(INDEX(data_pull!$A:$BA,MATCH(DE$2,data_pull!$B:$B,0),MATCH($A57,data_pull!$2:$2,0)),DD57*(( 1+DE4/400)))</f>
        <v>8259.7999999999993</v>
      </c>
      <c r="DF57" s="60">
        <f>_xlfn.IFNA(INDEX(data_pull!$A:$BA,MATCH(DF$2,data_pull!$B:$B,0),MATCH($A57,data_pull!$2:$2,0)),DE57*(( 1+DF4/400)))</f>
        <v>8362.7000000000007</v>
      </c>
      <c r="DG57" s="60">
        <f>_xlfn.IFNA(INDEX(data_pull!$A:$BA,MATCH(DG$2,data_pull!$B:$B,0),MATCH($A57,data_pull!$2:$2,0)),DF57*(( 1+DG4/400)))</f>
        <v>8518.7999999999993</v>
      </c>
      <c r="DH57" s="60">
        <f>_xlfn.IFNA(INDEX(data_pull!$A:$BA,MATCH(DH$2,data_pull!$B:$B,0),MATCH($A57,data_pull!$2:$2,0)),DG57*(( 1+DH4/400)))</f>
        <v>8662.7999999999993</v>
      </c>
      <c r="DI57" s="60">
        <f>_xlfn.IFNA(INDEX(data_pull!$A:$BA,MATCH(DI$2,data_pull!$B:$B,0),MATCH($A57,data_pull!$2:$2,0)),DH57*(( 1+DI4/400)))</f>
        <v>8765.9</v>
      </c>
      <c r="DJ57" s="60">
        <f>_xlfn.IFNA(INDEX(data_pull!$A:$BA,MATCH(DJ$2,data_pull!$B:$B,0),MATCH($A57,data_pull!$2:$2,0)),DI57*(( 1+DJ4/400)))</f>
        <v>8866.5</v>
      </c>
      <c r="DK57" s="60">
        <f>_xlfn.IFNA(INDEX(data_pull!$A:$BA,MATCH(DK$2,data_pull!$B:$B,0),MATCH($A57,data_pull!$2:$2,0)),DJ57*(( 1+DK4/400)))</f>
        <v>8969.7000000000007</v>
      </c>
      <c r="DL57" s="60">
        <f>_xlfn.IFNA(INDEX(data_pull!$A:$BA,MATCH(DL$2,data_pull!$B:$B,0),MATCH($A57,data_pull!$2:$2,0)),DK57*(( 1+DL4/400)))</f>
        <v>9121.1</v>
      </c>
      <c r="DM57" s="60">
        <f>_xlfn.IFNA(INDEX(data_pull!$A:$BA,MATCH(DM$2,data_pull!$B:$B,0),MATCH($A57,data_pull!$2:$2,0)),DL57*(( 1+DM4/400)))</f>
        <v>9294</v>
      </c>
      <c r="DN57" s="60">
        <f>_xlfn.IFNA(INDEX(data_pull!$A:$BA,MATCH(DN$2,data_pull!$B:$B,0),MATCH($A57,data_pull!$2:$2,0)),DM57*(( 1+DN4/400)))</f>
        <v>9417.2999999999993</v>
      </c>
      <c r="DO57" s="60">
        <f>_xlfn.IFNA(INDEX(data_pull!$A:$BA,MATCH(DO$2,data_pull!$B:$B,0),MATCH($A57,data_pull!$2:$2,0)),DN57*(( 1+DO4/400)))</f>
        <v>9524.2000000000007</v>
      </c>
      <c r="DP57" s="60">
        <f>_xlfn.IFNA(INDEX(data_pull!$A:$BA,MATCH(DP$2,data_pull!$B:$B,0),MATCH($A57,data_pull!$2:$2,0)),DO57*(( 1+DP4/400)))</f>
        <v>9681.9</v>
      </c>
      <c r="DQ57" s="60">
        <f>_xlfn.IFNA(INDEX(data_pull!$A:$BA,MATCH(DQ$2,data_pull!$B:$B,0),MATCH($A57,data_pull!$2:$2,0)),DP57*(( 1+DQ4/400)))</f>
        <v>9899.4</v>
      </c>
      <c r="DR57" s="60">
        <f>_xlfn.IFNA(INDEX(data_pull!$A:$BA,MATCH(DR$2,data_pull!$B:$B,0),MATCH($A57,data_pull!$2:$2,0)),DQ57*(( 1+DR4/400)))</f>
        <v>10002.9</v>
      </c>
      <c r="DS57" s="60">
        <f>_xlfn.IFNA(INDEX(data_pull!$A:$BA,MATCH(DS$2,data_pull!$B:$B,0),MATCH($A57,data_pull!$2:$2,0)),DR57*(( 1+DS4/400)))</f>
        <v>10247.700000000001</v>
      </c>
      <c r="DT57" s="60">
        <f>_xlfn.IFNA(INDEX(data_pull!$A:$BA,MATCH(DT$2,data_pull!$B:$B,0),MATCH($A57,data_pull!$2:$2,0)),DS57*(( 1+DT4/400)))</f>
        <v>10319.799999999999</v>
      </c>
      <c r="DU57" s="60">
        <f>_xlfn.IFNA(INDEX(data_pull!$A:$BA,MATCH(DU$2,data_pull!$B:$B,0),MATCH($A57,data_pull!$2:$2,0)),DT57*(( 1+DU4/400)))</f>
        <v>10439</v>
      </c>
      <c r="DV57" s="60">
        <f>_xlfn.IFNA(INDEX(data_pull!$A:$BA,MATCH(DV$2,data_pull!$B:$B,0),MATCH($A57,data_pull!$2:$2,0)),DU57*(( 1+DV4/400)))</f>
        <v>10472.9</v>
      </c>
      <c r="DW57" s="60">
        <f>_xlfn.IFNA(INDEX(data_pull!$A:$BA,MATCH(DW$2,data_pull!$B:$B,0),MATCH($A57,data_pull!$2:$2,0)),DV57*(( 1+DW4/400)))</f>
        <v>10597.8</v>
      </c>
      <c r="DX57" s="60">
        <f>_xlfn.IFNA(INDEX(data_pull!$A:$BA,MATCH(DX$2,data_pull!$B:$B,0),MATCH($A57,data_pull!$2:$2,0)),DW57*(( 1+DX4/400)))</f>
        <v>10596.3</v>
      </c>
      <c r="DY57" s="60">
        <f>_xlfn.IFNA(INDEX(data_pull!$A:$BA,MATCH(DY$2,data_pull!$B:$B,0),MATCH($A57,data_pull!$2:$2,0)),DX57*(( 1+DY4/400)))</f>
        <v>10660.3</v>
      </c>
      <c r="DZ57" s="60">
        <f>_xlfn.IFNA(INDEX(data_pull!$A:$BA,MATCH(DZ$2,data_pull!$B:$B,0),MATCH($A57,data_pull!$2:$2,0)),DY57*(( 1+DZ4/400)))</f>
        <v>10789</v>
      </c>
      <c r="EA57" s="60">
        <f>_xlfn.IFNA(INDEX(data_pull!$A:$BA,MATCH(EA$2,data_pull!$B:$B,0),MATCH($A57,data_pull!$2:$2,0)),DZ57*(( 1+EA4/400)))</f>
        <v>10893.2</v>
      </c>
      <c r="EB57" s="60">
        <f>_xlfn.IFNA(INDEX(data_pull!$A:$BA,MATCH(EB$2,data_pull!$B:$B,0),MATCH($A57,data_pull!$2:$2,0)),EA57*(( 1+EB4/400)))</f>
        <v>10992.1</v>
      </c>
      <c r="EC57" s="60">
        <f>_xlfn.IFNA(INDEX(data_pull!$A:$BA,MATCH(EC$2,data_pull!$B:$B,0),MATCH($A57,data_pull!$2:$2,0)),EB57*(( 1+EC4/400)))</f>
        <v>11071.5</v>
      </c>
      <c r="ED57" s="60">
        <f>_xlfn.IFNA(INDEX(data_pull!$A:$BA,MATCH(ED$2,data_pull!$B:$B,0),MATCH($A57,data_pull!$2:$2,0)),EC57*(( 1+ED4/400)))</f>
        <v>11183.5</v>
      </c>
      <c r="EE57" s="60">
        <f>_xlfn.IFNA(INDEX(data_pull!$A:$BA,MATCH(EE$2,data_pull!$B:$B,0),MATCH($A57,data_pull!$2:$2,0)),ED57*(( 1+EE4/400)))</f>
        <v>11312.9</v>
      </c>
      <c r="EF57" s="60">
        <f>_xlfn.IFNA(INDEX(data_pull!$A:$BA,MATCH(EF$2,data_pull!$B:$B,0),MATCH($A57,data_pull!$2:$2,0)),EE57*(( 1+EF4/400)))</f>
        <v>11567.3</v>
      </c>
      <c r="EG57" s="60">
        <f>_xlfn.IFNA(INDEX(data_pull!$A:$BA,MATCH(EG$2,data_pull!$B:$B,0),MATCH($A57,data_pull!$2:$2,0)),EF57*(( 1+EG4/400)))</f>
        <v>11769.3</v>
      </c>
      <c r="EH57" s="60">
        <f>_xlfn.IFNA(INDEX(data_pull!$A:$BA,MATCH(EH$2,data_pull!$B:$B,0),MATCH($A57,data_pull!$2:$2,0)),EG57*(( 1+EH4/400)))</f>
        <v>11920.2</v>
      </c>
      <c r="EI57" s="60">
        <f>_xlfn.IFNA(INDEX(data_pull!$A:$BA,MATCH(EI$2,data_pull!$B:$B,0),MATCH($A57,data_pull!$2:$2,0)),EH57*(( 1+EI4/400)))</f>
        <v>12109</v>
      </c>
      <c r="EJ57" s="60">
        <f>_xlfn.IFNA(INDEX(data_pull!$A:$BA,MATCH(EJ$2,data_pull!$B:$B,0),MATCH($A57,data_pull!$2:$2,0)),EI57*(( 1+EJ4/400)))</f>
        <v>12303.3</v>
      </c>
      <c r="EK57" s="60">
        <f>_xlfn.IFNA(INDEX(data_pull!$A:$BA,MATCH(EK$2,data_pull!$B:$B,0),MATCH($A57,data_pull!$2:$2,0)),EJ57*(( 1+EK4/400)))</f>
        <v>12522.4</v>
      </c>
      <c r="EL57" s="60">
        <f>_xlfn.IFNA(INDEX(data_pull!$A:$BA,MATCH(EL$2,data_pull!$B:$B,0),MATCH($A57,data_pull!$2:$2,0)),EK57*(( 1+EL4/400)))</f>
        <v>12761.3</v>
      </c>
      <c r="EM57" s="60">
        <f>_xlfn.IFNA(INDEX(data_pull!$A:$BA,MATCH(EM$2,data_pull!$B:$B,0),MATCH($A57,data_pull!$2:$2,0)),EL57*(( 1+EM4/400)))</f>
        <v>12910</v>
      </c>
      <c r="EN57" s="60">
        <f>_xlfn.IFNA(INDEX(data_pull!$A:$BA,MATCH(EN$2,data_pull!$B:$B,0),MATCH($A57,data_pull!$2:$2,0)),EM57*(( 1+EN4/400)))</f>
        <v>13142.9</v>
      </c>
      <c r="EO57" s="60">
        <f>_xlfn.IFNA(INDEX(data_pull!$A:$BA,MATCH(EO$2,data_pull!$B:$B,0),MATCH($A57,data_pull!$2:$2,0)),EN57*(( 1+EO4/400)))</f>
        <v>13332.3</v>
      </c>
      <c r="EP57" s="60">
        <f>_xlfn.IFNA(INDEX(data_pull!$A:$BA,MATCH(EP$2,data_pull!$B:$B,0),MATCH($A57,data_pull!$2:$2,0)),EO57*(( 1+EP4/400)))</f>
        <v>13603.9</v>
      </c>
      <c r="EQ57" s="60">
        <f>_xlfn.IFNA(INDEX(data_pull!$A:$BA,MATCH(EQ$2,data_pull!$B:$B,0),MATCH($A57,data_pull!$2:$2,0)),EP57*(( 1+EQ4/400)))</f>
        <v>13749.8</v>
      </c>
      <c r="ER57" s="60">
        <f>_xlfn.IFNA(INDEX(data_pull!$A:$BA,MATCH(ER$2,data_pull!$B:$B,0),MATCH($A57,data_pull!$2:$2,0)),EQ57*(( 1+ER4/400)))</f>
        <v>13867.5</v>
      </c>
      <c r="ES57" s="60">
        <f>_xlfn.IFNA(INDEX(data_pull!$A:$BA,MATCH(ES$2,data_pull!$B:$B,0),MATCH($A57,data_pull!$2:$2,0)),ER57*(( 1+ES4/400)))</f>
        <v>14037.2</v>
      </c>
      <c r="ET57" s="60">
        <f>_xlfn.IFNA(INDEX(data_pull!$A:$BA,MATCH(ET$2,data_pull!$B:$B,0),MATCH($A57,data_pull!$2:$2,0)),ES57*(( 1+ET4/400)))</f>
        <v>14208.6</v>
      </c>
      <c r="EU57" s="60">
        <f>_xlfn.IFNA(INDEX(data_pull!$A:$BA,MATCH(EU$2,data_pull!$B:$B,0),MATCH($A57,data_pull!$2:$2,0)),ET57*(( 1+EU4/400)))</f>
        <v>14382.4</v>
      </c>
      <c r="EV57" s="60">
        <f>_xlfn.IFNA(INDEX(data_pull!$A:$BA,MATCH(EV$2,data_pull!$B:$B,0),MATCH($A57,data_pull!$2:$2,0)),EU57*(( 1+EV4/400)))</f>
        <v>14535</v>
      </c>
      <c r="EW57" s="60">
        <f>_xlfn.IFNA(INDEX(data_pull!$A:$BA,MATCH(EW$2,data_pull!$B:$B,0),MATCH($A57,data_pull!$2:$2,0)),EV57*(( 1+EW4/400)))</f>
        <v>14681.5</v>
      </c>
      <c r="EX57" s="60">
        <f>_xlfn.IFNA(INDEX(data_pull!$A:$BA,MATCH(EX$2,data_pull!$B:$B,0),MATCH($A57,data_pull!$2:$2,0)),EW57*(( 1+EX4/400)))</f>
        <v>14651</v>
      </c>
      <c r="EY57" s="60">
        <f>_xlfn.IFNA(INDEX(data_pull!$A:$BA,MATCH(EY$2,data_pull!$B:$B,0),MATCH($A57,data_pull!$2:$2,0)),EX57*(( 1+EY4/400)))</f>
        <v>14805.6</v>
      </c>
      <c r="EZ57" s="60">
        <f>_xlfn.IFNA(INDEX(data_pull!$A:$BA,MATCH(EZ$2,data_pull!$B:$B,0),MATCH($A57,data_pull!$2:$2,0)),EY57*(( 1+EZ4/400)))</f>
        <v>14835.2</v>
      </c>
      <c r="FA57" s="60">
        <f>_xlfn.IFNA(INDEX(data_pull!$A:$BA,MATCH(FA$2,data_pull!$B:$B,0),MATCH($A57,data_pull!$2:$2,0)),EZ57*(( 1+FA4/400)))</f>
        <v>14559.5</v>
      </c>
      <c r="FB57" s="60">
        <f>_xlfn.IFNA(INDEX(data_pull!$A:$BA,MATCH(FB$2,data_pull!$B:$B,0),MATCH($A57,data_pull!$2:$2,0)),FA57*(( 1+FB4/400)))</f>
        <v>14394.5</v>
      </c>
      <c r="FC57" s="60">
        <f>_xlfn.IFNA(INDEX(data_pull!$A:$BA,MATCH(FC$2,data_pull!$B:$B,0),MATCH($A57,data_pull!$2:$2,0)),FB57*(( 1+FC4/400)))</f>
        <v>14352.9</v>
      </c>
      <c r="FD57" s="60">
        <f>_xlfn.IFNA(INDEX(data_pull!$A:$BA,MATCH(FD$2,data_pull!$B:$B,0),MATCH($A57,data_pull!$2:$2,0)),FC57*(( 1+FD4/400)))</f>
        <v>14420.3</v>
      </c>
      <c r="FE57" s="60">
        <f>_xlfn.IFNA(INDEX(data_pull!$A:$BA,MATCH(FE$2,data_pull!$B:$B,0),MATCH($A57,data_pull!$2:$2,0)),FD57*(( 1+FE4/400)))</f>
        <v>14628</v>
      </c>
      <c r="FF57" s="60">
        <f>_xlfn.IFNA(INDEX(data_pull!$A:$BA,MATCH(FF$2,data_pull!$B:$B,0),MATCH($A57,data_pull!$2:$2,0)),FE57*(( 1+FF4/400)))</f>
        <v>14721.4</v>
      </c>
      <c r="FG57" s="60">
        <f>_xlfn.IFNA(INDEX(data_pull!$A:$BA,MATCH(FG$2,data_pull!$B:$B,0),MATCH($A57,data_pull!$2:$2,0)),FF57*(( 1+FG4/400)))</f>
        <v>14926.1</v>
      </c>
      <c r="FH57" s="60">
        <f>_xlfn.IFNA(INDEX(data_pull!$A:$BA,MATCH(FH$2,data_pull!$B:$B,0),MATCH($A57,data_pull!$2:$2,0)),FG57*(( 1+FH4/400)))</f>
        <v>15079.9</v>
      </c>
      <c r="FI57" s="60">
        <f>_xlfn.IFNA(INDEX(data_pull!$A:$BA,MATCH(FI$2,data_pull!$B:$B,0),MATCH($A57,data_pull!$2:$2,0)),FH57*(( 1+FI4/400)))</f>
        <v>15240.8</v>
      </c>
      <c r="FJ57" s="60">
        <f>_xlfn.IFNA(INDEX(data_pull!$A:$BA,MATCH(FJ$2,data_pull!$B:$B,0),MATCH($A57,data_pull!$2:$2,0)),FI57*(( 1+FJ4/400)))</f>
        <v>15285.8</v>
      </c>
      <c r="FK57" s="60">
        <f>_xlfn.IFNA(INDEX(data_pull!$A:$BA,MATCH(FK$2,data_pull!$B:$B,0),MATCH($A57,data_pull!$2:$2,0)),FJ57*(( 1+FK4/400)))</f>
        <v>15496.2</v>
      </c>
      <c r="FL57" s="60">
        <f>_xlfn.IFNA(INDEX(data_pull!$A:$BA,MATCH(FL$2,data_pull!$B:$B,0),MATCH($A57,data_pull!$2:$2,0)),FK57*(( 1+FL4/400)))</f>
        <v>15591.9</v>
      </c>
      <c r="FM57" s="60">
        <f>_xlfn.IFNA(INDEX(data_pull!$A:$BA,MATCH(FM$2,data_pull!$B:$B,0),MATCH($A57,data_pull!$2:$2,0)),FL57*(( 1+FM4/400)))</f>
        <v>15796.5</v>
      </c>
      <c r="FN57" s="60">
        <f>_xlfn.IFNA(INDEX(data_pull!$A:$BA,MATCH(FN$2,data_pull!$B:$B,0),MATCH($A57,data_pull!$2:$2,0)),FM57*(( 1+FN4/400)))</f>
        <v>16019.8</v>
      </c>
      <c r="FO57" s="60">
        <f>_xlfn.IFNA(INDEX(data_pull!$A:$BA,MATCH(FO$2,data_pull!$B:$B,0),MATCH($A57,data_pull!$2:$2,0)),FN57*(( 1+FO4/400)))</f>
        <v>16152.3</v>
      </c>
      <c r="FP57" s="60">
        <f>_xlfn.IFNA(INDEX(data_pull!$A:$BA,MATCH(FP$2,data_pull!$B:$B,0),MATCH($A57,data_pull!$2:$2,0)),FO57*(( 1+FP4/400)))</f>
        <v>16257.2</v>
      </c>
      <c r="FQ57" s="60">
        <f>_xlfn.IFNA(INDEX(data_pull!$A:$BA,MATCH(FQ$2,data_pull!$B:$B,0),MATCH($A57,data_pull!$2:$2,0)),FP57*(( 1+FQ4/400)))</f>
        <v>16358.9</v>
      </c>
      <c r="FR57" s="60">
        <f>_xlfn.IFNA(INDEX(data_pull!$A:$BA,MATCH(FR$2,data_pull!$B:$B,0),MATCH($A57,data_pull!$2:$2,0)),FQ57*(( 1+FR4/400)))</f>
        <v>16569.599999999999</v>
      </c>
      <c r="FS57" s="60">
        <f>_xlfn.IFNA(INDEX(data_pull!$A:$BA,MATCH(FS$2,data_pull!$B:$B,0),MATCH($A57,data_pull!$2:$2,0)),FR57*(( 1+FS4/400)))</f>
        <v>16637.900000000001</v>
      </c>
      <c r="FT57" s="60">
        <f>_xlfn.IFNA(INDEX(data_pull!$A:$BA,MATCH(FT$2,data_pull!$B:$B,0),MATCH($A57,data_pull!$2:$2,0)),FS57*(( 1+FT4/400)))</f>
        <v>16848.7</v>
      </c>
      <c r="FU57" s="60">
        <f>_xlfn.IFNA(INDEX(data_pull!$A:$BA,MATCH(FU$2,data_pull!$B:$B,0),MATCH($A57,data_pull!$2:$2,0)),FT57*(( 1+FU4/400)))</f>
        <v>17083.099999999999</v>
      </c>
      <c r="FV57" s="60">
        <f>_xlfn.IFNA(INDEX(data_pull!$A:$BA,MATCH(FV$2,data_pull!$B:$B,0),MATCH($A57,data_pull!$2:$2,0)),FU57*(( 1+FV4/400)))</f>
        <v>17102.900000000001</v>
      </c>
      <c r="FW57" s="60">
        <f>_xlfn.IFNA(INDEX(data_pull!$A:$BA,MATCH(FW$2,data_pull!$B:$B,0),MATCH($A57,data_pull!$2:$2,0)),FV57*(( 1+FW4/400)))</f>
        <v>17425.8</v>
      </c>
      <c r="FX57" s="60">
        <f>_xlfn.IFNA(INDEX(data_pull!$A:$BA,MATCH(FX$2,data_pull!$B:$B,0),MATCH($A57,data_pull!$2:$2,0)),FW57*(( 1+FX4/400)))</f>
        <v>17719.8</v>
      </c>
      <c r="FY57" s="60">
        <f>_xlfn.IFNA(INDEX(data_pull!$A:$BA,MATCH(FY$2,data_pull!$B:$B,0),MATCH($A57,data_pull!$2:$2,0)),FX57*(( 1+FY4/400)))</f>
        <v>17838.5</v>
      </c>
      <c r="FZ57" s="60">
        <f>_xlfn.IFNA(INDEX(data_pull!$A:$BA,MATCH(FZ$2,data_pull!$B:$B,0),MATCH($A57,data_pull!$2:$2,0)),FY57*(( 1+FZ4/400)))</f>
        <v>17970.400000000001</v>
      </c>
      <c r="GA57" s="60">
        <f>_xlfn.IFNA(INDEX(data_pull!$A:$BA,MATCH(GA$2,data_pull!$B:$B,0),MATCH($A57,data_pull!$2:$2,0)),FZ57*(( 1+GA4/400)))</f>
        <v>18221.3</v>
      </c>
      <c r="GB57" s="60">
        <f>_xlfn.IFNA(INDEX(data_pull!$A:$BA,MATCH(GB$2,data_pull!$B:$B,0),MATCH($A57,data_pull!$2:$2,0)),GA57*(( 1+GB4/400)))</f>
        <v>18331.099999999999</v>
      </c>
      <c r="GC57" s="60">
        <f>_xlfn.IFNA(INDEX(data_pull!$A:$BA,MATCH(GC$2,data_pull!$B:$B,0),MATCH($A57,data_pull!$2:$2,0)),GB57*(( 1+GC4/400)))</f>
        <v>18354.400000000001</v>
      </c>
      <c r="GD57" s="60">
        <f>_xlfn.IFNA(INDEX(data_pull!$A:$BA,MATCH(GD$2,data_pull!$B:$B,0),MATCH($A57,data_pull!$2:$2,0)),GC57*(( 1+GD4/400)))</f>
        <v>18409.099999999999</v>
      </c>
      <c r="GE57" s="60">
        <f>_xlfn.IFNA(INDEX(data_pull!$A:$BA,MATCH(GE$2,data_pull!$B:$B,0),MATCH($A57,data_pull!$2:$2,0)),GD57*(( 1+GE4/400)))</f>
        <v>18640.7</v>
      </c>
      <c r="GF57" s="60">
        <f>_xlfn.IFNA(INDEX(data_pull!$A:$BA,MATCH(GF$2,data_pull!$B:$B,0),MATCH($A57,data_pull!$2:$2,0)),GE57*(( 1+GF4/400)))</f>
        <v>18799.599999999999</v>
      </c>
      <c r="GG57" s="60">
        <f>_xlfn.IFNA(INDEX(data_pull!$A:$BA,MATCH(GG$2,data_pull!$B:$B,0),MATCH($A57,data_pull!$2:$2,0)),GF57*(( 1+GG4/400)))</f>
        <v>18979.2</v>
      </c>
      <c r="GH57" s="60">
        <f>_xlfn.IFNA(INDEX(data_pull!$A:$BA,MATCH(GH$2,data_pull!$B:$B,0),MATCH($A57,data_pull!$2:$2,0)),GG57*(( 1+GH4/400)))</f>
        <v>19162.599999999999</v>
      </c>
      <c r="GI57" s="60">
        <f>_xlfn.IFNA(INDEX(data_pull!$A:$BA,MATCH(GI$2,data_pull!$B:$B,0),MATCH($A57,data_pull!$2:$2,0)),GH57*(( 1+GI4/400)))</f>
        <v>19359.099999999999</v>
      </c>
      <c r="GJ57" s="60">
        <f>_xlfn.IFNA(INDEX(data_pull!$A:$BA,MATCH(GJ$2,data_pull!$B:$B,0),MATCH($A57,data_pull!$2:$2,0)),GI57*(( 1+GJ4/400)))</f>
        <v>19588.099999999999</v>
      </c>
      <c r="GK57" s="60">
        <f>_xlfn.IFNA(INDEX(data_pull!$A:$BA,MATCH(GK$2,data_pull!$B:$B,0),MATCH($A57,data_pull!$2:$2,0)),GJ57*(( 1+GK4/400)))</f>
        <v>19831.8</v>
      </c>
      <c r="GL57" s="60">
        <f>_xlfn.IFNA(INDEX(data_pull!$A:$BA,MATCH(GL$2,data_pull!$B:$B,0),MATCH($A57,data_pull!$2:$2,0)),GK57*(( 1+GL4/400)))</f>
        <v>20041</v>
      </c>
      <c r="GM57" s="60">
        <f>_xlfn.IFNA(INDEX(data_pull!$A:$BA,MATCH(GM$2,data_pull!$B:$B,0),MATCH($A57,data_pull!$2:$2,0)),GL57*(( 1+GM4/400)))</f>
        <v>20411.900000000001</v>
      </c>
      <c r="GN57" s="60">
        <f>_xlfn.IFNA(INDEX(data_pull!$A:$BA,MATCH(GN$2,data_pull!$B:$B,0),MATCH($A57,data_pull!$2:$2,0)),GM57*(( 1+GN4/400)))</f>
        <v>20658.2</v>
      </c>
      <c r="GO57" s="60">
        <f>_xlfn.IFNA(INDEX(data_pull!$A:$BA,MATCH(GO$2,data_pull!$B:$B,0),MATCH($A57,data_pull!$2:$2,0)),GN57*(( 1+GO4/400)))</f>
        <v>20891.400000000001</v>
      </c>
      <c r="GP57" s="60">
        <f>_xlfn.IFNA(INDEX(data_pull!$A:$BA,MATCH(GP$2,data_pull!$B:$B,0),MATCH($A57,data_pull!$2:$2,0)),GO57*(( 1+GP4/400)))</f>
        <v>21136.397470534554</v>
      </c>
      <c r="GQ57" s="60">
        <f>_xlfn.IFNA(INDEX(data_pull!$A:$BA,MATCH(GQ$2,data_pull!$B:$B,0),MATCH($A57,data_pull!$2:$2,0)),GP57*(( 1+GQ4/400)))</f>
        <v>21365.380236908895</v>
      </c>
      <c r="GR57" s="60">
        <f>_xlfn.IFNA(INDEX(data_pull!$A:$BA,MATCH(GR$2,data_pull!$B:$B,0),MATCH($A57,data_pull!$2:$2,0)),GQ57*(( 1+GR4/400)))</f>
        <v>21602.52017412959</v>
      </c>
      <c r="GS57" s="60">
        <f>_xlfn.IFNA(INDEX(data_pull!$A:$BA,MATCH(GS$2,data_pull!$B:$B,0),MATCH($A57,data_pull!$2:$2,0)),GR57*(( 1+GS4/400)))</f>
        <v>21812.029720345094</v>
      </c>
      <c r="GT57" s="60">
        <f>_xlfn.IFNA(INDEX(data_pull!$A:$BA,MATCH(GT$2,data_pull!$B:$B,0),MATCH($A57,data_pull!$2:$2,0)),GS57*(( 1+GT4/400)))</f>
        <v>22025.450567727006</v>
      </c>
      <c r="GU57" s="60">
        <f>_xlfn.IFNA(INDEX(data_pull!$A:$BA,MATCH(GU$2,data_pull!$B:$B,0),MATCH($A57,data_pull!$2:$2,0)),GT57*(( 1+GU4/400)))</f>
        <v>22237.636521044631</v>
      </c>
      <c r="GV57" s="60">
        <f>_xlfn.IFNA(INDEX(data_pull!$A:$BA,MATCH(GV$2,data_pull!$B:$B,0),MATCH($A57,data_pull!$2:$2,0)),GU57*(( 1+GV4/400)))</f>
        <v>22445.810422111281</v>
      </c>
      <c r="GW57" s="60">
        <f>_xlfn.IFNA(INDEX(data_pull!$A:$BA,MATCH(GW$2,data_pull!$B:$B,0),MATCH($A57,data_pull!$2:$2,0)),GV57*(( 1+GW4/400)))</f>
        <v>22650.385983054068</v>
      </c>
      <c r="GX57" s="60">
        <f>_xlfn.IFNA(INDEX(data_pull!$A:$BA,MATCH(GX$2,data_pull!$B:$B,0),MATCH($A57,data_pull!$2:$2,0)),GW57*(( 1+GX4/400)))</f>
        <v>22857.01758908901</v>
      </c>
      <c r="GY57" s="60">
        <f>_xlfn.IFNA(INDEX(data_pull!$A:$BA,MATCH(GY$2,data_pull!$B:$B,0),MATCH($A57,data_pull!$2:$2,0)),GX57*(( 1+GY4/400)))</f>
        <v>23064.883011302634</v>
      </c>
      <c r="GZ57" s="60">
        <f>_xlfn.IFNA(INDEX(data_pull!$A:$BA,MATCH(GZ$2,data_pull!$B:$B,0),MATCH($A57,data_pull!$2:$2,0)),GY57*(( 1+GZ4/400)))</f>
        <v>23274.187928422809</v>
      </c>
      <c r="HA57" s="60">
        <f>_xlfn.IFNA(INDEX(data_pull!$A:$BA,MATCH(HA$2,data_pull!$B:$B,0),MATCH($A57,data_pull!$2:$2,0)),GZ57*(( 1+HA4/400)))</f>
        <v>23485.75506261265</v>
      </c>
      <c r="HB57" s="60">
        <f>_xlfn.IFNA(INDEX(data_pull!$A:$BA,MATCH(HB$2,data_pull!$B:$B,0),MATCH($A57,data_pull!$2:$2,0)),HA57*(( 1+HB4/400)))</f>
        <v>23702.362232396223</v>
      </c>
      <c r="HC57" s="60">
        <f>_xlfn.IFNA(INDEX(data_pull!$A:$BA,MATCH(HC$2,data_pull!$B:$B,0),MATCH($A57,data_pull!$2:$2,0)),HB57*(( 1+HC4/400)))</f>
        <v>23920.61574660616</v>
      </c>
      <c r="HD57" s="60">
        <f>_xlfn.IFNA(INDEX(data_pull!$A:$BA,MATCH(HD$2,data_pull!$B:$B,0),MATCH($A57,data_pull!$2:$2,0)),HC57*(( 1+HD4/400)))</f>
        <v>24143.397509425111</v>
      </c>
      <c r="HE57" s="60">
        <f>_xlfn.IFNA(INDEX(data_pull!$A:$BA,MATCH(HE$2,data_pull!$B:$B,0),MATCH($A57,data_pull!$2:$2,0)),HD57*(( 1+HE4/400)))</f>
        <v>24369.988606668358</v>
      </c>
      <c r="HF57" s="60">
        <f>_xlfn.IFNA(INDEX(data_pull!$A:$BA,MATCH(HF$2,data_pull!$B:$B,0),MATCH($A57,data_pull!$2:$2,0)),HE57*(( 1+HF4/400)))</f>
        <v>24600.80234014718</v>
      </c>
      <c r="HG57" s="60">
        <f>_xlfn.IFNA(INDEX(data_pull!$A:$BA,MATCH(HG$2,data_pull!$B:$B,0),MATCH($A57,data_pull!$2:$2,0)),HF57*(( 1+HG4/400)))</f>
        <v>24836.046393774872</v>
      </c>
      <c r="HH57" s="60">
        <f>_xlfn.IFNA(INDEX(data_pull!$A:$BA,MATCH(HH$2,data_pull!$B:$B,0),MATCH($A57,data_pull!$2:$2,0)),HG57*(( 1+HH4/400)))</f>
        <v>25077.578359639079</v>
      </c>
      <c r="HI57" s="60">
        <f>_xlfn.IFNA(INDEX(data_pull!$A:$BA,MATCH(HI$2,data_pull!$B:$B,0),MATCH($A57,data_pull!$2:$2,0)),HH57*(( 1+HI4/400)))</f>
        <v>25324.163983370534</v>
      </c>
      <c r="HJ57" s="60">
        <f>_xlfn.IFNA(INDEX(data_pull!$A:$BA,MATCH(HJ$2,data_pull!$B:$B,0),MATCH($A57,data_pull!$2:$2,0)),HI57*(( 1+HJ4/400)))</f>
        <v>25578.799002087195</v>
      </c>
      <c r="HK57" s="60">
        <f>_xlfn.IFNA(INDEX(data_pull!$A:$BA,MATCH(HK$2,data_pull!$B:$B,0),MATCH($A57,data_pull!$2:$2,0)),HJ57*(( 1+HK4/400)))</f>
        <v>25834.879614511123</v>
      </c>
      <c r="HL57" s="60">
        <f>_xlfn.IFNA(INDEX(data_pull!$A:$BA,MATCH(HL$2,data_pull!$B:$B,0),MATCH($A57,data_pull!$2:$2,0)),HK57*(( 1+HL4/400)))</f>
        <v>26092.096118424437</v>
      </c>
      <c r="HM57" s="60">
        <f>_xlfn.IFNA(INDEX(data_pull!$A:$BA,MATCH(HM$2,data_pull!$B:$B,0),MATCH($A57,data_pull!$2:$2,0)),HL57*(( 1+HM4/400)))</f>
        <v>26350.551736480294</v>
      </c>
      <c r="HN57" s="60">
        <f>_xlfn.IFNA(INDEX(data_pull!$A:$BA,MATCH(HN$2,data_pull!$B:$B,0),MATCH($A57,data_pull!$2:$2,0)),HM57*(( 1+HN4/400)))</f>
        <v>26610.039983200058</v>
      </c>
      <c r="HO57" s="60">
        <f>_xlfn.IFNA(INDEX(data_pull!$A:$BA,MATCH(HO$2,data_pull!$B:$B,0),MATCH($A57,data_pull!$2:$2,0)),HN57*(( 1+HO4/400)))</f>
        <v>26870.560830093946</v>
      </c>
      <c r="HP57" s="60">
        <f>_xlfn.IFNA(INDEX(data_pull!$A:$BA,MATCH(HP$2,data_pull!$B:$B,0),MATCH($A57,data_pull!$2:$2,0)),HO57*(( 1+HP4/400)))</f>
        <v>27125.406451038743</v>
      </c>
      <c r="HQ57" s="60">
        <f>_xlfn.IFNA(INDEX(data_pull!$A:$BA,MATCH(HQ$2,data_pull!$B:$B,0),MATCH($A57,data_pull!$2:$2,0)),HP57*(( 1+HQ4/400)))</f>
        <v>27379.942894190961</v>
      </c>
      <c r="HR57" s="60">
        <f>_xlfn.IFNA(INDEX(data_pull!$A:$BA,MATCH(HR$2,data_pull!$B:$B,0),MATCH($A57,data_pull!$2:$2,0)),HQ57*(( 1+HR4/400)))</f>
        <v>27636.336115237464</v>
      </c>
      <c r="HS57" s="60">
        <f>_xlfn.IFNA(INDEX(data_pull!$A:$BA,MATCH(HS$2,data_pull!$B:$B,0),MATCH($A57,data_pull!$2:$2,0)),HR57*(( 1+HS4/400)))</f>
        <v>27895.308379891783</v>
      </c>
      <c r="HT57" s="60">
        <f>_xlfn.IFNA(INDEX(data_pull!$A:$BA,MATCH(HT$2,data_pull!$B:$B,0),MATCH($A57,data_pull!$2:$2,0)),HS57*(( 1+HT4/400)))</f>
        <v>28160.059190790067</v>
      </c>
      <c r="HU57" s="60">
        <f>_xlfn.IFNA(INDEX(data_pull!$A:$BA,MATCH(HU$2,data_pull!$B:$B,0),MATCH($A57,data_pull!$2:$2,0)),HT57*(( 1+HU4/400)))</f>
        <v>28432.863323079633</v>
      </c>
      <c r="HV57" s="60">
        <f>_xlfn.IFNA(INDEX(data_pull!$A:$BA,MATCH(HV$2,data_pull!$B:$B,0),MATCH($A57,data_pull!$2:$2,0)),HU57*(( 1+HV4/400)))</f>
        <v>28713.002884480586</v>
      </c>
      <c r="HW57" s="60">
        <f>_xlfn.IFNA(INDEX(data_pull!$A:$BA,MATCH(HW$2,data_pull!$B:$B,0),MATCH($A57,data_pull!$2:$2,0)),HV57*(( 1+HW4/400)))</f>
        <v>28999.344864471979</v>
      </c>
      <c r="HX57" s="60">
        <f>_xlfn.IFNA(INDEX(data_pull!$A:$BA,MATCH(HX$2,data_pull!$B:$B,0),MATCH($A57,data_pull!$2:$2,0)),HW57*(( 1+HX4/400)))</f>
        <v>29287.444897438072</v>
      </c>
      <c r="HY57" s="60">
        <f>_xlfn.IFNA(INDEX(data_pull!$A:$BA,MATCH(HY$2,data_pull!$B:$B,0),MATCH($A57,data_pull!$2:$2,0)),HX57*(( 1+HY4/400)))</f>
        <v>29575.028327063177</v>
      </c>
      <c r="HZ57" s="60">
        <f>_xlfn.IFNA(INDEX(data_pull!$A:$BA,MATCH(HZ$2,data_pull!$B:$B,0),MATCH($A57,data_pull!$2:$2,0)),HY57*(( 1+HZ4/400)))</f>
        <v>29859.304752447148</v>
      </c>
      <c r="IA57" s="60">
        <f>_xlfn.IFNA(INDEX(data_pull!$A:$BA,MATCH(IA$2,data_pull!$B:$B,0),MATCH($A57,data_pull!$2:$2,0)),HZ57*(( 1+IA4/400)))</f>
        <v>30145.441471447877</v>
      </c>
      <c r="IB57" s="60">
        <f>_xlfn.IFNA(INDEX(data_pull!$A:$BA,MATCH(IB$2,data_pull!$B:$B,0),MATCH($A57,data_pull!$2:$2,0)),IA57*(( 1+IB4/400)))</f>
        <v>30434.265388307005</v>
      </c>
      <c r="IC57" s="60">
        <f>_xlfn.IFNA(INDEX(data_pull!$A:$BA,MATCH(IC$2,data_pull!$B:$B,0),MATCH($A57,data_pull!$2:$2,0)),IB57*(( 1+IC4/400)))</f>
        <v>30725.776847082438</v>
      </c>
      <c r="ID57" s="60"/>
    </row>
    <row r="58" spans="1:238">
      <c r="A58" s="69" t="s">
        <v>8</v>
      </c>
      <c r="B58" s="60">
        <f>_xlfn.IFNA(INDEX(data_pull!$A:$BA,MATCH(B$2,data_pull!$B:$B,0),MATCH($A58,data_pull!$2:$2,0)),A58*(( 1+B5/400)))</f>
        <v>4936.6000000000004</v>
      </c>
      <c r="C58" s="60">
        <f>_xlfn.IFNA(INDEX(data_pull!$A:$BA,MATCH(C$2,data_pull!$B:$B,0),MATCH($A58,data_pull!$2:$2,0)),B58*(( 1+C5/400)))</f>
        <v>4943.6000000000004</v>
      </c>
      <c r="D58" s="60">
        <f>_xlfn.IFNA(INDEX(data_pull!$A:$BA,MATCH(D$2,data_pull!$B:$B,0),MATCH($A58,data_pull!$2:$2,0)),C58*(( 1+D5/400)))</f>
        <v>4989.2</v>
      </c>
      <c r="E58" s="60">
        <f>_xlfn.IFNA(INDEX(data_pull!$A:$BA,MATCH(E$2,data_pull!$B:$B,0),MATCH($A58,data_pull!$2:$2,0)),D58*(( 1+E5/400)))</f>
        <v>4935.7</v>
      </c>
      <c r="F58" s="60">
        <f>_xlfn.IFNA(INDEX(data_pull!$A:$BA,MATCH(F$2,data_pull!$B:$B,0),MATCH($A58,data_pull!$2:$2,0)),E58*(( 1+F5/400)))</f>
        <v>5069.7</v>
      </c>
      <c r="G58" s="60">
        <f>_xlfn.IFNA(INDEX(data_pull!$A:$BA,MATCH(G$2,data_pull!$B:$B,0),MATCH($A58,data_pull!$2:$2,0)),F58*(( 1+G5/400)))</f>
        <v>5097.2</v>
      </c>
      <c r="H58" s="60">
        <f>_xlfn.IFNA(INDEX(data_pull!$A:$BA,MATCH(H$2,data_pull!$B:$B,0),MATCH($A58,data_pull!$2:$2,0)),G58*(( 1+H5/400)))</f>
        <v>5139.1000000000004</v>
      </c>
      <c r="I58" s="60">
        <f>_xlfn.IFNA(INDEX(data_pull!$A:$BA,MATCH(I$2,data_pull!$B:$B,0),MATCH($A58,data_pull!$2:$2,0)),H58*(( 1+I5/400)))</f>
        <v>5151.2</v>
      </c>
      <c r="J58" s="60">
        <f>_xlfn.IFNA(INDEX(data_pull!$A:$BA,MATCH(J$2,data_pull!$B:$B,0),MATCH($A58,data_pull!$2:$2,0)),I58*(( 1+J5/400)))</f>
        <v>5246</v>
      </c>
      <c r="K58" s="60">
        <f>_xlfn.IFNA(INDEX(data_pull!$A:$BA,MATCH(K$2,data_pull!$B:$B,0),MATCH($A58,data_pull!$2:$2,0)),J58*(( 1+K5/400)))</f>
        <v>5365</v>
      </c>
      <c r="L58" s="60">
        <f>_xlfn.IFNA(INDEX(data_pull!$A:$BA,MATCH(L$2,data_pull!$B:$B,0),MATCH($A58,data_pull!$2:$2,0)),K58*(( 1+L5/400)))</f>
        <v>5415.7</v>
      </c>
      <c r="M58" s="60">
        <f>_xlfn.IFNA(INDEX(data_pull!$A:$BA,MATCH(M$2,data_pull!$B:$B,0),MATCH($A58,data_pull!$2:$2,0)),L58*(( 1+M5/400)))</f>
        <v>5506.4</v>
      </c>
      <c r="N58" s="60">
        <f>_xlfn.IFNA(INDEX(data_pull!$A:$BA,MATCH(N$2,data_pull!$B:$B,0),MATCH($A58,data_pull!$2:$2,0)),M58*(( 1+N5/400)))</f>
        <v>5642.7</v>
      </c>
      <c r="O58" s="60">
        <f>_xlfn.IFNA(INDEX(data_pull!$A:$BA,MATCH(O$2,data_pull!$B:$B,0),MATCH($A58,data_pull!$2:$2,0)),N58*(( 1+O5/400)))</f>
        <v>5704.1</v>
      </c>
      <c r="P58" s="60">
        <f>_xlfn.IFNA(INDEX(data_pull!$A:$BA,MATCH(P$2,data_pull!$B:$B,0),MATCH($A58,data_pull!$2:$2,0)),O58*(( 1+P5/400)))</f>
        <v>5674.1</v>
      </c>
      <c r="Q58" s="60">
        <f>_xlfn.IFNA(INDEX(data_pull!$A:$BA,MATCH(Q$2,data_pull!$B:$B,0),MATCH($A58,data_pull!$2:$2,0)),P58*(( 1+Q5/400)))</f>
        <v>5728</v>
      </c>
      <c r="R58" s="60">
        <f>_xlfn.IFNA(INDEX(data_pull!$A:$BA,MATCH(R$2,data_pull!$B:$B,0),MATCH($A58,data_pull!$2:$2,0)),Q58*(( 1+R5/400)))</f>
        <v>5678.7</v>
      </c>
      <c r="S58" s="60">
        <f>_xlfn.IFNA(INDEX(data_pull!$A:$BA,MATCH(S$2,data_pull!$B:$B,0),MATCH($A58,data_pull!$2:$2,0)),R58*(( 1+S5/400)))</f>
        <v>5692.2</v>
      </c>
      <c r="T58" s="60">
        <f>_xlfn.IFNA(INDEX(data_pull!$A:$BA,MATCH(T$2,data_pull!$B:$B,0),MATCH($A58,data_pull!$2:$2,0)),S58*(( 1+T5/400)))</f>
        <v>5638.4</v>
      </c>
      <c r="U58" s="60">
        <f>_xlfn.IFNA(INDEX(data_pull!$A:$BA,MATCH(U$2,data_pull!$B:$B,0),MATCH($A58,data_pull!$2:$2,0)),T58*(( 1+U5/400)))</f>
        <v>5616.5</v>
      </c>
      <c r="V58" s="60">
        <f>_xlfn.IFNA(INDEX(data_pull!$A:$BA,MATCH(V$2,data_pull!$B:$B,0),MATCH($A58,data_pull!$2:$2,0)),U58*(( 1+V5/400)))</f>
        <v>5548.2</v>
      </c>
      <c r="W58" s="60">
        <f>_xlfn.IFNA(INDEX(data_pull!$A:$BA,MATCH(W$2,data_pull!$B:$B,0),MATCH($A58,data_pull!$2:$2,0)),V58*(( 1+W5/400)))</f>
        <v>5587.8</v>
      </c>
      <c r="X58" s="60">
        <f>_xlfn.IFNA(INDEX(data_pull!$A:$BA,MATCH(X$2,data_pull!$B:$B,0),MATCH($A58,data_pull!$2:$2,0)),W58*(( 1+X5/400)))</f>
        <v>5683.4</v>
      </c>
      <c r="Y58" s="60">
        <f>_xlfn.IFNA(INDEX(data_pull!$A:$BA,MATCH(Y$2,data_pull!$B:$B,0),MATCH($A58,data_pull!$2:$2,0)),X58*(( 1+Y5/400)))</f>
        <v>5760</v>
      </c>
      <c r="Z58" s="60">
        <f>_xlfn.IFNA(INDEX(data_pull!$A:$BA,MATCH(Z$2,data_pull!$B:$B,0),MATCH($A58,data_pull!$2:$2,0)),Y58*(( 1+Z5/400)))</f>
        <v>5889.5</v>
      </c>
      <c r="AA58" s="60">
        <f>_xlfn.IFNA(INDEX(data_pull!$A:$BA,MATCH(AA$2,data_pull!$B:$B,0),MATCH($A58,data_pull!$2:$2,0)),Z58*(( 1+AA5/400)))</f>
        <v>5932.7</v>
      </c>
      <c r="AB58" s="60">
        <f>_xlfn.IFNA(INDEX(data_pull!$A:$BA,MATCH(AB$2,data_pull!$B:$B,0),MATCH($A58,data_pull!$2:$2,0)),AA58*(( 1+AB5/400)))</f>
        <v>5965.3</v>
      </c>
      <c r="AC58" s="60">
        <f>_xlfn.IFNA(INDEX(data_pull!$A:$BA,MATCH(AC$2,data_pull!$B:$B,0),MATCH($A58,data_pull!$2:$2,0)),AB58*(( 1+AC5/400)))</f>
        <v>6008.5</v>
      </c>
      <c r="AD58" s="60">
        <f>_xlfn.IFNA(INDEX(data_pull!$A:$BA,MATCH(AD$2,data_pull!$B:$B,0),MATCH($A58,data_pull!$2:$2,0)),AC58*(( 1+AD5/400)))</f>
        <v>6079.5</v>
      </c>
      <c r="AE58" s="60">
        <f>_xlfn.IFNA(INDEX(data_pull!$A:$BA,MATCH(AE$2,data_pull!$B:$B,0),MATCH($A58,data_pull!$2:$2,0)),AD58*(( 1+AE5/400)))</f>
        <v>6197.7</v>
      </c>
      <c r="AF58" s="60">
        <f>_xlfn.IFNA(INDEX(data_pull!$A:$BA,MATCH(AF$2,data_pull!$B:$B,0),MATCH($A58,data_pull!$2:$2,0)),AE58*(( 1+AF5/400)))</f>
        <v>6309.5</v>
      </c>
      <c r="AG58" s="60">
        <f>_xlfn.IFNA(INDEX(data_pull!$A:$BA,MATCH(AG$2,data_pull!$B:$B,0),MATCH($A58,data_pull!$2:$2,0)),AF58*(( 1+AG5/400)))</f>
        <v>6309.7</v>
      </c>
      <c r="AH58" s="60">
        <f>_xlfn.IFNA(INDEX(data_pull!$A:$BA,MATCH(AH$2,data_pull!$B:$B,0),MATCH($A58,data_pull!$2:$2,0)),AG58*(( 1+AH5/400)))</f>
        <v>6329.8</v>
      </c>
      <c r="AI58" s="60">
        <f>_xlfn.IFNA(INDEX(data_pull!$A:$BA,MATCH(AI$2,data_pull!$B:$B,0),MATCH($A58,data_pull!$2:$2,0)),AH58*(( 1+AI5/400)))</f>
        <v>6574.4</v>
      </c>
      <c r="AJ58" s="60">
        <f>_xlfn.IFNA(INDEX(data_pull!$A:$BA,MATCH(AJ$2,data_pull!$B:$B,0),MATCH($A58,data_pull!$2:$2,0)),AI58*(( 1+AJ5/400)))</f>
        <v>6640.5</v>
      </c>
      <c r="AK58" s="60">
        <f>_xlfn.IFNA(INDEX(data_pull!$A:$BA,MATCH(AK$2,data_pull!$B:$B,0),MATCH($A58,data_pull!$2:$2,0)),AJ58*(( 1+AK5/400)))</f>
        <v>6729.8</v>
      </c>
      <c r="AL58" s="60">
        <f>_xlfn.IFNA(INDEX(data_pull!$A:$BA,MATCH(AL$2,data_pull!$B:$B,0),MATCH($A58,data_pull!$2:$2,0)),AK58*(( 1+AL5/400)))</f>
        <v>6741.9</v>
      </c>
      <c r="AM58" s="60">
        <f>_xlfn.IFNA(INDEX(data_pull!$A:$BA,MATCH(AM$2,data_pull!$B:$B,0),MATCH($A58,data_pull!$2:$2,0)),AL58*(( 1+AM5/400)))</f>
        <v>6749.1</v>
      </c>
      <c r="AN58" s="60">
        <f>_xlfn.IFNA(INDEX(data_pull!$A:$BA,MATCH(AN$2,data_pull!$B:$B,0),MATCH($A58,data_pull!$2:$2,0)),AM58*(( 1+AN5/400)))</f>
        <v>6799.2</v>
      </c>
      <c r="AO58" s="60">
        <f>_xlfn.IFNA(INDEX(data_pull!$A:$BA,MATCH(AO$2,data_pull!$B:$B,0),MATCH($A58,data_pull!$2:$2,0)),AN58*(( 1+AO5/400)))</f>
        <v>6816.2</v>
      </c>
      <c r="AP58" s="60">
        <f>_xlfn.IFNA(INDEX(data_pull!$A:$BA,MATCH(AP$2,data_pull!$B:$B,0),MATCH($A58,data_pull!$2:$2,0)),AO58*(( 1+AP5/400)))</f>
        <v>6837.6</v>
      </c>
      <c r="AQ58" s="60">
        <f>_xlfn.IFNA(INDEX(data_pull!$A:$BA,MATCH(AQ$2,data_pull!$B:$B,0),MATCH($A58,data_pull!$2:$2,0)),AP58*(( 1+AQ5/400)))</f>
        <v>6696.8</v>
      </c>
      <c r="AR58" s="60">
        <f>_xlfn.IFNA(INDEX(data_pull!$A:$BA,MATCH(AR$2,data_pull!$B:$B,0),MATCH($A58,data_pull!$2:$2,0)),AQ58*(( 1+AR5/400)))</f>
        <v>6688.8</v>
      </c>
      <c r="AS58" s="60">
        <f>_xlfn.IFNA(INDEX(data_pull!$A:$BA,MATCH(AS$2,data_pull!$B:$B,0),MATCH($A58,data_pull!$2:$2,0)),AR58*(( 1+AS5/400)))</f>
        <v>6813.5</v>
      </c>
      <c r="AT58" s="60">
        <f>_xlfn.IFNA(INDEX(data_pull!$A:$BA,MATCH(AT$2,data_pull!$B:$B,0),MATCH($A58,data_pull!$2:$2,0)),AS58*(( 1+AT5/400)))</f>
        <v>6947</v>
      </c>
      <c r="AU58" s="60">
        <f>_xlfn.IFNA(INDEX(data_pull!$A:$BA,MATCH(AU$2,data_pull!$B:$B,0),MATCH($A58,data_pull!$2:$2,0)),AT58*(( 1+AU5/400)))</f>
        <v>6895.6</v>
      </c>
      <c r="AV58" s="60">
        <f>_xlfn.IFNA(INDEX(data_pull!$A:$BA,MATCH(AV$2,data_pull!$B:$B,0),MATCH($A58,data_pull!$2:$2,0)),AU58*(( 1+AV5/400)))</f>
        <v>6978.1</v>
      </c>
      <c r="AW58" s="60">
        <f>_xlfn.IFNA(INDEX(data_pull!$A:$BA,MATCH(AW$2,data_pull!$B:$B,0),MATCH($A58,data_pull!$2:$2,0)),AV58*(( 1+AW5/400)))</f>
        <v>6902.1</v>
      </c>
      <c r="AX58" s="60">
        <f>_xlfn.IFNA(INDEX(data_pull!$A:$BA,MATCH(AX$2,data_pull!$B:$B,0),MATCH($A58,data_pull!$2:$2,0)),AW58*(( 1+AX5/400)))</f>
        <v>6794.9</v>
      </c>
      <c r="AY58" s="60">
        <f>_xlfn.IFNA(INDEX(data_pull!$A:$BA,MATCH(AY$2,data_pull!$B:$B,0),MATCH($A58,data_pull!$2:$2,0)),AX58*(( 1+AY5/400)))</f>
        <v>6825.9</v>
      </c>
      <c r="AZ58" s="60">
        <f>_xlfn.IFNA(INDEX(data_pull!$A:$BA,MATCH(AZ$2,data_pull!$B:$B,0),MATCH($A58,data_pull!$2:$2,0)),AY58*(( 1+AZ5/400)))</f>
        <v>6799.8</v>
      </c>
      <c r="BA58" s="60">
        <f>_xlfn.IFNA(INDEX(data_pull!$A:$BA,MATCH(BA$2,data_pull!$B:$B,0),MATCH($A58,data_pull!$2:$2,0)),AZ58*(( 1+BA5/400)))</f>
        <v>6802.5</v>
      </c>
      <c r="BB58" s="60">
        <f>_xlfn.IFNA(INDEX(data_pull!$A:$BA,MATCH(BB$2,data_pull!$B:$B,0),MATCH($A58,data_pull!$2:$2,0)),BA58*(( 1+BB5/400)))</f>
        <v>6892.1</v>
      </c>
      <c r="BC58" s="60">
        <f>_xlfn.IFNA(INDEX(data_pull!$A:$BA,MATCH(BC$2,data_pull!$B:$B,0),MATCH($A58,data_pull!$2:$2,0)),BB58*(( 1+BC5/400)))</f>
        <v>7049</v>
      </c>
      <c r="BD58" s="60">
        <f>_xlfn.IFNA(INDEX(data_pull!$A:$BA,MATCH(BD$2,data_pull!$B:$B,0),MATCH($A58,data_pull!$2:$2,0)),BC58*(( 1+BD5/400)))</f>
        <v>7189.9</v>
      </c>
      <c r="BE58" s="60">
        <f>_xlfn.IFNA(INDEX(data_pull!$A:$BA,MATCH(BE$2,data_pull!$B:$B,0),MATCH($A58,data_pull!$2:$2,0)),BD58*(( 1+BE5/400)))</f>
        <v>7339.9</v>
      </c>
      <c r="BF58" s="60">
        <f>_xlfn.IFNA(INDEX(data_pull!$A:$BA,MATCH(BF$2,data_pull!$B:$B,0),MATCH($A58,data_pull!$2:$2,0)),BE58*(( 1+BF5/400)))</f>
        <v>7483.4</v>
      </c>
      <c r="BG58" s="60">
        <f>_xlfn.IFNA(INDEX(data_pull!$A:$BA,MATCH(BG$2,data_pull!$B:$B,0),MATCH($A58,data_pull!$2:$2,0)),BF58*(( 1+BG5/400)))</f>
        <v>7612.7</v>
      </c>
      <c r="BH58" s="60">
        <f>_xlfn.IFNA(INDEX(data_pull!$A:$BA,MATCH(BH$2,data_pull!$B:$B,0),MATCH($A58,data_pull!$2:$2,0)),BG58*(( 1+BH5/400)))</f>
        <v>7686.1</v>
      </c>
      <c r="BI58" s="60">
        <f>_xlfn.IFNA(INDEX(data_pull!$A:$BA,MATCH(BI$2,data_pull!$B:$B,0),MATCH($A58,data_pull!$2:$2,0)),BH58*(( 1+BI5/400)))</f>
        <v>7749.2</v>
      </c>
      <c r="BJ58" s="60">
        <f>_xlfn.IFNA(INDEX(data_pull!$A:$BA,MATCH(BJ$2,data_pull!$B:$B,0),MATCH($A58,data_pull!$2:$2,0)),BI58*(( 1+BJ5/400)))</f>
        <v>7824.2</v>
      </c>
      <c r="BK58" s="60">
        <f>_xlfn.IFNA(INDEX(data_pull!$A:$BA,MATCH(BK$2,data_pull!$B:$B,0),MATCH($A58,data_pull!$2:$2,0)),BJ58*(( 1+BK5/400)))</f>
        <v>7893.1</v>
      </c>
      <c r="BL58" s="60">
        <f>_xlfn.IFNA(INDEX(data_pull!$A:$BA,MATCH(BL$2,data_pull!$B:$B,0),MATCH($A58,data_pull!$2:$2,0)),BK58*(( 1+BL5/400)))</f>
        <v>8013.7</v>
      </c>
      <c r="BM58" s="60">
        <f>_xlfn.IFNA(INDEX(data_pull!$A:$BA,MATCH(BM$2,data_pull!$B:$B,0),MATCH($A58,data_pull!$2:$2,0)),BL58*(( 1+BM5/400)))</f>
        <v>8073.2</v>
      </c>
      <c r="BN58" s="60">
        <f>_xlfn.IFNA(INDEX(data_pull!$A:$BA,MATCH(BN$2,data_pull!$B:$B,0),MATCH($A58,data_pull!$2:$2,0)),BM58*(( 1+BN5/400)))</f>
        <v>8148.6</v>
      </c>
      <c r="BO58" s="60">
        <f>_xlfn.IFNA(INDEX(data_pull!$A:$BA,MATCH(BO$2,data_pull!$B:$B,0),MATCH($A58,data_pull!$2:$2,0)),BN58*(( 1+BO5/400)))</f>
        <v>8185.3</v>
      </c>
      <c r="BP58" s="60">
        <f>_xlfn.IFNA(INDEX(data_pull!$A:$BA,MATCH(BP$2,data_pull!$B:$B,0),MATCH($A58,data_pull!$2:$2,0)),BO58*(( 1+BP5/400)))</f>
        <v>8263.6</v>
      </c>
      <c r="BQ58" s="60">
        <f>_xlfn.IFNA(INDEX(data_pull!$A:$BA,MATCH(BQ$2,data_pull!$B:$B,0),MATCH($A58,data_pull!$2:$2,0)),BP58*(( 1+BQ5/400)))</f>
        <v>8308</v>
      </c>
      <c r="BR58" s="60">
        <f>_xlfn.IFNA(INDEX(data_pull!$A:$BA,MATCH(BR$2,data_pull!$B:$B,0),MATCH($A58,data_pull!$2:$2,0)),BQ58*(( 1+BR5/400)))</f>
        <v>8369.9</v>
      </c>
      <c r="BS58" s="60">
        <f>_xlfn.IFNA(INDEX(data_pull!$A:$BA,MATCH(BS$2,data_pull!$B:$B,0),MATCH($A58,data_pull!$2:$2,0)),BR58*(( 1+BS5/400)))</f>
        <v>8460.2000000000007</v>
      </c>
      <c r="BT58" s="60">
        <f>_xlfn.IFNA(INDEX(data_pull!$A:$BA,MATCH(BT$2,data_pull!$B:$B,0),MATCH($A58,data_pull!$2:$2,0)),BS58*(( 1+BT5/400)))</f>
        <v>8533.6</v>
      </c>
      <c r="BU58" s="60">
        <f>_xlfn.IFNA(INDEX(data_pull!$A:$BA,MATCH(BU$2,data_pull!$B:$B,0),MATCH($A58,data_pull!$2:$2,0)),BT58*(( 1+BU5/400)))</f>
        <v>8680.2000000000007</v>
      </c>
      <c r="BV58" s="60">
        <f>_xlfn.IFNA(INDEX(data_pull!$A:$BA,MATCH(BV$2,data_pull!$B:$B,0),MATCH($A58,data_pull!$2:$2,0)),BU58*(( 1+BV5/400)))</f>
        <v>8725</v>
      </c>
      <c r="BW58" s="60">
        <f>_xlfn.IFNA(INDEX(data_pull!$A:$BA,MATCH(BW$2,data_pull!$B:$B,0),MATCH($A58,data_pull!$2:$2,0)),BV58*(( 1+BW5/400)))</f>
        <v>8839.6</v>
      </c>
      <c r="BX58" s="60">
        <f>_xlfn.IFNA(INDEX(data_pull!$A:$BA,MATCH(BX$2,data_pull!$B:$B,0),MATCH($A58,data_pull!$2:$2,0)),BW58*(( 1+BX5/400)))</f>
        <v>8891.4</v>
      </c>
      <c r="BY58" s="60">
        <f>_xlfn.IFNA(INDEX(data_pull!$A:$BA,MATCH(BY$2,data_pull!$B:$B,0),MATCH($A58,data_pull!$2:$2,0)),BX58*(( 1+BY5/400)))</f>
        <v>9009.9</v>
      </c>
      <c r="BZ58" s="60">
        <f>_xlfn.IFNA(INDEX(data_pull!$A:$BA,MATCH(BZ$2,data_pull!$B:$B,0),MATCH($A58,data_pull!$2:$2,0)),BY58*(( 1+BZ5/400)))</f>
        <v>9101.5</v>
      </c>
      <c r="CA58" s="60">
        <f>_xlfn.IFNA(INDEX(data_pull!$A:$BA,MATCH(CA$2,data_pull!$B:$B,0),MATCH($A58,data_pull!$2:$2,0)),BZ58*(( 1+CA5/400)))</f>
        <v>9171</v>
      </c>
      <c r="CB58" s="60">
        <f>_xlfn.IFNA(INDEX(data_pull!$A:$BA,MATCH(CB$2,data_pull!$B:$B,0),MATCH($A58,data_pull!$2:$2,0)),CA58*(( 1+CB5/400)))</f>
        <v>9238.9</v>
      </c>
      <c r="CC58" s="60">
        <f>_xlfn.IFNA(INDEX(data_pull!$A:$BA,MATCH(CC$2,data_pull!$B:$B,0),MATCH($A58,data_pull!$2:$2,0)),CB58*(( 1+CC5/400)))</f>
        <v>9257.1</v>
      </c>
      <c r="CD58" s="60">
        <f>_xlfn.IFNA(INDEX(data_pull!$A:$BA,MATCH(CD$2,data_pull!$B:$B,0),MATCH($A58,data_pull!$2:$2,0)),CC58*(( 1+CD5/400)))</f>
        <v>9358.2999999999993</v>
      </c>
      <c r="CE58" s="60">
        <f>_xlfn.IFNA(INDEX(data_pull!$A:$BA,MATCH(CE$2,data_pull!$B:$B,0),MATCH($A58,data_pull!$2:$2,0)),CD58*(( 1+CE5/400)))</f>
        <v>9392.2999999999993</v>
      </c>
      <c r="CF58" s="60">
        <f>_xlfn.IFNA(INDEX(data_pull!$A:$BA,MATCH(CF$2,data_pull!$B:$B,0),MATCH($A58,data_pull!$2:$2,0)),CE58*(( 1+CF5/400)))</f>
        <v>9398.5</v>
      </c>
      <c r="CG58" s="60">
        <f>_xlfn.IFNA(INDEX(data_pull!$A:$BA,MATCH(CG$2,data_pull!$B:$B,0),MATCH($A58,data_pull!$2:$2,0)),CF58*(( 1+CG5/400)))</f>
        <v>9312.9</v>
      </c>
      <c r="CH58" s="60">
        <f>_xlfn.IFNA(INDEX(data_pull!$A:$BA,MATCH(CH$2,data_pull!$B:$B,0),MATCH($A58,data_pull!$2:$2,0)),CG58*(( 1+CH5/400)))</f>
        <v>9269.4</v>
      </c>
      <c r="CI58" s="60">
        <f>_xlfn.IFNA(INDEX(data_pull!$A:$BA,MATCH(CI$2,data_pull!$B:$B,0),MATCH($A58,data_pull!$2:$2,0)),CH58*(( 1+CI5/400)))</f>
        <v>9341.6</v>
      </c>
      <c r="CJ58" s="60">
        <f>_xlfn.IFNA(INDEX(data_pull!$A:$BA,MATCH(CJ$2,data_pull!$B:$B,0),MATCH($A58,data_pull!$2:$2,0)),CI58*(( 1+CJ5/400)))</f>
        <v>9388.7999999999993</v>
      </c>
      <c r="CK58" s="60">
        <f>_xlfn.IFNA(INDEX(data_pull!$A:$BA,MATCH(CK$2,data_pull!$B:$B,0),MATCH($A58,data_pull!$2:$2,0)),CJ58*(( 1+CK5/400)))</f>
        <v>9421.6</v>
      </c>
      <c r="CL58" s="60">
        <f>_xlfn.IFNA(INDEX(data_pull!$A:$BA,MATCH(CL$2,data_pull!$B:$B,0),MATCH($A58,data_pull!$2:$2,0)),CK58*(( 1+CL5/400)))</f>
        <v>9534.2999999999993</v>
      </c>
      <c r="CM58" s="60">
        <f>_xlfn.IFNA(INDEX(data_pull!$A:$BA,MATCH(CM$2,data_pull!$B:$B,0),MATCH($A58,data_pull!$2:$2,0)),CL58*(( 1+CM5/400)))</f>
        <v>9637.7000000000007</v>
      </c>
      <c r="CN58" s="60">
        <f>_xlfn.IFNA(INDEX(data_pull!$A:$BA,MATCH(CN$2,data_pull!$B:$B,0),MATCH($A58,data_pull!$2:$2,0)),CM58*(( 1+CN5/400)))</f>
        <v>9733</v>
      </c>
      <c r="CO58" s="60">
        <f>_xlfn.IFNA(INDEX(data_pull!$A:$BA,MATCH(CO$2,data_pull!$B:$B,0),MATCH($A58,data_pull!$2:$2,0)),CN58*(( 1+CO5/400)))</f>
        <v>9834.5</v>
      </c>
      <c r="CP58" s="60">
        <f>_xlfn.IFNA(INDEX(data_pull!$A:$BA,MATCH(CP$2,data_pull!$B:$B,0),MATCH($A58,data_pull!$2:$2,0)),CO58*(( 1+CP5/400)))</f>
        <v>9851</v>
      </c>
      <c r="CQ58" s="60">
        <f>_xlfn.IFNA(INDEX(data_pull!$A:$BA,MATCH(CQ$2,data_pull!$B:$B,0),MATCH($A58,data_pull!$2:$2,0)),CP58*(( 1+CQ5/400)))</f>
        <v>9908.2999999999993</v>
      </c>
      <c r="CR58" s="60">
        <f>_xlfn.IFNA(INDEX(data_pull!$A:$BA,MATCH(CR$2,data_pull!$B:$B,0),MATCH($A58,data_pull!$2:$2,0)),CQ58*(( 1+CR5/400)))</f>
        <v>9955.6</v>
      </c>
      <c r="CS58" s="60">
        <f>_xlfn.IFNA(INDEX(data_pull!$A:$BA,MATCH(CS$2,data_pull!$B:$B,0),MATCH($A58,data_pull!$2:$2,0)),CR58*(( 1+CS5/400)))</f>
        <v>10091</v>
      </c>
      <c r="CT58" s="60">
        <f>_xlfn.IFNA(INDEX(data_pull!$A:$BA,MATCH(CT$2,data_pull!$B:$B,0),MATCH($A58,data_pull!$2:$2,0)),CS58*(( 1+CT5/400)))</f>
        <v>10189</v>
      </c>
      <c r="CU58" s="60">
        <f>_xlfn.IFNA(INDEX(data_pull!$A:$BA,MATCH(CU$2,data_pull!$B:$B,0),MATCH($A58,data_pull!$2:$2,0)),CT58*(( 1+CU5/400)))</f>
        <v>10327</v>
      </c>
      <c r="CV58" s="60">
        <f>_xlfn.IFNA(INDEX(data_pull!$A:$BA,MATCH(CV$2,data_pull!$B:$B,0),MATCH($A58,data_pull!$2:$2,0)),CU58*(( 1+CV5/400)))</f>
        <v>10387.4</v>
      </c>
      <c r="CW58" s="60">
        <f>_xlfn.IFNA(INDEX(data_pull!$A:$BA,MATCH(CW$2,data_pull!$B:$B,0),MATCH($A58,data_pull!$2:$2,0)),CV58*(( 1+CW5/400)))</f>
        <v>10506.4</v>
      </c>
      <c r="CX58" s="60">
        <f>_xlfn.IFNA(INDEX(data_pull!$A:$BA,MATCH(CX$2,data_pull!$B:$B,0),MATCH($A58,data_pull!$2:$2,0)),CW58*(( 1+CX5/400)))</f>
        <v>10543.6</v>
      </c>
      <c r="CY58" s="60">
        <f>_xlfn.IFNA(INDEX(data_pull!$A:$BA,MATCH(CY$2,data_pull!$B:$B,0),MATCH($A58,data_pull!$2:$2,0)),CX58*(( 1+CY5/400)))</f>
        <v>10575.1</v>
      </c>
      <c r="CZ58" s="60">
        <f>_xlfn.IFNA(INDEX(data_pull!$A:$BA,MATCH(CZ$2,data_pull!$B:$B,0),MATCH($A58,data_pull!$2:$2,0)),CY58*(( 1+CZ5/400)))</f>
        <v>10665.1</v>
      </c>
      <c r="DA58" s="60">
        <f>_xlfn.IFNA(INDEX(data_pull!$A:$BA,MATCH(DA$2,data_pull!$B:$B,0),MATCH($A58,data_pull!$2:$2,0)),CZ58*(( 1+DA5/400)))</f>
        <v>10737.5</v>
      </c>
      <c r="DB58" s="60">
        <f>_xlfn.IFNA(INDEX(data_pull!$A:$BA,MATCH(DB$2,data_pull!$B:$B,0),MATCH($A58,data_pull!$2:$2,0)),DA58*(( 1+DB5/400)))</f>
        <v>10817.9</v>
      </c>
      <c r="DC58" s="60">
        <f>_xlfn.IFNA(INDEX(data_pull!$A:$BA,MATCH(DC$2,data_pull!$B:$B,0),MATCH($A58,data_pull!$2:$2,0)),DB58*(( 1+DC5/400)))</f>
        <v>10998.3</v>
      </c>
      <c r="DD58" s="60">
        <f>_xlfn.IFNA(INDEX(data_pull!$A:$BA,MATCH(DD$2,data_pull!$B:$B,0),MATCH($A58,data_pull!$2:$2,0)),DC58*(( 1+DD5/400)))</f>
        <v>11097</v>
      </c>
      <c r="DE58" s="60">
        <f>_xlfn.IFNA(INDEX(data_pull!$A:$BA,MATCH(DE$2,data_pull!$B:$B,0),MATCH($A58,data_pull!$2:$2,0)),DD58*(( 1+DE5/400)))</f>
        <v>11212.2</v>
      </c>
      <c r="DF58" s="60">
        <f>_xlfn.IFNA(INDEX(data_pull!$A:$BA,MATCH(DF$2,data_pull!$B:$B,0),MATCH($A58,data_pull!$2:$2,0)),DE58*(( 1+DF5/400)))</f>
        <v>11284.6</v>
      </c>
      <c r="DG58" s="60">
        <f>_xlfn.IFNA(INDEX(data_pull!$A:$BA,MATCH(DG$2,data_pull!$B:$B,0),MATCH($A58,data_pull!$2:$2,0)),DF58*(( 1+DG5/400)))</f>
        <v>11472.1</v>
      </c>
      <c r="DH58" s="60">
        <f>_xlfn.IFNA(INDEX(data_pull!$A:$BA,MATCH(DH$2,data_pull!$B:$B,0),MATCH($A58,data_pull!$2:$2,0)),DG58*(( 1+DH5/400)))</f>
        <v>11615.6</v>
      </c>
      <c r="DI58" s="60">
        <f>_xlfn.IFNA(INDEX(data_pull!$A:$BA,MATCH(DI$2,data_pull!$B:$B,0),MATCH($A58,data_pull!$2:$2,0)),DH58*(( 1+DI5/400)))</f>
        <v>11715.4</v>
      </c>
      <c r="DJ58" s="60">
        <f>_xlfn.IFNA(INDEX(data_pull!$A:$BA,MATCH(DJ$2,data_pull!$B:$B,0),MATCH($A58,data_pull!$2:$2,0)),DI58*(( 1+DJ5/400)))</f>
        <v>11832.5</v>
      </c>
      <c r="DK58" s="60">
        <f>_xlfn.IFNA(INDEX(data_pull!$A:$BA,MATCH(DK$2,data_pull!$B:$B,0),MATCH($A58,data_pull!$2:$2,0)),DJ58*(( 1+DK5/400)))</f>
        <v>11942</v>
      </c>
      <c r="DL58" s="60">
        <f>_xlfn.IFNA(INDEX(data_pull!$A:$BA,MATCH(DL$2,data_pull!$B:$B,0),MATCH($A58,data_pull!$2:$2,0)),DK58*(( 1+DL5/400)))</f>
        <v>12091.6</v>
      </c>
      <c r="DM58" s="60">
        <f>_xlfn.IFNA(INDEX(data_pull!$A:$BA,MATCH(DM$2,data_pull!$B:$B,0),MATCH($A58,data_pull!$2:$2,0)),DL58*(( 1+DM5/400)))</f>
        <v>12287</v>
      </c>
      <c r="DN58" s="60">
        <f>_xlfn.IFNA(INDEX(data_pull!$A:$BA,MATCH(DN$2,data_pull!$B:$B,0),MATCH($A58,data_pull!$2:$2,0)),DM58*(( 1+DN5/400)))</f>
        <v>12403.3</v>
      </c>
      <c r="DO58" s="60">
        <f>_xlfn.IFNA(INDEX(data_pull!$A:$BA,MATCH(DO$2,data_pull!$B:$B,0),MATCH($A58,data_pull!$2:$2,0)),DN58*(( 1+DO5/400)))</f>
        <v>12498.7</v>
      </c>
      <c r="DP58" s="60">
        <f>_xlfn.IFNA(INDEX(data_pull!$A:$BA,MATCH(DP$2,data_pull!$B:$B,0),MATCH($A58,data_pull!$2:$2,0)),DO58*(( 1+DP5/400)))</f>
        <v>12662.4</v>
      </c>
      <c r="DQ58" s="60">
        <f>_xlfn.IFNA(INDEX(data_pull!$A:$BA,MATCH(DQ$2,data_pull!$B:$B,0),MATCH($A58,data_pull!$2:$2,0)),DP58*(( 1+DQ5/400)))</f>
        <v>12877.6</v>
      </c>
      <c r="DR58" s="60">
        <f>_xlfn.IFNA(INDEX(data_pull!$A:$BA,MATCH(DR$2,data_pull!$B:$B,0),MATCH($A58,data_pull!$2:$2,0)),DQ58*(( 1+DR5/400)))</f>
        <v>12924.2</v>
      </c>
      <c r="DS58" s="60">
        <f>_xlfn.IFNA(INDEX(data_pull!$A:$BA,MATCH(DS$2,data_pull!$B:$B,0),MATCH($A58,data_pull!$2:$2,0)),DR58*(( 1+DS5/400)))</f>
        <v>13160.8</v>
      </c>
      <c r="DT58" s="60">
        <f>_xlfn.IFNA(INDEX(data_pull!$A:$BA,MATCH(DT$2,data_pull!$B:$B,0),MATCH($A58,data_pull!$2:$2,0)),DS58*(( 1+DT5/400)))</f>
        <v>13178.4</v>
      </c>
      <c r="DU58" s="60">
        <f>_xlfn.IFNA(INDEX(data_pull!$A:$BA,MATCH(DU$2,data_pull!$B:$B,0),MATCH($A58,data_pull!$2:$2,0)),DT58*(( 1+DU5/400)))</f>
        <v>13260.5</v>
      </c>
      <c r="DV58" s="60">
        <f>_xlfn.IFNA(INDEX(data_pull!$A:$BA,MATCH(DV$2,data_pull!$B:$B,0),MATCH($A58,data_pull!$2:$2,0)),DU58*(( 1+DV5/400)))</f>
        <v>13222.7</v>
      </c>
      <c r="DW58" s="60">
        <f>_xlfn.IFNA(INDEX(data_pull!$A:$BA,MATCH(DW$2,data_pull!$B:$B,0),MATCH($A58,data_pull!$2:$2,0)),DV58*(( 1+DW5/400)))</f>
        <v>13300</v>
      </c>
      <c r="DX58" s="60">
        <f>_xlfn.IFNA(INDEX(data_pull!$A:$BA,MATCH(DX$2,data_pull!$B:$B,0),MATCH($A58,data_pull!$2:$2,0)),DW58*(( 1+DX5/400)))</f>
        <v>13244.8</v>
      </c>
      <c r="DY58" s="60">
        <f>_xlfn.IFNA(INDEX(data_pull!$A:$BA,MATCH(DY$2,data_pull!$B:$B,0),MATCH($A58,data_pull!$2:$2,0)),DX58*(( 1+DY5/400)))</f>
        <v>13280.9</v>
      </c>
      <c r="DZ58" s="60">
        <f>_xlfn.IFNA(INDEX(data_pull!$A:$BA,MATCH(DZ$2,data_pull!$B:$B,0),MATCH($A58,data_pull!$2:$2,0)),DY58*(( 1+DZ5/400)))</f>
        <v>13397</v>
      </c>
      <c r="EA58" s="60">
        <f>_xlfn.IFNA(INDEX(data_pull!$A:$BA,MATCH(EA$2,data_pull!$B:$B,0),MATCH($A58,data_pull!$2:$2,0)),DZ58*(( 1+EA5/400)))</f>
        <v>13478.2</v>
      </c>
      <c r="EB58" s="60">
        <f>_xlfn.IFNA(INDEX(data_pull!$A:$BA,MATCH(EB$2,data_pull!$B:$B,0),MATCH($A58,data_pull!$2:$2,0)),EA58*(( 1+EB5/400)))</f>
        <v>13538.1</v>
      </c>
      <c r="EC58" s="60">
        <f>_xlfn.IFNA(INDEX(data_pull!$A:$BA,MATCH(EC$2,data_pull!$B:$B,0),MATCH($A58,data_pull!$2:$2,0)),EB58*(( 1+EC5/400)))</f>
        <v>13559</v>
      </c>
      <c r="ED58" s="60">
        <f>_xlfn.IFNA(INDEX(data_pull!$A:$BA,MATCH(ED$2,data_pull!$B:$B,0),MATCH($A58,data_pull!$2:$2,0)),EC58*(( 1+ED5/400)))</f>
        <v>13634.3</v>
      </c>
      <c r="EE58" s="60">
        <f>_xlfn.IFNA(INDEX(data_pull!$A:$BA,MATCH(EE$2,data_pull!$B:$B,0),MATCH($A58,data_pull!$2:$2,0)),ED58*(( 1+EE5/400)))</f>
        <v>13751.5</v>
      </c>
      <c r="EF58" s="60">
        <f>_xlfn.IFNA(INDEX(data_pull!$A:$BA,MATCH(EF$2,data_pull!$B:$B,0),MATCH($A58,data_pull!$2:$2,0)),EE58*(( 1+EF5/400)))</f>
        <v>13985.1</v>
      </c>
      <c r="EG58" s="60">
        <f>_xlfn.IFNA(INDEX(data_pull!$A:$BA,MATCH(EG$2,data_pull!$B:$B,0),MATCH($A58,data_pull!$2:$2,0)),EF58*(( 1+EG5/400)))</f>
        <v>14145.6</v>
      </c>
      <c r="EH58" s="60">
        <f>_xlfn.IFNA(INDEX(data_pull!$A:$BA,MATCH(EH$2,data_pull!$B:$B,0),MATCH($A58,data_pull!$2:$2,0)),EG58*(( 1+EH5/400)))</f>
        <v>14221.1</v>
      </c>
      <c r="EI58" s="60">
        <f>_xlfn.IFNA(INDEX(data_pull!$A:$BA,MATCH(EI$2,data_pull!$B:$B,0),MATCH($A58,data_pull!$2:$2,0)),EH58*(( 1+EI5/400)))</f>
        <v>14329.5</v>
      </c>
      <c r="EJ58" s="60">
        <f>_xlfn.IFNA(INDEX(data_pull!$A:$BA,MATCH(EJ$2,data_pull!$B:$B,0),MATCH($A58,data_pull!$2:$2,0)),EI58*(( 1+EJ5/400)))</f>
        <v>14465</v>
      </c>
      <c r="EK58" s="60">
        <f>_xlfn.IFNA(INDEX(data_pull!$A:$BA,MATCH(EK$2,data_pull!$B:$B,0),MATCH($A58,data_pull!$2:$2,0)),EJ58*(( 1+EK5/400)))</f>
        <v>14609.9</v>
      </c>
      <c r="EL58" s="60">
        <f>_xlfn.IFNA(INDEX(data_pull!$A:$BA,MATCH(EL$2,data_pull!$B:$B,0),MATCH($A58,data_pull!$2:$2,0)),EK58*(( 1+EL5/400)))</f>
        <v>14771.6</v>
      </c>
      <c r="EM58" s="60">
        <f>_xlfn.IFNA(INDEX(data_pull!$A:$BA,MATCH(EM$2,data_pull!$B:$B,0),MATCH($A58,data_pull!$2:$2,0)),EL58*(( 1+EM5/400)))</f>
        <v>14839.8</v>
      </c>
      <c r="EN58" s="60">
        <f>_xlfn.IFNA(INDEX(data_pull!$A:$BA,MATCH(EN$2,data_pull!$B:$B,0),MATCH($A58,data_pull!$2:$2,0)),EM58*(( 1+EN5/400)))</f>
        <v>14972.1</v>
      </c>
      <c r="EO58" s="60">
        <f>_xlfn.IFNA(INDEX(data_pull!$A:$BA,MATCH(EO$2,data_pull!$B:$B,0),MATCH($A58,data_pull!$2:$2,0)),EN58*(( 1+EO5/400)))</f>
        <v>15066.6</v>
      </c>
      <c r="EP58" s="60">
        <f>_xlfn.IFNA(INDEX(data_pull!$A:$BA,MATCH(EP$2,data_pull!$B:$B,0),MATCH($A58,data_pull!$2:$2,0)),EO58*(( 1+EP5/400)))</f>
        <v>15267</v>
      </c>
      <c r="EQ58" s="60">
        <f>_xlfn.IFNA(INDEX(data_pull!$A:$BA,MATCH(EQ$2,data_pull!$B:$B,0),MATCH($A58,data_pull!$2:$2,0)),EP58*(( 1+EQ5/400)))</f>
        <v>15302.7</v>
      </c>
      <c r="ER58" s="60">
        <f>_xlfn.IFNA(INDEX(data_pull!$A:$BA,MATCH(ER$2,data_pull!$B:$B,0),MATCH($A58,data_pull!$2:$2,0)),EQ58*(( 1+ER5/400)))</f>
        <v>15326.4</v>
      </c>
      <c r="ES58" s="60">
        <f>_xlfn.IFNA(INDEX(data_pull!$A:$BA,MATCH(ES$2,data_pull!$B:$B,0),MATCH($A58,data_pull!$2:$2,0)),ER58*(( 1+ES5/400)))</f>
        <v>15456.9</v>
      </c>
      <c r="ET58" s="60">
        <f>_xlfn.IFNA(INDEX(data_pull!$A:$BA,MATCH(ET$2,data_pull!$B:$B,0),MATCH($A58,data_pull!$2:$2,0)),ES58*(( 1+ET5/400)))</f>
        <v>15493.3</v>
      </c>
      <c r="EU58" s="60">
        <f>_xlfn.IFNA(INDEX(data_pull!$A:$BA,MATCH(EU$2,data_pull!$B:$B,0),MATCH($A58,data_pull!$2:$2,0)),ET58*(( 1+EU5/400)))</f>
        <v>15582.1</v>
      </c>
      <c r="EV58" s="60">
        <f>_xlfn.IFNA(INDEX(data_pull!$A:$BA,MATCH(EV$2,data_pull!$B:$B,0),MATCH($A58,data_pull!$2:$2,0)),EU58*(( 1+EV5/400)))</f>
        <v>15666.7</v>
      </c>
      <c r="EW58" s="60">
        <f>_xlfn.IFNA(INDEX(data_pull!$A:$BA,MATCH(EW$2,data_pull!$B:$B,0),MATCH($A58,data_pull!$2:$2,0)),EV58*(( 1+EW5/400)))</f>
        <v>15762</v>
      </c>
      <c r="EX58" s="60">
        <f>_xlfn.IFNA(INDEX(data_pull!$A:$BA,MATCH(EX$2,data_pull!$B:$B,0),MATCH($A58,data_pull!$2:$2,0)),EW58*(( 1+EX5/400)))</f>
        <v>15671.4</v>
      </c>
      <c r="EY58" s="60">
        <f>_xlfn.IFNA(INDEX(data_pull!$A:$BA,MATCH(EY$2,data_pull!$B:$B,0),MATCH($A58,data_pull!$2:$2,0)),EX58*(( 1+EY5/400)))</f>
        <v>15752.3</v>
      </c>
      <c r="EZ58" s="60">
        <f>_xlfn.IFNA(INDEX(data_pull!$A:$BA,MATCH(EZ$2,data_pull!$B:$B,0),MATCH($A58,data_pull!$2:$2,0)),EY58*(( 1+EZ5/400)))</f>
        <v>15667</v>
      </c>
      <c r="FA58" s="60">
        <f>_xlfn.IFNA(INDEX(data_pull!$A:$BA,MATCH(FA$2,data_pull!$B:$B,0),MATCH($A58,data_pull!$2:$2,0)),EZ58*(( 1+FA5/400)))</f>
        <v>15328</v>
      </c>
      <c r="FB58" s="60">
        <f>_xlfn.IFNA(INDEX(data_pull!$A:$BA,MATCH(FB$2,data_pull!$B:$B,0),MATCH($A58,data_pull!$2:$2,0)),FA58*(( 1+FB5/400)))</f>
        <v>15155.9</v>
      </c>
      <c r="FC58" s="60">
        <f>_xlfn.IFNA(INDEX(data_pull!$A:$BA,MATCH(FC$2,data_pull!$B:$B,0),MATCH($A58,data_pull!$2:$2,0)),FB58*(( 1+FC5/400)))</f>
        <v>15134.1</v>
      </c>
      <c r="FD58" s="60">
        <f>_xlfn.IFNA(INDEX(data_pull!$A:$BA,MATCH(FD$2,data_pull!$B:$B,0),MATCH($A58,data_pull!$2:$2,0)),FC58*(( 1+FD5/400)))</f>
        <v>15189.2</v>
      </c>
      <c r="FE58" s="60">
        <f>_xlfn.IFNA(INDEX(data_pull!$A:$BA,MATCH(FE$2,data_pull!$B:$B,0),MATCH($A58,data_pull!$2:$2,0)),FD58*(( 1+FE5/400)))</f>
        <v>15356.1</v>
      </c>
      <c r="FF58" s="60">
        <f>_xlfn.IFNA(INDEX(data_pull!$A:$BA,MATCH(FF$2,data_pull!$B:$B,0),MATCH($A58,data_pull!$2:$2,0)),FE58*(( 1+FF5/400)))</f>
        <v>15415.1</v>
      </c>
      <c r="FG58" s="60">
        <f>_xlfn.IFNA(INDEX(data_pull!$A:$BA,MATCH(FG$2,data_pull!$B:$B,0),MATCH($A58,data_pull!$2:$2,0)),FF58*(( 1+FG5/400)))</f>
        <v>15557.3</v>
      </c>
      <c r="FH58" s="60">
        <f>_xlfn.IFNA(INDEX(data_pull!$A:$BA,MATCH(FH$2,data_pull!$B:$B,0),MATCH($A58,data_pull!$2:$2,0)),FG58*(( 1+FH5/400)))</f>
        <v>15672</v>
      </c>
      <c r="FI58" s="60">
        <f>_xlfn.IFNA(INDEX(data_pull!$A:$BA,MATCH(FI$2,data_pull!$B:$B,0),MATCH($A58,data_pull!$2:$2,0)),FH58*(( 1+FI5/400)))</f>
        <v>15750.6</v>
      </c>
      <c r="FJ58" s="60">
        <f>_xlfn.IFNA(INDEX(data_pull!$A:$BA,MATCH(FJ$2,data_pull!$B:$B,0),MATCH($A58,data_pull!$2:$2,0)),FI58*(( 1+FJ5/400)))</f>
        <v>15712.8</v>
      </c>
      <c r="FK58" s="60">
        <f>_xlfn.IFNA(INDEX(data_pull!$A:$BA,MATCH(FK$2,data_pull!$B:$B,0),MATCH($A58,data_pull!$2:$2,0)),FJ58*(( 1+FK5/400)))</f>
        <v>15825.1</v>
      </c>
      <c r="FL58" s="60">
        <f>_xlfn.IFNA(INDEX(data_pull!$A:$BA,MATCH(FL$2,data_pull!$B:$B,0),MATCH($A58,data_pull!$2:$2,0)),FK58*(( 1+FL5/400)))</f>
        <v>15820.7</v>
      </c>
      <c r="FM58" s="60">
        <f>_xlfn.IFNA(INDEX(data_pull!$A:$BA,MATCH(FM$2,data_pull!$B:$B,0),MATCH($A58,data_pull!$2:$2,0)),FL58*(( 1+FM5/400)))</f>
        <v>16004.1</v>
      </c>
      <c r="FN58" s="60">
        <f>_xlfn.IFNA(INDEX(data_pull!$A:$BA,MATCH(FN$2,data_pull!$B:$B,0),MATCH($A58,data_pull!$2:$2,0)),FM58*(( 1+FN5/400)))</f>
        <v>16129.4</v>
      </c>
      <c r="FO58" s="60">
        <f>_xlfn.IFNA(INDEX(data_pull!$A:$BA,MATCH(FO$2,data_pull!$B:$B,0),MATCH($A58,data_pull!$2:$2,0)),FN58*(( 1+FO5/400)))</f>
        <v>16198.8</v>
      </c>
      <c r="FP58" s="60">
        <f>_xlfn.IFNA(INDEX(data_pull!$A:$BA,MATCH(FP$2,data_pull!$B:$B,0),MATCH($A58,data_pull!$2:$2,0)),FO58*(( 1+FP5/400)))</f>
        <v>16220.7</v>
      </c>
      <c r="FQ58" s="60">
        <f>_xlfn.IFNA(INDEX(data_pull!$A:$BA,MATCH(FQ$2,data_pull!$B:$B,0),MATCH($A58,data_pull!$2:$2,0)),FP58*(( 1+FQ5/400)))</f>
        <v>16239.1</v>
      </c>
      <c r="FR58" s="60">
        <f>_xlfn.IFNA(INDEX(data_pull!$A:$BA,MATCH(FR$2,data_pull!$B:$B,0),MATCH($A58,data_pull!$2:$2,0)),FQ58*(( 1+FR5/400)))</f>
        <v>16383</v>
      </c>
      <c r="FS58" s="60">
        <f>_xlfn.IFNA(INDEX(data_pull!$A:$BA,MATCH(FS$2,data_pull!$B:$B,0),MATCH($A58,data_pull!$2:$2,0)),FR58*(( 1+FS5/400)))</f>
        <v>16403.2</v>
      </c>
      <c r="FT58" s="60">
        <f>_xlfn.IFNA(INDEX(data_pull!$A:$BA,MATCH(FT$2,data_pull!$B:$B,0),MATCH($A58,data_pull!$2:$2,0)),FS58*(( 1+FT5/400)))</f>
        <v>16531.7</v>
      </c>
      <c r="FU58" s="60">
        <f>_xlfn.IFNA(INDEX(data_pull!$A:$BA,MATCH(FU$2,data_pull!$B:$B,0),MATCH($A58,data_pull!$2:$2,0)),FT58*(( 1+FU5/400)))</f>
        <v>16663.599999999999</v>
      </c>
      <c r="FV58" s="60">
        <f>_xlfn.IFNA(INDEX(data_pull!$A:$BA,MATCH(FV$2,data_pull!$B:$B,0),MATCH($A58,data_pull!$2:$2,0)),FU58*(( 1+FV5/400)))</f>
        <v>16621.7</v>
      </c>
      <c r="FW58" s="60">
        <f>_xlfn.IFNA(INDEX(data_pull!$A:$BA,MATCH(FW$2,data_pull!$B:$B,0),MATCH($A58,data_pull!$2:$2,0)),FV58*(( 1+FW5/400)))</f>
        <v>16830.099999999999</v>
      </c>
      <c r="FX58" s="60">
        <f>_xlfn.IFNA(INDEX(data_pull!$A:$BA,MATCH(FX$2,data_pull!$B:$B,0),MATCH($A58,data_pull!$2:$2,0)),FW58*(( 1+FX5/400)))</f>
        <v>17033.599999999999</v>
      </c>
      <c r="FY58" s="60">
        <f>_xlfn.IFNA(INDEX(data_pull!$A:$BA,MATCH(FY$2,data_pull!$B:$B,0),MATCH($A58,data_pull!$2:$2,0)),FX58*(( 1+FY5/400)))</f>
        <v>17113.900000000001</v>
      </c>
      <c r="FZ58" s="60">
        <f>_xlfn.IFNA(INDEX(data_pull!$A:$BA,MATCH(FZ$2,data_pull!$B:$B,0),MATCH($A58,data_pull!$2:$2,0)),FY58*(( 1+FZ5/400)))</f>
        <v>17254.7</v>
      </c>
      <c r="GA58" s="60">
        <f>_xlfn.IFNA(INDEX(data_pull!$A:$BA,MATCH(GA$2,data_pull!$B:$B,0),MATCH($A58,data_pull!$2:$2,0)),FZ58*(( 1+GA5/400)))</f>
        <v>17397</v>
      </c>
      <c r="GB58" s="60">
        <f>_xlfn.IFNA(INDEX(data_pull!$A:$BA,MATCH(GB$2,data_pull!$B:$B,0),MATCH($A58,data_pull!$2:$2,0)),GA58*(( 1+GB5/400)))</f>
        <v>17438.8</v>
      </c>
      <c r="GC58" s="60">
        <f>_xlfn.IFNA(INDEX(data_pull!$A:$BA,MATCH(GC$2,data_pull!$B:$B,0),MATCH($A58,data_pull!$2:$2,0)),GB58*(( 1+GC5/400)))</f>
        <v>17456.2</v>
      </c>
      <c r="GD58" s="60">
        <f>_xlfn.IFNA(INDEX(data_pull!$A:$BA,MATCH(GD$2,data_pull!$B:$B,0),MATCH($A58,data_pull!$2:$2,0)),GC58*(( 1+GD5/400)))</f>
        <v>17523.400000000001</v>
      </c>
      <c r="GE58" s="60">
        <f>_xlfn.IFNA(INDEX(data_pull!$A:$BA,MATCH(GE$2,data_pull!$B:$B,0),MATCH($A58,data_pull!$2:$2,0)),GD58*(( 1+GE5/400)))</f>
        <v>17622.5</v>
      </c>
      <c r="GF58" s="60">
        <f>_xlfn.IFNA(INDEX(data_pull!$A:$BA,MATCH(GF$2,data_pull!$B:$B,0),MATCH($A58,data_pull!$2:$2,0)),GE58*(( 1+GF5/400)))</f>
        <v>17706.7</v>
      </c>
      <c r="GG58" s="60">
        <f>_xlfn.IFNA(INDEX(data_pull!$A:$BA,MATCH(GG$2,data_pull!$B:$B,0),MATCH($A58,data_pull!$2:$2,0)),GF58*(( 1+GG5/400)))</f>
        <v>17784.2</v>
      </c>
      <c r="GH58" s="60">
        <f>_xlfn.IFNA(INDEX(data_pull!$A:$BA,MATCH(GH$2,data_pull!$B:$B,0),MATCH($A58,data_pull!$2:$2,0)),GG58*(( 1+GH5/400)))</f>
        <v>17863</v>
      </c>
      <c r="GI58" s="60">
        <f>_xlfn.IFNA(INDEX(data_pull!$A:$BA,MATCH(GI$2,data_pull!$B:$B,0),MATCH($A58,data_pull!$2:$2,0)),GH58*(( 1+GI5/400)))</f>
        <v>17995.2</v>
      </c>
      <c r="GJ58" s="60">
        <f>_xlfn.IFNA(INDEX(data_pull!$A:$BA,MATCH(GJ$2,data_pull!$B:$B,0),MATCH($A58,data_pull!$2:$2,0)),GI58*(( 1+GJ5/400)))</f>
        <v>18120.8</v>
      </c>
      <c r="GK58" s="60">
        <f>_xlfn.IFNA(INDEX(data_pull!$A:$BA,MATCH(GK$2,data_pull!$B:$B,0),MATCH($A58,data_pull!$2:$2,0)),GJ58*(( 1+GK5/400)))</f>
        <v>18223.8</v>
      </c>
      <c r="GL58" s="60">
        <f>_xlfn.IFNA(INDEX(data_pull!$A:$BA,MATCH(GL$2,data_pull!$B:$B,0),MATCH($A58,data_pull!$2:$2,0)),GK58*(( 1+GL5/400)))</f>
        <v>18324</v>
      </c>
      <c r="GM58" s="60">
        <f>_xlfn.IFNA(INDEX(data_pull!$A:$BA,MATCH(GM$2,data_pull!$B:$B,0),MATCH($A58,data_pull!$2:$2,0)),GL58*(( 1+GM5/400)))</f>
        <v>18511.599999999999</v>
      </c>
      <c r="GN58" s="60">
        <f>_xlfn.IFNA(INDEX(data_pull!$A:$BA,MATCH(GN$2,data_pull!$B:$B,0),MATCH($A58,data_pull!$2:$2,0)),GM58*(( 1+GN5/400)))</f>
        <v>18665</v>
      </c>
      <c r="GO58" s="60">
        <f>_xlfn.IFNA(INDEX(data_pull!$A:$BA,MATCH(GO$2,data_pull!$B:$B,0),MATCH($A58,data_pull!$2:$2,0)),GN58*(( 1+GO5/400)))</f>
        <v>18784.599999999999</v>
      </c>
      <c r="GP58" s="60">
        <f>_xlfn.IFNA(INDEX(data_pull!$A:$BA,MATCH(GP$2,data_pull!$B:$B,0),MATCH($A58,data_pull!$2:$2,0)),GO58*(( 1+GP5/400)))</f>
        <v>18904.199682955124</v>
      </c>
      <c r="GQ58" s="60">
        <f>_xlfn.IFNA(INDEX(data_pull!$A:$BA,MATCH(GQ$2,data_pull!$B:$B,0),MATCH($A58,data_pull!$2:$2,0)),GP58*(( 1+GQ5/400)))</f>
        <v>19018.809413277206</v>
      </c>
      <c r="GR58" s="60">
        <f>_xlfn.IFNA(INDEX(data_pull!$A:$BA,MATCH(GR$2,data_pull!$B:$B,0),MATCH($A58,data_pull!$2:$2,0)),GQ58*(( 1+GR5/400)))</f>
        <v>19132.604891134033</v>
      </c>
      <c r="GS58" s="60">
        <f>_xlfn.IFNA(INDEX(data_pull!$A:$BA,MATCH(GS$2,data_pull!$B:$B,0),MATCH($A58,data_pull!$2:$2,0)),GR58*(( 1+GS5/400)))</f>
        <v>19218.269866386927</v>
      </c>
      <c r="GT58" s="60">
        <f>_xlfn.IFNA(INDEX(data_pull!$A:$BA,MATCH(GT$2,data_pull!$B:$B,0),MATCH($A58,data_pull!$2:$2,0)),GS58*(( 1+GT5/400)))</f>
        <v>19307.786604780238</v>
      </c>
      <c r="GU58" s="60">
        <f>_xlfn.IFNA(INDEX(data_pull!$A:$BA,MATCH(GU$2,data_pull!$B:$B,0),MATCH($A58,data_pull!$2:$2,0)),GT58*(( 1+GU5/400)))</f>
        <v>19394.465086034601</v>
      </c>
      <c r="GV58" s="60">
        <f>_xlfn.IFNA(INDEX(data_pull!$A:$BA,MATCH(GV$2,data_pull!$B:$B,0),MATCH($A58,data_pull!$2:$2,0)),GU58*(( 1+GV5/400)))</f>
        <v>19475.673394995716</v>
      </c>
      <c r="GW58" s="60">
        <f>_xlfn.IFNA(INDEX(data_pull!$A:$BA,MATCH(GW$2,data_pull!$B:$B,0),MATCH($A58,data_pull!$2:$2,0)),GV58*(( 1+GW5/400)))</f>
        <v>19551.112702068971</v>
      </c>
      <c r="GX58" s="60">
        <f>_xlfn.IFNA(INDEX(data_pull!$A:$BA,MATCH(GX$2,data_pull!$B:$B,0),MATCH($A58,data_pull!$2:$2,0)),GW58*(( 1+GX5/400)))</f>
        <v>19627.46255505623</v>
      </c>
      <c r="GY58" s="60">
        <f>_xlfn.IFNA(INDEX(data_pull!$A:$BA,MATCH(GY$2,data_pull!$B:$B,0),MATCH($A58,data_pull!$2:$2,0)),GX58*(( 1+GY5/400)))</f>
        <v>19704.115948161969</v>
      </c>
      <c r="GZ58" s="60">
        <f>_xlfn.IFNA(INDEX(data_pull!$A:$BA,MATCH(GZ$2,data_pull!$B:$B,0),MATCH($A58,data_pull!$2:$2,0)),GY58*(( 1+GZ5/400)))</f>
        <v>19781.275257247682</v>
      </c>
      <c r="HA58" s="60">
        <f>_xlfn.IFNA(INDEX(data_pull!$A:$BA,MATCH(HA$2,data_pull!$B:$B,0),MATCH($A58,data_pull!$2:$2,0)),GZ58*(( 1+HA5/400)))</f>
        <v>19859.142894998542</v>
      </c>
      <c r="HB58" s="60">
        <f>_xlfn.IFNA(INDEX(data_pull!$A:$BA,MATCH(HB$2,data_pull!$B:$B,0),MATCH($A58,data_pull!$2:$2,0)),HA58*(( 1+HB5/400)))</f>
        <v>19939.237132474205</v>
      </c>
      <c r="HC58" s="60">
        <f>_xlfn.IFNA(INDEX(data_pull!$A:$BA,MATCH(HC$2,data_pull!$B:$B,0),MATCH($A58,data_pull!$2:$2,0)),HB58*(( 1+HC5/400)))</f>
        <v>20019.635052685528</v>
      </c>
      <c r="HD58" s="60">
        <f>_xlfn.IFNA(INDEX(data_pull!$A:$BA,MATCH(HD$2,data_pull!$B:$B,0),MATCH($A58,data_pull!$2:$2,0)),HC58*(( 1+HD5/400)))</f>
        <v>20101.450281822883</v>
      </c>
      <c r="HE58" s="60">
        <f>_xlfn.IFNA(INDEX(data_pull!$A:$BA,MATCH(HE$2,data_pull!$B:$B,0),MATCH($A58,data_pull!$2:$2,0)),HD58*(( 1+HE5/400)))</f>
        <v>20183.468008789434</v>
      </c>
      <c r="HF58" s="60">
        <f>_xlfn.IFNA(INDEX(data_pull!$A:$BA,MATCH(HF$2,data_pull!$B:$B,0),MATCH($A58,data_pull!$2:$2,0)),HE58*(( 1+HF5/400)))</f>
        <v>20267.409659683803</v>
      </c>
      <c r="HG58" s="60">
        <f>_xlfn.IFNA(INDEX(data_pull!$A:$BA,MATCH(HG$2,data_pull!$B:$B,0),MATCH($A58,data_pull!$2:$2,0)),HF58*(( 1+HG5/400)))</f>
        <v>20353.7822396831</v>
      </c>
      <c r="HH58" s="60">
        <f>_xlfn.IFNA(INDEX(data_pull!$A:$BA,MATCH(HH$2,data_pull!$B:$B,0),MATCH($A58,data_pull!$2:$2,0)),HG58*(( 1+HH5/400)))</f>
        <v>20442.991913003312</v>
      </c>
      <c r="HI58" s="60">
        <f>_xlfn.IFNA(INDEX(data_pull!$A:$BA,MATCH(HI$2,data_pull!$B:$B,0),MATCH($A58,data_pull!$2:$2,0)),HH58*(( 1+HI5/400)))</f>
        <v>20535.141149775343</v>
      </c>
      <c r="HJ58" s="60">
        <f>_xlfn.IFNA(INDEX(data_pull!$A:$BA,MATCH(HJ$2,data_pull!$B:$B,0),MATCH($A58,data_pull!$2:$2,0)),HI58*(( 1+HJ5/400)))</f>
        <v>20632.665737500312</v>
      </c>
      <c r="HK58" s="60">
        <f>_xlfn.IFNA(INDEX(data_pull!$A:$BA,MATCH(HK$2,data_pull!$B:$B,0),MATCH($A58,data_pull!$2:$2,0)),HJ58*(( 1+HK5/400)))</f>
        <v>20729.885972630094</v>
      </c>
      <c r="HL58" s="60">
        <f>_xlfn.IFNA(INDEX(data_pull!$A:$BA,MATCH(HL$2,data_pull!$B:$B,0),MATCH($A58,data_pull!$2:$2,0)),HK58*(( 1+HL5/400)))</f>
        <v>20826.700433345883</v>
      </c>
      <c r="HM58" s="60">
        <f>_xlfn.IFNA(INDEX(data_pull!$A:$BA,MATCH(HM$2,data_pull!$B:$B,0),MATCH($A58,data_pull!$2:$2,0)),HL58*(( 1+HM5/400)))</f>
        <v>20923.210590943232</v>
      </c>
      <c r="HN58" s="60">
        <f>_xlfn.IFNA(INDEX(data_pull!$A:$BA,MATCH(HN$2,data_pull!$B:$B,0),MATCH($A58,data_pull!$2:$2,0)),HM58*(( 1+HN5/400)))</f>
        <v>21019.315039734061</v>
      </c>
      <c r="HO58" s="60">
        <f>_xlfn.IFNA(INDEX(data_pull!$A:$BA,MATCH(HO$2,data_pull!$B:$B,0),MATCH($A58,data_pull!$2:$2,0)),HN58*(( 1+HO5/400)))</f>
        <v>21115.013814944417</v>
      </c>
      <c r="HP58" s="60">
        <f>_xlfn.IFNA(INDEX(data_pull!$A:$BA,MATCH(HP$2,data_pull!$B:$B,0),MATCH($A58,data_pull!$2:$2,0)),HO58*(( 1+HP5/400)))</f>
        <v>21205.03559537619</v>
      </c>
      <c r="HQ58" s="60">
        <f>_xlfn.IFNA(INDEX(data_pull!$A:$BA,MATCH(HQ$2,data_pull!$B:$B,0),MATCH($A58,data_pull!$2:$2,0)),HP58*(( 1+HQ5/400)))</f>
        <v>21293.53756134841</v>
      </c>
      <c r="HR58" s="60">
        <f>_xlfn.IFNA(INDEX(data_pull!$A:$BA,MATCH(HR$2,data_pull!$B:$B,0),MATCH($A58,data_pull!$2:$2,0)),HQ58*(( 1+HR5/400)))</f>
        <v>21381.735616835838</v>
      </c>
      <c r="HS58" s="60">
        <f>_xlfn.IFNA(INDEX(data_pull!$A:$BA,MATCH(HS$2,data_pull!$B:$B,0),MATCH($A58,data_pull!$2:$2,0)),HR58*(( 1+HS5/400)))</f>
        <v>21470.845450294979</v>
      </c>
      <c r="HT58" s="60">
        <f>_xlfn.IFNA(INDEX(data_pull!$A:$BA,MATCH(HT$2,data_pull!$B:$B,0),MATCH($A58,data_pull!$2:$2,0)),HS58*(( 1+HT5/400)))</f>
        <v>21563.197985850769</v>
      </c>
      <c r="HU58" s="60">
        <f>_xlfn.IFNA(INDEX(data_pull!$A:$BA,MATCH(HU$2,data_pull!$B:$B,0),MATCH($A58,data_pull!$2:$2,0)),HT58*(( 1+HU5/400)))</f>
        <v>21660.112884900194</v>
      </c>
      <c r="HV58" s="60">
        <f>_xlfn.IFNA(INDEX(data_pull!$A:$BA,MATCH(HV$2,data_pull!$B:$B,0),MATCH($A58,data_pull!$2:$2,0)),HU58*(( 1+HV5/400)))</f>
        <v>21760.578152320846</v>
      </c>
      <c r="HW58" s="60">
        <f>_xlfn.IFNA(INDEX(data_pull!$A:$BA,MATCH(HW$2,data_pull!$B:$B,0),MATCH($A58,data_pull!$2:$2,0)),HV58*(( 1+HW5/400)))</f>
        <v>21864.290868992946</v>
      </c>
      <c r="HX58" s="60">
        <f>_xlfn.IFNA(INDEX(data_pull!$A:$BA,MATCH(HX$2,data_pull!$B:$B,0),MATCH($A58,data_pull!$2:$2,0)),HW58*(( 1+HX5/400)))</f>
        <v>21967.699101480197</v>
      </c>
      <c r="HY58" s="60">
        <f>_xlfn.IFNA(INDEX(data_pull!$A:$BA,MATCH(HY$2,data_pull!$B:$B,0),MATCH($A58,data_pull!$2:$2,0)),HX58*(( 1+HY5/400)))</f>
        <v>22069.179212481147</v>
      </c>
      <c r="HZ58" s="60">
        <f>_xlfn.IFNA(INDEX(data_pull!$A:$BA,MATCH(HZ$2,data_pull!$B:$B,0),MATCH($A58,data_pull!$2:$2,0)),HY58*(( 1+HZ5/400)))</f>
        <v>22166.804676238044</v>
      </c>
      <c r="IA58" s="60">
        <f>_xlfn.IFNA(INDEX(data_pull!$A:$BA,MATCH(IA$2,data_pull!$B:$B,0),MATCH($A58,data_pull!$2:$2,0)),HZ58*(( 1+IA5/400)))</f>
        <v>22264.430150283442</v>
      </c>
      <c r="IB58" s="60">
        <f>_xlfn.IFNA(INDEX(data_pull!$A:$BA,MATCH(IB$2,data_pull!$B:$B,0),MATCH($A58,data_pull!$2:$2,0)),IA58*(( 1+IB5/400)))</f>
        <v>22362.35986024719</v>
      </c>
      <c r="IC58" s="60">
        <f>_xlfn.IFNA(INDEX(data_pull!$A:$BA,MATCH(IC$2,data_pull!$B:$B,0),MATCH($A58,data_pull!$2:$2,0)),IB58*(( 1+IC5/400)))</f>
        <v>22460.593809775994</v>
      </c>
      <c r="ID58" s="60"/>
    </row>
    <row r="59" spans="1:238">
      <c r="A59" s="69" t="s">
        <v>190</v>
      </c>
      <c r="B59" s="60">
        <f>_xlfn.IFNA(INDEX(data_pull!$A:$BA,MATCH(B$2,data_pull!$B:$B,0),MATCH($A59,data_pull!$2:$2,0)),A59*(( 1+B6/400)))</f>
        <v>4962.8999999999996</v>
      </c>
      <c r="C59" s="60">
        <f>_xlfn.IFNA(INDEX(data_pull!$A:$BA,MATCH(C$2,data_pull!$B:$B,0),MATCH($A59,data_pull!$2:$2,0)),B59*(( 1+C6/400)))</f>
        <v>5002.7</v>
      </c>
      <c r="D59" s="60">
        <f>_xlfn.IFNA(INDEX(data_pull!$A:$BA,MATCH(D$2,data_pull!$B:$B,0),MATCH($A59,data_pull!$2:$2,0)),C59*(( 1+D6/400)))</f>
        <v>5041.1000000000004</v>
      </c>
      <c r="E59" s="60">
        <f>_xlfn.IFNA(INDEX(data_pull!$A:$BA,MATCH(E$2,data_pull!$B:$B,0),MATCH($A59,data_pull!$2:$2,0)),D59*(( 1+E6/400)))</f>
        <v>5078.3</v>
      </c>
      <c r="F59" s="60">
        <f>_xlfn.IFNA(INDEX(data_pull!$A:$BA,MATCH(F$2,data_pull!$B:$B,0),MATCH($A59,data_pull!$2:$2,0)),E59*(( 1+F6/400)))</f>
        <v>5115.7</v>
      </c>
      <c r="G59" s="60">
        <f>_xlfn.IFNA(INDEX(data_pull!$A:$BA,MATCH(G$2,data_pull!$B:$B,0),MATCH($A59,data_pull!$2:$2,0)),F59*(( 1+G6/400)))</f>
        <v>5152.5</v>
      </c>
      <c r="H59" s="60">
        <f>_xlfn.IFNA(INDEX(data_pull!$A:$BA,MATCH(H$2,data_pull!$B:$B,0),MATCH($A59,data_pull!$2:$2,0)),G59*(( 1+H6/400)))</f>
        <v>5189.3</v>
      </c>
      <c r="I59" s="60">
        <f>_xlfn.IFNA(INDEX(data_pull!$A:$BA,MATCH(I$2,data_pull!$B:$B,0),MATCH($A59,data_pull!$2:$2,0)),H59*(( 1+I6/400)))</f>
        <v>5226.3</v>
      </c>
      <c r="J59" s="60">
        <f>_xlfn.IFNA(INDEX(data_pull!$A:$BA,MATCH(J$2,data_pull!$B:$B,0),MATCH($A59,data_pull!$2:$2,0)),I59*(( 1+J6/400)))</f>
        <v>5264.4</v>
      </c>
      <c r="K59" s="60">
        <f>_xlfn.IFNA(INDEX(data_pull!$A:$BA,MATCH(K$2,data_pull!$B:$B,0),MATCH($A59,data_pull!$2:$2,0)),J59*(( 1+K6/400)))</f>
        <v>5302.4</v>
      </c>
      <c r="L59" s="60">
        <f>_xlfn.IFNA(INDEX(data_pull!$A:$BA,MATCH(L$2,data_pull!$B:$B,0),MATCH($A59,data_pull!$2:$2,0)),K59*(( 1+L6/400)))</f>
        <v>5341.2</v>
      </c>
      <c r="M59" s="60">
        <f>_xlfn.IFNA(INDEX(data_pull!$A:$BA,MATCH(M$2,data_pull!$B:$B,0),MATCH($A59,data_pull!$2:$2,0)),L59*(( 1+M6/400)))</f>
        <v>5381.2</v>
      </c>
      <c r="N59" s="60">
        <f>_xlfn.IFNA(INDEX(data_pull!$A:$BA,MATCH(N$2,data_pull!$B:$B,0),MATCH($A59,data_pull!$2:$2,0)),M59*(( 1+N6/400)))</f>
        <v>5422.8</v>
      </c>
      <c r="O59" s="60">
        <f>_xlfn.IFNA(INDEX(data_pull!$A:$BA,MATCH(O$2,data_pull!$B:$B,0),MATCH($A59,data_pull!$2:$2,0)),N59*(( 1+O6/400)))</f>
        <v>5466.9</v>
      </c>
      <c r="P59" s="60">
        <f>_xlfn.IFNA(INDEX(data_pull!$A:$BA,MATCH(P$2,data_pull!$B:$B,0),MATCH($A59,data_pull!$2:$2,0)),O59*(( 1+P6/400)))</f>
        <v>5512.6</v>
      </c>
      <c r="Q59" s="60">
        <f>_xlfn.IFNA(INDEX(data_pull!$A:$BA,MATCH(Q$2,data_pull!$B:$B,0),MATCH($A59,data_pull!$2:$2,0)),P59*(( 1+Q6/400)))</f>
        <v>5560</v>
      </c>
      <c r="R59" s="60">
        <f>_xlfn.IFNA(INDEX(data_pull!$A:$BA,MATCH(R$2,data_pull!$B:$B,0),MATCH($A59,data_pull!$2:$2,0)),Q59*(( 1+R6/400)))</f>
        <v>5609.4</v>
      </c>
      <c r="S59" s="60">
        <f>_xlfn.IFNA(INDEX(data_pull!$A:$BA,MATCH(S$2,data_pull!$B:$B,0),MATCH($A59,data_pull!$2:$2,0)),R59*(( 1+S6/400)))</f>
        <v>5660.8</v>
      </c>
      <c r="T59" s="60">
        <f>_xlfn.IFNA(INDEX(data_pull!$A:$BA,MATCH(T$2,data_pull!$B:$B,0),MATCH($A59,data_pull!$2:$2,0)),S59*(( 1+T6/400)))</f>
        <v>5712.8</v>
      </c>
      <c r="U59" s="60">
        <f>_xlfn.IFNA(INDEX(data_pull!$A:$BA,MATCH(U$2,data_pull!$B:$B,0),MATCH($A59,data_pull!$2:$2,0)),T59*(( 1+U6/400)))</f>
        <v>5764.8</v>
      </c>
      <c r="V59" s="60">
        <f>_xlfn.IFNA(INDEX(data_pull!$A:$BA,MATCH(V$2,data_pull!$B:$B,0),MATCH($A59,data_pull!$2:$2,0)),U59*(( 1+V6/400)))</f>
        <v>5815.5</v>
      </c>
      <c r="W59" s="60">
        <f>_xlfn.IFNA(INDEX(data_pull!$A:$BA,MATCH(W$2,data_pull!$B:$B,0),MATCH($A59,data_pull!$2:$2,0)),V59*(( 1+W6/400)))</f>
        <v>5864.5</v>
      </c>
      <c r="X59" s="60">
        <f>_xlfn.IFNA(INDEX(data_pull!$A:$BA,MATCH(X$2,data_pull!$B:$B,0),MATCH($A59,data_pull!$2:$2,0)),W59*(( 1+X6/400)))</f>
        <v>5912.7</v>
      </c>
      <c r="Y59" s="60">
        <f>_xlfn.IFNA(INDEX(data_pull!$A:$BA,MATCH(Y$2,data_pull!$B:$B,0),MATCH($A59,data_pull!$2:$2,0)),X59*(( 1+Y6/400)))</f>
        <v>5960.3</v>
      </c>
      <c r="Z59" s="60">
        <f>_xlfn.IFNA(INDEX(data_pull!$A:$BA,MATCH(Z$2,data_pull!$B:$B,0),MATCH($A59,data_pull!$2:$2,0)),Y59*(( 1+Z6/400)))</f>
        <v>6006.8</v>
      </c>
      <c r="AA59" s="60">
        <f>_xlfn.IFNA(INDEX(data_pull!$A:$BA,MATCH(AA$2,data_pull!$B:$B,0),MATCH($A59,data_pull!$2:$2,0)),Z59*(( 1+AA6/400)))</f>
        <v>6053</v>
      </c>
      <c r="AB59" s="60">
        <f>_xlfn.IFNA(INDEX(data_pull!$A:$BA,MATCH(AB$2,data_pull!$B:$B,0),MATCH($A59,data_pull!$2:$2,0)),AA59*(( 1+AB6/400)))</f>
        <v>6099.5</v>
      </c>
      <c r="AC59" s="60">
        <f>_xlfn.IFNA(INDEX(data_pull!$A:$BA,MATCH(AC$2,data_pull!$B:$B,0),MATCH($A59,data_pull!$2:$2,0)),AB59*(( 1+AC6/400)))</f>
        <v>6146.7</v>
      </c>
      <c r="AD59" s="60">
        <f>_xlfn.IFNA(INDEX(data_pull!$A:$BA,MATCH(AD$2,data_pull!$B:$B,0),MATCH($A59,data_pull!$2:$2,0)),AC59*(( 1+AD6/400)))</f>
        <v>6196</v>
      </c>
      <c r="AE59" s="60">
        <f>_xlfn.IFNA(INDEX(data_pull!$A:$BA,MATCH(AE$2,data_pull!$B:$B,0),MATCH($A59,data_pull!$2:$2,0)),AD59*(( 1+AE6/400)))</f>
        <v>6246.4</v>
      </c>
      <c r="AF59" s="60">
        <f>_xlfn.IFNA(INDEX(data_pull!$A:$BA,MATCH(AF$2,data_pull!$B:$B,0),MATCH($A59,data_pull!$2:$2,0)),AE59*(( 1+AF6/400)))</f>
        <v>6297.9</v>
      </c>
      <c r="AG59" s="60">
        <f>_xlfn.IFNA(INDEX(data_pull!$A:$BA,MATCH(AG$2,data_pull!$B:$B,0),MATCH($A59,data_pull!$2:$2,0)),AF59*(( 1+AG6/400)))</f>
        <v>6350.8</v>
      </c>
      <c r="AH59" s="60">
        <f>_xlfn.IFNA(INDEX(data_pull!$A:$BA,MATCH(AH$2,data_pull!$B:$B,0),MATCH($A59,data_pull!$2:$2,0)),AG59*(( 1+AH6/400)))</f>
        <v>6404.9</v>
      </c>
      <c r="AI59" s="60">
        <f>_xlfn.IFNA(INDEX(data_pull!$A:$BA,MATCH(AI$2,data_pull!$B:$B,0),MATCH($A59,data_pull!$2:$2,0)),AH59*(( 1+AI6/400)))</f>
        <v>6462.4</v>
      </c>
      <c r="AJ59" s="60">
        <f>_xlfn.IFNA(INDEX(data_pull!$A:$BA,MATCH(AJ$2,data_pull!$B:$B,0),MATCH($A59,data_pull!$2:$2,0)),AI59*(( 1+AJ6/400)))</f>
        <v>6520.2</v>
      </c>
      <c r="AK59" s="60">
        <f>_xlfn.IFNA(INDEX(data_pull!$A:$BA,MATCH(AK$2,data_pull!$B:$B,0),MATCH($A59,data_pull!$2:$2,0)),AJ59*(( 1+AK6/400)))</f>
        <v>6577.8</v>
      </c>
      <c r="AL59" s="60">
        <f>_xlfn.IFNA(INDEX(data_pull!$A:$BA,MATCH(AL$2,data_pull!$B:$B,0),MATCH($A59,data_pull!$2:$2,0)),AK59*(( 1+AL6/400)))</f>
        <v>6634.2</v>
      </c>
      <c r="AM59" s="60">
        <f>_xlfn.IFNA(INDEX(data_pull!$A:$BA,MATCH(AM$2,data_pull!$B:$B,0),MATCH($A59,data_pull!$2:$2,0)),AL59*(( 1+AM6/400)))</f>
        <v>6688.1</v>
      </c>
      <c r="AN59" s="60">
        <f>_xlfn.IFNA(INDEX(data_pull!$A:$BA,MATCH(AN$2,data_pull!$B:$B,0),MATCH($A59,data_pull!$2:$2,0)),AM59*(( 1+AN6/400)))</f>
        <v>6739.5</v>
      </c>
      <c r="AO59" s="60">
        <f>_xlfn.IFNA(INDEX(data_pull!$A:$BA,MATCH(AO$2,data_pull!$B:$B,0),MATCH($A59,data_pull!$2:$2,0)),AN59*(( 1+AO6/400)))</f>
        <v>6787.9</v>
      </c>
      <c r="AP59" s="60">
        <f>_xlfn.IFNA(INDEX(data_pull!$A:$BA,MATCH(AP$2,data_pull!$B:$B,0),MATCH($A59,data_pull!$2:$2,0)),AO59*(( 1+AP6/400)))</f>
        <v>6830.7</v>
      </c>
      <c r="AQ59" s="60">
        <f>_xlfn.IFNA(INDEX(data_pull!$A:$BA,MATCH(AQ$2,data_pull!$B:$B,0),MATCH($A59,data_pull!$2:$2,0)),AP59*(( 1+AQ6/400)))</f>
        <v>6866.6</v>
      </c>
      <c r="AR59" s="60">
        <f>_xlfn.IFNA(INDEX(data_pull!$A:$BA,MATCH(AR$2,data_pull!$B:$B,0),MATCH($A59,data_pull!$2:$2,0)),AQ59*(( 1+AR6/400)))</f>
        <v>6900.9</v>
      </c>
      <c r="AS59" s="60">
        <f>_xlfn.IFNA(INDEX(data_pull!$A:$BA,MATCH(AS$2,data_pull!$B:$B,0),MATCH($A59,data_pull!$2:$2,0)),AR59*(( 1+AS6/400)))</f>
        <v>6935.3</v>
      </c>
      <c r="AT59" s="60">
        <f>_xlfn.IFNA(INDEX(data_pull!$A:$BA,MATCH(AT$2,data_pull!$B:$B,0),MATCH($A59,data_pull!$2:$2,0)),AS59*(( 1+AT6/400)))</f>
        <v>6971.9</v>
      </c>
      <c r="AU59" s="60">
        <f>_xlfn.IFNA(INDEX(data_pull!$A:$BA,MATCH(AU$2,data_pull!$B:$B,0),MATCH($A59,data_pull!$2:$2,0)),AT59*(( 1+AU6/400)))</f>
        <v>7014.5</v>
      </c>
      <c r="AV59" s="60">
        <f>_xlfn.IFNA(INDEX(data_pull!$A:$BA,MATCH(AV$2,data_pull!$B:$B,0),MATCH($A59,data_pull!$2:$2,0)),AU59*(( 1+AV6/400)))</f>
        <v>7060.4</v>
      </c>
      <c r="AW59" s="60">
        <f>_xlfn.IFNA(INDEX(data_pull!$A:$BA,MATCH(AW$2,data_pull!$B:$B,0),MATCH($A59,data_pull!$2:$2,0)),AV59*(( 1+AW6/400)))</f>
        <v>7109.9</v>
      </c>
      <c r="AX59" s="60">
        <f>_xlfn.IFNA(INDEX(data_pull!$A:$BA,MATCH(AX$2,data_pull!$B:$B,0),MATCH($A59,data_pull!$2:$2,0)),AW59*(( 1+AX6/400)))</f>
        <v>7166.8</v>
      </c>
      <c r="AY59" s="60">
        <f>_xlfn.IFNA(INDEX(data_pull!$A:$BA,MATCH(AY$2,data_pull!$B:$B,0),MATCH($A59,data_pull!$2:$2,0)),AX59*(( 1+AY6/400)))</f>
        <v>7225.7</v>
      </c>
      <c r="AZ59" s="60">
        <f>_xlfn.IFNA(INDEX(data_pull!$A:$BA,MATCH(AZ$2,data_pull!$B:$B,0),MATCH($A59,data_pull!$2:$2,0)),AY59*(( 1+AZ6/400)))</f>
        <v>7286.5</v>
      </c>
      <c r="BA59" s="60">
        <f>_xlfn.IFNA(INDEX(data_pull!$A:$BA,MATCH(BA$2,data_pull!$B:$B,0),MATCH($A59,data_pull!$2:$2,0)),AZ59*(( 1+BA6/400)))</f>
        <v>7348.2</v>
      </c>
      <c r="BB59" s="60">
        <f>_xlfn.IFNA(INDEX(data_pull!$A:$BA,MATCH(BB$2,data_pull!$B:$B,0),MATCH($A59,data_pull!$2:$2,0)),BA59*(( 1+BB6/400)))</f>
        <v>7407.2</v>
      </c>
      <c r="BC59" s="60">
        <f>_xlfn.IFNA(INDEX(data_pull!$A:$BA,MATCH(BC$2,data_pull!$B:$B,0),MATCH($A59,data_pull!$2:$2,0)),BB59*(( 1+BC6/400)))</f>
        <v>7466.1</v>
      </c>
      <c r="BD59" s="60">
        <f>_xlfn.IFNA(INDEX(data_pull!$A:$BA,MATCH(BD$2,data_pull!$B:$B,0),MATCH($A59,data_pull!$2:$2,0)),BC59*(( 1+BD6/400)))</f>
        <v>7525.9</v>
      </c>
      <c r="BE59" s="60">
        <f>_xlfn.IFNA(INDEX(data_pull!$A:$BA,MATCH(BE$2,data_pull!$B:$B,0),MATCH($A59,data_pull!$2:$2,0)),BD59*(( 1+BE6/400)))</f>
        <v>7587.1</v>
      </c>
      <c r="BF59" s="60">
        <f>_xlfn.IFNA(INDEX(data_pull!$A:$BA,MATCH(BF$2,data_pull!$B:$B,0),MATCH($A59,data_pull!$2:$2,0)),BE59*(( 1+BF6/400)))</f>
        <v>7651</v>
      </c>
      <c r="BG59" s="60">
        <f>_xlfn.IFNA(INDEX(data_pull!$A:$BA,MATCH(BG$2,data_pull!$B:$B,0),MATCH($A59,data_pull!$2:$2,0)),BF59*(( 1+BG6/400)))</f>
        <v>7718</v>
      </c>
      <c r="BH59" s="60">
        <f>_xlfn.IFNA(INDEX(data_pull!$A:$BA,MATCH(BH$2,data_pull!$B:$B,0),MATCH($A59,data_pull!$2:$2,0)),BG59*(( 1+BH6/400)))</f>
        <v>7786.9</v>
      </c>
      <c r="BI59" s="60">
        <f>_xlfn.IFNA(INDEX(data_pull!$A:$BA,MATCH(BI$2,data_pull!$B:$B,0),MATCH($A59,data_pull!$2:$2,0)),BH59*(( 1+BI6/400)))</f>
        <v>7857.7</v>
      </c>
      <c r="BJ59" s="60">
        <f>_xlfn.IFNA(INDEX(data_pull!$A:$BA,MATCH(BJ$2,data_pull!$B:$B,0),MATCH($A59,data_pull!$2:$2,0)),BI59*(( 1+BJ6/400)))</f>
        <v>7930.7</v>
      </c>
      <c r="BK59" s="60">
        <f>_xlfn.IFNA(INDEX(data_pull!$A:$BA,MATCH(BK$2,data_pull!$B:$B,0),MATCH($A59,data_pull!$2:$2,0)),BJ59*(( 1+BK6/400)))</f>
        <v>8005</v>
      </c>
      <c r="BL59" s="60">
        <f>_xlfn.IFNA(INDEX(data_pull!$A:$BA,MATCH(BL$2,data_pull!$B:$B,0),MATCH($A59,data_pull!$2:$2,0)),BK59*(( 1+BL6/400)))</f>
        <v>8080.1</v>
      </c>
      <c r="BM59" s="60">
        <f>_xlfn.IFNA(INDEX(data_pull!$A:$BA,MATCH(BM$2,data_pull!$B:$B,0),MATCH($A59,data_pull!$2:$2,0)),BL59*(( 1+BM6/400)))</f>
        <v>8155.6</v>
      </c>
      <c r="BN59" s="60">
        <f>_xlfn.IFNA(INDEX(data_pull!$A:$BA,MATCH(BN$2,data_pull!$B:$B,0),MATCH($A59,data_pull!$2:$2,0)),BM59*(( 1+BN6/400)))</f>
        <v>8229.9</v>
      </c>
      <c r="BO59" s="60">
        <f>_xlfn.IFNA(INDEX(data_pull!$A:$BA,MATCH(BO$2,data_pull!$B:$B,0),MATCH($A59,data_pull!$2:$2,0)),BN59*(( 1+BO6/400)))</f>
        <v>8304.1</v>
      </c>
      <c r="BP59" s="60">
        <f>_xlfn.IFNA(INDEX(data_pull!$A:$BA,MATCH(BP$2,data_pull!$B:$B,0),MATCH($A59,data_pull!$2:$2,0)),BO59*(( 1+BP6/400)))</f>
        <v>8378.1</v>
      </c>
      <c r="BQ59" s="60">
        <f>_xlfn.IFNA(INDEX(data_pull!$A:$BA,MATCH(BQ$2,data_pull!$B:$B,0),MATCH($A59,data_pull!$2:$2,0)),BP59*(( 1+BQ6/400)))</f>
        <v>8451.7999999999993</v>
      </c>
      <c r="BR59" s="60">
        <f>_xlfn.IFNA(INDEX(data_pull!$A:$BA,MATCH(BR$2,data_pull!$B:$B,0),MATCH($A59,data_pull!$2:$2,0)),BQ59*(( 1+BR6/400)))</f>
        <v>8525.1</v>
      </c>
      <c r="BS59" s="60">
        <f>_xlfn.IFNA(INDEX(data_pull!$A:$BA,MATCH(BS$2,data_pull!$B:$B,0),MATCH($A59,data_pull!$2:$2,0)),BR59*(( 1+BS6/400)))</f>
        <v>8598</v>
      </c>
      <c r="BT59" s="60">
        <f>_xlfn.IFNA(INDEX(data_pull!$A:$BA,MATCH(BT$2,data_pull!$B:$B,0),MATCH($A59,data_pull!$2:$2,0)),BS59*(( 1+BT6/400)))</f>
        <v>8670.7000000000007</v>
      </c>
      <c r="BU59" s="60">
        <f>_xlfn.IFNA(INDEX(data_pull!$A:$BA,MATCH(BU$2,data_pull!$B:$B,0),MATCH($A59,data_pull!$2:$2,0)),BT59*(( 1+BU6/400)))</f>
        <v>8743.1</v>
      </c>
      <c r="BV59" s="60">
        <f>_xlfn.IFNA(INDEX(data_pull!$A:$BA,MATCH(BV$2,data_pull!$B:$B,0),MATCH($A59,data_pull!$2:$2,0)),BU59*(( 1+BV6/400)))</f>
        <v>8815.4</v>
      </c>
      <c r="BW59" s="60">
        <f>_xlfn.IFNA(INDEX(data_pull!$A:$BA,MATCH(BW$2,data_pull!$B:$B,0),MATCH($A59,data_pull!$2:$2,0)),BV59*(( 1+BW6/400)))</f>
        <v>8887.6</v>
      </c>
      <c r="BX59" s="60">
        <f>_xlfn.IFNA(INDEX(data_pull!$A:$BA,MATCH(BX$2,data_pull!$B:$B,0),MATCH($A59,data_pull!$2:$2,0)),BW59*(( 1+BX6/400)))</f>
        <v>8959.5</v>
      </c>
      <c r="BY59" s="60">
        <f>_xlfn.IFNA(INDEX(data_pull!$A:$BA,MATCH(BY$2,data_pull!$B:$B,0),MATCH($A59,data_pull!$2:$2,0)),BX59*(( 1+BY6/400)))</f>
        <v>9031.2999999999993</v>
      </c>
      <c r="BZ59" s="60">
        <f>_xlfn.IFNA(INDEX(data_pull!$A:$BA,MATCH(BZ$2,data_pull!$B:$B,0),MATCH($A59,data_pull!$2:$2,0)),BY59*(( 1+BZ6/400)))</f>
        <v>9102.7000000000007</v>
      </c>
      <c r="CA59" s="60">
        <f>_xlfn.IFNA(INDEX(data_pull!$A:$BA,MATCH(CA$2,data_pull!$B:$B,0),MATCH($A59,data_pull!$2:$2,0)),BZ59*(( 1+CA6/400)))</f>
        <v>9174.5</v>
      </c>
      <c r="CB59" s="60">
        <f>_xlfn.IFNA(INDEX(data_pull!$A:$BA,MATCH(CB$2,data_pull!$B:$B,0),MATCH($A59,data_pull!$2:$2,0)),CA59*(( 1+CB6/400)))</f>
        <v>9245.7000000000007</v>
      </c>
      <c r="CC59" s="60">
        <f>_xlfn.IFNA(INDEX(data_pull!$A:$BA,MATCH(CC$2,data_pull!$B:$B,0),MATCH($A59,data_pull!$2:$2,0)),CB59*(( 1+CC6/400)))</f>
        <v>9316</v>
      </c>
      <c r="CD59" s="60">
        <f>_xlfn.IFNA(INDEX(data_pull!$A:$BA,MATCH(CD$2,data_pull!$B:$B,0),MATCH($A59,data_pull!$2:$2,0)),CC59*(( 1+CD6/400)))</f>
        <v>9385.1</v>
      </c>
      <c r="CE59" s="60">
        <f>_xlfn.IFNA(INDEX(data_pull!$A:$BA,MATCH(CE$2,data_pull!$B:$B,0),MATCH($A59,data_pull!$2:$2,0)),CD59*(( 1+CE6/400)))</f>
        <v>9452.5</v>
      </c>
      <c r="CF59" s="60">
        <f>_xlfn.IFNA(INDEX(data_pull!$A:$BA,MATCH(CF$2,data_pull!$B:$B,0),MATCH($A59,data_pull!$2:$2,0)),CE59*(( 1+CF6/400)))</f>
        <v>9518.4</v>
      </c>
      <c r="CG59" s="60">
        <f>_xlfn.IFNA(INDEX(data_pull!$A:$BA,MATCH(CG$2,data_pull!$B:$B,0),MATCH($A59,data_pull!$2:$2,0)),CF59*(( 1+CG6/400)))</f>
        <v>9582.9</v>
      </c>
      <c r="CH59" s="60">
        <f>_xlfn.IFNA(INDEX(data_pull!$A:$BA,MATCH(CH$2,data_pull!$B:$B,0),MATCH($A59,data_pull!$2:$2,0)),CG59*(( 1+CH6/400)))</f>
        <v>9645.2000000000007</v>
      </c>
      <c r="CI59" s="60">
        <f>_xlfn.IFNA(INDEX(data_pull!$A:$BA,MATCH(CI$2,data_pull!$B:$B,0),MATCH($A59,data_pull!$2:$2,0)),CH59*(( 1+CI6/400)))</f>
        <v>9705.5</v>
      </c>
      <c r="CJ59" s="60">
        <f>_xlfn.IFNA(INDEX(data_pull!$A:$BA,MATCH(CJ$2,data_pull!$B:$B,0),MATCH($A59,data_pull!$2:$2,0)),CI59*(( 1+CJ6/400)))</f>
        <v>9764.7000000000007</v>
      </c>
      <c r="CK59" s="60">
        <f>_xlfn.IFNA(INDEX(data_pull!$A:$BA,MATCH(CK$2,data_pull!$B:$B,0),MATCH($A59,data_pull!$2:$2,0)),CJ59*(( 1+CK6/400)))</f>
        <v>9823.2999999999993</v>
      </c>
      <c r="CL59" s="60">
        <f>_xlfn.IFNA(INDEX(data_pull!$A:$BA,MATCH(CL$2,data_pull!$B:$B,0),MATCH($A59,data_pull!$2:$2,0)),CK59*(( 1+CL6/400)))</f>
        <v>9881.9</v>
      </c>
      <c r="CM59" s="60">
        <f>_xlfn.IFNA(INDEX(data_pull!$A:$BA,MATCH(CM$2,data_pull!$B:$B,0),MATCH($A59,data_pull!$2:$2,0)),CL59*(( 1+CM6/400)))</f>
        <v>9940.4</v>
      </c>
      <c r="CN59" s="60">
        <f>_xlfn.IFNA(INDEX(data_pull!$A:$BA,MATCH(CN$2,data_pull!$B:$B,0),MATCH($A59,data_pull!$2:$2,0)),CM59*(( 1+CN6/400)))</f>
        <v>9999.2000000000007</v>
      </c>
      <c r="CO59" s="60">
        <f>_xlfn.IFNA(INDEX(data_pull!$A:$BA,MATCH(CO$2,data_pull!$B:$B,0),MATCH($A59,data_pull!$2:$2,0)),CN59*(( 1+CO6/400)))</f>
        <v>10058.5</v>
      </c>
      <c r="CP59" s="60">
        <f>_xlfn.IFNA(INDEX(data_pull!$A:$BA,MATCH(CP$2,data_pull!$B:$B,0),MATCH($A59,data_pull!$2:$2,0)),CO59*(( 1+CP6/400)))</f>
        <v>10119.200000000001</v>
      </c>
      <c r="CQ59" s="60">
        <f>_xlfn.IFNA(INDEX(data_pull!$A:$BA,MATCH(CQ$2,data_pull!$B:$B,0),MATCH($A59,data_pull!$2:$2,0)),CP59*(( 1+CQ6/400)))</f>
        <v>10181.1</v>
      </c>
      <c r="CR59" s="60">
        <f>_xlfn.IFNA(INDEX(data_pull!$A:$BA,MATCH(CR$2,data_pull!$B:$B,0),MATCH($A59,data_pull!$2:$2,0)),CQ59*(( 1+CR6/400)))</f>
        <v>10243.9</v>
      </c>
      <c r="CS59" s="60">
        <f>_xlfn.IFNA(INDEX(data_pull!$A:$BA,MATCH(CS$2,data_pull!$B:$B,0),MATCH($A59,data_pull!$2:$2,0)),CR59*(( 1+CS6/400)))</f>
        <v>10307.4</v>
      </c>
      <c r="CT59" s="60">
        <f>_xlfn.IFNA(INDEX(data_pull!$A:$BA,MATCH(CT$2,data_pull!$B:$B,0),MATCH($A59,data_pull!$2:$2,0)),CS59*(( 1+CT6/400)))</f>
        <v>10371.9</v>
      </c>
      <c r="CU59" s="60">
        <f>_xlfn.IFNA(INDEX(data_pull!$A:$BA,MATCH(CU$2,data_pull!$B:$B,0),MATCH($A59,data_pull!$2:$2,0)),CT59*(( 1+CU6/400)))</f>
        <v>10436.799999999999</v>
      </c>
      <c r="CV59" s="60">
        <f>_xlfn.IFNA(INDEX(data_pull!$A:$BA,MATCH(CV$2,data_pull!$B:$B,0),MATCH($A59,data_pull!$2:$2,0)),CU59*(( 1+CV6/400)))</f>
        <v>10502.4</v>
      </c>
      <c r="CW59" s="60">
        <f>_xlfn.IFNA(INDEX(data_pull!$A:$BA,MATCH(CW$2,data_pull!$B:$B,0),MATCH($A59,data_pull!$2:$2,0)),CV59*(( 1+CW6/400)))</f>
        <v>10568.8</v>
      </c>
      <c r="CX59" s="60">
        <f>_xlfn.IFNA(INDEX(data_pull!$A:$BA,MATCH(CX$2,data_pull!$B:$B,0),MATCH($A59,data_pull!$2:$2,0)),CW59*(( 1+CX6/400)))</f>
        <v>10635.8</v>
      </c>
      <c r="CY59" s="60">
        <f>_xlfn.IFNA(INDEX(data_pull!$A:$BA,MATCH(CY$2,data_pull!$B:$B,0),MATCH($A59,data_pull!$2:$2,0)),CX59*(( 1+CY6/400)))</f>
        <v>10702.2</v>
      </c>
      <c r="CZ59" s="60">
        <f>_xlfn.IFNA(INDEX(data_pull!$A:$BA,MATCH(CZ$2,data_pull!$B:$B,0),MATCH($A59,data_pull!$2:$2,0)),CY59*(( 1+CZ6/400)))</f>
        <v>10770.3</v>
      </c>
      <c r="DA59" s="60">
        <f>_xlfn.IFNA(INDEX(data_pull!$A:$BA,MATCH(DA$2,data_pull!$B:$B,0),MATCH($A59,data_pull!$2:$2,0)),CZ59*(( 1+DA6/400)))</f>
        <v>10841</v>
      </c>
      <c r="DB59" s="60">
        <f>_xlfn.IFNA(INDEX(data_pull!$A:$BA,MATCH(DB$2,data_pull!$B:$B,0),MATCH($A59,data_pull!$2:$2,0)),DA59*(( 1+DB6/400)))</f>
        <v>10915.4</v>
      </c>
      <c r="DC59" s="60">
        <f>_xlfn.IFNA(INDEX(data_pull!$A:$BA,MATCH(DC$2,data_pull!$B:$B,0),MATCH($A59,data_pull!$2:$2,0)),DB59*(( 1+DC6/400)))</f>
        <v>10994</v>
      </c>
      <c r="DD59" s="60">
        <f>_xlfn.IFNA(INDEX(data_pull!$A:$BA,MATCH(DD$2,data_pull!$B:$B,0),MATCH($A59,data_pull!$2:$2,0)),DC59*(( 1+DD6/400)))</f>
        <v>11077</v>
      </c>
      <c r="DE59" s="60">
        <f>_xlfn.IFNA(INDEX(data_pull!$A:$BA,MATCH(DE$2,data_pull!$B:$B,0),MATCH($A59,data_pull!$2:$2,0)),DD59*(( 1+DE6/400)))</f>
        <v>11165.2</v>
      </c>
      <c r="DF59" s="60">
        <f>_xlfn.IFNA(INDEX(data_pull!$A:$BA,MATCH(DF$2,data_pull!$B:$B,0),MATCH($A59,data_pull!$2:$2,0)),DE59*(( 1+DF6/400)))</f>
        <v>11260.7</v>
      </c>
      <c r="DG59" s="60">
        <f>_xlfn.IFNA(INDEX(data_pull!$A:$BA,MATCH(DG$2,data_pull!$B:$B,0),MATCH($A59,data_pull!$2:$2,0)),DF59*(( 1+DG6/400)))</f>
        <v>11363.1</v>
      </c>
      <c r="DH59" s="60">
        <f>_xlfn.IFNA(INDEX(data_pull!$A:$BA,MATCH(DH$2,data_pull!$B:$B,0),MATCH($A59,data_pull!$2:$2,0)),DG59*(( 1+DH6/400)))</f>
        <v>11470.5</v>
      </c>
      <c r="DI59" s="60">
        <f>_xlfn.IFNA(INDEX(data_pull!$A:$BA,MATCH(DI$2,data_pull!$B:$B,0),MATCH($A59,data_pull!$2:$2,0)),DH59*(( 1+DI6/400)))</f>
        <v>11582.6</v>
      </c>
      <c r="DJ59" s="60">
        <f>_xlfn.IFNA(INDEX(data_pull!$A:$BA,MATCH(DJ$2,data_pull!$B:$B,0),MATCH($A59,data_pull!$2:$2,0)),DI59*(( 1+DJ6/400)))</f>
        <v>11698.7</v>
      </c>
      <c r="DK59" s="60">
        <f>_xlfn.IFNA(INDEX(data_pull!$A:$BA,MATCH(DK$2,data_pull!$B:$B,0),MATCH($A59,data_pull!$2:$2,0)),DJ59*(( 1+DK6/400)))</f>
        <v>11818.5</v>
      </c>
      <c r="DL59" s="60">
        <f>_xlfn.IFNA(INDEX(data_pull!$A:$BA,MATCH(DL$2,data_pull!$B:$B,0),MATCH($A59,data_pull!$2:$2,0)),DK59*(( 1+DL6/400)))</f>
        <v>11941.5</v>
      </c>
      <c r="DM59" s="60">
        <f>_xlfn.IFNA(INDEX(data_pull!$A:$BA,MATCH(DM$2,data_pull!$B:$B,0),MATCH($A59,data_pull!$2:$2,0)),DL59*(( 1+DM6/400)))</f>
        <v>12067.1</v>
      </c>
      <c r="DN59" s="60">
        <f>_xlfn.IFNA(INDEX(data_pull!$A:$BA,MATCH(DN$2,data_pull!$B:$B,0),MATCH($A59,data_pull!$2:$2,0)),DM59*(( 1+DN6/400)))</f>
        <v>12193.7</v>
      </c>
      <c r="DO59" s="60">
        <f>_xlfn.IFNA(INDEX(data_pull!$A:$BA,MATCH(DO$2,data_pull!$B:$B,0),MATCH($A59,data_pull!$2:$2,0)),DN59*(( 1+DO6/400)))</f>
        <v>12324</v>
      </c>
      <c r="DP59" s="60">
        <f>_xlfn.IFNA(INDEX(data_pull!$A:$BA,MATCH(DP$2,data_pull!$B:$B,0),MATCH($A59,data_pull!$2:$2,0)),DO59*(( 1+DP6/400)))</f>
        <v>12455.8</v>
      </c>
      <c r="DQ59" s="60">
        <f>_xlfn.IFNA(INDEX(data_pull!$A:$BA,MATCH(DQ$2,data_pull!$B:$B,0),MATCH($A59,data_pull!$2:$2,0)),DP59*(( 1+DQ6/400)))</f>
        <v>12588.1</v>
      </c>
      <c r="DR59" s="60">
        <f>_xlfn.IFNA(INDEX(data_pull!$A:$BA,MATCH(DR$2,data_pull!$B:$B,0),MATCH($A59,data_pull!$2:$2,0)),DQ59*(( 1+DR6/400)))</f>
        <v>12720.2</v>
      </c>
      <c r="DS59" s="60">
        <f>_xlfn.IFNA(INDEX(data_pull!$A:$BA,MATCH(DS$2,data_pull!$B:$B,0),MATCH($A59,data_pull!$2:$2,0)),DR59*(( 1+DS6/400)))</f>
        <v>12852.7</v>
      </c>
      <c r="DT59" s="60">
        <f>_xlfn.IFNA(INDEX(data_pull!$A:$BA,MATCH(DT$2,data_pull!$B:$B,0),MATCH($A59,data_pull!$2:$2,0)),DS59*(( 1+DT6/400)))</f>
        <v>12983.4</v>
      </c>
      <c r="DU59" s="60">
        <f>_xlfn.IFNA(INDEX(data_pull!$A:$BA,MATCH(DU$2,data_pull!$B:$B,0),MATCH($A59,data_pull!$2:$2,0)),DT59*(( 1+DU6/400)))</f>
        <v>13111</v>
      </c>
      <c r="DV59" s="60">
        <f>_xlfn.IFNA(INDEX(data_pull!$A:$BA,MATCH(DV$2,data_pull!$B:$B,0),MATCH($A59,data_pull!$2:$2,0)),DU59*(( 1+DV6/400)))</f>
        <v>13232.8</v>
      </c>
      <c r="DW59" s="60">
        <f>_xlfn.IFNA(INDEX(data_pull!$A:$BA,MATCH(DW$2,data_pull!$B:$B,0),MATCH($A59,data_pull!$2:$2,0)),DV59*(( 1+DW6/400)))</f>
        <v>13348.5</v>
      </c>
      <c r="DX59" s="60">
        <f>_xlfn.IFNA(INDEX(data_pull!$A:$BA,MATCH(DX$2,data_pull!$B:$B,0),MATCH($A59,data_pull!$2:$2,0)),DW59*(( 1+DX6/400)))</f>
        <v>13459.8</v>
      </c>
      <c r="DY59" s="60">
        <f>_xlfn.IFNA(INDEX(data_pull!$A:$BA,MATCH(DY$2,data_pull!$B:$B,0),MATCH($A59,data_pull!$2:$2,0)),DX59*(( 1+DY6/400)))</f>
        <v>13566.7</v>
      </c>
      <c r="DZ59" s="60">
        <f>_xlfn.IFNA(INDEX(data_pull!$A:$BA,MATCH(DZ$2,data_pull!$B:$B,0),MATCH($A59,data_pull!$2:$2,0)),DY59*(( 1+DZ6/400)))</f>
        <v>13668.3</v>
      </c>
      <c r="EA59" s="60">
        <f>_xlfn.IFNA(INDEX(data_pull!$A:$BA,MATCH(EA$2,data_pull!$B:$B,0),MATCH($A59,data_pull!$2:$2,0)),DZ59*(( 1+EA6/400)))</f>
        <v>13765.5</v>
      </c>
      <c r="EB59" s="60">
        <f>_xlfn.IFNA(INDEX(data_pull!$A:$BA,MATCH(EB$2,data_pull!$B:$B,0),MATCH($A59,data_pull!$2:$2,0)),EA59*(( 1+EB6/400)))</f>
        <v>13860</v>
      </c>
      <c r="EC59" s="60">
        <f>_xlfn.IFNA(INDEX(data_pull!$A:$BA,MATCH(EC$2,data_pull!$B:$B,0),MATCH($A59,data_pull!$2:$2,0)),EB59*(( 1+EC6/400)))</f>
        <v>13952.6</v>
      </c>
      <c r="ED59" s="60">
        <f>_xlfn.IFNA(INDEX(data_pull!$A:$BA,MATCH(ED$2,data_pull!$B:$B,0),MATCH($A59,data_pull!$2:$2,0)),EC59*(( 1+ED6/400)))</f>
        <v>14045.9</v>
      </c>
      <c r="EE59" s="60">
        <f>_xlfn.IFNA(INDEX(data_pull!$A:$BA,MATCH(EE$2,data_pull!$B:$B,0),MATCH($A59,data_pull!$2:$2,0)),ED59*(( 1+EE6/400)))</f>
        <v>14138</v>
      </c>
      <c r="EF59" s="60">
        <f>_xlfn.IFNA(INDEX(data_pull!$A:$BA,MATCH(EF$2,data_pull!$B:$B,0),MATCH($A59,data_pull!$2:$2,0)),EE59*(( 1+EF6/400)))</f>
        <v>14230</v>
      </c>
      <c r="EG59" s="60">
        <f>_xlfn.IFNA(INDEX(data_pull!$A:$BA,MATCH(EG$2,data_pull!$B:$B,0),MATCH($A59,data_pull!$2:$2,0)),EF59*(( 1+EG6/400)))</f>
        <v>14322.6</v>
      </c>
      <c r="EH59" s="60">
        <f>_xlfn.IFNA(INDEX(data_pull!$A:$BA,MATCH(EH$2,data_pull!$B:$B,0),MATCH($A59,data_pull!$2:$2,0)),EG59*(( 1+EH6/400)))</f>
        <v>14416.9</v>
      </c>
      <c r="EI59" s="60">
        <f>_xlfn.IFNA(INDEX(data_pull!$A:$BA,MATCH(EI$2,data_pull!$B:$B,0),MATCH($A59,data_pull!$2:$2,0)),EH59*(( 1+EI6/400)))</f>
        <v>14514.9</v>
      </c>
      <c r="EJ59" s="60">
        <f>_xlfn.IFNA(INDEX(data_pull!$A:$BA,MATCH(EJ$2,data_pull!$B:$B,0),MATCH($A59,data_pull!$2:$2,0)),EI59*(( 1+EJ6/400)))</f>
        <v>14613.4</v>
      </c>
      <c r="EK59" s="60">
        <f>_xlfn.IFNA(INDEX(data_pull!$A:$BA,MATCH(EK$2,data_pull!$B:$B,0),MATCH($A59,data_pull!$2:$2,0)),EJ59*(( 1+EK6/400)))</f>
        <v>14711.7</v>
      </c>
      <c r="EL59" s="60">
        <f>_xlfn.IFNA(INDEX(data_pull!$A:$BA,MATCH(EL$2,data_pull!$B:$B,0),MATCH($A59,data_pull!$2:$2,0)),EK59*(( 1+EL6/400)))</f>
        <v>14809.5</v>
      </c>
      <c r="EM59" s="60">
        <f>_xlfn.IFNA(INDEX(data_pull!$A:$BA,MATCH(EM$2,data_pull!$B:$B,0),MATCH($A59,data_pull!$2:$2,0)),EL59*(( 1+EM6/400)))</f>
        <v>14904.3</v>
      </c>
      <c r="EN59" s="60">
        <f>_xlfn.IFNA(INDEX(data_pull!$A:$BA,MATCH(EN$2,data_pull!$B:$B,0),MATCH($A59,data_pull!$2:$2,0)),EM59*(( 1+EN6/400)))</f>
        <v>14996.5</v>
      </c>
      <c r="EO59" s="60">
        <f>_xlfn.IFNA(INDEX(data_pull!$A:$BA,MATCH(EO$2,data_pull!$B:$B,0),MATCH($A59,data_pull!$2:$2,0)),EN59*(( 1+EO6/400)))</f>
        <v>15085.5</v>
      </c>
      <c r="EP59" s="60">
        <f>_xlfn.IFNA(INDEX(data_pull!$A:$BA,MATCH(EP$2,data_pull!$B:$B,0),MATCH($A59,data_pull!$2:$2,0)),EO59*(( 1+EP6/400)))</f>
        <v>15168.4</v>
      </c>
      <c r="EQ59" s="60">
        <f>_xlfn.IFNA(INDEX(data_pull!$A:$BA,MATCH(EQ$2,data_pull!$B:$B,0),MATCH($A59,data_pull!$2:$2,0)),EP59*(( 1+EQ6/400)))</f>
        <v>15246.9</v>
      </c>
      <c r="ER59" s="60">
        <f>_xlfn.IFNA(INDEX(data_pull!$A:$BA,MATCH(ER$2,data_pull!$B:$B,0),MATCH($A59,data_pull!$2:$2,0)),EQ59*(( 1+ER6/400)))</f>
        <v>15322.8</v>
      </c>
      <c r="ES59" s="60">
        <f>_xlfn.IFNA(INDEX(data_pull!$A:$BA,MATCH(ES$2,data_pull!$B:$B,0),MATCH($A59,data_pull!$2:$2,0)),ER59*(( 1+ES6/400)))</f>
        <v>15396.9</v>
      </c>
      <c r="ET59" s="60">
        <f>_xlfn.IFNA(INDEX(data_pull!$A:$BA,MATCH(ET$2,data_pull!$B:$B,0),MATCH($A59,data_pull!$2:$2,0)),ES59*(( 1+ET6/400)))</f>
        <v>15470.9</v>
      </c>
      <c r="EU59" s="60">
        <f>_xlfn.IFNA(INDEX(data_pull!$A:$BA,MATCH(EU$2,data_pull!$B:$B,0),MATCH($A59,data_pull!$2:$2,0)),ET59*(( 1+EU6/400)))</f>
        <v>15545.5</v>
      </c>
      <c r="EV59" s="60">
        <f>_xlfn.IFNA(INDEX(data_pull!$A:$BA,MATCH(EV$2,data_pull!$B:$B,0),MATCH($A59,data_pull!$2:$2,0)),EU59*(( 1+EV6/400)))</f>
        <v>15619.2</v>
      </c>
      <c r="EW59" s="60">
        <f>_xlfn.IFNA(INDEX(data_pull!$A:$BA,MATCH(EW$2,data_pull!$B:$B,0),MATCH($A59,data_pull!$2:$2,0)),EV59*(( 1+EW6/400)))</f>
        <v>15692</v>
      </c>
      <c r="EX59" s="60">
        <f>_xlfn.IFNA(INDEX(data_pull!$A:$BA,MATCH(EX$2,data_pull!$B:$B,0),MATCH($A59,data_pull!$2:$2,0)),EW59*(( 1+EX6/400)))</f>
        <v>15764.5</v>
      </c>
      <c r="EY59" s="60">
        <f>_xlfn.IFNA(INDEX(data_pull!$A:$BA,MATCH(EY$2,data_pull!$B:$B,0),MATCH($A59,data_pull!$2:$2,0)),EX59*(( 1+EY6/400)))</f>
        <v>15836.5</v>
      </c>
      <c r="EZ59" s="60">
        <f>_xlfn.IFNA(INDEX(data_pull!$A:$BA,MATCH(EZ$2,data_pull!$B:$B,0),MATCH($A59,data_pull!$2:$2,0)),EY59*(( 1+EZ6/400)))</f>
        <v>15905.9</v>
      </c>
      <c r="FA59" s="60">
        <f>_xlfn.IFNA(INDEX(data_pull!$A:$BA,MATCH(FA$2,data_pull!$B:$B,0),MATCH($A59,data_pull!$2:$2,0)),EZ59*(( 1+FA6/400)))</f>
        <v>15971.7</v>
      </c>
      <c r="FB59" s="60">
        <f>_xlfn.IFNA(INDEX(data_pull!$A:$BA,MATCH(FB$2,data_pull!$B:$B,0),MATCH($A59,data_pull!$2:$2,0)),FA59*(( 1+FB6/400)))</f>
        <v>16031.6</v>
      </c>
      <c r="FC59" s="60">
        <f>_xlfn.IFNA(INDEX(data_pull!$A:$BA,MATCH(FC$2,data_pull!$B:$B,0),MATCH($A59,data_pull!$2:$2,0)),FB59*(( 1+FC6/400)))</f>
        <v>16082.9</v>
      </c>
      <c r="FD59" s="60">
        <f>_xlfn.IFNA(INDEX(data_pull!$A:$BA,MATCH(FD$2,data_pull!$B:$B,0),MATCH($A59,data_pull!$2:$2,0)),FC59*(( 1+FD6/400)))</f>
        <v>16130.1</v>
      </c>
      <c r="FE59" s="60">
        <f>_xlfn.IFNA(INDEX(data_pull!$A:$BA,MATCH(FE$2,data_pull!$B:$B,0),MATCH($A59,data_pull!$2:$2,0)),FD59*(( 1+FE6/400)))</f>
        <v>16174.2</v>
      </c>
      <c r="FF59" s="60">
        <f>_xlfn.IFNA(INDEX(data_pull!$A:$BA,MATCH(FF$2,data_pull!$B:$B,0),MATCH($A59,data_pull!$2:$2,0)),FE59*(( 1+FF6/400)))</f>
        <v>16214.8</v>
      </c>
      <c r="FG59" s="60">
        <f>_xlfn.IFNA(INDEX(data_pull!$A:$BA,MATCH(FG$2,data_pull!$B:$B,0),MATCH($A59,data_pull!$2:$2,0)),FF59*(( 1+FG6/400)))</f>
        <v>16255.3</v>
      </c>
      <c r="FH59" s="60">
        <f>_xlfn.IFNA(INDEX(data_pull!$A:$BA,MATCH(FH$2,data_pull!$B:$B,0),MATCH($A59,data_pull!$2:$2,0)),FG59*(( 1+FH6/400)))</f>
        <v>16296.2</v>
      </c>
      <c r="FI59" s="60">
        <f>_xlfn.IFNA(INDEX(data_pull!$A:$BA,MATCH(FI$2,data_pull!$B:$B,0),MATCH($A59,data_pull!$2:$2,0)),FH59*(( 1+FI6/400)))</f>
        <v>16338.8</v>
      </c>
      <c r="FJ59" s="60">
        <f>_xlfn.IFNA(INDEX(data_pull!$A:$BA,MATCH(FJ$2,data_pull!$B:$B,0),MATCH($A59,data_pull!$2:$2,0)),FI59*(( 1+FJ6/400)))</f>
        <v>16388</v>
      </c>
      <c r="FK59" s="60">
        <f>_xlfn.IFNA(INDEX(data_pull!$A:$BA,MATCH(FK$2,data_pull!$B:$B,0),MATCH($A59,data_pull!$2:$2,0)),FJ59*(( 1+FK6/400)))</f>
        <v>16439.8</v>
      </c>
      <c r="FL59" s="60">
        <f>_xlfn.IFNA(INDEX(data_pull!$A:$BA,MATCH(FL$2,data_pull!$B:$B,0),MATCH($A59,data_pull!$2:$2,0)),FK59*(( 1+FL6/400)))</f>
        <v>16494.2</v>
      </c>
      <c r="FM59" s="60">
        <f>_xlfn.IFNA(INDEX(data_pull!$A:$BA,MATCH(FM$2,data_pull!$B:$B,0),MATCH($A59,data_pull!$2:$2,0)),FL59*(( 1+FM6/400)))</f>
        <v>16551.3</v>
      </c>
      <c r="FN59" s="60">
        <f>_xlfn.IFNA(INDEX(data_pull!$A:$BA,MATCH(FN$2,data_pull!$B:$B,0),MATCH($A59,data_pull!$2:$2,0)),FM59*(( 1+FN6/400)))</f>
        <v>16610.400000000001</v>
      </c>
      <c r="FO59" s="60">
        <f>_xlfn.IFNA(INDEX(data_pull!$A:$BA,MATCH(FO$2,data_pull!$B:$B,0),MATCH($A59,data_pull!$2:$2,0)),FN59*(( 1+FO6/400)))</f>
        <v>16673.3</v>
      </c>
      <c r="FP59" s="60">
        <f>_xlfn.IFNA(INDEX(data_pull!$A:$BA,MATCH(FP$2,data_pull!$B:$B,0),MATCH($A59,data_pull!$2:$2,0)),FO59*(( 1+FP6/400)))</f>
        <v>16738.5</v>
      </c>
      <c r="FQ59" s="60">
        <f>_xlfn.IFNA(INDEX(data_pull!$A:$BA,MATCH(FQ$2,data_pull!$B:$B,0),MATCH($A59,data_pull!$2:$2,0)),FP59*(( 1+FQ6/400)))</f>
        <v>16805.8</v>
      </c>
      <c r="FR59" s="60">
        <f>_xlfn.IFNA(INDEX(data_pull!$A:$BA,MATCH(FR$2,data_pull!$B:$B,0),MATCH($A59,data_pull!$2:$2,0)),FQ59*(( 1+FR6/400)))</f>
        <v>16875.3</v>
      </c>
      <c r="FS59" s="60">
        <f>_xlfn.IFNA(INDEX(data_pull!$A:$BA,MATCH(FS$2,data_pull!$B:$B,0),MATCH($A59,data_pull!$2:$2,0)),FR59*(( 1+FS6/400)))</f>
        <v>16945.900000000001</v>
      </c>
      <c r="FT59" s="60">
        <f>_xlfn.IFNA(INDEX(data_pull!$A:$BA,MATCH(FT$2,data_pull!$B:$B,0),MATCH($A59,data_pull!$2:$2,0)),FS59*(( 1+FT6/400)))</f>
        <v>17017.7</v>
      </c>
      <c r="FU59" s="60">
        <f>_xlfn.IFNA(INDEX(data_pull!$A:$BA,MATCH(FU$2,data_pull!$B:$B,0),MATCH($A59,data_pull!$2:$2,0)),FT59*(( 1+FU6/400)))</f>
        <v>17090.3</v>
      </c>
      <c r="FV59" s="60">
        <f>_xlfn.IFNA(INDEX(data_pull!$A:$BA,MATCH(FV$2,data_pull!$B:$B,0),MATCH($A59,data_pull!$2:$2,0)),FU59*(( 1+FV6/400)))</f>
        <v>17162.599999999999</v>
      </c>
      <c r="FW59" s="60">
        <f>_xlfn.IFNA(INDEX(data_pull!$A:$BA,MATCH(FW$2,data_pull!$B:$B,0),MATCH($A59,data_pull!$2:$2,0)),FV59*(( 1+FW6/400)))</f>
        <v>17235.8</v>
      </c>
      <c r="FX59" s="60">
        <f>_xlfn.IFNA(INDEX(data_pull!$A:$BA,MATCH(FX$2,data_pull!$B:$B,0),MATCH($A59,data_pull!$2:$2,0)),FW59*(( 1+FX6/400)))</f>
        <v>17309.599999999999</v>
      </c>
      <c r="FY59" s="60">
        <f>_xlfn.IFNA(INDEX(data_pull!$A:$BA,MATCH(FY$2,data_pull!$B:$B,0),MATCH($A59,data_pull!$2:$2,0)),FX59*(( 1+FY6/400)))</f>
        <v>17384.2</v>
      </c>
      <c r="FZ59" s="60">
        <f>_xlfn.IFNA(INDEX(data_pull!$A:$BA,MATCH(FZ$2,data_pull!$B:$B,0),MATCH($A59,data_pull!$2:$2,0)),FY59*(( 1+FZ6/400)))</f>
        <v>17459.7</v>
      </c>
      <c r="GA59" s="60">
        <f>_xlfn.IFNA(INDEX(data_pull!$A:$BA,MATCH(GA$2,data_pull!$B:$B,0),MATCH($A59,data_pull!$2:$2,0)),FZ59*(( 1+GA6/400)))</f>
        <v>17536.5</v>
      </c>
      <c r="GB59" s="60">
        <f>_xlfn.IFNA(INDEX(data_pull!$A:$BA,MATCH(GB$2,data_pull!$B:$B,0),MATCH($A59,data_pull!$2:$2,0)),GA59*(( 1+GB6/400)))</f>
        <v>17613.5</v>
      </c>
      <c r="GC59" s="60">
        <f>_xlfn.IFNA(INDEX(data_pull!$A:$BA,MATCH(GC$2,data_pull!$B:$B,0),MATCH($A59,data_pull!$2:$2,0)),GB59*(( 1+GC6/400)))</f>
        <v>17690.3</v>
      </c>
      <c r="GD59" s="60">
        <f>_xlfn.IFNA(INDEX(data_pull!$A:$BA,MATCH(GD$2,data_pull!$B:$B,0),MATCH($A59,data_pull!$2:$2,0)),GC59*(( 1+GD6/400)))</f>
        <v>17766.400000000001</v>
      </c>
      <c r="GE59" s="60">
        <f>_xlfn.IFNA(INDEX(data_pull!$A:$BA,MATCH(GE$2,data_pull!$B:$B,0),MATCH($A59,data_pull!$2:$2,0)),GD59*(( 1+GE6/400)))</f>
        <v>17840.099999999999</v>
      </c>
      <c r="GF59" s="60">
        <f>_xlfn.IFNA(INDEX(data_pull!$A:$BA,MATCH(GF$2,data_pull!$B:$B,0),MATCH($A59,data_pull!$2:$2,0)),GE59*(( 1+GF6/400)))</f>
        <v>17913.5</v>
      </c>
      <c r="GG59" s="60">
        <f>_xlfn.IFNA(INDEX(data_pull!$A:$BA,MATCH(GG$2,data_pull!$B:$B,0),MATCH($A59,data_pull!$2:$2,0)),GF59*(( 1+GG6/400)))</f>
        <v>17986.900000000001</v>
      </c>
      <c r="GH59" s="60">
        <f>_xlfn.IFNA(INDEX(data_pull!$A:$BA,MATCH(GH$2,data_pull!$B:$B,0),MATCH($A59,data_pull!$2:$2,0)),GG59*(( 1+GH6/400)))</f>
        <v>18060.099999999999</v>
      </c>
      <c r="GI59" s="60">
        <f>_xlfn.IFNA(INDEX(data_pull!$A:$BA,MATCH(GI$2,data_pull!$B:$B,0),MATCH($A59,data_pull!$2:$2,0)),GH59*(( 1+GI6/400)))</f>
        <v>18133.8</v>
      </c>
      <c r="GJ59" s="60">
        <f>_xlfn.IFNA(INDEX(data_pull!$A:$BA,MATCH(GJ$2,data_pull!$B:$B,0),MATCH($A59,data_pull!$2:$2,0)),GI59*(( 1+GJ6/400)))</f>
        <v>18209.5</v>
      </c>
      <c r="GK59" s="60">
        <f>_xlfn.IFNA(INDEX(data_pull!$A:$BA,MATCH(GK$2,data_pull!$B:$B,0),MATCH($A59,data_pull!$2:$2,0)),GJ59*(( 1+GK6/400)))</f>
        <v>18288.2</v>
      </c>
      <c r="GL59" s="60">
        <f>_xlfn.IFNA(INDEX(data_pull!$A:$BA,MATCH(GL$2,data_pull!$B:$B,0),MATCH($A59,data_pull!$2:$2,0)),GK59*(( 1+GL6/400)))</f>
        <v>18372.400000000001</v>
      </c>
      <c r="GM59" s="60">
        <f>_xlfn.IFNA(INDEX(data_pull!$A:$BA,MATCH(GM$2,data_pull!$B:$B,0),MATCH($A59,data_pull!$2:$2,0)),GL59*(( 1+GM6/400)))</f>
        <v>18462.7</v>
      </c>
      <c r="GN59" s="60">
        <f>_xlfn.IFNA(INDEX(data_pull!$A:$BA,MATCH(GN$2,data_pull!$B:$B,0),MATCH($A59,data_pull!$2:$2,0)),GM59*(( 1+GN6/400)))</f>
        <v>18556.7</v>
      </c>
      <c r="GO59" s="60">
        <f>_xlfn.IFNA(INDEX(data_pull!$A:$BA,MATCH(GO$2,data_pull!$B:$B,0),MATCH($A59,data_pull!$2:$2,0)),GN59*(( 1+GO6/400)))</f>
        <v>18653.599999999999</v>
      </c>
      <c r="GP59" s="60">
        <f>_xlfn.IFNA(INDEX(data_pull!$A:$BA,MATCH(GP$2,data_pull!$B:$B,0),MATCH($A59,data_pull!$2:$2,0)),GO59*(( 1+GP6/400)))</f>
        <v>18754.407012094332</v>
      </c>
      <c r="GQ59" s="60">
        <f>_xlfn.IFNA(INDEX(data_pull!$A:$BA,MATCH(GQ$2,data_pull!$B:$B,0),MATCH($A59,data_pull!$2:$2,0)),GP59*(( 1+GQ6/400)))</f>
        <v>18856.738414511954</v>
      </c>
      <c r="GR59" s="60">
        <f>_xlfn.IFNA(INDEX(data_pull!$A:$BA,MATCH(GR$2,data_pull!$B:$B,0),MATCH($A59,data_pull!$2:$2,0)),GQ59*(( 1+GR6/400)))</f>
        <v>18959.882948414397</v>
      </c>
      <c r="GS59" s="60">
        <f>_xlfn.IFNA(INDEX(data_pull!$A:$BA,MATCH(GS$2,data_pull!$B:$B,0),MATCH($A59,data_pull!$2:$2,0)),GR59*(( 1+GS6/400)))</f>
        <v>19062.925862586129</v>
      </c>
      <c r="GT59" s="60">
        <f>_xlfn.IFNA(INDEX(data_pull!$A:$BA,MATCH(GT$2,data_pull!$B:$B,0),MATCH($A59,data_pull!$2:$2,0)),GS59*(( 1+GT6/400)))</f>
        <v>19163.326824263098</v>
      </c>
      <c r="GU59" s="60">
        <f>_xlfn.IFNA(INDEX(data_pull!$A:$BA,MATCH(GU$2,data_pull!$B:$B,0),MATCH($A59,data_pull!$2:$2,0)),GT59*(( 1+GU6/400)))</f>
        <v>19262.610414254548</v>
      </c>
      <c r="GV59" s="60">
        <f>_xlfn.IFNA(INDEX(data_pull!$A:$BA,MATCH(GV$2,data_pull!$B:$B,0),MATCH($A59,data_pull!$2:$2,0)),GU59*(( 1+GV6/400)))</f>
        <v>19361.386199633915</v>
      </c>
      <c r="GW59" s="60">
        <f>_xlfn.IFNA(INDEX(data_pull!$A:$BA,MATCH(GW$2,data_pull!$B:$B,0),MATCH($A59,data_pull!$2:$2,0)),GV59*(( 1+GW6/400)))</f>
        <v>19459.857338822923</v>
      </c>
      <c r="GX59" s="60">
        <f>_xlfn.IFNA(INDEX(data_pull!$A:$BA,MATCH(GX$2,data_pull!$B:$B,0),MATCH($A59,data_pull!$2:$2,0)),GW59*(( 1+GX6/400)))</f>
        <v>19558.226946547642</v>
      </c>
      <c r="GY59" s="60">
        <f>_xlfn.IFNA(INDEX(data_pull!$A:$BA,MATCH(GY$2,data_pull!$B:$B,0),MATCH($A59,data_pull!$2:$2,0)),GX59*(( 1+GY6/400)))</f>
        <v>19656.901204554873</v>
      </c>
      <c r="GZ59" s="60">
        <f>_xlfn.IFNA(INDEX(data_pull!$A:$BA,MATCH(GZ$2,data_pull!$B:$B,0),MATCH($A59,data_pull!$2:$2,0)),GY59*(( 1+GZ6/400)))</f>
        <v>19755.575477932598</v>
      </c>
      <c r="HA59" s="60">
        <f>_xlfn.IFNA(INDEX(data_pull!$A:$BA,MATCH(HA$2,data_pull!$B:$B,0),MATCH($A59,data_pull!$2:$2,0)),GZ59*(( 1+HA6/400)))</f>
        <v>19854.249766452784</v>
      </c>
      <c r="HB59" s="60">
        <f>_xlfn.IFNA(INDEX(data_pull!$A:$BA,MATCH(HB$2,data_pull!$B:$B,0),MATCH($A59,data_pull!$2:$2,0)),HA59*(( 1+HB6/400)))</f>
        <v>19953.533314247896</v>
      </c>
      <c r="HC59" s="60">
        <f>_xlfn.IFNA(INDEX(data_pull!$A:$BA,MATCH(HC$2,data_pull!$B:$B,0),MATCH($A59,data_pull!$2:$2,0)),HB59*(( 1+HC6/400)))</f>
        <v>20053.019963393464</v>
      </c>
      <c r="HD59" s="60">
        <f>_xlfn.IFNA(INDEX(data_pull!$A:$BA,MATCH(HD$2,data_pull!$B:$B,0),MATCH($A59,data_pull!$2:$2,0)),HC59*(( 1+HD6/400)))</f>
        <v>20152.40508725819</v>
      </c>
      <c r="HE59" s="60">
        <f>_xlfn.IFNA(INDEX(data_pull!$A:$BA,MATCH(HE$2,data_pull!$B:$B,0),MATCH($A59,data_pull!$2:$2,0)),HD59*(( 1+HE6/400)))</f>
        <v>20251.688690692226</v>
      </c>
      <c r="HF59" s="60">
        <f>_xlfn.IFNA(INDEX(data_pull!$A:$BA,MATCH(HF$2,data_pull!$B:$B,0),MATCH($A59,data_pull!$2:$2,0)),HE59*(( 1+HF6/400)))</f>
        <v>20350.566197383298</v>
      </c>
      <c r="HG59" s="60">
        <f>_xlfn.IFNA(INDEX(data_pull!$A:$BA,MATCH(HG$2,data_pull!$B:$B,0),MATCH($A59,data_pull!$2:$2,0)),HF59*(( 1+HG6/400)))</f>
        <v>20449.240678471215</v>
      </c>
      <c r="HH59" s="60">
        <f>_xlfn.IFNA(INDEX(data_pull!$A:$BA,MATCH(HH$2,data_pull!$B:$B,0),MATCH($A59,data_pull!$2:$2,0)),HG59*(( 1+HH6/400)))</f>
        <v>20547.813659130246</v>
      </c>
      <c r="HI59" s="60">
        <f>_xlfn.IFNA(INDEX(data_pull!$A:$BA,MATCH(HI$2,data_pull!$B:$B,0),MATCH($A59,data_pull!$2:$2,0)),HH59*(( 1+HI6/400)))</f>
        <v>20646.183636310987</v>
      </c>
      <c r="HJ59" s="60">
        <f>_xlfn.IFNA(INDEX(data_pull!$A:$BA,MATCH(HJ$2,data_pull!$B:$B,0),MATCH($A59,data_pull!$2:$2,0)),HI59*(( 1+HJ6/400)))</f>
        <v>20744.147624006804</v>
      </c>
      <c r="HK59" s="60">
        <f>_xlfn.IFNA(INDEX(data_pull!$A:$BA,MATCH(HK$2,data_pull!$B:$B,0),MATCH($A59,data_pull!$2:$2,0)),HJ59*(( 1+HK6/400)))</f>
        <v>20841.908638564655</v>
      </c>
      <c r="HL59" s="60">
        <f>_xlfn.IFNA(INDEX(data_pull!$A:$BA,MATCH(HL$2,data_pull!$B:$B,0),MATCH($A59,data_pull!$2:$2,0)),HK59*(( 1+HL6/400)))</f>
        <v>20939.26372444865</v>
      </c>
      <c r="HM59" s="60">
        <f>_xlfn.IFNA(INDEX(data_pull!$A:$BA,MATCH(HM$2,data_pull!$B:$B,0),MATCH($A59,data_pull!$2:$2,0)),HL59*(( 1+HM6/400)))</f>
        <v>21036.314391472992</v>
      </c>
      <c r="HN59" s="60">
        <f>_xlfn.IFNA(INDEX(data_pull!$A:$BA,MATCH(HN$2,data_pull!$B:$B,0),MATCH($A59,data_pull!$2:$2,0)),HM59*(( 1+HN6/400)))</f>
        <v>21132.959195259351</v>
      </c>
      <c r="HO59" s="60">
        <f>_xlfn.IFNA(INDEX(data_pull!$A:$BA,MATCH(HO$2,data_pull!$B:$B,0),MATCH($A59,data_pull!$2:$2,0)),HN59*(( 1+HO6/400)))</f>
        <v>21229.09671464653</v>
      </c>
      <c r="HP59" s="60">
        <f>_xlfn.IFNA(INDEX(data_pull!$A:$BA,MATCH(HP$2,data_pull!$B:$B,0),MATCH($A59,data_pull!$2:$2,0)),HO59*(( 1+HP6/400)))</f>
        <v>21325.031342870658</v>
      </c>
      <c r="HQ59" s="60">
        <f>_xlfn.IFNA(INDEX(data_pull!$A:$BA,MATCH(HQ$2,data_pull!$B:$B,0),MATCH($A59,data_pull!$2:$2,0)),HP59*(( 1+HQ6/400)))</f>
        <v>21420.661648340039</v>
      </c>
      <c r="HR59" s="60">
        <f>_xlfn.IFNA(INDEX(data_pull!$A:$BA,MATCH(HR$2,data_pull!$B:$B,0),MATCH($A59,data_pull!$2:$2,0)),HQ59*(( 1+HR6/400)))</f>
        <v>21516.089088326116</v>
      </c>
      <c r="HS59" s="60">
        <f>_xlfn.IFNA(INDEX(data_pull!$A:$BA,MATCH(HS$2,data_pull!$B:$B,0),MATCH($A59,data_pull!$2:$2,0)),HR59*(( 1+HS6/400)))</f>
        <v>21611.212243999853</v>
      </c>
      <c r="HT59" s="60">
        <f>_xlfn.IFNA(INDEX(data_pull!$A:$BA,MATCH(HT$2,data_pull!$B:$B,0),MATCH($A59,data_pull!$2:$2,0)),HS59*(( 1+HT6/400)))</f>
        <v>21706.335409680956</v>
      </c>
      <c r="HU59" s="60">
        <f>_xlfn.IFNA(INDEX(data_pull!$A:$BA,MATCH(HU$2,data_pull!$B:$B,0),MATCH($A59,data_pull!$2:$2,0)),HT59*(( 1+HU6/400)))</f>
        <v>21801.661435358255</v>
      </c>
      <c r="HV59" s="60">
        <f>_xlfn.IFNA(INDEX(data_pull!$A:$BA,MATCH(HV$2,data_pull!$B:$B,0),MATCH($A59,data_pull!$2:$2,0)),HU59*(( 1+HV6/400)))</f>
        <v>21897.494606290918</v>
      </c>
      <c r="HW59" s="60">
        <f>_xlfn.IFNA(INDEX(data_pull!$A:$BA,MATCH(HW$2,data_pull!$B:$B,0),MATCH($A59,data_pull!$2:$2,0)),HV59*(( 1+HW6/400)))</f>
        <v>21994.037815023603</v>
      </c>
      <c r="HX59" s="60">
        <f>_xlfn.IFNA(INDEX(data_pull!$A:$BA,MATCH(HX$2,data_pull!$B:$B,0),MATCH($A59,data_pull!$2:$2,0)),HW59*(( 1+HX6/400)))</f>
        <v>22090.986782989345</v>
      </c>
      <c r="HY59" s="60">
        <f>_xlfn.IFNA(INDEX(data_pull!$A:$BA,MATCH(HY$2,data_pull!$B:$B,0),MATCH($A59,data_pull!$2:$2,0)),HX59*(( 1+HY6/400)))</f>
        <v>22188.442964114925</v>
      </c>
      <c r="HZ59" s="60">
        <f>_xlfn.IFNA(INDEX(data_pull!$A:$BA,MATCH(HZ$2,data_pull!$B:$B,0),MATCH($A59,data_pull!$2:$2,0)),HY59*(( 1+HZ6/400)))</f>
        <v>22286.507827041478</v>
      </c>
      <c r="IA59" s="60">
        <f>_xlfn.IFNA(INDEX(data_pull!$A:$BA,MATCH(IA$2,data_pull!$B:$B,0),MATCH($A59,data_pull!$2:$2,0)),HZ59*(( 1+IA6/400)))</f>
        <v>22384.674147440099</v>
      </c>
      <c r="IB59" s="60">
        <f>_xlfn.IFNA(INDEX(data_pull!$A:$BA,MATCH(IB$2,data_pull!$B:$B,0),MATCH($A59,data_pull!$2:$2,0)),IA59*(( 1+IB6/400)))</f>
        <v>22483.144819087112</v>
      </c>
      <c r="IC59" s="60">
        <f>_xlfn.IFNA(INDEX(data_pull!$A:$BA,MATCH(IC$2,data_pull!$B:$B,0),MATCH($A59,data_pull!$2:$2,0)),IB59*(( 1+IC6/400)))</f>
        <v>22581.919845566696</v>
      </c>
      <c r="ID59" s="60"/>
    </row>
    <row r="60" spans="1:238">
      <c r="A60" s="69" t="s">
        <v>11</v>
      </c>
      <c r="B60" s="60">
        <f>_xlfn.IFNA(INDEX(data_pull!$A:$BA,MATCH(B$2,data_pull!$B:$B,0),MATCH($A60,data_pull!$2:$2,0)),A60*(( 1+B7/400)))</f>
        <v>0.20609000000000002</v>
      </c>
      <c r="C60" s="60">
        <f>_xlfn.IFNA(INDEX(data_pull!$A:$BA,MATCH(C$2,data_pull!$B:$B,0),MATCH($A60,data_pull!$2:$2,0)),B60*(( 1+C7/400)))</f>
        <v>0.20837</v>
      </c>
      <c r="D60" s="60">
        <f>_xlfn.IFNA(INDEX(data_pull!$A:$BA,MATCH(D$2,data_pull!$B:$B,0),MATCH($A60,data_pull!$2:$2,0)),C60*(( 1+D7/400)))</f>
        <v>0.2104</v>
      </c>
      <c r="E60" s="60">
        <f>_xlfn.IFNA(INDEX(data_pull!$A:$BA,MATCH(E$2,data_pull!$B:$B,0),MATCH($A60,data_pull!$2:$2,0)),D60*(( 1+E7/400)))</f>
        <v>0.21312999999999999</v>
      </c>
      <c r="F60" s="60">
        <f>_xlfn.IFNA(INDEX(data_pull!$A:$BA,MATCH(F$2,data_pull!$B:$B,0),MATCH($A60,data_pull!$2:$2,0)),E60*(( 1+F7/400)))</f>
        <v>0.21514</v>
      </c>
      <c r="G60" s="60">
        <f>_xlfn.IFNA(INDEX(data_pull!$A:$BA,MATCH(G$2,data_pull!$B:$B,0),MATCH($A60,data_pull!$2:$2,0)),F60*(( 1+G7/400)))</f>
        <v>0.21759000000000001</v>
      </c>
      <c r="H60" s="60">
        <f>_xlfn.IFNA(INDEX(data_pull!$A:$BA,MATCH(H$2,data_pull!$B:$B,0),MATCH($A60,data_pull!$2:$2,0)),G60*(( 1+H7/400)))</f>
        <v>0.21972000000000003</v>
      </c>
      <c r="I60" s="60">
        <f>_xlfn.IFNA(INDEX(data_pull!$A:$BA,MATCH(I$2,data_pull!$B:$B,0),MATCH($A60,data_pull!$2:$2,0)),H60*(( 1+I7/400)))</f>
        <v>0.22108</v>
      </c>
      <c r="J60" s="60">
        <f>_xlfn.IFNA(INDEX(data_pull!$A:$BA,MATCH(J$2,data_pull!$B:$B,0),MATCH($A60,data_pull!$2:$2,0)),I60*(( 1+J7/400)))</f>
        <v>0.22339999999999999</v>
      </c>
      <c r="K60" s="60">
        <f>_xlfn.IFNA(INDEX(data_pull!$A:$BA,MATCH(K$2,data_pull!$B:$B,0),MATCH($A60,data_pull!$2:$2,0)),J60*(( 1+K7/400)))</f>
        <v>0.22469</v>
      </c>
      <c r="L60" s="60">
        <f>_xlfn.IFNA(INDEX(data_pull!$A:$BA,MATCH(L$2,data_pull!$B:$B,0),MATCH($A60,data_pull!$2:$2,0)),K60*(( 1+L7/400)))</f>
        <v>0.22666</v>
      </c>
      <c r="M60" s="60">
        <f>_xlfn.IFNA(INDEX(data_pull!$A:$BA,MATCH(M$2,data_pull!$B:$B,0),MATCH($A60,data_pull!$2:$2,0)),L60*(( 1+M7/400)))</f>
        <v>0.22852</v>
      </c>
      <c r="N60" s="60">
        <f>_xlfn.IFNA(INDEX(data_pull!$A:$BA,MATCH(N$2,data_pull!$B:$B,0),MATCH($A60,data_pull!$2:$2,0)),M60*(( 1+N7/400)))</f>
        <v>0.23129000000000002</v>
      </c>
      <c r="O60" s="60">
        <f>_xlfn.IFNA(INDEX(data_pull!$A:$BA,MATCH(O$2,data_pull!$B:$B,0),MATCH($A60,data_pull!$2:$2,0)),N60*(( 1+O7/400)))</f>
        <v>0.23574999999999999</v>
      </c>
      <c r="P60" s="60">
        <f>_xlfn.IFNA(INDEX(data_pull!$A:$BA,MATCH(P$2,data_pull!$B:$B,0),MATCH($A60,data_pull!$2:$2,0)),O60*(( 1+P7/400)))</f>
        <v>0.24004999999999999</v>
      </c>
      <c r="Q60" s="60">
        <f>_xlfn.IFNA(INDEX(data_pull!$A:$BA,MATCH(Q$2,data_pull!$B:$B,0),MATCH($A60,data_pull!$2:$2,0)),P60*(( 1+Q7/400)))</f>
        <v>0.24498</v>
      </c>
      <c r="R60" s="60">
        <f>_xlfn.IFNA(INDEX(data_pull!$A:$BA,MATCH(R$2,data_pull!$B:$B,0),MATCH($A60,data_pull!$2:$2,0)),Q60*(( 1+R7/400)))</f>
        <v>0.25226999999999999</v>
      </c>
      <c r="S60" s="60">
        <f>_xlfn.IFNA(INDEX(data_pull!$A:$BA,MATCH(S$2,data_pull!$B:$B,0),MATCH($A60,data_pull!$2:$2,0)),R60*(( 1+S7/400)))</f>
        <v>0.25941999999999998</v>
      </c>
      <c r="T60" s="60">
        <f>_xlfn.IFNA(INDEX(data_pull!$A:$BA,MATCH(T$2,data_pull!$B:$B,0),MATCH($A60,data_pull!$2:$2,0)),S60*(( 1+T7/400)))</f>
        <v>0.26640000000000003</v>
      </c>
      <c r="U60" s="60">
        <f>_xlfn.IFNA(INDEX(data_pull!$A:$BA,MATCH(U$2,data_pull!$B:$B,0),MATCH($A60,data_pull!$2:$2,0)),T60*(( 1+U7/400)))</f>
        <v>0.27315</v>
      </c>
      <c r="V60" s="60">
        <f>_xlfn.IFNA(INDEX(data_pull!$A:$BA,MATCH(V$2,data_pull!$B:$B,0),MATCH($A60,data_pull!$2:$2,0)),U60*(( 1+V7/400)))</f>
        <v>0.27825</v>
      </c>
      <c r="W60" s="60">
        <f>_xlfn.IFNA(INDEX(data_pull!$A:$BA,MATCH(W$2,data_pull!$B:$B,0),MATCH($A60,data_pull!$2:$2,0)),V60*(( 1+W7/400)))</f>
        <v>0.28164</v>
      </c>
      <c r="X60" s="60">
        <f>_xlfn.IFNA(INDEX(data_pull!$A:$BA,MATCH(X$2,data_pull!$B:$B,0),MATCH($A60,data_pull!$2:$2,0)),W60*(( 1+X7/400)))</f>
        <v>0.28689999999999999</v>
      </c>
      <c r="Y60" s="60">
        <f>_xlfn.IFNA(INDEX(data_pull!$A:$BA,MATCH(Y$2,data_pull!$B:$B,0),MATCH($A60,data_pull!$2:$2,0)),X60*(( 1+Y7/400)))</f>
        <v>0.29171999999999998</v>
      </c>
      <c r="Z60" s="60">
        <f>_xlfn.IFNA(INDEX(data_pull!$A:$BA,MATCH(Z$2,data_pull!$B:$B,0),MATCH($A60,data_pull!$2:$2,0)),Y60*(( 1+Z7/400)))</f>
        <v>0.29494999999999999</v>
      </c>
      <c r="AA60" s="60">
        <f>_xlfn.IFNA(INDEX(data_pull!$A:$BA,MATCH(AA$2,data_pull!$B:$B,0),MATCH($A60,data_pull!$2:$2,0)),Z60*(( 1+AA7/400)))</f>
        <v>0.29742999999999997</v>
      </c>
      <c r="AB60" s="60">
        <f>_xlfn.IFNA(INDEX(data_pull!$A:$BA,MATCH(AB$2,data_pull!$B:$B,0),MATCH($A60,data_pull!$2:$2,0)),AA60*(( 1+AB7/400)))</f>
        <v>0.30196000000000001</v>
      </c>
      <c r="AC60" s="60">
        <f>_xlfn.IFNA(INDEX(data_pull!$A:$BA,MATCH(AC$2,data_pull!$B:$B,0),MATCH($A60,data_pull!$2:$2,0)),AB60*(( 1+AC7/400)))</f>
        <v>0.30673</v>
      </c>
      <c r="AD60" s="60">
        <f>_xlfn.IFNA(INDEX(data_pull!$A:$BA,MATCH(AD$2,data_pull!$B:$B,0),MATCH($A60,data_pull!$2:$2,0)),AC60*(( 1+AD7/400)))</f>
        <v>0.31225999999999998</v>
      </c>
      <c r="AE60" s="60">
        <f>_xlfn.IFNA(INDEX(data_pull!$A:$BA,MATCH(AE$2,data_pull!$B:$B,0),MATCH($A60,data_pull!$2:$2,0)),AD60*(( 1+AE7/400)))</f>
        <v>0.31759999999999999</v>
      </c>
      <c r="AF60" s="60">
        <f>_xlfn.IFNA(INDEX(data_pull!$A:$BA,MATCH(AF$2,data_pull!$B:$B,0),MATCH($A60,data_pull!$2:$2,0)),AE60*(( 1+AF7/400)))</f>
        <v>0.32237000000000005</v>
      </c>
      <c r="AG60" s="60">
        <f>_xlfn.IFNA(INDEX(data_pull!$A:$BA,MATCH(AG$2,data_pull!$B:$B,0),MATCH($A60,data_pull!$2:$2,0)),AF60*(( 1+AG7/400)))</f>
        <v>0.32695000000000002</v>
      </c>
      <c r="AH60" s="60">
        <f>_xlfn.IFNA(INDEX(data_pull!$A:$BA,MATCH(AH$2,data_pull!$B:$B,0),MATCH($A60,data_pull!$2:$2,0)),AG60*(( 1+AH7/400)))</f>
        <v>0.33229999999999998</v>
      </c>
      <c r="AI60" s="60">
        <f>_xlfn.IFNA(INDEX(data_pull!$A:$BA,MATCH(AI$2,data_pull!$B:$B,0),MATCH($A60,data_pull!$2:$2,0)),AH60*(( 1+AI7/400)))</f>
        <v>0.33911999999999998</v>
      </c>
      <c r="AJ60" s="60">
        <f>_xlfn.IFNA(INDEX(data_pull!$A:$BA,MATCH(AJ$2,data_pull!$B:$B,0),MATCH($A60,data_pull!$2:$2,0)),AI60*(( 1+AJ7/400)))</f>
        <v>0.34508000000000005</v>
      </c>
      <c r="AK60" s="60">
        <f>_xlfn.IFNA(INDEX(data_pull!$A:$BA,MATCH(AK$2,data_pull!$B:$B,0),MATCH($A60,data_pull!$2:$2,0)),AJ60*(( 1+AK7/400)))</f>
        <v>0.35161000000000003</v>
      </c>
      <c r="AL60" s="60">
        <f>_xlfn.IFNA(INDEX(data_pull!$A:$BA,MATCH(AL$2,data_pull!$B:$B,0),MATCH($A60,data_pull!$2:$2,0)),AK60*(( 1+AL7/400)))</f>
        <v>0.35825000000000001</v>
      </c>
      <c r="AM60" s="60">
        <f>_xlfn.IFNA(INDEX(data_pull!$A:$BA,MATCH(AM$2,data_pull!$B:$B,0),MATCH($A60,data_pull!$2:$2,0)),AL60*(( 1+AM7/400)))</f>
        <v>0.36804999999999999</v>
      </c>
      <c r="AN60" s="60">
        <f>_xlfn.IFNA(INDEX(data_pull!$A:$BA,MATCH(AN$2,data_pull!$B:$B,0),MATCH($A60,data_pull!$2:$2,0)),AM60*(( 1+AN7/400)))</f>
        <v>0.37719000000000003</v>
      </c>
      <c r="AO60" s="60">
        <f>_xlfn.IFNA(INDEX(data_pull!$A:$BA,MATCH(AO$2,data_pull!$B:$B,0),MATCH($A60,data_pull!$2:$2,0)),AN60*(( 1+AO7/400)))</f>
        <v>0.38633000000000001</v>
      </c>
      <c r="AP60" s="60">
        <f>_xlfn.IFNA(INDEX(data_pull!$A:$BA,MATCH(AP$2,data_pull!$B:$B,0),MATCH($A60,data_pull!$2:$2,0)),AO60*(( 1+AP7/400)))</f>
        <v>0.39793000000000001</v>
      </c>
      <c r="AQ60" s="60">
        <f>_xlfn.IFNA(INDEX(data_pull!$A:$BA,MATCH(AQ$2,data_pull!$B:$B,0),MATCH($A60,data_pull!$2:$2,0)),AP60*(( 1+AQ7/400)))</f>
        <v>0.40767999999999999</v>
      </c>
      <c r="AR60" s="60">
        <f>_xlfn.IFNA(INDEX(data_pull!$A:$BA,MATCH(AR$2,data_pull!$B:$B,0),MATCH($A60,data_pull!$2:$2,0)),AQ60*(( 1+AR7/400)))</f>
        <v>0.41722999999999999</v>
      </c>
      <c r="AS60" s="60">
        <f>_xlfn.IFNA(INDEX(data_pull!$A:$BA,MATCH(AS$2,data_pull!$B:$B,0),MATCH($A60,data_pull!$2:$2,0)),AR60*(( 1+AS7/400)))</f>
        <v>0.42756</v>
      </c>
      <c r="AT60" s="60">
        <f>_xlfn.IFNA(INDEX(data_pull!$A:$BA,MATCH(AT$2,data_pull!$B:$B,0),MATCH($A60,data_pull!$2:$2,0)),AS60*(( 1+AT7/400)))</f>
        <v>0.43865999999999999</v>
      </c>
      <c r="AU60" s="60">
        <f>_xlfn.IFNA(INDEX(data_pull!$A:$BA,MATCH(AU$2,data_pull!$B:$B,0),MATCH($A60,data_pull!$2:$2,0)),AT60*(( 1+AU7/400)))</f>
        <v>0.44601999999999997</v>
      </c>
      <c r="AV60" s="60">
        <f>_xlfn.IFNA(INDEX(data_pull!$A:$BA,MATCH(AV$2,data_pull!$B:$B,0),MATCH($A60,data_pull!$2:$2,0)),AU60*(( 1+AV7/400)))</f>
        <v>0.45335999999999999</v>
      </c>
      <c r="AW60" s="60">
        <f>_xlfn.IFNA(INDEX(data_pull!$A:$BA,MATCH(AW$2,data_pull!$B:$B,0),MATCH($A60,data_pull!$2:$2,0)),AV60*(( 1+AW7/400)))</f>
        <v>0.46029999999999999</v>
      </c>
      <c r="AX60" s="60">
        <f>_xlfn.IFNA(INDEX(data_pull!$A:$BA,MATCH(AX$2,data_pull!$B:$B,0),MATCH($A60,data_pull!$2:$2,0)),AW60*(( 1+AX7/400)))</f>
        <v>0.46612000000000003</v>
      </c>
      <c r="AY60" s="60">
        <f>_xlfn.IFNA(INDEX(data_pull!$A:$BA,MATCH(AY$2,data_pull!$B:$B,0),MATCH($A60,data_pull!$2:$2,0)),AX60*(( 1+AY7/400)))</f>
        <v>0.47058999999999995</v>
      </c>
      <c r="AZ60" s="60">
        <f>_xlfn.IFNA(INDEX(data_pull!$A:$BA,MATCH(AZ$2,data_pull!$B:$B,0),MATCH($A60,data_pull!$2:$2,0)),AY60*(( 1+AZ7/400)))</f>
        <v>0.47799999999999998</v>
      </c>
      <c r="BA60" s="60">
        <f>_xlfn.IFNA(INDEX(data_pull!$A:$BA,MATCH(BA$2,data_pull!$B:$B,0),MATCH($A60,data_pull!$2:$2,0)),AZ60*(( 1+BA7/400)))</f>
        <v>0.48326000000000002</v>
      </c>
      <c r="BB60" s="60">
        <f>_xlfn.IFNA(INDEX(data_pull!$A:$BA,MATCH(BB$2,data_pull!$B:$B,0),MATCH($A60,data_pull!$2:$2,0)),BA60*(( 1+BB7/400)))</f>
        <v>0.48723999999999995</v>
      </c>
      <c r="BC60" s="60">
        <f>_xlfn.IFNA(INDEX(data_pull!$A:$BA,MATCH(BC$2,data_pull!$B:$B,0),MATCH($A60,data_pull!$2:$2,0)),BB60*(( 1+BC7/400)))</f>
        <v>0.49168999999999996</v>
      </c>
      <c r="BD60" s="60">
        <f>_xlfn.IFNA(INDEX(data_pull!$A:$BA,MATCH(BD$2,data_pull!$B:$B,0),MATCH($A60,data_pull!$2:$2,0)),BC60*(( 1+BD7/400)))</f>
        <v>0.49814999999999998</v>
      </c>
      <c r="BE60" s="60">
        <f>_xlfn.IFNA(INDEX(data_pull!$A:$BA,MATCH(BE$2,data_pull!$B:$B,0),MATCH($A60,data_pull!$2:$2,0)),BD60*(( 1+BE7/400)))</f>
        <v>0.50146000000000002</v>
      </c>
      <c r="BF60" s="60">
        <f>_xlfn.IFNA(INDEX(data_pull!$A:$BA,MATCH(BF$2,data_pull!$B:$B,0),MATCH($A60,data_pull!$2:$2,0)),BE60*(( 1+BF7/400)))</f>
        <v>0.50690000000000002</v>
      </c>
      <c r="BG60" s="60">
        <f>_xlfn.IFNA(INDEX(data_pull!$A:$BA,MATCH(BG$2,data_pull!$B:$B,0),MATCH($A60,data_pull!$2:$2,0)),BF60*(( 1+BG7/400)))</f>
        <v>0.51183000000000001</v>
      </c>
      <c r="BH60" s="60">
        <f>_xlfn.IFNA(INDEX(data_pull!$A:$BA,MATCH(BH$2,data_pull!$B:$B,0),MATCH($A60,data_pull!$2:$2,0)),BG60*(( 1+BH7/400)))</f>
        <v>0.51578999999999997</v>
      </c>
      <c r="BI60" s="60">
        <f>_xlfn.IFNA(INDEX(data_pull!$A:$BA,MATCH(BI$2,data_pull!$B:$B,0),MATCH($A60,data_pull!$2:$2,0)),BH60*(( 1+BI7/400)))</f>
        <v>0.51896999999999993</v>
      </c>
      <c r="BJ60" s="60">
        <f>_xlfn.IFNA(INDEX(data_pull!$A:$BA,MATCH(BJ$2,data_pull!$B:$B,0),MATCH($A60,data_pull!$2:$2,0)),BI60*(( 1+BJ7/400)))</f>
        <v>0.52507999999999999</v>
      </c>
      <c r="BK60" s="60">
        <f>_xlfn.IFNA(INDEX(data_pull!$A:$BA,MATCH(BK$2,data_pull!$B:$B,0),MATCH($A60,data_pull!$2:$2,0)),BJ60*(( 1+BK7/400)))</f>
        <v>0.52933999999999992</v>
      </c>
      <c r="BL60" s="60">
        <f>_xlfn.IFNA(INDEX(data_pull!$A:$BA,MATCH(BL$2,data_pull!$B:$B,0),MATCH($A60,data_pull!$2:$2,0)),BK60*(( 1+BL7/400)))</f>
        <v>0.53349000000000002</v>
      </c>
      <c r="BM60" s="60">
        <f>_xlfn.IFNA(INDEX(data_pull!$A:$BA,MATCH(BM$2,data_pull!$B:$B,0),MATCH($A60,data_pull!$2:$2,0)),BL60*(( 1+BM7/400)))</f>
        <v>0.53722000000000003</v>
      </c>
      <c r="BN60" s="60">
        <f>_xlfn.IFNA(INDEX(data_pull!$A:$BA,MATCH(BN$2,data_pull!$B:$B,0),MATCH($A60,data_pull!$2:$2,0)),BM60*(( 1+BN7/400)))</f>
        <v>0.54104999999999992</v>
      </c>
      <c r="BO60" s="60">
        <f>_xlfn.IFNA(INDEX(data_pull!$A:$BA,MATCH(BO$2,data_pull!$B:$B,0),MATCH($A60,data_pull!$2:$2,0)),BN60*(( 1+BO7/400)))</f>
        <v>0.54049000000000003</v>
      </c>
      <c r="BP60" s="60">
        <f>_xlfn.IFNA(INDEX(data_pull!$A:$BA,MATCH(BP$2,data_pull!$B:$B,0),MATCH($A60,data_pull!$2:$2,0)),BO60*(( 1+BP7/400)))</f>
        <v>0.54334000000000005</v>
      </c>
      <c r="BQ60" s="60">
        <f>_xlfn.IFNA(INDEX(data_pull!$A:$BA,MATCH(BQ$2,data_pull!$B:$B,0),MATCH($A60,data_pull!$2:$2,0)),BP60*(( 1+BQ7/400)))</f>
        <v>0.54661999999999999</v>
      </c>
      <c r="BR60" s="60">
        <f>_xlfn.IFNA(INDEX(data_pull!$A:$BA,MATCH(BR$2,data_pull!$B:$B,0),MATCH($A60,data_pull!$2:$2,0)),BQ60*(( 1+BR7/400)))</f>
        <v>0.55174999999999996</v>
      </c>
      <c r="BS60" s="60">
        <f>_xlfn.IFNA(INDEX(data_pull!$A:$BA,MATCH(BS$2,data_pull!$B:$B,0),MATCH($A60,data_pull!$2:$2,0)),BR60*(( 1+BS7/400)))</f>
        <v>0.55706</v>
      </c>
      <c r="BT60" s="60">
        <f>_xlfn.IFNA(INDEX(data_pull!$A:$BA,MATCH(BT$2,data_pull!$B:$B,0),MATCH($A60,data_pull!$2:$2,0)),BS60*(( 1+BT7/400)))</f>
        <v>0.56232000000000004</v>
      </c>
      <c r="BU60" s="60">
        <f>_xlfn.IFNA(INDEX(data_pull!$A:$BA,MATCH(BU$2,data_pull!$B:$B,0),MATCH($A60,data_pull!$2:$2,0)),BT60*(( 1+BU7/400)))</f>
        <v>0.56718000000000002</v>
      </c>
      <c r="BV60" s="60">
        <f>_xlfn.IFNA(INDEX(data_pull!$A:$BA,MATCH(BV$2,data_pull!$B:$B,0),MATCH($A60,data_pull!$2:$2,0)),BU60*(( 1+BV7/400)))</f>
        <v>0.57164999999999999</v>
      </c>
      <c r="BW60" s="60">
        <f>_xlfn.IFNA(INDEX(data_pull!$A:$BA,MATCH(BW$2,data_pull!$B:$B,0),MATCH($A60,data_pull!$2:$2,0)),BV60*(( 1+BW7/400)))</f>
        <v>0.57796999999999998</v>
      </c>
      <c r="BX60" s="60">
        <f>_xlfn.IFNA(INDEX(data_pull!$A:$BA,MATCH(BX$2,data_pull!$B:$B,0),MATCH($A60,data_pull!$2:$2,0)),BW60*(( 1+BX7/400)))</f>
        <v>0.58509</v>
      </c>
      <c r="BY60" s="60">
        <f>_xlfn.IFNA(INDEX(data_pull!$A:$BA,MATCH(BY$2,data_pull!$B:$B,0),MATCH($A60,data_pull!$2:$2,0)),BX60*(( 1+BY7/400)))</f>
        <v>0.59101000000000004</v>
      </c>
      <c r="BZ60" s="60">
        <f>_xlfn.IFNA(INDEX(data_pull!$A:$BA,MATCH(BZ$2,data_pull!$B:$B,0),MATCH($A60,data_pull!$2:$2,0)),BY60*(( 1+BZ7/400)))</f>
        <v>0.59780999999999995</v>
      </c>
      <c r="CA60" s="60">
        <f>_xlfn.IFNA(INDEX(data_pull!$A:$BA,MATCH(CA$2,data_pull!$B:$B,0),MATCH($A60,data_pull!$2:$2,0)),BZ60*(( 1+CA7/400)))</f>
        <v>0.60587999999999997</v>
      </c>
      <c r="CB60" s="60">
        <f>_xlfn.IFNA(INDEX(data_pull!$A:$BA,MATCH(CB$2,data_pull!$B:$B,0),MATCH($A60,data_pull!$2:$2,0)),CA60*(( 1+CB7/400)))</f>
        <v>0.60946</v>
      </c>
      <c r="CC60" s="60">
        <f>_xlfn.IFNA(INDEX(data_pull!$A:$BA,MATCH(CC$2,data_pull!$B:$B,0),MATCH($A60,data_pull!$2:$2,0)),CB60*(( 1+CC7/400)))</f>
        <v>0.61426999999999998</v>
      </c>
      <c r="CD60" s="60">
        <f>_xlfn.IFNA(INDEX(data_pull!$A:$BA,MATCH(CD$2,data_pull!$B:$B,0),MATCH($A60,data_pull!$2:$2,0)),CC60*(( 1+CD7/400)))</f>
        <v>0.62319000000000002</v>
      </c>
      <c r="CE60" s="60">
        <f>_xlfn.IFNA(INDEX(data_pull!$A:$BA,MATCH(CE$2,data_pull!$B:$B,0),MATCH($A60,data_pull!$2:$2,0)),CD60*(( 1+CE7/400)))</f>
        <v>0.62885999999999997</v>
      </c>
      <c r="CF60" s="60">
        <f>_xlfn.IFNA(INDEX(data_pull!$A:$BA,MATCH(CF$2,data_pull!$B:$B,0),MATCH($A60,data_pull!$2:$2,0)),CE60*(( 1+CF7/400)))</f>
        <v>0.63685000000000003</v>
      </c>
      <c r="CG60" s="60">
        <f>_xlfn.IFNA(INDEX(data_pull!$A:$BA,MATCH(CG$2,data_pull!$B:$B,0),MATCH($A60,data_pull!$2:$2,0)),CF60*(( 1+CG7/400)))</f>
        <v>0.64527000000000001</v>
      </c>
      <c r="CH60" s="60">
        <f>_xlfn.IFNA(INDEX(data_pull!$A:$BA,MATCH(CH$2,data_pull!$B:$B,0),MATCH($A60,data_pull!$2:$2,0)),CG60*(( 1+CH7/400)))</f>
        <v>0.64866000000000001</v>
      </c>
      <c r="CI60" s="60">
        <f>_xlfn.IFNA(INDEX(data_pull!$A:$BA,MATCH(CI$2,data_pull!$B:$B,0),MATCH($A60,data_pull!$2:$2,0)),CH60*(( 1+CI7/400)))</f>
        <v>0.65218999999999994</v>
      </c>
      <c r="CJ60" s="60">
        <f>_xlfn.IFNA(INDEX(data_pull!$A:$BA,MATCH(CJ$2,data_pull!$B:$B,0),MATCH($A60,data_pull!$2:$2,0)),CI60*(( 1+CJ7/400)))</f>
        <v>0.65661000000000003</v>
      </c>
      <c r="CK60" s="60">
        <f>_xlfn.IFNA(INDEX(data_pull!$A:$BA,MATCH(CK$2,data_pull!$B:$B,0),MATCH($A60,data_pull!$2:$2,0)),CJ60*(( 1+CK7/400)))</f>
        <v>0.66135999999999995</v>
      </c>
      <c r="CL60" s="60">
        <f>_xlfn.IFNA(INDEX(data_pull!$A:$BA,MATCH(CL$2,data_pull!$B:$B,0),MATCH($A60,data_pull!$2:$2,0)),CK60*(( 1+CL7/400)))</f>
        <v>0.66549999999999998</v>
      </c>
      <c r="CM60" s="60">
        <f>_xlfn.IFNA(INDEX(data_pull!$A:$BA,MATCH(CM$2,data_pull!$B:$B,0),MATCH($A60,data_pull!$2:$2,0)),CL60*(( 1+CM7/400)))</f>
        <v>0.66992000000000007</v>
      </c>
      <c r="CN60" s="60">
        <f>_xlfn.IFNA(INDEX(data_pull!$A:$BA,MATCH(CN$2,data_pull!$B:$B,0),MATCH($A60,data_pull!$2:$2,0)),CM60*(( 1+CN7/400)))</f>
        <v>0.67418999999999996</v>
      </c>
      <c r="CO60" s="60">
        <f>_xlfn.IFNA(INDEX(data_pull!$A:$BA,MATCH(CO$2,data_pull!$B:$B,0),MATCH($A60,data_pull!$2:$2,0)),CN60*(( 1+CO7/400)))</f>
        <v>0.67888999999999999</v>
      </c>
      <c r="CP60" s="60">
        <f>_xlfn.IFNA(INDEX(data_pull!$A:$BA,MATCH(CP$2,data_pull!$B:$B,0),MATCH($A60,data_pull!$2:$2,0)),CO60*(( 1+CP7/400)))</f>
        <v>0.68293999999999999</v>
      </c>
      <c r="CQ60" s="60">
        <f>_xlfn.IFNA(INDEX(data_pull!$A:$BA,MATCH(CQ$2,data_pull!$B:$B,0),MATCH($A60,data_pull!$2:$2,0)),CP60*(( 1+CQ7/400)))</f>
        <v>0.68752999999999997</v>
      </c>
      <c r="CR60" s="60">
        <f>_xlfn.IFNA(INDEX(data_pull!$A:$BA,MATCH(CR$2,data_pull!$B:$B,0),MATCH($A60,data_pull!$2:$2,0)),CQ60*(( 1+CR7/400)))</f>
        <v>0.69052000000000002</v>
      </c>
      <c r="CS60" s="60">
        <f>_xlfn.IFNA(INDEX(data_pull!$A:$BA,MATCH(CS$2,data_pull!$B:$B,0),MATCH($A60,data_pull!$2:$2,0)),CR60*(( 1+CS7/400)))</f>
        <v>0.69450000000000001</v>
      </c>
      <c r="CT60" s="60">
        <f>_xlfn.IFNA(INDEX(data_pull!$A:$BA,MATCH(CT$2,data_pull!$B:$B,0),MATCH($A60,data_pull!$2:$2,0)),CS60*(( 1+CT7/400)))</f>
        <v>0.69699</v>
      </c>
      <c r="CU60" s="60">
        <f>_xlfn.IFNA(INDEX(data_pull!$A:$BA,MATCH(CU$2,data_pull!$B:$B,0),MATCH($A60,data_pull!$2:$2,0)),CT60*(( 1+CU7/400)))</f>
        <v>0.70087999999999995</v>
      </c>
      <c r="CV60" s="60">
        <f>_xlfn.IFNA(INDEX(data_pull!$A:$BA,MATCH(CV$2,data_pull!$B:$B,0),MATCH($A60,data_pull!$2:$2,0)),CU60*(( 1+CV7/400)))</f>
        <v>0.70590999999999993</v>
      </c>
      <c r="CW60" s="60">
        <f>_xlfn.IFNA(INDEX(data_pull!$A:$BA,MATCH(CW$2,data_pull!$B:$B,0),MATCH($A60,data_pull!$2:$2,0)),CV60*(( 1+CW7/400)))</f>
        <v>0.70923000000000003</v>
      </c>
      <c r="CX60" s="60">
        <f>_xlfn.IFNA(INDEX(data_pull!$A:$BA,MATCH(CX$2,data_pull!$B:$B,0),MATCH($A60,data_pull!$2:$2,0)),CW60*(( 1+CX7/400)))</f>
        <v>0.7127</v>
      </c>
      <c r="CY60" s="60">
        <f>_xlfn.IFNA(INDEX(data_pull!$A:$BA,MATCH(CY$2,data_pull!$B:$B,0),MATCH($A60,data_pull!$2:$2,0)),CX60*(( 1+CY7/400)))</f>
        <v>0.71684999999999999</v>
      </c>
      <c r="CZ60" s="60">
        <f>_xlfn.IFNA(INDEX(data_pull!$A:$BA,MATCH(CZ$2,data_pull!$B:$B,0),MATCH($A60,data_pull!$2:$2,0)),CY60*(( 1+CZ7/400)))</f>
        <v>0.71977999999999998</v>
      </c>
      <c r="DA60" s="60">
        <f>_xlfn.IFNA(INDEX(data_pull!$A:$BA,MATCH(DA$2,data_pull!$B:$B,0),MATCH($A60,data_pull!$2:$2,0)),CZ60*(( 1+DA7/400)))</f>
        <v>0.72293999999999992</v>
      </c>
      <c r="DB60" s="60">
        <f>_xlfn.IFNA(INDEX(data_pull!$A:$BA,MATCH(DB$2,data_pull!$B:$B,0),MATCH($A60,data_pull!$2:$2,0)),DA60*(( 1+DB7/400)))</f>
        <v>0.72695999999999994</v>
      </c>
      <c r="DC60" s="60">
        <f>_xlfn.IFNA(INDEX(data_pull!$A:$BA,MATCH(DC$2,data_pull!$B:$B,0),MATCH($A60,data_pull!$2:$2,0)),DB60*(( 1+DC7/400)))</f>
        <v>0.73182000000000003</v>
      </c>
      <c r="DD60" s="60">
        <f>_xlfn.IFNA(INDEX(data_pull!$A:$BA,MATCH(DD$2,data_pull!$B:$B,0),MATCH($A60,data_pull!$2:$2,0)),DC60*(( 1+DD7/400)))</f>
        <v>0.73494000000000004</v>
      </c>
      <c r="DE60" s="60">
        <f>_xlfn.IFNA(INDEX(data_pull!$A:$BA,MATCH(DE$2,data_pull!$B:$B,0),MATCH($A60,data_pull!$2:$2,0)),DD60*(( 1+DE7/400)))</f>
        <v>0.73995</v>
      </c>
      <c r="DF60" s="60">
        <f>_xlfn.IFNA(INDEX(data_pull!$A:$BA,MATCH(DF$2,data_pull!$B:$B,0),MATCH($A60,data_pull!$2:$2,0)),DE60*(( 1+DF7/400)))</f>
        <v>0.74322999999999995</v>
      </c>
      <c r="DG60" s="60">
        <f>_xlfn.IFNA(INDEX(data_pull!$A:$BA,MATCH(DG$2,data_pull!$B:$B,0),MATCH($A60,data_pull!$2:$2,0)),DF60*(( 1+DG7/400)))</f>
        <v>0.74509000000000003</v>
      </c>
      <c r="DH60" s="60">
        <f>_xlfn.IFNA(INDEX(data_pull!$A:$BA,MATCH(DH$2,data_pull!$B:$B,0),MATCH($A60,data_pull!$2:$2,0)),DG60*(( 1+DH7/400)))</f>
        <v>0.74706000000000006</v>
      </c>
      <c r="DI60" s="60">
        <f>_xlfn.IFNA(INDEX(data_pull!$A:$BA,MATCH(DI$2,data_pull!$B:$B,0),MATCH($A60,data_pull!$2:$2,0)),DH60*(( 1+DI7/400)))</f>
        <v>0.74941000000000002</v>
      </c>
      <c r="DJ60" s="60">
        <f>_xlfn.IFNA(INDEX(data_pull!$A:$BA,MATCH(DJ$2,data_pull!$B:$B,0),MATCH($A60,data_pull!$2:$2,0)),DI60*(( 1+DJ7/400)))</f>
        <v>0.74947000000000008</v>
      </c>
      <c r="DK60" s="60">
        <f>_xlfn.IFNA(INDEX(data_pull!$A:$BA,MATCH(DK$2,data_pull!$B:$B,0),MATCH($A60,data_pull!$2:$2,0)),DJ60*(( 1+DK7/400)))</f>
        <v>0.75080999999999998</v>
      </c>
      <c r="DL60" s="60">
        <f>_xlfn.IFNA(INDEX(data_pull!$A:$BA,MATCH(DL$2,data_pull!$B:$B,0),MATCH($A60,data_pull!$2:$2,0)),DK60*(( 1+DL7/400)))</f>
        <v>0.75313000000000008</v>
      </c>
      <c r="DM60" s="60">
        <f>_xlfn.IFNA(INDEX(data_pull!$A:$BA,MATCH(DM$2,data_pull!$B:$B,0),MATCH($A60,data_pull!$2:$2,0)),DL60*(( 1+DM7/400)))</f>
        <v>0.7551000000000001</v>
      </c>
      <c r="DN60" s="60">
        <f>_xlfn.IFNA(INDEX(data_pull!$A:$BA,MATCH(DN$2,data_pull!$B:$B,0),MATCH($A60,data_pull!$2:$2,0)),DM60*(( 1+DN7/400)))</f>
        <v>0.75706999999999991</v>
      </c>
      <c r="DO60" s="60">
        <f>_xlfn.IFNA(INDEX(data_pull!$A:$BA,MATCH(DO$2,data_pull!$B:$B,0),MATCH($A60,data_pull!$2:$2,0)),DN60*(( 1+DO7/400)))</f>
        <v>0.7612000000000001</v>
      </c>
      <c r="DP60" s="60">
        <f>_xlfn.IFNA(INDEX(data_pull!$A:$BA,MATCH(DP$2,data_pull!$B:$B,0),MATCH($A60,data_pull!$2:$2,0)),DO60*(( 1+DP7/400)))</f>
        <v>0.76522999999999997</v>
      </c>
      <c r="DQ60" s="60">
        <f>_xlfn.IFNA(INDEX(data_pull!$A:$BA,MATCH(DQ$2,data_pull!$B:$B,0),MATCH($A60,data_pull!$2:$2,0)),DP60*(( 1+DQ7/400)))</f>
        <v>0.76974999999999993</v>
      </c>
      <c r="DR60" s="60">
        <f>_xlfn.IFNA(INDEX(data_pull!$A:$BA,MATCH(DR$2,data_pull!$B:$B,0),MATCH($A60,data_pull!$2:$2,0)),DQ60*(( 1+DR7/400)))</f>
        <v>0.77617999999999998</v>
      </c>
      <c r="DS60" s="60">
        <f>_xlfn.IFNA(INDEX(data_pull!$A:$BA,MATCH(DS$2,data_pull!$B:$B,0),MATCH($A60,data_pull!$2:$2,0)),DR60*(( 1+DS7/400)))</f>
        <v>0.77966999999999997</v>
      </c>
      <c r="DT60" s="60">
        <f>_xlfn.IFNA(INDEX(data_pull!$A:$BA,MATCH(DT$2,data_pull!$B:$B,0),MATCH($A60,data_pull!$2:$2,0)),DS60*(( 1+DT7/400)))</f>
        <v>0.78449999999999998</v>
      </c>
      <c r="DU60" s="60">
        <f>_xlfn.IFNA(INDEX(data_pull!$A:$BA,MATCH(DU$2,data_pull!$B:$B,0),MATCH($A60,data_pull!$2:$2,0)),DT60*(( 1+DU7/400)))</f>
        <v>0.78885000000000005</v>
      </c>
      <c r="DV60" s="60">
        <f>_xlfn.IFNA(INDEX(data_pull!$A:$BA,MATCH(DV$2,data_pull!$B:$B,0),MATCH($A60,data_pull!$2:$2,0)),DU60*(( 1+DV7/400)))</f>
        <v>0.79421000000000008</v>
      </c>
      <c r="DW60" s="60">
        <f>_xlfn.IFNA(INDEX(data_pull!$A:$BA,MATCH(DW$2,data_pull!$B:$B,0),MATCH($A60,data_pull!$2:$2,0)),DV60*(( 1+DW7/400)))</f>
        <v>0.79793999999999998</v>
      </c>
      <c r="DX60" s="60">
        <f>_xlfn.IFNA(INDEX(data_pull!$A:$BA,MATCH(DX$2,data_pull!$B:$B,0),MATCH($A60,data_pull!$2:$2,0)),DW60*(( 1+DX7/400)))</f>
        <v>0.79842000000000002</v>
      </c>
      <c r="DY60" s="60">
        <f>_xlfn.IFNA(INDEX(data_pull!$A:$BA,MATCH(DY$2,data_pull!$B:$B,0),MATCH($A60,data_pull!$2:$2,0)),DX60*(( 1+DY7/400)))</f>
        <v>0.79891000000000001</v>
      </c>
      <c r="DZ60" s="60">
        <f>_xlfn.IFNA(INDEX(data_pull!$A:$BA,MATCH(DZ$2,data_pull!$B:$B,0),MATCH($A60,data_pull!$2:$2,0)),DY60*(( 1+DZ7/400)))</f>
        <v>0.80037999999999998</v>
      </c>
      <c r="EA60" s="60">
        <f>_xlfn.IFNA(INDEX(data_pull!$A:$BA,MATCH(EA$2,data_pull!$B:$B,0),MATCH($A60,data_pull!$2:$2,0)),DZ60*(( 1+EA7/400)))</f>
        <v>0.80647999999999997</v>
      </c>
      <c r="EB60" s="60">
        <f>_xlfn.IFNA(INDEX(data_pull!$A:$BA,MATCH(EB$2,data_pull!$B:$B,0),MATCH($A60,data_pull!$2:$2,0)),EA60*(( 1+EB7/400)))</f>
        <v>0.81040999999999996</v>
      </c>
      <c r="EC60" s="60">
        <f>_xlfn.IFNA(INDEX(data_pull!$A:$BA,MATCH(EC$2,data_pull!$B:$B,0),MATCH($A60,data_pull!$2:$2,0)),EB60*(( 1+EC7/400)))</f>
        <v>0.81415999999999999</v>
      </c>
      <c r="ED60" s="60">
        <f>_xlfn.IFNA(INDEX(data_pull!$A:$BA,MATCH(ED$2,data_pull!$B:$B,0),MATCH($A60,data_pull!$2:$2,0)),EC60*(( 1+ED7/400)))</f>
        <v>0.81989999999999996</v>
      </c>
      <c r="EE60" s="60">
        <f>_xlfn.IFNA(INDEX(data_pull!$A:$BA,MATCH(EE$2,data_pull!$B:$B,0),MATCH($A60,data_pull!$2:$2,0)),ED60*(( 1+EE7/400)))</f>
        <v>0.82011000000000001</v>
      </c>
      <c r="EF60" s="60">
        <f>_xlfn.IFNA(INDEX(data_pull!$A:$BA,MATCH(EF$2,data_pull!$B:$B,0),MATCH($A60,data_pull!$2:$2,0)),EE60*(( 1+EF7/400)))</f>
        <v>0.82516999999999996</v>
      </c>
      <c r="EG60" s="60">
        <f>_xlfn.IFNA(INDEX(data_pull!$A:$BA,MATCH(EG$2,data_pull!$B:$B,0),MATCH($A60,data_pull!$2:$2,0)),EF60*(( 1+EG7/400)))</f>
        <v>0.82894999999999996</v>
      </c>
      <c r="EH60" s="60">
        <f>_xlfn.IFNA(INDEX(data_pull!$A:$BA,MATCH(EH$2,data_pull!$B:$B,0),MATCH($A60,data_pull!$2:$2,0)),EG60*(( 1+EH7/400)))</f>
        <v>0.83582999999999996</v>
      </c>
      <c r="EI60" s="60">
        <f>_xlfn.IFNA(INDEX(data_pull!$A:$BA,MATCH(EI$2,data_pull!$B:$B,0),MATCH($A60,data_pull!$2:$2,0)),EH60*(( 1+EI7/400)))</f>
        <v>0.84155000000000002</v>
      </c>
      <c r="EJ60" s="60">
        <f>_xlfn.IFNA(INDEX(data_pull!$A:$BA,MATCH(EJ$2,data_pull!$B:$B,0),MATCH($A60,data_pull!$2:$2,0)),EI60*(( 1+EJ7/400)))</f>
        <v>0.84578999999999993</v>
      </c>
      <c r="EK60" s="60">
        <f>_xlfn.IFNA(INDEX(data_pull!$A:$BA,MATCH(EK$2,data_pull!$B:$B,0),MATCH($A60,data_pull!$2:$2,0)),EJ60*(( 1+EK7/400)))</f>
        <v>0.85301000000000005</v>
      </c>
      <c r="EL60" s="60">
        <f>_xlfn.IFNA(INDEX(data_pull!$A:$BA,MATCH(EL$2,data_pull!$B:$B,0),MATCH($A60,data_pull!$2:$2,0)),EK60*(( 1+EL7/400)))</f>
        <v>0.85787000000000002</v>
      </c>
      <c r="EM60" s="60">
        <f>_xlfn.IFNA(INDEX(data_pull!$A:$BA,MATCH(EM$2,data_pull!$B:$B,0),MATCH($A60,data_pull!$2:$2,0)),EL60*(( 1+EM7/400)))</f>
        <v>0.86302000000000012</v>
      </c>
      <c r="EN60" s="60">
        <f>_xlfn.IFNA(INDEX(data_pull!$A:$BA,MATCH(EN$2,data_pull!$B:$B,0),MATCH($A60,data_pull!$2:$2,0)),EM60*(( 1+EN7/400)))</f>
        <v>0.87224999999999997</v>
      </c>
      <c r="EO60" s="60">
        <f>_xlfn.IFNA(INDEX(data_pull!$A:$BA,MATCH(EO$2,data_pull!$B:$B,0),MATCH($A60,data_pull!$2:$2,0)),EN60*(( 1+EO7/400)))</f>
        <v>0.87907000000000002</v>
      </c>
      <c r="EP60" s="60">
        <f>_xlfn.IFNA(INDEX(data_pull!$A:$BA,MATCH(EP$2,data_pull!$B:$B,0),MATCH($A60,data_pull!$2:$2,0)),EO60*(( 1+EP7/400)))</f>
        <v>0.88353999999999999</v>
      </c>
      <c r="EQ60" s="60">
        <f>_xlfn.IFNA(INDEX(data_pull!$A:$BA,MATCH(EQ$2,data_pull!$B:$B,0),MATCH($A60,data_pull!$2:$2,0)),EP60*(( 1+EQ7/400)))</f>
        <v>0.89064999999999994</v>
      </c>
      <c r="ER60" s="60">
        <f>_xlfn.IFNA(INDEX(data_pull!$A:$BA,MATCH(ER$2,data_pull!$B:$B,0),MATCH($A60,data_pull!$2:$2,0)),EQ60*(( 1+ER7/400)))</f>
        <v>0.89707999999999999</v>
      </c>
      <c r="ES60" s="60">
        <f>_xlfn.IFNA(INDEX(data_pull!$A:$BA,MATCH(ES$2,data_pull!$B:$B,0),MATCH($A60,data_pull!$2:$2,0)),ER60*(( 1+ES7/400)))</f>
        <v>0.89556999999999998</v>
      </c>
      <c r="ET60" s="60">
        <f>_xlfn.IFNA(INDEX(data_pull!$A:$BA,MATCH(ET$2,data_pull!$B:$B,0),MATCH($A60,data_pull!$2:$2,0)),ES60*(( 1+ET7/400)))</f>
        <v>0.90402000000000005</v>
      </c>
      <c r="EU60" s="60">
        <f>_xlfn.IFNA(INDEX(data_pull!$A:$BA,MATCH(EU$2,data_pull!$B:$B,0),MATCH($A60,data_pull!$2:$2,0)),ET60*(( 1+EU7/400)))</f>
        <v>0.91135999999999995</v>
      </c>
      <c r="EV60" s="60">
        <f>_xlfn.IFNA(INDEX(data_pull!$A:$BA,MATCH(EV$2,data_pull!$B:$B,0),MATCH($A60,data_pull!$2:$2,0)),EU60*(( 1+EV7/400)))</f>
        <v>0.91650000000000009</v>
      </c>
      <c r="EW60" s="60">
        <f>_xlfn.IFNA(INDEX(data_pull!$A:$BA,MATCH(EW$2,data_pull!$B:$B,0),MATCH($A60,data_pull!$2:$2,0)),EV60*(( 1+EW7/400)))</f>
        <v>0.92551000000000005</v>
      </c>
      <c r="EX60" s="60">
        <f>_xlfn.IFNA(INDEX(data_pull!$A:$BA,MATCH(EX$2,data_pull!$B:$B,0),MATCH($A60,data_pull!$2:$2,0)),EW60*(( 1+EX7/400)))</f>
        <v>0.93328</v>
      </c>
      <c r="EY60" s="60">
        <f>_xlfn.IFNA(INDEX(data_pull!$A:$BA,MATCH(EY$2,data_pull!$B:$B,0),MATCH($A60,data_pull!$2:$2,0)),EX60*(( 1+EY7/400)))</f>
        <v>0.94289000000000001</v>
      </c>
      <c r="EZ60" s="60">
        <f>_xlfn.IFNA(INDEX(data_pull!$A:$BA,MATCH(EZ$2,data_pull!$B:$B,0),MATCH($A60,data_pull!$2:$2,0)),EY60*(( 1+EZ7/400)))</f>
        <v>0.95266000000000006</v>
      </c>
      <c r="FA60" s="60">
        <f>_xlfn.IFNA(INDEX(data_pull!$A:$BA,MATCH(FA$2,data_pull!$B:$B,0),MATCH($A60,data_pull!$2:$2,0)),EZ60*(( 1+FA7/400)))</f>
        <v>0.93837000000000004</v>
      </c>
      <c r="FB60" s="60">
        <f>_xlfn.IFNA(INDEX(data_pull!$A:$BA,MATCH(FB$2,data_pull!$B:$B,0),MATCH($A60,data_pull!$2:$2,0)),FA60*(( 1+FB7/400)))</f>
        <v>0.93272999999999995</v>
      </c>
      <c r="FC60" s="60">
        <f>_xlfn.IFNA(INDEX(data_pull!$A:$BA,MATCH(FC$2,data_pull!$B:$B,0),MATCH($A60,data_pull!$2:$2,0)),FB60*(( 1+FC7/400)))</f>
        <v>0.93691999999999998</v>
      </c>
      <c r="FD60" s="60">
        <f>_xlfn.IFNA(INDEX(data_pull!$A:$BA,MATCH(FD$2,data_pull!$B:$B,0),MATCH($A60,data_pull!$2:$2,0)),FC60*(( 1+FD7/400)))</f>
        <v>0.94338999999999995</v>
      </c>
      <c r="FE60" s="60">
        <f>_xlfn.IFNA(INDEX(data_pull!$A:$BA,MATCH(FE$2,data_pull!$B:$B,0),MATCH($A60,data_pull!$2:$2,0)),FD60*(( 1+FE7/400)))</f>
        <v>0.95067999999999997</v>
      </c>
      <c r="FF60" s="60">
        <f>_xlfn.IFNA(INDEX(data_pull!$A:$BA,MATCH(FF$2,data_pull!$B:$B,0),MATCH($A60,data_pull!$2:$2,0)),FE60*(( 1+FF7/400)))</f>
        <v>0.95393000000000006</v>
      </c>
      <c r="FG60" s="60">
        <f>_xlfn.IFNA(INDEX(data_pull!$A:$BA,MATCH(FG$2,data_pull!$B:$B,0),MATCH($A60,data_pull!$2:$2,0)),FF60*(( 1+FG7/400)))</f>
        <v>0.95499999999999996</v>
      </c>
      <c r="FH60" s="60">
        <f>_xlfn.IFNA(INDEX(data_pull!$A:$BA,MATCH(FH$2,data_pull!$B:$B,0),MATCH($A60,data_pull!$2:$2,0)),FG60*(( 1+FH7/400)))</f>
        <v>0.95668999999999993</v>
      </c>
      <c r="FI60" s="60">
        <f>_xlfn.IFNA(INDEX(data_pull!$A:$BA,MATCH(FI$2,data_pull!$B:$B,0),MATCH($A60,data_pull!$2:$2,0)),FH60*(( 1+FI7/400)))</f>
        <v>0.96248</v>
      </c>
      <c r="FJ60" s="60">
        <f>_xlfn.IFNA(INDEX(data_pull!$A:$BA,MATCH(FJ$2,data_pull!$B:$B,0),MATCH($A60,data_pull!$2:$2,0)),FI60*(( 1+FJ7/400)))</f>
        <v>0.97089000000000003</v>
      </c>
      <c r="FK60" s="60">
        <f>_xlfn.IFNA(INDEX(data_pull!$A:$BA,MATCH(FK$2,data_pull!$B:$B,0),MATCH($A60,data_pull!$2:$2,0)),FJ60*(( 1+FK7/400)))</f>
        <v>0.98046000000000011</v>
      </c>
      <c r="FL60" s="60">
        <f>_xlfn.IFNA(INDEX(data_pull!$A:$BA,MATCH(FL$2,data_pull!$B:$B,0),MATCH($A60,data_pull!$2:$2,0)),FK60*(( 1+FL7/400)))</f>
        <v>0.98521000000000003</v>
      </c>
      <c r="FM60" s="60">
        <f>_xlfn.IFNA(INDEX(data_pull!$A:$BA,MATCH(FM$2,data_pull!$B:$B,0),MATCH($A60,data_pull!$2:$2,0)),FL60*(( 1+FM7/400)))</f>
        <v>0.98858000000000001</v>
      </c>
      <c r="FN60" s="60">
        <f>_xlfn.IFNA(INDEX(data_pull!$A:$BA,MATCH(FN$2,data_pull!$B:$B,0),MATCH($A60,data_pull!$2:$2,0)),FM60*(( 1+FN7/400)))</f>
        <v>0.99537000000000009</v>
      </c>
      <c r="FO60" s="60">
        <f>_xlfn.IFNA(INDEX(data_pull!$A:$BA,MATCH(FO$2,data_pull!$B:$B,0),MATCH($A60,data_pull!$2:$2,0)),FN60*(( 1+FO7/400)))</f>
        <v>0.99775000000000003</v>
      </c>
      <c r="FP60" s="60">
        <f>_xlfn.IFNA(INDEX(data_pull!$A:$BA,MATCH(FP$2,data_pull!$B:$B,0),MATCH($A60,data_pull!$2:$2,0)),FO60*(( 1+FP7/400)))</f>
        <v>1.00061</v>
      </c>
      <c r="FQ60" s="60">
        <f>_xlfn.IFNA(INDEX(data_pull!$A:$BA,MATCH(FQ$2,data_pull!$B:$B,0),MATCH($A60,data_pull!$2:$2,0)),FP60*(( 1+FQ7/400)))</f>
        <v>1.00623</v>
      </c>
      <c r="FR60" s="60">
        <f>_xlfn.IFNA(INDEX(data_pull!$A:$BA,MATCH(FR$2,data_pull!$B:$B,0),MATCH($A60,data_pull!$2:$2,0)),FQ60*(( 1+FR7/400)))</f>
        <v>1.0098099999999999</v>
      </c>
      <c r="FS60" s="60">
        <f>_xlfn.IFNA(INDEX(data_pull!$A:$BA,MATCH(FS$2,data_pull!$B:$B,0),MATCH($A60,data_pull!$2:$2,0)),FR60*(( 1+FS7/400)))</f>
        <v>1.0105599999999999</v>
      </c>
      <c r="FT60" s="60">
        <f>_xlfn.IFNA(INDEX(data_pull!$A:$BA,MATCH(FT$2,data_pull!$B:$B,0),MATCH($A60,data_pull!$2:$2,0)),FS60*(( 1+FT7/400)))</f>
        <v>1.01464</v>
      </c>
      <c r="FU60" s="60">
        <f>_xlfn.IFNA(INDEX(data_pull!$A:$BA,MATCH(FU$2,data_pull!$B:$B,0),MATCH($A60,data_pull!$2:$2,0)),FT60*(( 1+FU7/400)))</f>
        <v>1.01877</v>
      </c>
      <c r="FV60" s="60">
        <f>_xlfn.IFNA(INDEX(data_pull!$A:$BA,MATCH(FV$2,data_pull!$B:$B,0),MATCH($A60,data_pull!$2:$2,0)),FU60*(( 1+FV7/400)))</f>
        <v>1.0235799999999999</v>
      </c>
      <c r="FW60" s="60">
        <f>_xlfn.IFNA(INDEX(data_pull!$A:$BA,MATCH(FW$2,data_pull!$B:$B,0),MATCH($A60,data_pull!$2:$2,0)),FV60*(( 1+FW7/400)))</f>
        <v>1.02864</v>
      </c>
      <c r="FX60" s="60">
        <f>_xlfn.IFNA(INDEX(data_pull!$A:$BA,MATCH(FX$2,data_pull!$B:$B,0),MATCH($A60,data_pull!$2:$2,0)),FW60*(( 1+FX7/400)))</f>
        <v>1.03172</v>
      </c>
      <c r="FY60" s="60">
        <f>_xlfn.IFNA(INDEX(data_pull!$A:$BA,MATCH(FY$2,data_pull!$B:$B,0),MATCH($A60,data_pull!$2:$2,0)),FX60*(( 1+FY7/400)))</f>
        <v>1.0306600000000001</v>
      </c>
      <c r="FZ60" s="60">
        <f>_xlfn.IFNA(INDEX(data_pull!$A:$BA,MATCH(FZ$2,data_pull!$B:$B,0),MATCH($A60,data_pull!$2:$2,0)),FY60*(( 1+FZ7/400)))</f>
        <v>1.02606</v>
      </c>
      <c r="GA60" s="60">
        <f>_xlfn.IFNA(INDEX(data_pull!$A:$BA,MATCH(GA$2,data_pull!$B:$B,0),MATCH($A60,data_pull!$2:$2,0)),FZ60*(( 1+GA7/400)))</f>
        <v>1.0310599999999999</v>
      </c>
      <c r="GB60" s="60">
        <f>_xlfn.IFNA(INDEX(data_pull!$A:$BA,MATCH(GB$2,data_pull!$B:$B,0),MATCH($A60,data_pull!$2:$2,0)),GA60*(( 1+GB7/400)))</f>
        <v>1.0341500000000001</v>
      </c>
      <c r="GC60" s="60">
        <f>_xlfn.IFNA(INDEX(data_pull!$A:$BA,MATCH(GC$2,data_pull!$B:$B,0),MATCH($A60,data_pull!$2:$2,0)),GB60*(( 1+GC7/400)))</f>
        <v>1.0336799999999999</v>
      </c>
      <c r="GD60" s="60">
        <f>_xlfn.IFNA(INDEX(data_pull!$A:$BA,MATCH(GD$2,data_pull!$B:$B,0),MATCH($A60,data_pull!$2:$2,0)),GC60*(( 1+GD7/400)))</f>
        <v>1.03424</v>
      </c>
      <c r="GE60" s="60">
        <f>_xlfn.IFNA(INDEX(data_pull!$A:$BA,MATCH(GE$2,data_pull!$B:$B,0),MATCH($A60,data_pull!$2:$2,0)),GD60*(( 1+GE7/400)))</f>
        <v>1.0403100000000001</v>
      </c>
      <c r="GF60" s="60">
        <f>_xlfn.IFNA(INDEX(data_pull!$A:$BA,MATCH(GF$2,data_pull!$B:$B,0),MATCH($A60,data_pull!$2:$2,0)),GE60*(( 1+GF7/400)))</f>
        <v>1.04481</v>
      </c>
      <c r="GG60" s="60">
        <f>_xlfn.IFNA(INDEX(data_pull!$A:$BA,MATCH(GG$2,data_pull!$B:$B,0),MATCH($A60,data_pull!$2:$2,0)),GF60*(( 1+GG7/400)))</f>
        <v>1.0498399999999999</v>
      </c>
      <c r="GH60" s="60">
        <f>_xlfn.IFNA(INDEX(data_pull!$A:$BA,MATCH(GH$2,data_pull!$B:$B,0),MATCH($A60,data_pull!$2:$2,0)),GG60*(( 1+GH7/400)))</f>
        <v>1.05524</v>
      </c>
      <c r="GI60" s="60">
        <f>_xlfn.IFNA(INDEX(data_pull!$A:$BA,MATCH(GI$2,data_pull!$B:$B,0),MATCH($A60,data_pull!$2:$2,0)),GH60*(( 1+GI7/400)))</f>
        <v>1.05731</v>
      </c>
      <c r="GJ60" s="60">
        <f>_xlfn.IFNA(INDEX(data_pull!$A:$BA,MATCH(GJ$2,data_pull!$B:$B,0),MATCH($A60,data_pull!$2:$2,0)),GI60*(( 1+GJ7/400)))</f>
        <v>1.06152</v>
      </c>
      <c r="GK60" s="60">
        <f>_xlfn.IFNA(INDEX(data_pull!$A:$BA,MATCH(GK$2,data_pull!$B:$B,0),MATCH($A60,data_pull!$2:$2,0)),GJ60*(( 1+GK7/400)))</f>
        <v>1.0686899999999999</v>
      </c>
      <c r="GL60" s="60">
        <f>_xlfn.IFNA(INDEX(data_pull!$A:$BA,MATCH(GL$2,data_pull!$B:$B,0),MATCH($A60,data_pull!$2:$2,0)),GK60*(( 1+GL7/400)))</f>
        <v>1.0751999999999999</v>
      </c>
      <c r="GM60" s="60">
        <f>_xlfn.IFNA(INDEX(data_pull!$A:$BA,MATCH(GM$2,data_pull!$B:$B,0),MATCH($A60,data_pull!$2:$2,0)),GL60*(( 1+GM7/400)))</f>
        <v>1.0804900000000002</v>
      </c>
      <c r="GN60" s="60">
        <f>_xlfn.IFNA(INDEX(data_pull!$A:$BA,MATCH(GN$2,data_pull!$B:$B,0),MATCH($A60,data_pull!$2:$2,0)),GM60*(( 1+GN7/400)))</f>
        <v>1.0847</v>
      </c>
      <c r="GO60" s="60">
        <f>_xlfn.IFNA(INDEX(data_pull!$A:$BA,MATCH(GO$2,data_pull!$B:$B,0),MATCH($A60,data_pull!$2:$2,0)),GN60*(( 1+GO7/400)))</f>
        <v>1.0886499999999999</v>
      </c>
      <c r="GP60" s="60">
        <f>_xlfn.IFNA(INDEX(data_pull!$A:$BA,MATCH(GP$2,data_pull!$B:$B,0),MATCH($A60,data_pull!$2:$2,0)),GO60*(( 1+GP7/400)))</f>
        <v>1.0938613995485085</v>
      </c>
      <c r="GQ60" s="60">
        <f>_xlfn.IFNA(INDEX(data_pull!$A:$BA,MATCH(GQ$2,data_pull!$B:$B,0),MATCH($A60,data_pull!$2:$2,0)),GP60*(( 1+GQ7/400)))</f>
        <v>1.0985260771765335</v>
      </c>
      <c r="GR60" s="60">
        <f>_xlfn.IFNA(INDEX(data_pull!$A:$BA,MATCH(GR$2,data_pull!$B:$B,0),MATCH($A60,data_pull!$2:$2,0)),GQ60*(( 1+GR7/400)))</f>
        <v>1.1042342413465354</v>
      </c>
      <c r="GS60" s="60">
        <f>_xlfn.IFNA(INDEX(data_pull!$A:$BA,MATCH(GS$2,data_pull!$B:$B,0),MATCH($A60,data_pull!$2:$2,0)),GR60*(( 1+GS7/400)))</f>
        <v>1.1103484140049071</v>
      </c>
      <c r="GT60" s="60">
        <f>_xlfn.IFNA(INDEX(data_pull!$A:$BA,MATCH(GT$2,data_pull!$B:$B,0),MATCH($A60,data_pull!$2:$2,0)),GS60*(( 1+GT7/400)))</f>
        <v>1.1164727432740151</v>
      </c>
      <c r="GU60" s="60">
        <f>_xlfn.IFNA(INDEX(data_pull!$A:$BA,MATCH(GU$2,data_pull!$B:$B,0),MATCH($A60,data_pull!$2:$2,0)),GT60*(( 1+GU7/400)))</f>
        <v>1.1226478524000216</v>
      </c>
      <c r="GV60" s="60">
        <f>_xlfn.IFNA(INDEX(data_pull!$A:$BA,MATCH(GV$2,data_pull!$B:$B,0),MATCH($A60,data_pull!$2:$2,0)),GU60*(( 1+GV7/400)))</f>
        <v>1.1287823411417488</v>
      </c>
      <c r="GW60" s="60">
        <f>_xlfn.IFNA(INDEX(data_pull!$A:$BA,MATCH(GW$2,data_pull!$B:$B,0),MATCH($A60,data_pull!$2:$2,0)),GV60*(( 1+GW7/400)))</f>
        <v>1.1348660622773019</v>
      </c>
      <c r="GX60" s="60">
        <f>_xlfn.IFNA(INDEX(data_pull!$A:$BA,MATCH(GX$2,data_pull!$B:$B,0),MATCH($A60,data_pull!$2:$2,0)),GW60*(( 1+GX7/400)))</f>
        <v>1.1409802437644319</v>
      </c>
      <c r="GY60" s="60">
        <f>_xlfn.IFNA(INDEX(data_pull!$A:$BA,MATCH(GY$2,data_pull!$B:$B,0),MATCH($A60,data_pull!$2:$2,0)),GX60*(( 1+GY7/400)))</f>
        <v>1.1470741208602009</v>
      </c>
      <c r="GZ60" s="60">
        <f>_xlfn.IFNA(INDEX(data_pull!$A:$BA,MATCH(GZ$2,data_pull!$B:$B,0),MATCH($A60,data_pull!$2:$2,0)),GY60*(( 1+GZ7/400)))</f>
        <v>1.1531679990801664</v>
      </c>
      <c r="HA60" s="60">
        <f>_xlfn.IFNA(INDEX(data_pull!$A:$BA,MATCH(HA$2,data_pull!$B:$B,0),MATCH($A60,data_pull!$2:$2,0)),GZ60*(( 1+HA7/400)))</f>
        <v>1.1592720302127533</v>
      </c>
      <c r="HB60" s="60">
        <f>_xlfn.IFNA(INDEX(data_pull!$A:$BA,MATCH(HB$2,data_pull!$B:$B,0),MATCH($A60,data_pull!$2:$2,0)),HA60*(( 1+HB7/400)))</f>
        <v>1.1654369762954389</v>
      </c>
      <c r="HC60" s="60">
        <f>_xlfn.IFNA(INDEX(data_pull!$A:$BA,MATCH(HC$2,data_pull!$B:$B,0),MATCH($A60,data_pull!$2:$2,0)),HB60*(( 1+HC7/400)))</f>
        <v>1.1716222293740932</v>
      </c>
      <c r="HD60" s="60">
        <f>_xlfn.IFNA(INDEX(data_pull!$A:$BA,MATCH(HD$2,data_pull!$B:$B,0),MATCH($A60,data_pull!$2:$2,0)),HC60*(( 1+HD7/400)))</f>
        <v>1.1778176364840423</v>
      </c>
      <c r="HE60" s="60">
        <f>_xlfn.IFNA(INDEX(data_pull!$A:$BA,MATCH(HE$2,data_pull!$B:$B,0),MATCH($A60,data_pull!$2:$2,0)),HD60*(( 1+HE7/400)))</f>
        <v>1.1840638110653032</v>
      </c>
      <c r="HF60" s="60">
        <f>_xlfn.IFNA(INDEX(data_pull!$A:$BA,MATCH(HF$2,data_pull!$B:$B,0),MATCH($A60,data_pull!$2:$2,0)),HE60*(( 1+HF7/400)))</f>
        <v>1.1902795274210607</v>
      </c>
      <c r="HG60" s="60">
        <f>_xlfn.IFNA(INDEX(data_pull!$A:$BA,MATCH(HG$2,data_pull!$B:$B,0),MATCH($A60,data_pull!$2:$2,0)),HF60*(( 1+HG7/400)))</f>
        <v>1.1964749407173301</v>
      </c>
      <c r="HH60" s="60">
        <f>_xlfn.IFNA(INDEX(data_pull!$A:$BA,MATCH(HH$2,data_pull!$B:$B,0),MATCH($A60,data_pull!$2:$2,0)),HG60*(( 1+HH7/400)))</f>
        <v>1.2027109627830619</v>
      </c>
      <c r="HI60" s="60">
        <f>_xlfn.IFNA(INDEX(data_pull!$A:$BA,MATCH(HI$2,data_pull!$B:$B,0),MATCH($A60,data_pull!$2:$2,0)),HH60*(( 1+HI7/400)))</f>
        <v>1.2089063797961972</v>
      </c>
      <c r="HJ60" s="60">
        <f>_xlfn.IFNA(INDEX(data_pull!$A:$BA,MATCH(HJ$2,data_pull!$B:$B,0),MATCH($A60,data_pull!$2:$2,0)),HI60*(( 1+HJ7/400)))</f>
        <v>1.2150713470540484</v>
      </c>
      <c r="HK60" s="60">
        <f>_xlfn.IFNA(INDEX(data_pull!$A:$BA,MATCH(HK$2,data_pull!$B:$B,0),MATCH($A60,data_pull!$2:$2,0)),HJ60*(( 1+HK7/400)))</f>
        <v>1.221236315303339</v>
      </c>
      <c r="HL60" s="60">
        <f>_xlfn.IFNA(INDEX(data_pull!$A:$BA,MATCH(HL$2,data_pull!$B:$B,0),MATCH($A60,data_pull!$2:$2,0)),HK60*(( 1+HL7/400)))</f>
        <v>1.2273911355302012</v>
      </c>
      <c r="HM60" s="60">
        <f>_xlfn.IFNA(INDEX(data_pull!$A:$BA,MATCH(HM$2,data_pull!$B:$B,0),MATCH($A60,data_pull!$2:$2,0)),HL60*(( 1+HM7/400)))</f>
        <v>1.2335561053371933</v>
      </c>
      <c r="HN60" s="60">
        <f>_xlfn.IFNA(INDEX(data_pull!$A:$BA,MATCH(HN$2,data_pull!$B:$B,0),MATCH($A60,data_pull!$2:$2,0)),HM60*(( 1+HN7/400)))</f>
        <v>1.2397210760919333</v>
      </c>
      <c r="HO60" s="60">
        <f>_xlfn.IFNA(INDEX(data_pull!$A:$BA,MATCH(HO$2,data_pull!$B:$B,0),MATCH($A60,data_pull!$2:$2,0)),HN60*(( 1+HO7/400)))</f>
        <v>1.2459063442859875</v>
      </c>
      <c r="HP60" s="60">
        <f>_xlfn.IFNA(INDEX(data_pull!$A:$BA,MATCH(HP$2,data_pull!$B:$B,0),MATCH($A60,data_pull!$2:$2,0)),HO60*(( 1+HP7/400)))</f>
        <v>1.2521220588978488</v>
      </c>
      <c r="HQ60" s="60">
        <f>_xlfn.IFNA(INDEX(data_pull!$A:$BA,MATCH(HQ$2,data_pull!$B:$B,0),MATCH($A60,data_pull!$2:$2,0)),HP60*(( 1+HQ7/400)))</f>
        <v>1.2583479230605741</v>
      </c>
      <c r="HR60" s="60">
        <f>_xlfn.IFNA(INDEX(data_pull!$A:$BA,MATCH(HR$2,data_pull!$B:$B,0),MATCH($A60,data_pull!$2:$2,0)),HQ60*(( 1+HR7/400)))</f>
        <v>1.2646245330175145</v>
      </c>
      <c r="HS60" s="60">
        <f>_xlfn.IFNA(INDEX(data_pull!$A:$BA,MATCH(HS$2,data_pull!$B:$B,0),MATCH($A60,data_pull!$2:$2,0)),HR60*(( 1+HS7/400)))</f>
        <v>1.2709011439196167</v>
      </c>
      <c r="HT60" s="60">
        <f>_xlfn.IFNA(INDEX(data_pull!$A:$BA,MATCH(HT$2,data_pull!$B:$B,0),MATCH($A60,data_pull!$2:$2,0)),HS60*(( 1+HT7/400)))</f>
        <v>1.2772082033629224</v>
      </c>
      <c r="HU60" s="60">
        <f>_xlfn.IFNA(INDEX(data_pull!$A:$BA,MATCH(HU$2,data_pull!$B:$B,0),MATCH($A60,data_pull!$2:$2,0)),HT60*(( 1+HU7/400)))</f>
        <v>1.2835355626124891</v>
      </c>
      <c r="HV60" s="60">
        <f>_xlfn.IFNA(INDEX(data_pull!$A:$BA,MATCH(HV$2,data_pull!$B:$B,0),MATCH($A60,data_pull!$2:$2,0)),HU60*(( 1+HV7/400)))</f>
        <v>1.2899238229120549</v>
      </c>
      <c r="HW60" s="60">
        <f>_xlfn.IFNA(INDEX(data_pull!$A:$BA,MATCH(HW$2,data_pull!$B:$B,0),MATCH($A60,data_pull!$2:$2,0)),HV60*(( 1+HW7/400)))</f>
        <v>1.2963222346476437</v>
      </c>
      <c r="HX60" s="60">
        <f>_xlfn.IFNA(INDEX(data_pull!$A:$BA,MATCH(HX$2,data_pull!$B:$B,0),MATCH($A60,data_pull!$2:$2,0)),HW60*(( 1+HX7/400)))</f>
        <v>1.3027714014298442</v>
      </c>
      <c r="HY60" s="60">
        <f>_xlfn.IFNA(INDEX(data_pull!$A:$BA,MATCH(HY$2,data_pull!$B:$B,0),MATCH($A60,data_pull!$2:$2,0)),HX60*(( 1+HY7/400)))</f>
        <v>1.3092510233417824</v>
      </c>
      <c r="HZ60" s="60">
        <f>_xlfn.IFNA(INDEX(data_pull!$A:$BA,MATCH(HZ$2,data_pull!$B:$B,0),MATCH($A60,data_pull!$2:$2,0)),HY60*(( 1+HZ7/400)))</f>
        <v>1.3157712535664874</v>
      </c>
      <c r="IA60" s="60">
        <f>_xlfn.IFNA(INDEX(data_pull!$A:$BA,MATCH(IA$2,data_pull!$B:$B,0),MATCH($A60,data_pull!$2:$2,0)),HZ60*(( 1+IA7/400)))</f>
        <v>1.3223219416073011</v>
      </c>
      <c r="IB60" s="60">
        <f>_xlfn.IFNA(INDEX(data_pull!$A:$BA,MATCH(IB$2,data_pull!$B:$B,0),MATCH($A60,data_pull!$2:$2,0)),IA60*(( 1+IB7/400)))</f>
        <v>1.3289030884409154</v>
      </c>
      <c r="IC60" s="60">
        <f>_xlfn.IFNA(INDEX(data_pull!$A:$BA,MATCH(IC$2,data_pull!$B:$B,0),MATCH($A60,data_pull!$2:$2,0)),IB60*(( 1+IC7/400)))</f>
        <v>1.3355248484160367</v>
      </c>
      <c r="ID60" s="60"/>
    </row>
    <row r="61" spans="1:238">
      <c r="A61" s="69" t="s">
        <v>10</v>
      </c>
      <c r="B61" s="60">
        <f>_xlfn.IFNA(INDEX(data_pull!$A:$BA,MATCH(B$2,data_pull!$B:$B,0),MATCH($A61,data_pull!$2:$2,0)),A61*(( 1+B8/400)))</f>
        <v>631.70000000000005</v>
      </c>
      <c r="C61" s="60">
        <f>_xlfn.IFNA(INDEX(data_pull!$A:$BA,MATCH(C$2,data_pull!$B:$B,0),MATCH($A61,data_pull!$2:$2,0)),B61*(( 1+C8/400)))</f>
        <v>641.6</v>
      </c>
      <c r="D61" s="60">
        <f>_xlfn.IFNA(INDEX(data_pull!$A:$BA,MATCH(D$2,data_pull!$B:$B,0),MATCH($A61,data_pull!$2:$2,0)),C61*(( 1+D8/400)))</f>
        <v>653.5</v>
      </c>
      <c r="E61" s="60">
        <f>_xlfn.IFNA(INDEX(data_pull!$A:$BA,MATCH(E$2,data_pull!$B:$B,0),MATCH($A61,data_pull!$2:$2,0)),D61*(( 1+E8/400)))</f>
        <v>660.2</v>
      </c>
      <c r="F61" s="60">
        <f>_xlfn.IFNA(INDEX(data_pull!$A:$BA,MATCH(F$2,data_pull!$B:$B,0),MATCH($A61,data_pull!$2:$2,0)),E61*(( 1+F8/400)))</f>
        <v>679.2</v>
      </c>
      <c r="G61" s="60">
        <f>_xlfn.IFNA(INDEX(data_pull!$A:$BA,MATCH(G$2,data_pull!$B:$B,0),MATCH($A61,data_pull!$2:$2,0)),F61*(( 1+G8/400)))</f>
        <v>693.2</v>
      </c>
      <c r="H61" s="60">
        <f>_xlfn.IFNA(INDEX(data_pull!$A:$BA,MATCH(H$2,data_pull!$B:$B,0),MATCH($A61,data_pull!$2:$2,0)),G61*(( 1+H8/400)))</f>
        <v>705.6</v>
      </c>
      <c r="I61" s="60">
        <f>_xlfn.IFNA(INDEX(data_pull!$A:$BA,MATCH(I$2,data_pull!$B:$B,0),MATCH($A61,data_pull!$2:$2,0)),H61*(( 1+I8/400)))</f>
        <v>721.7</v>
      </c>
      <c r="J61" s="60">
        <f>_xlfn.IFNA(INDEX(data_pull!$A:$BA,MATCH(J$2,data_pull!$B:$B,0),MATCH($A61,data_pull!$2:$2,0)),I61*(( 1+J8/400)))</f>
        <v>738.9</v>
      </c>
      <c r="K61" s="60">
        <f>_xlfn.IFNA(INDEX(data_pull!$A:$BA,MATCH(K$2,data_pull!$B:$B,0),MATCH($A61,data_pull!$2:$2,0)),J61*(( 1+K8/400)))</f>
        <v>757.4</v>
      </c>
      <c r="L61" s="60">
        <f>_xlfn.IFNA(INDEX(data_pull!$A:$BA,MATCH(L$2,data_pull!$B:$B,0),MATCH($A61,data_pull!$2:$2,0)),K61*(( 1+L8/400)))</f>
        <v>775.8</v>
      </c>
      <c r="M61" s="60">
        <f>_xlfn.IFNA(INDEX(data_pull!$A:$BA,MATCH(M$2,data_pull!$B:$B,0),MATCH($A61,data_pull!$2:$2,0)),L61*(( 1+M8/400)))</f>
        <v>800.5</v>
      </c>
      <c r="N61" s="60">
        <f>_xlfn.IFNA(INDEX(data_pull!$A:$BA,MATCH(N$2,data_pull!$B:$B,0),MATCH($A61,data_pull!$2:$2,0)),M61*(( 1+N8/400)))</f>
        <v>825</v>
      </c>
      <c r="O61" s="60">
        <f>_xlfn.IFNA(INDEX(data_pull!$A:$BA,MATCH(O$2,data_pull!$B:$B,0),MATCH($A61,data_pull!$2:$2,0)),N61*(( 1+O8/400)))</f>
        <v>840.5</v>
      </c>
      <c r="P61" s="60">
        <f>_xlfn.IFNA(INDEX(data_pull!$A:$BA,MATCH(P$2,data_pull!$B:$B,0),MATCH($A61,data_pull!$2:$2,0)),O61*(( 1+P8/400)))</f>
        <v>858.9</v>
      </c>
      <c r="Q61" s="60">
        <f>_xlfn.IFNA(INDEX(data_pull!$A:$BA,MATCH(Q$2,data_pull!$B:$B,0),MATCH($A61,data_pull!$2:$2,0)),P61*(( 1+Q8/400)))</f>
        <v>873.9</v>
      </c>
      <c r="R61" s="60">
        <f>_xlfn.IFNA(INDEX(data_pull!$A:$BA,MATCH(R$2,data_pull!$B:$B,0),MATCH($A61,data_pull!$2:$2,0)),Q61*(( 1+R8/400)))</f>
        <v>891.9</v>
      </c>
      <c r="S61" s="60">
        <f>_xlfn.IFNA(INDEX(data_pull!$A:$BA,MATCH(S$2,data_pull!$B:$B,0),MATCH($A61,data_pull!$2:$2,0)),R61*(( 1+S8/400)))</f>
        <v>920.4</v>
      </c>
      <c r="T61" s="60">
        <f>_xlfn.IFNA(INDEX(data_pull!$A:$BA,MATCH(T$2,data_pull!$B:$B,0),MATCH($A61,data_pull!$2:$2,0)),S61*(( 1+T8/400)))</f>
        <v>949.3</v>
      </c>
      <c r="U61" s="60">
        <f>_xlfn.IFNA(INDEX(data_pull!$A:$BA,MATCH(U$2,data_pull!$B:$B,0),MATCH($A61,data_pull!$2:$2,0)),T61*(( 1+U8/400)))</f>
        <v>959.1</v>
      </c>
      <c r="V61" s="60">
        <f>_xlfn.IFNA(INDEX(data_pull!$A:$BA,MATCH(V$2,data_pull!$B:$B,0),MATCH($A61,data_pull!$2:$2,0)),U61*(( 1+V8/400)))</f>
        <v>985.2</v>
      </c>
      <c r="W61" s="60">
        <f>_xlfn.IFNA(INDEX(data_pull!$A:$BA,MATCH(W$2,data_pull!$B:$B,0),MATCH($A61,data_pull!$2:$2,0)),V61*(( 1+W8/400)))</f>
        <v>1013.6</v>
      </c>
      <c r="X61" s="60">
        <f>_xlfn.IFNA(INDEX(data_pull!$A:$BA,MATCH(X$2,data_pull!$B:$B,0),MATCH($A61,data_pull!$2:$2,0)),W61*(( 1+X8/400)))</f>
        <v>1047.2</v>
      </c>
      <c r="Y61" s="60">
        <f>_xlfn.IFNA(INDEX(data_pull!$A:$BA,MATCH(Y$2,data_pull!$B:$B,0),MATCH($A61,data_pull!$2:$2,0)),X61*(( 1+Y8/400)))</f>
        <v>1076.2</v>
      </c>
      <c r="Z61" s="60">
        <f>_xlfn.IFNA(INDEX(data_pull!$A:$BA,MATCH(Z$2,data_pull!$B:$B,0),MATCH($A61,data_pull!$2:$2,0)),Y61*(( 1+Z8/400)))</f>
        <v>1109.9000000000001</v>
      </c>
      <c r="AA61" s="60">
        <f>_xlfn.IFNA(INDEX(data_pull!$A:$BA,MATCH(AA$2,data_pull!$B:$B,0),MATCH($A61,data_pull!$2:$2,0)),Z61*(( 1+AA8/400)))</f>
        <v>1129.5</v>
      </c>
      <c r="AB61" s="60">
        <f>_xlfn.IFNA(INDEX(data_pull!$A:$BA,MATCH(AB$2,data_pull!$B:$B,0),MATCH($A61,data_pull!$2:$2,0)),AA61*(( 1+AB8/400)))</f>
        <v>1158.8</v>
      </c>
      <c r="AC61" s="60">
        <f>_xlfn.IFNA(INDEX(data_pull!$A:$BA,MATCH(AC$2,data_pull!$B:$B,0),MATCH($A61,data_pull!$2:$2,0)),AB61*(( 1+AC8/400)))</f>
        <v>1192.4000000000001</v>
      </c>
      <c r="AD61" s="60">
        <f>_xlfn.IFNA(INDEX(data_pull!$A:$BA,MATCH(AD$2,data_pull!$B:$B,0),MATCH($A61,data_pull!$2:$2,0)),AC61*(( 1+AD8/400)))</f>
        <v>1228.2</v>
      </c>
      <c r="AE61" s="60">
        <f>_xlfn.IFNA(INDEX(data_pull!$A:$BA,MATCH(AE$2,data_pull!$B:$B,0),MATCH($A61,data_pull!$2:$2,0)),AD61*(( 1+AE8/400)))</f>
        <v>1256</v>
      </c>
      <c r="AF61" s="60">
        <f>_xlfn.IFNA(INDEX(data_pull!$A:$BA,MATCH(AF$2,data_pull!$B:$B,0),MATCH($A61,data_pull!$2:$2,0)),AE61*(( 1+AF8/400)))</f>
        <v>1286.9000000000001</v>
      </c>
      <c r="AG61" s="60">
        <f>_xlfn.IFNA(INDEX(data_pull!$A:$BA,MATCH(AG$2,data_pull!$B:$B,0),MATCH($A61,data_pull!$2:$2,0)),AF61*(( 1+AG8/400)))</f>
        <v>1324.8</v>
      </c>
      <c r="AH61" s="60">
        <f>_xlfn.IFNA(INDEX(data_pull!$A:$BA,MATCH(AH$2,data_pull!$B:$B,0),MATCH($A61,data_pull!$2:$2,0)),AG61*(( 1+AH8/400)))</f>
        <v>1354.1</v>
      </c>
      <c r="AI61" s="60">
        <f>_xlfn.IFNA(INDEX(data_pull!$A:$BA,MATCH(AI$2,data_pull!$B:$B,0),MATCH($A61,data_pull!$2:$2,0)),AH61*(( 1+AI8/400)))</f>
        <v>1411.4</v>
      </c>
      <c r="AJ61" s="60">
        <f>_xlfn.IFNA(INDEX(data_pull!$A:$BA,MATCH(AJ$2,data_pull!$B:$B,0),MATCH($A61,data_pull!$2:$2,0)),AI61*(( 1+AJ8/400)))</f>
        <v>1442.2</v>
      </c>
      <c r="AK61" s="60">
        <f>_xlfn.IFNA(INDEX(data_pull!$A:$BA,MATCH(AK$2,data_pull!$B:$B,0),MATCH($A61,data_pull!$2:$2,0)),AJ61*(( 1+AK8/400)))</f>
        <v>1481.4</v>
      </c>
      <c r="AL61" s="60">
        <f>_xlfn.IFNA(INDEX(data_pull!$A:$BA,MATCH(AL$2,data_pull!$B:$B,0),MATCH($A61,data_pull!$2:$2,0)),AK61*(( 1+AL8/400)))</f>
        <v>1517.1</v>
      </c>
      <c r="AM61" s="60">
        <f>_xlfn.IFNA(INDEX(data_pull!$A:$BA,MATCH(AM$2,data_pull!$B:$B,0),MATCH($A61,data_pull!$2:$2,0)),AL61*(( 1+AM8/400)))</f>
        <v>1557.6</v>
      </c>
      <c r="AN61" s="60">
        <f>_xlfn.IFNA(INDEX(data_pull!$A:$BA,MATCH(AN$2,data_pull!$B:$B,0),MATCH($A61,data_pull!$2:$2,0)),AM61*(( 1+AN8/400)))</f>
        <v>1611.9</v>
      </c>
      <c r="AO61" s="60">
        <f>_xlfn.IFNA(INDEX(data_pull!$A:$BA,MATCH(AO$2,data_pull!$B:$B,0),MATCH($A61,data_pull!$2:$2,0)),AN61*(( 1+AO8/400)))</f>
        <v>1655</v>
      </c>
      <c r="AP61" s="60">
        <f>_xlfn.IFNA(INDEX(data_pull!$A:$BA,MATCH(AP$2,data_pull!$B:$B,0),MATCH($A61,data_pull!$2:$2,0)),AO61*(( 1+AP8/400)))</f>
        <v>1702.3</v>
      </c>
      <c r="AQ61" s="60">
        <f>_xlfn.IFNA(INDEX(data_pull!$A:$BA,MATCH(AQ$2,data_pull!$B:$B,0),MATCH($A61,data_pull!$2:$2,0)),AP61*(( 1+AQ8/400)))</f>
        <v>1704.7</v>
      </c>
      <c r="AR61" s="60">
        <f>_xlfn.IFNA(INDEX(data_pull!$A:$BA,MATCH(AR$2,data_pull!$B:$B,0),MATCH($A61,data_pull!$2:$2,0)),AQ61*(( 1+AR8/400)))</f>
        <v>1763.8</v>
      </c>
      <c r="AS61" s="60">
        <f>_xlfn.IFNA(INDEX(data_pull!$A:$BA,MATCH(AS$2,data_pull!$B:$B,0),MATCH($A61,data_pull!$2:$2,0)),AR61*(( 1+AS8/400)))</f>
        <v>1831.9</v>
      </c>
      <c r="AT61" s="60">
        <f>_xlfn.IFNA(INDEX(data_pull!$A:$BA,MATCH(AT$2,data_pull!$B:$B,0),MATCH($A61,data_pull!$2:$2,0)),AS61*(( 1+AT8/400)))</f>
        <v>1885.7</v>
      </c>
      <c r="AU61" s="60">
        <f>_xlfn.IFNA(INDEX(data_pull!$A:$BA,MATCH(AU$2,data_pull!$B:$B,0),MATCH($A61,data_pull!$2:$2,0)),AT61*(( 1+AU8/400)))</f>
        <v>1917.5</v>
      </c>
      <c r="AV61" s="60">
        <f>_xlfn.IFNA(INDEX(data_pull!$A:$BA,MATCH(AV$2,data_pull!$B:$B,0),MATCH($A61,data_pull!$2:$2,0)),AU61*(( 1+AV8/400)))</f>
        <v>1958.1</v>
      </c>
      <c r="AW61" s="60">
        <f>_xlfn.IFNA(INDEX(data_pull!$A:$BA,MATCH(AW$2,data_pull!$B:$B,0),MATCH($A61,data_pull!$2:$2,0)),AV61*(( 1+AW8/400)))</f>
        <v>1974.4</v>
      </c>
      <c r="AX61" s="60">
        <f>_xlfn.IFNA(INDEX(data_pull!$A:$BA,MATCH(AX$2,data_pull!$B:$B,0),MATCH($A61,data_pull!$2:$2,0)),AW61*(( 1+AX8/400)))</f>
        <v>2014.2</v>
      </c>
      <c r="AY61" s="60">
        <f>_xlfn.IFNA(INDEX(data_pull!$A:$BA,MATCH(AY$2,data_pull!$B:$B,0),MATCH($A61,data_pull!$2:$2,0)),AX61*(( 1+AY8/400)))</f>
        <v>2039.6</v>
      </c>
      <c r="AZ61" s="60">
        <f>_xlfn.IFNA(INDEX(data_pull!$A:$BA,MATCH(AZ$2,data_pull!$B:$B,0),MATCH($A61,data_pull!$2:$2,0)),AY61*(( 1+AZ8/400)))</f>
        <v>2085.6999999999998</v>
      </c>
      <c r="BA61" s="60">
        <f>_xlfn.IFNA(INDEX(data_pull!$A:$BA,MATCH(BA$2,data_pull!$B:$B,0),MATCH($A61,data_pull!$2:$2,0)),AZ61*(( 1+BA8/400)))</f>
        <v>2145.6</v>
      </c>
      <c r="BB61" s="60">
        <f>_xlfn.IFNA(INDEX(data_pull!$A:$BA,MATCH(BB$2,data_pull!$B:$B,0),MATCH($A61,data_pull!$2:$2,0)),BA61*(( 1+BB8/400)))</f>
        <v>2184.6</v>
      </c>
      <c r="BC61" s="60">
        <f>_xlfn.IFNA(INDEX(data_pull!$A:$BA,MATCH(BC$2,data_pull!$B:$B,0),MATCH($A61,data_pull!$2:$2,0)),BB61*(( 1+BC8/400)))</f>
        <v>2249.4</v>
      </c>
      <c r="BD61" s="60">
        <f>_xlfn.IFNA(INDEX(data_pull!$A:$BA,MATCH(BD$2,data_pull!$B:$B,0),MATCH($A61,data_pull!$2:$2,0)),BC61*(( 1+BD8/400)))</f>
        <v>2319.9</v>
      </c>
      <c r="BE61" s="60">
        <f>_xlfn.IFNA(INDEX(data_pull!$A:$BA,MATCH(BE$2,data_pull!$B:$B,0),MATCH($A61,data_pull!$2:$2,0)),BD61*(( 1+BE8/400)))</f>
        <v>2372.5</v>
      </c>
      <c r="BF61" s="60">
        <f>_xlfn.IFNA(INDEX(data_pull!$A:$BA,MATCH(BF$2,data_pull!$B:$B,0),MATCH($A61,data_pull!$2:$2,0)),BE61*(( 1+BF8/400)))</f>
        <v>2418.1999999999998</v>
      </c>
      <c r="BG61" s="60">
        <f>_xlfn.IFNA(INDEX(data_pull!$A:$BA,MATCH(BG$2,data_pull!$B:$B,0),MATCH($A61,data_pull!$2:$2,0)),BF61*(( 1+BG8/400)))</f>
        <v>2475.9</v>
      </c>
      <c r="BH61" s="60">
        <f>_xlfn.IFNA(INDEX(data_pull!$A:$BA,MATCH(BH$2,data_pull!$B:$B,0),MATCH($A61,data_pull!$2:$2,0)),BG61*(( 1+BH8/400)))</f>
        <v>2513.5</v>
      </c>
      <c r="BI61" s="60">
        <f>_xlfn.IFNA(INDEX(data_pull!$A:$BA,MATCH(BI$2,data_pull!$B:$B,0),MATCH($A61,data_pull!$2:$2,0)),BH61*(( 1+BI8/400)))</f>
        <v>2561.8000000000002</v>
      </c>
      <c r="BJ61" s="60">
        <f>_xlfn.IFNA(INDEX(data_pull!$A:$BA,MATCH(BJ$2,data_pull!$B:$B,0),MATCH($A61,data_pull!$2:$2,0)),BI61*(( 1+BJ8/400)))</f>
        <v>2636</v>
      </c>
      <c r="BK61" s="60">
        <f>_xlfn.IFNA(INDEX(data_pull!$A:$BA,MATCH(BK$2,data_pull!$B:$B,0),MATCH($A61,data_pull!$2:$2,0)),BJ61*(( 1+BK8/400)))</f>
        <v>2681.8</v>
      </c>
      <c r="BL61" s="60">
        <f>_xlfn.IFNA(INDEX(data_pull!$A:$BA,MATCH(BL$2,data_pull!$B:$B,0),MATCH($A61,data_pull!$2:$2,0)),BK61*(( 1+BL8/400)))</f>
        <v>2754.1</v>
      </c>
      <c r="BM61" s="60">
        <f>_xlfn.IFNA(INDEX(data_pull!$A:$BA,MATCH(BM$2,data_pull!$B:$B,0),MATCH($A61,data_pull!$2:$2,0)),BL61*(( 1+BM8/400)))</f>
        <v>2779.4</v>
      </c>
      <c r="BN61" s="60">
        <f>_xlfn.IFNA(INDEX(data_pull!$A:$BA,MATCH(BN$2,data_pull!$B:$B,0),MATCH($A61,data_pull!$2:$2,0)),BM61*(( 1+BN8/400)))</f>
        <v>2823.6</v>
      </c>
      <c r="BO61" s="60">
        <f>_xlfn.IFNA(INDEX(data_pull!$A:$BA,MATCH(BO$2,data_pull!$B:$B,0),MATCH($A61,data_pull!$2:$2,0)),BN61*(( 1+BO8/400)))</f>
        <v>2851.5</v>
      </c>
      <c r="BP61" s="60">
        <f>_xlfn.IFNA(INDEX(data_pull!$A:$BA,MATCH(BP$2,data_pull!$B:$B,0),MATCH($A61,data_pull!$2:$2,0)),BO61*(( 1+BP8/400)))</f>
        <v>2917.2</v>
      </c>
      <c r="BQ61" s="60">
        <f>_xlfn.IFNA(INDEX(data_pull!$A:$BA,MATCH(BQ$2,data_pull!$B:$B,0),MATCH($A61,data_pull!$2:$2,0)),BP61*(( 1+BQ8/400)))</f>
        <v>2952.8</v>
      </c>
      <c r="BR61" s="60">
        <f>_xlfn.IFNA(INDEX(data_pull!$A:$BA,MATCH(BR$2,data_pull!$B:$B,0),MATCH($A61,data_pull!$2:$2,0)),BQ61*(( 1+BR8/400)))</f>
        <v>2983.5</v>
      </c>
      <c r="BS61" s="60">
        <f>_xlfn.IFNA(INDEX(data_pull!$A:$BA,MATCH(BS$2,data_pull!$B:$B,0),MATCH($A61,data_pull!$2:$2,0)),BR61*(( 1+BS8/400)))</f>
        <v>3053.3</v>
      </c>
      <c r="BT61" s="60">
        <f>_xlfn.IFNA(INDEX(data_pull!$A:$BA,MATCH(BT$2,data_pull!$B:$B,0),MATCH($A61,data_pull!$2:$2,0)),BS61*(( 1+BT8/400)))</f>
        <v>3117.4</v>
      </c>
      <c r="BU61" s="60">
        <f>_xlfn.IFNA(INDEX(data_pull!$A:$BA,MATCH(BU$2,data_pull!$B:$B,0),MATCH($A61,data_pull!$2:$2,0)),BT61*(( 1+BU8/400)))</f>
        <v>3150.9</v>
      </c>
      <c r="BV61" s="60">
        <f>_xlfn.IFNA(INDEX(data_pull!$A:$BA,MATCH(BV$2,data_pull!$B:$B,0),MATCH($A61,data_pull!$2:$2,0)),BU61*(( 1+BV8/400)))</f>
        <v>3231.9</v>
      </c>
      <c r="BW61" s="60">
        <f>_xlfn.IFNA(INDEX(data_pull!$A:$BA,MATCH(BW$2,data_pull!$B:$B,0),MATCH($A61,data_pull!$2:$2,0)),BV61*(( 1+BW8/400)))</f>
        <v>3291.7</v>
      </c>
      <c r="BX61" s="60">
        <f>_xlfn.IFNA(INDEX(data_pull!$A:$BA,MATCH(BX$2,data_pull!$B:$B,0),MATCH($A61,data_pull!$2:$2,0)),BW61*(( 1+BX8/400)))</f>
        <v>3361.9</v>
      </c>
      <c r="BY61" s="60">
        <f>_xlfn.IFNA(INDEX(data_pull!$A:$BA,MATCH(BY$2,data_pull!$B:$B,0),MATCH($A61,data_pull!$2:$2,0)),BX61*(( 1+BY8/400)))</f>
        <v>3434.5</v>
      </c>
      <c r="BZ61" s="60">
        <f>_xlfn.IFNA(INDEX(data_pull!$A:$BA,MATCH(BZ$2,data_pull!$B:$B,0),MATCH($A61,data_pull!$2:$2,0)),BY61*(( 1+BZ8/400)))</f>
        <v>3490.2</v>
      </c>
      <c r="CA61" s="60">
        <f>_xlfn.IFNA(INDEX(data_pull!$A:$BA,MATCH(CA$2,data_pull!$B:$B,0),MATCH($A61,data_pull!$2:$2,0)),BZ61*(( 1+CA8/400)))</f>
        <v>3553.8</v>
      </c>
      <c r="CB61" s="60">
        <f>_xlfn.IFNA(INDEX(data_pull!$A:$BA,MATCH(CB$2,data_pull!$B:$B,0),MATCH($A61,data_pull!$2:$2,0)),CA61*(( 1+CB8/400)))</f>
        <v>3609.4</v>
      </c>
      <c r="CC61" s="60">
        <f>_xlfn.IFNA(INDEX(data_pull!$A:$BA,MATCH(CC$2,data_pull!$B:$B,0),MATCH($A61,data_pull!$2:$2,0)),CB61*(( 1+CC8/400)))</f>
        <v>3653.7</v>
      </c>
      <c r="CD61" s="60">
        <f>_xlfn.IFNA(INDEX(data_pull!$A:$BA,MATCH(CD$2,data_pull!$B:$B,0),MATCH($A61,data_pull!$2:$2,0)),CC61*(( 1+CD8/400)))</f>
        <v>3737.9</v>
      </c>
      <c r="CE61" s="60">
        <f>_xlfn.IFNA(INDEX(data_pull!$A:$BA,MATCH(CE$2,data_pull!$B:$B,0),MATCH($A61,data_pull!$2:$2,0)),CD61*(( 1+CE8/400)))</f>
        <v>3783.4</v>
      </c>
      <c r="CF61" s="60">
        <f>_xlfn.IFNA(INDEX(data_pull!$A:$BA,MATCH(CF$2,data_pull!$B:$B,0),MATCH($A61,data_pull!$2:$2,0)),CE61*(( 1+CF8/400)))</f>
        <v>3846.7</v>
      </c>
      <c r="CG61" s="60">
        <f>_xlfn.IFNA(INDEX(data_pull!$A:$BA,MATCH(CG$2,data_pull!$B:$B,0),MATCH($A61,data_pull!$2:$2,0)),CF61*(( 1+CG8/400)))</f>
        <v>3867.9</v>
      </c>
      <c r="CH61" s="60">
        <f>_xlfn.IFNA(INDEX(data_pull!$A:$BA,MATCH(CH$2,data_pull!$B:$B,0),MATCH($A61,data_pull!$2:$2,0)),CG61*(( 1+CH8/400)))</f>
        <v>3873.6</v>
      </c>
      <c r="CI61" s="60">
        <f>_xlfn.IFNA(INDEX(data_pull!$A:$BA,MATCH(CI$2,data_pull!$B:$B,0),MATCH($A61,data_pull!$2:$2,0)),CH61*(( 1+CI8/400)))</f>
        <v>3926.9</v>
      </c>
      <c r="CJ61" s="60">
        <f>_xlfn.IFNA(INDEX(data_pull!$A:$BA,MATCH(CJ$2,data_pull!$B:$B,0),MATCH($A61,data_pull!$2:$2,0)),CI61*(( 1+CJ8/400)))</f>
        <v>3973.3</v>
      </c>
      <c r="CK61" s="60">
        <f>_xlfn.IFNA(INDEX(data_pull!$A:$BA,MATCH(CK$2,data_pull!$B:$B,0),MATCH($A61,data_pull!$2:$2,0)),CJ61*(( 1+CK8/400)))</f>
        <v>4000</v>
      </c>
      <c r="CL61" s="60">
        <f>_xlfn.IFNA(INDEX(data_pull!$A:$BA,MATCH(CL$2,data_pull!$B:$B,0),MATCH($A61,data_pull!$2:$2,0)),CK61*(( 1+CL8/400)))</f>
        <v>4100.3999999999996</v>
      </c>
      <c r="CM61" s="60">
        <f>_xlfn.IFNA(INDEX(data_pull!$A:$BA,MATCH(CM$2,data_pull!$B:$B,0),MATCH($A61,data_pull!$2:$2,0)),CL61*(( 1+CM8/400)))</f>
        <v>4155.7</v>
      </c>
      <c r="CN61" s="60">
        <f>_xlfn.IFNA(INDEX(data_pull!$A:$BA,MATCH(CN$2,data_pull!$B:$B,0),MATCH($A61,data_pull!$2:$2,0)),CM61*(( 1+CN8/400)))</f>
        <v>4227</v>
      </c>
      <c r="CO61" s="60">
        <f>_xlfn.IFNA(INDEX(data_pull!$A:$BA,MATCH(CO$2,data_pull!$B:$B,0),MATCH($A61,data_pull!$2:$2,0)),CN61*(( 1+CO8/400)))</f>
        <v>4307.2</v>
      </c>
      <c r="CP61" s="60">
        <f>_xlfn.IFNA(INDEX(data_pull!$A:$BA,MATCH(CP$2,data_pull!$B:$B,0),MATCH($A61,data_pull!$2:$2,0)),CO61*(( 1+CP8/400)))</f>
        <v>4349.5</v>
      </c>
      <c r="CQ61" s="60">
        <f>_xlfn.IFNA(INDEX(data_pull!$A:$BA,MATCH(CQ$2,data_pull!$B:$B,0),MATCH($A61,data_pull!$2:$2,0)),CP61*(( 1+CQ8/400)))</f>
        <v>4418.6000000000004</v>
      </c>
      <c r="CR61" s="60">
        <f>_xlfn.IFNA(INDEX(data_pull!$A:$BA,MATCH(CR$2,data_pull!$B:$B,0),MATCH($A61,data_pull!$2:$2,0)),CQ61*(( 1+CR8/400)))</f>
        <v>4487.2</v>
      </c>
      <c r="CS61" s="60">
        <f>_xlfn.IFNA(INDEX(data_pull!$A:$BA,MATCH(CS$2,data_pull!$B:$B,0),MATCH($A61,data_pull!$2:$2,0)),CR61*(( 1+CS8/400)))</f>
        <v>4552.7</v>
      </c>
      <c r="CT61" s="60">
        <f>_xlfn.IFNA(INDEX(data_pull!$A:$BA,MATCH(CT$2,data_pull!$B:$B,0),MATCH($A61,data_pull!$2:$2,0)),CS61*(( 1+CT8/400)))</f>
        <v>4621.2</v>
      </c>
      <c r="CU61" s="60">
        <f>_xlfn.IFNA(INDEX(data_pull!$A:$BA,MATCH(CU$2,data_pull!$B:$B,0),MATCH($A61,data_pull!$2:$2,0)),CT61*(( 1+CU8/400)))</f>
        <v>4683.2</v>
      </c>
      <c r="CV61" s="60">
        <f>_xlfn.IFNA(INDEX(data_pull!$A:$BA,MATCH(CV$2,data_pull!$B:$B,0),MATCH($A61,data_pull!$2:$2,0)),CU61*(( 1+CV8/400)))</f>
        <v>4752.8</v>
      </c>
      <c r="CW61" s="60">
        <f>_xlfn.IFNA(INDEX(data_pull!$A:$BA,MATCH(CW$2,data_pull!$B:$B,0),MATCH($A61,data_pull!$2:$2,0)),CV61*(( 1+CW8/400)))</f>
        <v>4826.7</v>
      </c>
      <c r="CX61" s="60">
        <f>_xlfn.IFNA(INDEX(data_pull!$A:$BA,MATCH(CX$2,data_pull!$B:$B,0),MATCH($A61,data_pull!$2:$2,0)),CW61*(( 1+CX8/400)))</f>
        <v>4862.3999999999996</v>
      </c>
      <c r="CY61" s="60">
        <f>_xlfn.IFNA(INDEX(data_pull!$A:$BA,MATCH(CY$2,data_pull!$B:$B,0),MATCH($A61,data_pull!$2:$2,0)),CX61*(( 1+CY8/400)))</f>
        <v>4933.6000000000004</v>
      </c>
      <c r="CZ61" s="60">
        <f>_xlfn.IFNA(INDEX(data_pull!$A:$BA,MATCH(CZ$2,data_pull!$B:$B,0),MATCH($A61,data_pull!$2:$2,0)),CY61*(( 1+CZ8/400)))</f>
        <v>4998.7</v>
      </c>
      <c r="DA61" s="60">
        <f>_xlfn.IFNA(INDEX(data_pull!$A:$BA,MATCH(DA$2,data_pull!$B:$B,0),MATCH($A61,data_pull!$2:$2,0)),CZ61*(( 1+DA8/400)))</f>
        <v>5055.7</v>
      </c>
      <c r="DB61" s="60">
        <f>_xlfn.IFNA(INDEX(data_pull!$A:$BA,MATCH(DB$2,data_pull!$B:$B,0),MATCH($A61,data_pull!$2:$2,0)),DA61*(( 1+DB8/400)))</f>
        <v>5130.6000000000004</v>
      </c>
      <c r="DC61" s="60">
        <f>_xlfn.IFNA(INDEX(data_pull!$A:$BA,MATCH(DC$2,data_pull!$B:$B,0),MATCH($A61,data_pull!$2:$2,0)),DB61*(( 1+DC8/400)))</f>
        <v>5220.5</v>
      </c>
      <c r="DD61" s="60">
        <f>_xlfn.IFNA(INDEX(data_pull!$A:$BA,MATCH(DD$2,data_pull!$B:$B,0),MATCH($A61,data_pull!$2:$2,0)),DC61*(( 1+DD8/400)))</f>
        <v>5274.5</v>
      </c>
      <c r="DE61" s="60">
        <f>_xlfn.IFNA(INDEX(data_pull!$A:$BA,MATCH(DE$2,data_pull!$B:$B,0),MATCH($A61,data_pull!$2:$2,0)),DD61*(( 1+DE8/400)))</f>
        <v>5352.8</v>
      </c>
      <c r="DF61" s="60">
        <f>_xlfn.IFNA(INDEX(data_pull!$A:$BA,MATCH(DF$2,data_pull!$B:$B,0),MATCH($A61,data_pull!$2:$2,0)),DE61*(( 1+DF8/400)))</f>
        <v>5433.1</v>
      </c>
      <c r="DG61" s="60">
        <f>_xlfn.IFNA(INDEX(data_pull!$A:$BA,MATCH(DG$2,data_pull!$B:$B,0),MATCH($A61,data_pull!$2:$2,0)),DF61*(( 1+DG8/400)))</f>
        <v>5471.3</v>
      </c>
      <c r="DH61" s="60">
        <f>_xlfn.IFNA(INDEX(data_pull!$A:$BA,MATCH(DH$2,data_pull!$B:$B,0),MATCH($A61,data_pull!$2:$2,0)),DG61*(( 1+DH8/400)))</f>
        <v>5579.2</v>
      </c>
      <c r="DI61" s="60">
        <f>_xlfn.IFNA(INDEX(data_pull!$A:$BA,MATCH(DI$2,data_pull!$B:$B,0),MATCH($A61,data_pull!$2:$2,0)),DH61*(( 1+DI8/400)))</f>
        <v>5663.6</v>
      </c>
      <c r="DJ61" s="60">
        <f>_xlfn.IFNA(INDEX(data_pull!$A:$BA,MATCH(DJ$2,data_pull!$B:$B,0),MATCH($A61,data_pull!$2:$2,0)),DI61*(( 1+DJ8/400)))</f>
        <v>5721.3</v>
      </c>
      <c r="DK61" s="60">
        <f>_xlfn.IFNA(INDEX(data_pull!$A:$BA,MATCH(DK$2,data_pull!$B:$B,0),MATCH($A61,data_pull!$2:$2,0)),DJ61*(( 1+DK8/400)))</f>
        <v>5832.6</v>
      </c>
      <c r="DL61" s="60">
        <f>_xlfn.IFNA(INDEX(data_pull!$A:$BA,MATCH(DL$2,data_pull!$B:$B,0),MATCH($A61,data_pull!$2:$2,0)),DK61*(( 1+DL8/400)))</f>
        <v>5926.8</v>
      </c>
      <c r="DM61" s="60">
        <f>_xlfn.IFNA(INDEX(data_pull!$A:$BA,MATCH(DM$2,data_pull!$B:$B,0),MATCH($A61,data_pull!$2:$2,0)),DL61*(( 1+DM8/400)))</f>
        <v>6028.2</v>
      </c>
      <c r="DN61" s="60">
        <f>_xlfn.IFNA(INDEX(data_pull!$A:$BA,MATCH(DN$2,data_pull!$B:$B,0),MATCH($A61,data_pull!$2:$2,0)),DM61*(( 1+DN8/400)))</f>
        <v>6102.5</v>
      </c>
      <c r="DO61" s="60">
        <f>_xlfn.IFNA(INDEX(data_pull!$A:$BA,MATCH(DO$2,data_pull!$B:$B,0),MATCH($A61,data_pull!$2:$2,0)),DN61*(( 1+DO8/400)))</f>
        <v>6225.3</v>
      </c>
      <c r="DP61" s="60">
        <f>_xlfn.IFNA(INDEX(data_pull!$A:$BA,MATCH(DP$2,data_pull!$B:$B,0),MATCH($A61,data_pull!$2:$2,0)),DO61*(( 1+DP8/400)))</f>
        <v>6328.9</v>
      </c>
      <c r="DQ61" s="60">
        <f>_xlfn.IFNA(INDEX(data_pull!$A:$BA,MATCH(DQ$2,data_pull!$B:$B,0),MATCH($A61,data_pull!$2:$2,0)),DP61*(( 1+DQ8/400)))</f>
        <v>6459.6</v>
      </c>
      <c r="DR61" s="60">
        <f>_xlfn.IFNA(INDEX(data_pull!$A:$BA,MATCH(DR$2,data_pull!$B:$B,0),MATCH($A61,data_pull!$2:$2,0)),DQ61*(( 1+DR8/400)))</f>
        <v>6613.6</v>
      </c>
      <c r="DS61" s="60">
        <f>_xlfn.IFNA(INDEX(data_pull!$A:$BA,MATCH(DS$2,data_pull!$B:$B,0),MATCH($A61,data_pull!$2:$2,0)),DR61*(( 1+DS8/400)))</f>
        <v>6707.5</v>
      </c>
      <c r="DT61" s="60">
        <f>_xlfn.IFNA(INDEX(data_pull!$A:$BA,MATCH(DT$2,data_pull!$B:$B,0),MATCH($A61,data_pull!$2:$2,0)),DS61*(( 1+DT8/400)))</f>
        <v>6815.4</v>
      </c>
      <c r="DU61" s="60">
        <f>_xlfn.IFNA(INDEX(data_pull!$A:$BA,MATCH(DU$2,data_pull!$B:$B,0),MATCH($A61,data_pull!$2:$2,0)),DT61*(( 1+DU8/400)))</f>
        <v>6912.1</v>
      </c>
      <c r="DV61" s="60">
        <f>_xlfn.IFNA(INDEX(data_pull!$A:$BA,MATCH(DV$2,data_pull!$B:$B,0),MATCH($A61,data_pull!$2:$2,0)),DU61*(( 1+DV8/400)))</f>
        <v>6986.9</v>
      </c>
      <c r="DW61" s="60">
        <f>_xlfn.IFNA(INDEX(data_pull!$A:$BA,MATCH(DW$2,data_pull!$B:$B,0),MATCH($A61,data_pull!$2:$2,0)),DV61*(( 1+DW8/400)))</f>
        <v>7036.3</v>
      </c>
      <c r="DX61" s="60">
        <f>_xlfn.IFNA(INDEX(data_pull!$A:$BA,MATCH(DX$2,data_pull!$B:$B,0),MATCH($A61,data_pull!$2:$2,0)),DW61*(( 1+DX8/400)))</f>
        <v>7064.7</v>
      </c>
      <c r="DY61" s="60">
        <f>_xlfn.IFNA(INDEX(data_pull!$A:$BA,MATCH(DY$2,data_pull!$B:$B,0),MATCH($A61,data_pull!$2:$2,0)),DX61*(( 1+DY8/400)))</f>
        <v>7174.7</v>
      </c>
      <c r="DZ61" s="60">
        <f>_xlfn.IFNA(INDEX(data_pull!$A:$BA,MATCH(DZ$2,data_pull!$B:$B,0),MATCH($A61,data_pull!$2:$2,0)),DY61*(( 1+DZ8/400)))</f>
        <v>7209.9</v>
      </c>
      <c r="EA61" s="60">
        <f>_xlfn.IFNA(INDEX(data_pull!$A:$BA,MATCH(EA$2,data_pull!$B:$B,0),MATCH($A61,data_pull!$2:$2,0)),DZ61*(( 1+EA8/400)))</f>
        <v>7302.1</v>
      </c>
      <c r="EB61" s="60">
        <f>_xlfn.IFNA(INDEX(data_pull!$A:$BA,MATCH(EB$2,data_pull!$B:$B,0),MATCH($A61,data_pull!$2:$2,0)),EA61*(( 1+EB8/400)))</f>
        <v>7390.9</v>
      </c>
      <c r="EC61" s="60">
        <f>_xlfn.IFNA(INDEX(data_pull!$A:$BA,MATCH(EC$2,data_pull!$B:$B,0),MATCH($A61,data_pull!$2:$2,0)),EB61*(( 1+EC8/400)))</f>
        <v>7467.7</v>
      </c>
      <c r="ED61" s="60">
        <f>_xlfn.IFNA(INDEX(data_pull!$A:$BA,MATCH(ED$2,data_pull!$B:$B,0),MATCH($A61,data_pull!$2:$2,0)),EC61*(( 1+ED8/400)))</f>
        <v>7555.8</v>
      </c>
      <c r="EE61" s="60">
        <f>_xlfn.IFNA(INDEX(data_pull!$A:$BA,MATCH(EE$2,data_pull!$B:$B,0),MATCH($A61,data_pull!$2:$2,0)),ED61*(( 1+EE8/400)))</f>
        <v>7642.6</v>
      </c>
      <c r="EF61" s="60">
        <f>_xlfn.IFNA(INDEX(data_pull!$A:$BA,MATCH(EF$2,data_pull!$B:$B,0),MATCH($A61,data_pull!$2:$2,0)),EE61*(( 1+EF8/400)))</f>
        <v>7802.6</v>
      </c>
      <c r="EG61" s="60">
        <f>_xlfn.IFNA(INDEX(data_pull!$A:$BA,MATCH(EG$2,data_pull!$B:$B,0),MATCH($A61,data_pull!$2:$2,0)),EF61*(( 1+EG8/400)))</f>
        <v>7891.5</v>
      </c>
      <c r="EH61" s="60">
        <f>_xlfn.IFNA(INDEX(data_pull!$A:$BA,MATCH(EH$2,data_pull!$B:$B,0),MATCH($A61,data_pull!$2:$2,0)),EG61*(( 1+EH8/400)))</f>
        <v>8027.7</v>
      </c>
      <c r="EI61" s="60">
        <f>_xlfn.IFNA(INDEX(data_pull!$A:$BA,MATCH(EI$2,data_pull!$B:$B,0),MATCH($A61,data_pull!$2:$2,0)),EH61*(( 1+EI8/400)))</f>
        <v>8133</v>
      </c>
      <c r="EJ61" s="60">
        <f>_xlfn.IFNA(INDEX(data_pull!$A:$BA,MATCH(EJ$2,data_pull!$B:$B,0),MATCH($A61,data_pull!$2:$2,0)),EI61*(( 1+EJ8/400)))</f>
        <v>8264.2999999999993</v>
      </c>
      <c r="EK61" s="60">
        <f>_xlfn.IFNA(INDEX(data_pull!$A:$BA,MATCH(EK$2,data_pull!$B:$B,0),MATCH($A61,data_pull!$2:$2,0)),EJ61*(( 1+EK8/400)))</f>
        <v>8425.6</v>
      </c>
      <c r="EL61" s="60">
        <f>_xlfn.IFNA(INDEX(data_pull!$A:$BA,MATCH(EL$2,data_pull!$B:$B,0),MATCH($A61,data_pull!$2:$2,0)),EK61*(( 1+EL8/400)))</f>
        <v>8523</v>
      </c>
      <c r="EM61" s="60">
        <f>_xlfn.IFNA(INDEX(data_pull!$A:$BA,MATCH(EM$2,data_pull!$B:$B,0),MATCH($A61,data_pull!$2:$2,0)),EL61*(( 1+EM8/400)))</f>
        <v>8671.4</v>
      </c>
      <c r="EN61" s="60">
        <f>_xlfn.IFNA(INDEX(data_pull!$A:$BA,MATCH(EN$2,data_pull!$B:$B,0),MATCH($A61,data_pull!$2:$2,0)),EM61*(( 1+EN8/400)))</f>
        <v>8849.2000000000007</v>
      </c>
      <c r="EO61" s="60">
        <f>_xlfn.IFNA(INDEX(data_pull!$A:$BA,MATCH(EO$2,data_pull!$B:$B,0),MATCH($A61,data_pull!$2:$2,0)),EN61*(( 1+EO8/400)))</f>
        <v>8944.9</v>
      </c>
      <c r="EP61" s="60">
        <f>_xlfn.IFNA(INDEX(data_pull!$A:$BA,MATCH(EP$2,data_pull!$B:$B,0),MATCH($A61,data_pull!$2:$2,0)),EO61*(( 1+EP8/400)))</f>
        <v>9090.7000000000007</v>
      </c>
      <c r="EQ61" s="60">
        <f>_xlfn.IFNA(INDEX(data_pull!$A:$BA,MATCH(EQ$2,data_pull!$B:$B,0),MATCH($A61,data_pull!$2:$2,0)),EP61*(( 1+EQ8/400)))</f>
        <v>9210.2000000000007</v>
      </c>
      <c r="ER61" s="60">
        <f>_xlfn.IFNA(INDEX(data_pull!$A:$BA,MATCH(ER$2,data_pull!$B:$B,0),MATCH($A61,data_pull!$2:$2,0)),EQ61*(( 1+ER8/400)))</f>
        <v>9333</v>
      </c>
      <c r="ES61" s="60">
        <f>_xlfn.IFNA(INDEX(data_pull!$A:$BA,MATCH(ES$2,data_pull!$B:$B,0),MATCH($A61,data_pull!$2:$2,0)),ER61*(( 1+ES8/400)))</f>
        <v>9407.5</v>
      </c>
      <c r="ET61" s="60">
        <f>_xlfn.IFNA(INDEX(data_pull!$A:$BA,MATCH(ET$2,data_pull!$B:$B,0),MATCH($A61,data_pull!$2:$2,0)),ES61*(( 1+ET8/400)))</f>
        <v>9549.4</v>
      </c>
      <c r="EU61" s="60">
        <f>_xlfn.IFNA(INDEX(data_pull!$A:$BA,MATCH(EU$2,data_pull!$B:$B,0),MATCH($A61,data_pull!$2:$2,0)),ET61*(( 1+EU8/400)))</f>
        <v>9644.7000000000007</v>
      </c>
      <c r="EV61" s="60">
        <f>_xlfn.IFNA(INDEX(data_pull!$A:$BA,MATCH(EV$2,data_pull!$B:$B,0),MATCH($A61,data_pull!$2:$2,0)),EU61*(( 1+EV8/400)))</f>
        <v>9753.7999999999993</v>
      </c>
      <c r="EW61" s="60">
        <f>_xlfn.IFNA(INDEX(data_pull!$A:$BA,MATCH(EW$2,data_pull!$B:$B,0),MATCH($A61,data_pull!$2:$2,0)),EV61*(( 1+EW8/400)))</f>
        <v>9877.7999999999993</v>
      </c>
      <c r="EX61" s="60">
        <f>_xlfn.IFNA(INDEX(data_pull!$A:$BA,MATCH(EX$2,data_pull!$B:$B,0),MATCH($A61,data_pull!$2:$2,0)),EW61*(( 1+EX8/400)))</f>
        <v>9934.2999999999993</v>
      </c>
      <c r="EY61" s="60">
        <f>_xlfn.IFNA(INDEX(data_pull!$A:$BA,MATCH(EY$2,data_pull!$B:$B,0),MATCH($A61,data_pull!$2:$2,0)),EX61*(( 1+EY8/400)))</f>
        <v>10052.799999999999</v>
      </c>
      <c r="EZ61" s="60">
        <f>_xlfn.IFNA(INDEX(data_pull!$A:$BA,MATCH(EZ$2,data_pull!$B:$B,0),MATCH($A61,data_pull!$2:$2,0)),EY61*(( 1+EZ8/400)))</f>
        <v>10081</v>
      </c>
      <c r="FA61" s="60">
        <f>_xlfn.IFNA(INDEX(data_pull!$A:$BA,MATCH(FA$2,data_pull!$B:$B,0),MATCH($A61,data_pull!$2:$2,0)),EZ61*(( 1+FA8/400)))</f>
        <v>9837.2999999999993</v>
      </c>
      <c r="FB61" s="60">
        <f>_xlfn.IFNA(INDEX(data_pull!$A:$BA,MATCH(FB$2,data_pull!$B:$B,0),MATCH($A61,data_pull!$2:$2,0)),FA61*(( 1+FB8/400)))</f>
        <v>9756.1</v>
      </c>
      <c r="FC61" s="60">
        <f>_xlfn.IFNA(INDEX(data_pull!$A:$BA,MATCH(FC$2,data_pull!$B:$B,0),MATCH($A61,data_pull!$2:$2,0)),FB61*(( 1+FC8/400)))</f>
        <v>9760.2000000000007</v>
      </c>
      <c r="FD61" s="60">
        <f>_xlfn.IFNA(INDEX(data_pull!$A:$BA,MATCH(FD$2,data_pull!$B:$B,0),MATCH($A61,data_pull!$2:$2,0)),FC61*(( 1+FD8/400)))</f>
        <v>9895.4</v>
      </c>
      <c r="FE61" s="60">
        <f>_xlfn.IFNA(INDEX(data_pull!$A:$BA,MATCH(FE$2,data_pull!$B:$B,0),MATCH($A61,data_pull!$2:$2,0)),FD61*(( 1+FE8/400)))</f>
        <v>9957.1</v>
      </c>
      <c r="FF61" s="60">
        <f>_xlfn.IFNA(INDEX(data_pull!$A:$BA,MATCH(FF$2,data_pull!$B:$B,0),MATCH($A61,data_pull!$2:$2,0)),FE61*(( 1+FF8/400)))</f>
        <v>10040.5</v>
      </c>
      <c r="FG61" s="60">
        <f>_xlfn.IFNA(INDEX(data_pull!$A:$BA,MATCH(FG$2,data_pull!$B:$B,0),MATCH($A61,data_pull!$2:$2,0)),FF61*(( 1+FG8/400)))</f>
        <v>10131.799999999999</v>
      </c>
      <c r="FH61" s="60">
        <f>_xlfn.IFNA(INDEX(data_pull!$A:$BA,MATCH(FH$2,data_pull!$B:$B,0),MATCH($A61,data_pull!$2:$2,0)),FG61*(( 1+FH8/400)))</f>
        <v>10220.6</v>
      </c>
      <c r="FI61" s="60">
        <f>_xlfn.IFNA(INDEX(data_pull!$A:$BA,MATCH(FI$2,data_pull!$B:$B,0),MATCH($A61,data_pull!$2:$2,0)),FH61*(( 1+FI8/400)))</f>
        <v>10350.5</v>
      </c>
      <c r="FJ61" s="60">
        <f>_xlfn.IFNA(INDEX(data_pull!$A:$BA,MATCH(FJ$2,data_pull!$B:$B,0),MATCH($A61,data_pull!$2:$2,0)),FI61*(( 1+FJ8/400)))</f>
        <v>10485.4</v>
      </c>
      <c r="FK61" s="60">
        <f>_xlfn.IFNA(INDEX(data_pull!$A:$BA,MATCH(FK$2,data_pull!$B:$B,0),MATCH($A61,data_pull!$2:$2,0)),FJ61*(( 1+FK8/400)))</f>
        <v>10612.1</v>
      </c>
      <c r="FL61" s="60">
        <f>_xlfn.IFNA(INDEX(data_pull!$A:$BA,MATCH(FL$2,data_pull!$B:$B,0),MATCH($A61,data_pull!$2:$2,0)),FK61*(( 1+FL8/400)))</f>
        <v>10705.4</v>
      </c>
      <c r="FM61" s="60">
        <f>_xlfn.IFNA(INDEX(data_pull!$A:$BA,MATCH(FM$2,data_pull!$B:$B,0),MATCH($A61,data_pull!$2:$2,0)),FL61*(( 1+FM8/400)))</f>
        <v>10761.6</v>
      </c>
      <c r="FN61" s="60">
        <f>_xlfn.IFNA(INDEX(data_pull!$A:$BA,MATCH(FN$2,data_pull!$B:$B,0),MATCH($A61,data_pull!$2:$2,0)),FM61*(( 1+FN8/400)))</f>
        <v>10922.4</v>
      </c>
      <c r="FO61" s="60">
        <f>_xlfn.IFNA(INDEX(data_pull!$A:$BA,MATCH(FO$2,data_pull!$B:$B,0),MATCH($A61,data_pull!$2:$2,0)),FN61*(( 1+FO8/400)))</f>
        <v>10964.9</v>
      </c>
      <c r="FP61" s="60">
        <f>_xlfn.IFNA(INDEX(data_pull!$A:$BA,MATCH(FP$2,data_pull!$B:$B,0),MATCH($A61,data_pull!$2:$2,0)),FO61*(( 1+FP8/400)))</f>
        <v>11014.2</v>
      </c>
      <c r="FQ61" s="60">
        <f>_xlfn.IFNA(INDEX(data_pull!$A:$BA,MATCH(FQ$2,data_pull!$B:$B,0),MATCH($A61,data_pull!$2:$2,0)),FP61*(( 1+FQ8/400)))</f>
        <v>11125.7</v>
      </c>
      <c r="FR61" s="60">
        <f>_xlfn.IFNA(INDEX(data_pull!$A:$BA,MATCH(FR$2,data_pull!$B:$B,0),MATCH($A61,data_pull!$2:$2,0)),FQ61*(( 1+FR8/400)))</f>
        <v>11223.2</v>
      </c>
      <c r="FS61" s="60">
        <f>_xlfn.IFNA(INDEX(data_pull!$A:$BA,MATCH(FS$2,data_pull!$B:$B,0),MATCH($A61,data_pull!$2:$2,0)),FR61*(( 1+FS8/400)))</f>
        <v>11239.6</v>
      </c>
      <c r="FT61" s="60">
        <f>_xlfn.IFNA(INDEX(data_pull!$A:$BA,MATCH(FT$2,data_pull!$B:$B,0),MATCH($A61,data_pull!$2:$2,0)),FS61*(( 1+FT8/400)))</f>
        <v>11330.9</v>
      </c>
      <c r="FU61" s="60">
        <f>_xlfn.IFNA(INDEX(data_pull!$A:$BA,MATCH(FU$2,data_pull!$B:$B,0),MATCH($A61,data_pull!$2:$2,0)),FT61*(( 1+FU8/400)))</f>
        <v>11475.1</v>
      </c>
      <c r="FV61" s="60">
        <f>_xlfn.IFNA(INDEX(data_pull!$A:$BA,MATCH(FV$2,data_pull!$B:$B,0),MATCH($A61,data_pull!$2:$2,0)),FU61*(( 1+FV8/400)))</f>
        <v>11573.9</v>
      </c>
      <c r="FW61" s="60">
        <f>_xlfn.IFNA(INDEX(data_pull!$A:$BA,MATCH(FW$2,data_pull!$B:$B,0),MATCH($A61,data_pull!$2:$2,0)),FV61*(( 1+FW8/400)))</f>
        <v>11756</v>
      </c>
      <c r="FX61" s="60">
        <f>_xlfn.IFNA(INDEX(data_pull!$A:$BA,MATCH(FX$2,data_pull!$B:$B,0),MATCH($A61,data_pull!$2:$2,0)),FW61*(( 1+FX8/400)))</f>
        <v>11920.7</v>
      </c>
      <c r="FY61" s="60">
        <f>_xlfn.IFNA(INDEX(data_pull!$A:$BA,MATCH(FY$2,data_pull!$B:$B,0),MATCH($A61,data_pull!$2:$2,0)),FX61*(( 1+FY8/400)))</f>
        <v>12045.5</v>
      </c>
      <c r="FZ61" s="60">
        <f>_xlfn.IFNA(INDEX(data_pull!$A:$BA,MATCH(FZ$2,data_pull!$B:$B,0),MATCH($A61,data_pull!$2:$2,0)),FY61*(( 1+FZ8/400)))</f>
        <v>12095.6</v>
      </c>
      <c r="GA61" s="60">
        <f>_xlfn.IFNA(INDEX(data_pull!$A:$BA,MATCH(GA$2,data_pull!$B:$B,0),MATCH($A61,data_pull!$2:$2,0)),FZ61*(( 1+GA8/400)))</f>
        <v>12256.7</v>
      </c>
      <c r="GB61" s="60">
        <f>_xlfn.IFNA(INDEX(data_pull!$A:$BA,MATCH(GB$2,data_pull!$B:$B,0),MATCH($A61,data_pull!$2:$2,0)),GA61*(( 1+GB8/400)))</f>
        <v>12380.7</v>
      </c>
      <c r="GC61" s="60">
        <f>_xlfn.IFNA(INDEX(data_pull!$A:$BA,MATCH(GC$2,data_pull!$B:$B,0),MATCH($A61,data_pull!$2:$2,0)),GB61*(( 1+GC8/400)))</f>
        <v>12445.1</v>
      </c>
      <c r="GD61" s="60">
        <f>_xlfn.IFNA(INDEX(data_pull!$A:$BA,MATCH(GD$2,data_pull!$B:$B,0),MATCH($A61,data_pull!$2:$2,0)),GC61*(( 1+GD8/400)))</f>
        <v>12526.5</v>
      </c>
      <c r="GE61" s="60">
        <f>_xlfn.IFNA(INDEX(data_pull!$A:$BA,MATCH(GE$2,data_pull!$B:$B,0),MATCH($A61,data_pull!$2:$2,0)),GD61*(( 1+GE8/400)))</f>
        <v>12706.5</v>
      </c>
      <c r="GF61" s="60">
        <f>_xlfn.IFNA(INDEX(data_pull!$A:$BA,MATCH(GF$2,data_pull!$B:$B,0),MATCH($A61,data_pull!$2:$2,0)),GE61*(( 1+GF8/400)))</f>
        <v>12845.2</v>
      </c>
      <c r="GG61" s="60">
        <f>_xlfn.IFNA(INDEX(data_pull!$A:$BA,MATCH(GG$2,data_pull!$B:$B,0),MATCH($A61,data_pull!$2:$2,0)),GF61*(( 1+GG8/400)))</f>
        <v>12989.4</v>
      </c>
      <c r="GH61" s="60">
        <f>_xlfn.IFNA(INDEX(data_pull!$A:$BA,MATCH(GH$2,data_pull!$B:$B,0),MATCH($A61,data_pull!$2:$2,0)),GG61*(( 1+GH8/400)))</f>
        <v>13114.1</v>
      </c>
      <c r="GI61" s="60">
        <f>_xlfn.IFNA(INDEX(data_pull!$A:$BA,MATCH(GI$2,data_pull!$B:$B,0),MATCH($A61,data_pull!$2:$2,0)),GH61*(( 1+GI8/400)))</f>
        <v>13233.2</v>
      </c>
      <c r="GJ61" s="60">
        <f>_xlfn.IFNA(INDEX(data_pull!$A:$BA,MATCH(GJ$2,data_pull!$B:$B,0),MATCH($A61,data_pull!$2:$2,0)),GI61*(( 1+GJ8/400)))</f>
        <v>13359.1</v>
      </c>
      <c r="GK61" s="60">
        <f>_xlfn.IFNA(INDEX(data_pull!$A:$BA,MATCH(GK$2,data_pull!$B:$B,0),MATCH($A61,data_pull!$2:$2,0)),GJ61*(( 1+GK8/400)))</f>
        <v>13579.2</v>
      </c>
      <c r="GL61" s="60">
        <f>_xlfn.IFNA(INDEX(data_pull!$A:$BA,MATCH(GL$2,data_pull!$B:$B,0),MATCH($A61,data_pull!$2:$2,0)),GK61*(( 1+GL8/400)))</f>
        <v>13679.6</v>
      </c>
      <c r="GM61" s="60">
        <f>_xlfn.IFNA(INDEX(data_pull!$A:$BA,MATCH(GM$2,data_pull!$B:$B,0),MATCH($A61,data_pull!$2:$2,0)),GL61*(( 1+GM8/400)))</f>
        <v>13875.6</v>
      </c>
      <c r="GN61" s="60">
        <f>_xlfn.IFNA(INDEX(data_pull!$A:$BA,MATCH(GN$2,data_pull!$B:$B,0),MATCH($A61,data_pull!$2:$2,0)),GM61*(( 1+GN8/400)))</f>
        <v>14050.5</v>
      </c>
      <c r="GO61" s="60">
        <f>_xlfn.IFNA(INDEX(data_pull!$A:$BA,MATCH(GO$2,data_pull!$B:$B,0),MATCH($A61,data_pull!$2:$2,0)),GN61*(( 1+GO8/400)))</f>
        <v>14200.6</v>
      </c>
      <c r="GP61" s="60">
        <f>_xlfn.IFNA(INDEX(data_pull!$A:$BA,MATCH(GP$2,data_pull!$B:$B,0),MATCH($A61,data_pull!$2:$2,0)),GO61*(( 1+GP8/400)))</f>
        <v>14386.585182326817</v>
      </c>
      <c r="GQ61" s="60">
        <f>_xlfn.IFNA(INDEX(data_pull!$A:$BA,MATCH(GQ$2,data_pull!$B:$B,0),MATCH($A61,data_pull!$2:$2,0)),GP61*(( 1+GQ8/400)))</f>
        <v>14553.210405180158</v>
      </c>
      <c r="GR61" s="60">
        <f>_xlfn.IFNA(INDEX(data_pull!$A:$BA,MATCH(GR$2,data_pull!$B:$B,0),MATCH($A61,data_pull!$2:$2,0)),GQ61*(( 1+GR8/400)))</f>
        <v>14735.874793693149</v>
      </c>
      <c r="GS61" s="60">
        <f>_xlfn.IFNA(INDEX(data_pull!$A:$BA,MATCH(GS$2,data_pull!$B:$B,0),MATCH($A61,data_pull!$2:$2,0)),GR61*(( 1+GS8/400)))</f>
        <v>14919.264973365012</v>
      </c>
      <c r="GT61" s="60">
        <f>_xlfn.IFNA(INDEX(data_pull!$A:$BA,MATCH(GT$2,data_pull!$B:$B,0),MATCH($A61,data_pull!$2:$2,0)),GS61*(( 1+GT8/400)))</f>
        <v>15091.684494472154</v>
      </c>
      <c r="GU61" s="60">
        <f>_xlfn.IFNA(INDEX(data_pull!$A:$BA,MATCH(GU$2,data_pull!$B:$B,0),MATCH($A61,data_pull!$2:$2,0)),GT61*(( 1+GU8/400)))</f>
        <v>15256.047448048146</v>
      </c>
      <c r="GV61" s="60">
        <f>_xlfn.IFNA(INDEX(data_pull!$A:$BA,MATCH(GV$2,data_pull!$B:$B,0),MATCH($A61,data_pull!$2:$2,0)),GU61*(( 1+GV8/400)))</f>
        <v>15406.394408358638</v>
      </c>
      <c r="GW61" s="60">
        <f>_xlfn.IFNA(INDEX(data_pull!$A:$BA,MATCH(GW$2,data_pull!$B:$B,0),MATCH($A61,data_pull!$2:$2,0)),GV61*(( 1+GW8/400)))</f>
        <v>15552.00976908413</v>
      </c>
      <c r="GX61" s="60">
        <f>_xlfn.IFNA(INDEX(data_pull!$A:$BA,MATCH(GX$2,data_pull!$B:$B,0),MATCH($A61,data_pull!$2:$2,0)),GW61*(( 1+GX8/400)))</f>
        <v>15697.214066976143</v>
      </c>
      <c r="GY61" s="60">
        <f>_xlfn.IFNA(INDEX(data_pull!$A:$BA,MATCH(GY$2,data_pull!$B:$B,0),MATCH($A61,data_pull!$2:$2,0)),GX61*(( 1+GY8/400)))</f>
        <v>15843.240850710354</v>
      </c>
      <c r="GZ61" s="60">
        <f>_xlfn.IFNA(INDEX(data_pull!$A:$BA,MATCH(GZ$2,data_pull!$B:$B,0),MATCH($A61,data_pull!$2:$2,0)),GY61*(( 1+GZ8/400)))</f>
        <v>15993.792335293099</v>
      </c>
      <c r="HA61" s="60">
        <f>_xlfn.IFNA(INDEX(data_pull!$A:$BA,MATCH(HA$2,data_pull!$B:$B,0),MATCH($A61,data_pull!$2:$2,0)),GZ61*(( 1+HA8/400)))</f>
        <v>16145.784204495681</v>
      </c>
      <c r="HB61" s="60">
        <f>_xlfn.IFNA(INDEX(data_pull!$A:$BA,MATCH(HB$2,data_pull!$B:$B,0),MATCH($A61,data_pull!$2:$2,0)),HA61*(( 1+HB8/400)))</f>
        <v>16310.753403489591</v>
      </c>
      <c r="HC61" s="60">
        <f>_xlfn.IFNA(INDEX(data_pull!$A:$BA,MATCH(HC$2,data_pull!$B:$B,0),MATCH($A61,data_pull!$2:$2,0)),HB61*(( 1+HC8/400)))</f>
        <v>16476.753882201581</v>
      </c>
      <c r="HD61" s="60">
        <f>_xlfn.IFNA(INDEX(data_pull!$A:$BA,MATCH(HD$2,data_pull!$B:$B,0),MATCH($A61,data_pull!$2:$2,0)),HC61*(( 1+HD8/400)))</f>
        <v>16647.911976699637</v>
      </c>
      <c r="HE61" s="60">
        <f>_xlfn.IFNA(INDEX(data_pull!$A:$BA,MATCH(HE$2,data_pull!$B:$B,0),MATCH($A61,data_pull!$2:$2,0)),HD61*(( 1+HE8/400)))</f>
        <v>16821.031032730054</v>
      </c>
      <c r="HF61" s="60">
        <f>_xlfn.IFNA(INDEX(data_pull!$A:$BA,MATCH(HF$2,data_pull!$B:$B,0),MATCH($A61,data_pull!$2:$2,0)),HE61*(( 1+HF8/400)))</f>
        <v>16997.866645975755</v>
      </c>
      <c r="HG61" s="60">
        <f>_xlfn.IFNA(INDEX(data_pull!$A:$BA,MATCH(HG$2,data_pull!$B:$B,0),MATCH($A61,data_pull!$2:$2,0)),HF61*(( 1+HG8/400)))</f>
        <v>17170.677193736443</v>
      </c>
      <c r="HH61" s="60">
        <f>_xlfn.IFNA(INDEX(data_pull!$A:$BA,MATCH(HH$2,data_pull!$B:$B,0),MATCH($A61,data_pull!$2:$2,0)),HG61*(( 1+HH8/400)))</f>
        <v>17344.622854420399</v>
      </c>
      <c r="HI61" s="60">
        <f>_xlfn.IFNA(INDEX(data_pull!$A:$BA,MATCH(HI$2,data_pull!$B:$B,0),MATCH($A61,data_pull!$2:$2,0)),HH61*(( 1+HI8/400)))</f>
        <v>17521.561333419661</v>
      </c>
      <c r="HJ61" s="60">
        <f>_xlfn.IFNA(INDEX(data_pull!$A:$BA,MATCH(HJ$2,data_pull!$B:$B,0),MATCH($A61,data_pull!$2:$2,0)),HI61*(( 1+HJ8/400)))</f>
        <v>17709.656280488998</v>
      </c>
      <c r="HK61" s="60">
        <f>_xlfn.IFNA(INDEX(data_pull!$A:$BA,MATCH(HK$2,data_pull!$B:$B,0),MATCH($A61,data_pull!$2:$2,0)),HJ61*(( 1+HK8/400)))</f>
        <v>17897.648124769617</v>
      </c>
      <c r="HL61" s="60">
        <f>_xlfn.IFNA(INDEX(data_pull!$A:$BA,MATCH(HL$2,data_pull!$B:$B,0),MATCH($A61,data_pull!$2:$2,0)),HK61*(( 1+HL8/400)))</f>
        <v>18083.056804441021</v>
      </c>
      <c r="HM61" s="60">
        <f>_xlfn.IFNA(INDEX(data_pull!$A:$BA,MATCH(HM$2,data_pull!$B:$B,0),MATCH($A61,data_pull!$2:$2,0)),HL61*(( 1+HM8/400)))</f>
        <v>18270.118746226006</v>
      </c>
      <c r="HN61" s="60">
        <f>_xlfn.IFNA(INDEX(data_pull!$A:$BA,MATCH(HN$2,data_pull!$B:$B,0),MATCH($A61,data_pull!$2:$2,0)),HM61*(( 1+HN8/400)))</f>
        <v>18464.210030443359</v>
      </c>
      <c r="HO61" s="60">
        <f>_xlfn.IFNA(INDEX(data_pull!$A:$BA,MATCH(HO$2,data_pull!$B:$B,0),MATCH($A61,data_pull!$2:$2,0)),HN61*(( 1+HO8/400)))</f>
        <v>18656.130344537629</v>
      </c>
      <c r="HP61" s="60">
        <f>_xlfn.IFNA(INDEX(data_pull!$A:$BA,MATCH(HP$2,data_pull!$B:$B,0),MATCH($A61,data_pull!$2:$2,0)),HO61*(( 1+HP8/400)))</f>
        <v>18844.640950571797</v>
      </c>
      <c r="HQ61" s="60">
        <f>_xlfn.IFNA(INDEX(data_pull!$A:$BA,MATCH(HQ$2,data_pull!$B:$B,0),MATCH($A61,data_pull!$2:$2,0)),HP61*(( 1+HQ8/400)))</f>
        <v>19028.50538256847</v>
      </c>
      <c r="HR61" s="60">
        <f>_xlfn.IFNA(INDEX(data_pull!$A:$BA,MATCH(HR$2,data_pull!$B:$B,0),MATCH($A61,data_pull!$2:$2,0)),HQ61*(( 1+HR8/400)))</f>
        <v>19224.766002523378</v>
      </c>
      <c r="HS61" s="60">
        <f>_xlfn.IFNA(INDEX(data_pull!$A:$BA,MATCH(HS$2,data_pull!$B:$B,0),MATCH($A61,data_pull!$2:$2,0)),HR61*(( 1+HS8/400)))</f>
        <v>19411.006401066003</v>
      </c>
      <c r="HT61" s="60">
        <f>_xlfn.IFNA(INDEX(data_pull!$A:$BA,MATCH(HT$2,data_pull!$B:$B,0),MATCH($A61,data_pull!$2:$2,0)),HS61*(( 1+HT8/400)))</f>
        <v>19600.034316693425</v>
      </c>
      <c r="HU61" s="60">
        <f>_xlfn.IFNA(INDEX(data_pull!$A:$BA,MATCH(HU$2,data_pull!$B:$B,0),MATCH($A61,data_pull!$2:$2,0)),HT61*(( 1+HU8/400)))</f>
        <v>19792.780154046977</v>
      </c>
      <c r="HV61" s="60">
        <f>_xlfn.IFNA(INDEX(data_pull!$A:$BA,MATCH(HV$2,data_pull!$B:$B,0),MATCH($A61,data_pull!$2:$2,0)),HU61*(( 1+HV8/400)))</f>
        <v>19998.966298995532</v>
      </c>
      <c r="HW61" s="60">
        <f>_xlfn.IFNA(INDEX(data_pull!$A:$BA,MATCH(HW$2,data_pull!$B:$B,0),MATCH($A61,data_pull!$2:$2,0)),HV61*(( 1+HW8/400)))</f>
        <v>20203.600828932995</v>
      </c>
      <c r="HX61" s="60">
        <f>_xlfn.IFNA(INDEX(data_pull!$A:$BA,MATCH(HX$2,data_pull!$B:$B,0),MATCH($A61,data_pull!$2:$2,0)),HW61*(( 1+HX8/400)))</f>
        <v>20409.270018233892</v>
      </c>
      <c r="HY61" s="60">
        <f>_xlfn.IFNA(INDEX(data_pull!$A:$BA,MATCH(HY$2,data_pull!$B:$B,0),MATCH($A61,data_pull!$2:$2,0)),HX61*(( 1+HY8/400)))</f>
        <v>20614.008629507905</v>
      </c>
      <c r="HZ61" s="60">
        <f>_xlfn.IFNA(INDEX(data_pull!$A:$BA,MATCH(HZ$2,data_pull!$B:$B,0),MATCH($A61,data_pull!$2:$2,0)),HY61*(( 1+HZ8/400)))</f>
        <v>20818.954296287582</v>
      </c>
      <c r="IA61" s="60">
        <f>_xlfn.IFNA(INDEX(data_pull!$A:$BA,MATCH(IA$2,data_pull!$B:$B,0),MATCH($A61,data_pull!$2:$2,0)),HZ61*(( 1+IA8/400)))</f>
        <v>21024.313784887814</v>
      </c>
      <c r="IB61" s="60">
        <f>_xlfn.IFNA(INDEX(data_pull!$A:$BA,MATCH(IB$2,data_pull!$B:$B,0),MATCH($A61,data_pull!$2:$2,0)),IA61*(( 1+IB8/400)))</f>
        <v>21231.948329596802</v>
      </c>
      <c r="IC61" s="60">
        <f>_xlfn.IFNA(INDEX(data_pull!$A:$BA,MATCH(IC$2,data_pull!$B:$B,0),MATCH($A61,data_pull!$2:$2,0)),IB61*(( 1+IC8/400)))</f>
        <v>21440.513796420404</v>
      </c>
      <c r="ID61" s="60"/>
    </row>
    <row r="62" spans="1:238">
      <c r="A62" s="69" t="s">
        <v>9</v>
      </c>
      <c r="B62" s="60">
        <f>_xlfn.IFNA(INDEX(data_pull!$A:$BA,MATCH(B$2,data_pull!$B:$B,0),MATCH($A62,data_pull!$2:$2,0)),A62*(( 1+B9/400)))</f>
        <v>3065.1</v>
      </c>
      <c r="C62" s="60">
        <f>_xlfn.IFNA(INDEX(data_pull!$A:$BA,MATCH(C$2,data_pull!$B:$B,0),MATCH($A62,data_pull!$2:$2,0)),B62*(( 1+C9/400)))</f>
        <v>3079</v>
      </c>
      <c r="D62" s="60">
        <f>_xlfn.IFNA(INDEX(data_pull!$A:$BA,MATCH(D$2,data_pull!$B:$B,0),MATCH($A62,data_pull!$2:$2,0)),C62*(( 1+D9/400)))</f>
        <v>3106</v>
      </c>
      <c r="E62" s="60">
        <f>_xlfn.IFNA(INDEX(data_pull!$A:$BA,MATCH(E$2,data_pull!$B:$B,0),MATCH($A62,data_pull!$2:$2,0)),D62*(( 1+E9/400)))</f>
        <v>3097.5</v>
      </c>
      <c r="F62" s="60">
        <f>_xlfn.IFNA(INDEX(data_pull!$A:$BA,MATCH(F$2,data_pull!$B:$B,0),MATCH($A62,data_pull!$2:$2,0)),E62*(( 1+F9/400)))</f>
        <v>3157</v>
      </c>
      <c r="G62" s="60">
        <f>_xlfn.IFNA(INDEX(data_pull!$A:$BA,MATCH(G$2,data_pull!$B:$B,0),MATCH($A62,data_pull!$2:$2,0)),F62*(( 1+G9/400)))</f>
        <v>3186</v>
      </c>
      <c r="H62" s="60">
        <f>_xlfn.IFNA(INDEX(data_pull!$A:$BA,MATCH(H$2,data_pull!$B:$B,0),MATCH($A62,data_pull!$2:$2,0)),G62*(( 1+H9/400)))</f>
        <v>3211.4</v>
      </c>
      <c r="I62" s="60">
        <f>_xlfn.IFNA(INDEX(data_pull!$A:$BA,MATCH(I$2,data_pull!$B:$B,0),MATCH($A62,data_pull!$2:$2,0)),H62*(( 1+I9/400)))</f>
        <v>3264.7</v>
      </c>
      <c r="J62" s="60">
        <f>_xlfn.IFNA(INDEX(data_pull!$A:$BA,MATCH(J$2,data_pull!$B:$B,0),MATCH($A62,data_pull!$2:$2,0)),I62*(( 1+J9/400)))</f>
        <v>3307.8</v>
      </c>
      <c r="K62" s="60">
        <f>_xlfn.IFNA(INDEX(data_pull!$A:$BA,MATCH(K$2,data_pull!$B:$B,0),MATCH($A62,data_pull!$2:$2,0)),J62*(( 1+K9/400)))</f>
        <v>3370.7</v>
      </c>
      <c r="L62" s="60">
        <f>_xlfn.IFNA(INDEX(data_pull!$A:$BA,MATCH(L$2,data_pull!$B:$B,0),MATCH($A62,data_pull!$2:$2,0)),K62*(( 1+L9/400)))</f>
        <v>3422.7</v>
      </c>
      <c r="M62" s="60">
        <f>_xlfn.IFNA(INDEX(data_pull!$A:$BA,MATCH(M$2,data_pull!$B:$B,0),MATCH($A62,data_pull!$2:$2,0)),L62*(( 1+M9/400)))</f>
        <v>3503</v>
      </c>
      <c r="N62" s="60">
        <f>_xlfn.IFNA(INDEX(data_pull!$A:$BA,MATCH(N$2,data_pull!$B:$B,0),MATCH($A62,data_pull!$2:$2,0)),M62*(( 1+N9/400)))</f>
        <v>3567</v>
      </c>
      <c r="O62" s="60">
        <f>_xlfn.IFNA(INDEX(data_pull!$A:$BA,MATCH(O$2,data_pull!$B:$B,0),MATCH($A62,data_pull!$2:$2,0)),N62*(( 1+O9/400)))</f>
        <v>3565.3</v>
      </c>
      <c r="P62" s="60">
        <f>_xlfn.IFNA(INDEX(data_pull!$A:$BA,MATCH(P$2,data_pull!$B:$B,0),MATCH($A62,data_pull!$2:$2,0)),O62*(( 1+P9/400)))</f>
        <v>3577.9</v>
      </c>
      <c r="Q62" s="60">
        <f>_xlfn.IFNA(INDEX(data_pull!$A:$BA,MATCH(Q$2,data_pull!$B:$B,0),MATCH($A62,data_pull!$2:$2,0)),P62*(( 1+Q9/400)))</f>
        <v>3567.2</v>
      </c>
      <c r="R62" s="60">
        <f>_xlfn.IFNA(INDEX(data_pull!$A:$BA,MATCH(R$2,data_pull!$B:$B,0),MATCH($A62,data_pull!$2:$2,0)),Q62*(( 1+R9/400)))</f>
        <v>3535.3</v>
      </c>
      <c r="S62" s="60">
        <f>_xlfn.IFNA(INDEX(data_pull!$A:$BA,MATCH(S$2,data_pull!$B:$B,0),MATCH($A62,data_pull!$2:$2,0)),R62*(( 1+S9/400)))</f>
        <v>3548</v>
      </c>
      <c r="T62" s="60">
        <f>_xlfn.IFNA(INDEX(data_pull!$A:$BA,MATCH(T$2,data_pull!$B:$B,0),MATCH($A62,data_pull!$2:$2,0)),S62*(( 1+T9/400)))</f>
        <v>3563.3</v>
      </c>
      <c r="U62" s="60">
        <f>_xlfn.IFNA(INDEX(data_pull!$A:$BA,MATCH(U$2,data_pull!$B:$B,0),MATCH($A62,data_pull!$2:$2,0)),T62*(( 1+U9/400)))</f>
        <v>3511.2</v>
      </c>
      <c r="V62" s="60">
        <f>_xlfn.IFNA(INDEX(data_pull!$A:$BA,MATCH(V$2,data_pull!$B:$B,0),MATCH($A62,data_pull!$2:$2,0)),U62*(( 1+V9/400)))</f>
        <v>3540.6</v>
      </c>
      <c r="W62" s="60">
        <f>_xlfn.IFNA(INDEX(data_pull!$A:$BA,MATCH(W$2,data_pull!$B:$B,0),MATCH($A62,data_pull!$2:$2,0)),V62*(( 1+W9/400)))</f>
        <v>3598.9</v>
      </c>
      <c r="X62" s="60">
        <f>_xlfn.IFNA(INDEX(data_pull!$A:$BA,MATCH(X$2,data_pull!$B:$B,0),MATCH($A62,data_pull!$2:$2,0)),W62*(( 1+X9/400)))</f>
        <v>3650</v>
      </c>
      <c r="Y62" s="60">
        <f>_xlfn.IFNA(INDEX(data_pull!$A:$BA,MATCH(Y$2,data_pull!$B:$B,0),MATCH($A62,data_pull!$2:$2,0)),X62*(( 1+Y9/400)))</f>
        <v>3689.3</v>
      </c>
      <c r="Z62" s="60">
        <f>_xlfn.IFNA(INDEX(data_pull!$A:$BA,MATCH(Z$2,data_pull!$B:$B,0),MATCH($A62,data_pull!$2:$2,0)),Y62*(( 1+Z9/400)))</f>
        <v>3763</v>
      </c>
      <c r="AA62" s="60">
        <f>_xlfn.IFNA(INDEX(data_pull!$A:$BA,MATCH(AA$2,data_pull!$B:$B,0),MATCH($A62,data_pull!$2:$2,0)),Z62*(( 1+AA9/400)))</f>
        <v>3797.7</v>
      </c>
      <c r="AB62" s="60">
        <f>_xlfn.IFNA(INDEX(data_pull!$A:$BA,MATCH(AB$2,data_pull!$B:$B,0),MATCH($A62,data_pull!$2:$2,0)),AA62*(( 1+AB9/400)))</f>
        <v>3837.7</v>
      </c>
      <c r="AC62" s="60">
        <f>_xlfn.IFNA(INDEX(data_pull!$A:$BA,MATCH(AC$2,data_pull!$B:$B,0),MATCH($A62,data_pull!$2:$2,0)),AB62*(( 1+AC9/400)))</f>
        <v>3887.4</v>
      </c>
      <c r="AD62" s="60">
        <f>_xlfn.IFNA(INDEX(data_pull!$A:$BA,MATCH(AD$2,data_pull!$B:$B,0),MATCH($A62,data_pull!$2:$2,0)),AC62*(( 1+AD9/400)))</f>
        <v>3933.3</v>
      </c>
      <c r="AE62" s="60">
        <f>_xlfn.IFNA(INDEX(data_pull!$A:$BA,MATCH(AE$2,data_pull!$B:$B,0),MATCH($A62,data_pull!$2:$2,0)),AD62*(( 1+AE9/400)))</f>
        <v>3954.6</v>
      </c>
      <c r="AF62" s="60">
        <f>_xlfn.IFNA(INDEX(data_pull!$A:$BA,MATCH(AF$2,data_pull!$B:$B,0),MATCH($A62,data_pull!$2:$2,0)),AE62*(( 1+AF9/400)))</f>
        <v>3992</v>
      </c>
      <c r="AG62" s="60">
        <f>_xlfn.IFNA(INDEX(data_pull!$A:$BA,MATCH(AG$2,data_pull!$B:$B,0),MATCH($A62,data_pull!$2:$2,0)),AF62*(( 1+AG9/400)))</f>
        <v>4052</v>
      </c>
      <c r="AH62" s="60">
        <f>_xlfn.IFNA(INDEX(data_pull!$A:$BA,MATCH(AH$2,data_pull!$B:$B,0),MATCH($A62,data_pull!$2:$2,0)),AG62*(( 1+AH9/400)))</f>
        <v>4074.8</v>
      </c>
      <c r="AI62" s="60">
        <f>_xlfn.IFNA(INDEX(data_pull!$A:$BA,MATCH(AI$2,data_pull!$B:$B,0),MATCH($A62,data_pull!$2:$2,0)),AH62*(( 1+AI9/400)))</f>
        <v>4161.8999999999996</v>
      </c>
      <c r="AJ62" s="60">
        <f>_xlfn.IFNA(INDEX(data_pull!$A:$BA,MATCH(AJ$2,data_pull!$B:$B,0),MATCH($A62,data_pull!$2:$2,0)),AI62*(( 1+AJ9/400)))</f>
        <v>4179.3999999999996</v>
      </c>
      <c r="AK62" s="60">
        <f>_xlfn.IFNA(INDEX(data_pull!$A:$BA,MATCH(AK$2,data_pull!$B:$B,0),MATCH($A62,data_pull!$2:$2,0)),AJ62*(( 1+AK9/400)))</f>
        <v>4213.1000000000004</v>
      </c>
      <c r="AL62" s="60">
        <f>_xlfn.IFNA(INDEX(data_pull!$A:$BA,MATCH(AL$2,data_pull!$B:$B,0),MATCH($A62,data_pull!$2:$2,0)),AK62*(( 1+AL9/400)))</f>
        <v>4234.8999999999996</v>
      </c>
      <c r="AM62" s="60">
        <f>_xlfn.IFNA(INDEX(data_pull!$A:$BA,MATCH(AM$2,data_pull!$B:$B,0),MATCH($A62,data_pull!$2:$2,0)),AL62*(( 1+AM9/400)))</f>
        <v>4232.2</v>
      </c>
      <c r="AN62" s="60">
        <f>_xlfn.IFNA(INDEX(data_pull!$A:$BA,MATCH(AN$2,data_pull!$B:$B,0),MATCH($A62,data_pull!$2:$2,0)),AM62*(( 1+AN9/400)))</f>
        <v>4273.3</v>
      </c>
      <c r="AO62" s="60">
        <f>_xlfn.IFNA(INDEX(data_pull!$A:$BA,MATCH(AO$2,data_pull!$B:$B,0),MATCH($A62,data_pull!$2:$2,0)),AN62*(( 1+AO9/400)))</f>
        <v>4284</v>
      </c>
      <c r="AP62" s="60">
        <f>_xlfn.IFNA(INDEX(data_pull!$A:$BA,MATCH(AP$2,data_pull!$B:$B,0),MATCH($A62,data_pull!$2:$2,0)),AO62*(( 1+AP9/400)))</f>
        <v>4277.8999999999996</v>
      </c>
      <c r="AQ62" s="60">
        <f>_xlfn.IFNA(INDEX(data_pull!$A:$BA,MATCH(AQ$2,data_pull!$B:$B,0),MATCH($A62,data_pull!$2:$2,0)),AP62*(( 1+AQ9/400)))</f>
        <v>4181.5</v>
      </c>
      <c r="AR62" s="60">
        <f>_xlfn.IFNA(INDEX(data_pull!$A:$BA,MATCH(AR$2,data_pull!$B:$B,0),MATCH($A62,data_pull!$2:$2,0)),AQ62*(( 1+AR9/400)))</f>
        <v>4227.3999999999996</v>
      </c>
      <c r="AS62" s="60">
        <f>_xlfn.IFNA(INDEX(data_pull!$A:$BA,MATCH(AS$2,data_pull!$B:$B,0),MATCH($A62,data_pull!$2:$2,0)),AR62*(( 1+AS9/400)))</f>
        <v>4284.5</v>
      </c>
      <c r="AT62" s="60">
        <f>_xlfn.IFNA(INDEX(data_pull!$A:$BA,MATCH(AT$2,data_pull!$B:$B,0),MATCH($A62,data_pull!$2:$2,0)),AS62*(( 1+AT9/400)))</f>
        <v>4298.8</v>
      </c>
      <c r="AU62" s="60">
        <f>_xlfn.IFNA(INDEX(data_pull!$A:$BA,MATCH(AU$2,data_pull!$B:$B,0),MATCH($A62,data_pull!$2:$2,0)),AT62*(( 1+AU9/400)))</f>
        <v>4299.2</v>
      </c>
      <c r="AV62" s="60">
        <f>_xlfn.IFNA(INDEX(data_pull!$A:$BA,MATCH(AV$2,data_pull!$B:$B,0),MATCH($A62,data_pull!$2:$2,0)),AU62*(( 1+AV9/400)))</f>
        <v>4319</v>
      </c>
      <c r="AW62" s="60">
        <f>_xlfn.IFNA(INDEX(data_pull!$A:$BA,MATCH(AW$2,data_pull!$B:$B,0),MATCH($A62,data_pull!$2:$2,0)),AV62*(( 1+AW9/400)))</f>
        <v>4289.5</v>
      </c>
      <c r="AX62" s="60">
        <f>_xlfn.IFNA(INDEX(data_pull!$A:$BA,MATCH(AX$2,data_pull!$B:$B,0),MATCH($A62,data_pull!$2:$2,0)),AW62*(( 1+AX9/400)))</f>
        <v>4321.1000000000004</v>
      </c>
      <c r="AY62" s="60">
        <f>_xlfn.IFNA(INDEX(data_pull!$A:$BA,MATCH(AY$2,data_pull!$B:$B,0),MATCH($A62,data_pull!$2:$2,0)),AX62*(( 1+AY9/400)))</f>
        <v>4334.3</v>
      </c>
      <c r="AZ62" s="60">
        <f>_xlfn.IFNA(INDEX(data_pull!$A:$BA,MATCH(AZ$2,data_pull!$B:$B,0),MATCH($A62,data_pull!$2:$2,0)),AY62*(( 1+AZ9/400)))</f>
        <v>4363.3</v>
      </c>
      <c r="BA62" s="60">
        <f>_xlfn.IFNA(INDEX(data_pull!$A:$BA,MATCH(BA$2,data_pull!$B:$B,0),MATCH($A62,data_pull!$2:$2,0)),AZ62*(( 1+BA9/400)))</f>
        <v>4439.7</v>
      </c>
      <c r="BB62" s="60">
        <f>_xlfn.IFNA(INDEX(data_pull!$A:$BA,MATCH(BB$2,data_pull!$B:$B,0),MATCH($A62,data_pull!$2:$2,0)),BA62*(( 1+BB9/400)))</f>
        <v>4483.6000000000004</v>
      </c>
      <c r="BC62" s="60">
        <f>_xlfn.IFNA(INDEX(data_pull!$A:$BA,MATCH(BC$2,data_pull!$B:$B,0),MATCH($A62,data_pull!$2:$2,0)),BB62*(( 1+BC9/400)))</f>
        <v>4574.8999999999996</v>
      </c>
      <c r="BD62" s="60">
        <f>_xlfn.IFNA(INDEX(data_pull!$A:$BA,MATCH(BD$2,data_pull!$B:$B,0),MATCH($A62,data_pull!$2:$2,0)),BC62*(( 1+BD9/400)))</f>
        <v>4657</v>
      </c>
      <c r="BE62" s="60">
        <f>_xlfn.IFNA(INDEX(data_pull!$A:$BA,MATCH(BE$2,data_pull!$B:$B,0),MATCH($A62,data_pull!$2:$2,0)),BD62*(( 1+BE9/400)))</f>
        <v>4731.2</v>
      </c>
      <c r="BF62" s="60">
        <f>_xlfn.IFNA(INDEX(data_pull!$A:$BA,MATCH(BF$2,data_pull!$B:$B,0),MATCH($A62,data_pull!$2:$2,0)),BE62*(( 1+BF9/400)))</f>
        <v>4770.5</v>
      </c>
      <c r="BG62" s="60">
        <f>_xlfn.IFNA(INDEX(data_pull!$A:$BA,MATCH(BG$2,data_pull!$B:$B,0),MATCH($A62,data_pull!$2:$2,0)),BF62*(( 1+BG9/400)))</f>
        <v>4837.3</v>
      </c>
      <c r="BH62" s="60">
        <f>_xlfn.IFNA(INDEX(data_pull!$A:$BA,MATCH(BH$2,data_pull!$B:$B,0),MATCH($A62,data_pull!$2:$2,0)),BG62*(( 1+BH9/400)))</f>
        <v>4873.2</v>
      </c>
      <c r="BI62" s="60">
        <f>_xlfn.IFNA(INDEX(data_pull!$A:$BA,MATCH(BI$2,data_pull!$B:$B,0),MATCH($A62,data_pull!$2:$2,0)),BH62*(( 1+BI9/400)))</f>
        <v>4936.3</v>
      </c>
      <c r="BJ62" s="60">
        <f>_xlfn.IFNA(INDEX(data_pull!$A:$BA,MATCH(BJ$2,data_pull!$B:$B,0),MATCH($A62,data_pull!$2:$2,0)),BI62*(( 1+BJ9/400)))</f>
        <v>5020.2</v>
      </c>
      <c r="BK62" s="60">
        <f>_xlfn.IFNA(INDEX(data_pull!$A:$BA,MATCH(BK$2,data_pull!$B:$B,0),MATCH($A62,data_pull!$2:$2,0)),BJ62*(( 1+BK9/400)))</f>
        <v>5066.3</v>
      </c>
      <c r="BL62" s="60">
        <f>_xlfn.IFNA(INDEX(data_pull!$A:$BA,MATCH(BL$2,data_pull!$B:$B,0),MATCH($A62,data_pull!$2:$2,0)),BK62*(( 1+BL9/400)))</f>
        <v>5162.5</v>
      </c>
      <c r="BM62" s="60">
        <f>_xlfn.IFNA(INDEX(data_pull!$A:$BA,MATCH(BM$2,data_pull!$B:$B,0),MATCH($A62,data_pull!$2:$2,0)),BL62*(( 1+BM9/400)))</f>
        <v>5173.6000000000004</v>
      </c>
      <c r="BN62" s="60">
        <f>_xlfn.IFNA(INDEX(data_pull!$A:$BA,MATCH(BN$2,data_pull!$B:$B,0),MATCH($A62,data_pull!$2:$2,0)),BM62*(( 1+BN9/400)))</f>
        <v>5218.8999999999996</v>
      </c>
      <c r="BO62" s="60">
        <f>_xlfn.IFNA(INDEX(data_pull!$A:$BA,MATCH(BO$2,data_pull!$B:$B,0),MATCH($A62,data_pull!$2:$2,0)),BN62*(( 1+BO9/400)))</f>
        <v>5275.7</v>
      </c>
      <c r="BP62" s="60">
        <f>_xlfn.IFNA(INDEX(data_pull!$A:$BA,MATCH(BP$2,data_pull!$B:$B,0),MATCH($A62,data_pull!$2:$2,0)),BO62*(( 1+BP9/400)))</f>
        <v>5369</v>
      </c>
      <c r="BQ62" s="60">
        <f>_xlfn.IFNA(INDEX(data_pull!$A:$BA,MATCH(BQ$2,data_pull!$B:$B,0),MATCH($A62,data_pull!$2:$2,0)),BP62*(( 1+BQ9/400)))</f>
        <v>5402</v>
      </c>
      <c r="BR62" s="60">
        <f>_xlfn.IFNA(INDEX(data_pull!$A:$BA,MATCH(BR$2,data_pull!$B:$B,0),MATCH($A62,data_pull!$2:$2,0)),BQ62*(( 1+BR9/400)))</f>
        <v>5407.4</v>
      </c>
      <c r="BS62" s="60">
        <f>_xlfn.IFNA(INDEX(data_pull!$A:$BA,MATCH(BS$2,data_pull!$B:$B,0),MATCH($A62,data_pull!$2:$2,0)),BR62*(( 1+BS9/400)))</f>
        <v>5481.2</v>
      </c>
      <c r="BT62" s="60">
        <f>_xlfn.IFNA(INDEX(data_pull!$A:$BA,MATCH(BT$2,data_pull!$B:$B,0),MATCH($A62,data_pull!$2:$2,0)),BS62*(( 1+BT9/400)))</f>
        <v>5543.7</v>
      </c>
      <c r="BU62" s="60">
        <f>_xlfn.IFNA(INDEX(data_pull!$A:$BA,MATCH(BU$2,data_pull!$B:$B,0),MATCH($A62,data_pull!$2:$2,0)),BT62*(( 1+BU9/400)))</f>
        <v>5555.5</v>
      </c>
      <c r="BV62" s="60">
        <f>_xlfn.IFNA(INDEX(data_pull!$A:$BA,MATCH(BV$2,data_pull!$B:$B,0),MATCH($A62,data_pull!$2:$2,0)),BU62*(( 1+BV9/400)))</f>
        <v>5653.6</v>
      </c>
      <c r="BW62" s="60">
        <f>_xlfn.IFNA(INDEX(data_pull!$A:$BA,MATCH(BW$2,data_pull!$B:$B,0),MATCH($A62,data_pull!$2:$2,0)),BV62*(( 1+BW9/400)))</f>
        <v>5695.3</v>
      </c>
      <c r="BX62" s="60">
        <f>_xlfn.IFNA(INDEX(data_pull!$A:$BA,MATCH(BX$2,data_pull!$B:$B,0),MATCH($A62,data_pull!$2:$2,0)),BW62*(( 1+BX9/400)))</f>
        <v>5745.9</v>
      </c>
      <c r="BY62" s="60">
        <f>_xlfn.IFNA(INDEX(data_pull!$A:$BA,MATCH(BY$2,data_pull!$B:$B,0),MATCH($A62,data_pull!$2:$2,0)),BX62*(( 1+BY9/400)))</f>
        <v>5811.3</v>
      </c>
      <c r="BZ62" s="60">
        <f>_xlfn.IFNA(INDEX(data_pull!$A:$BA,MATCH(BZ$2,data_pull!$B:$B,0),MATCH($A62,data_pull!$2:$2,0)),BY62*(( 1+BZ9/400)))</f>
        <v>5838.2</v>
      </c>
      <c r="CA62" s="60">
        <f>_xlfn.IFNA(INDEX(data_pull!$A:$BA,MATCH(CA$2,data_pull!$B:$B,0),MATCH($A62,data_pull!$2:$2,0)),BZ62*(( 1+CA9/400)))</f>
        <v>5865.5</v>
      </c>
      <c r="CB62" s="60">
        <f>_xlfn.IFNA(INDEX(data_pull!$A:$BA,MATCH(CB$2,data_pull!$B:$B,0),MATCH($A62,data_pull!$2:$2,0)),CA62*(( 1+CB9/400)))</f>
        <v>5922.3</v>
      </c>
      <c r="CC62" s="60">
        <f>_xlfn.IFNA(INDEX(data_pull!$A:$BA,MATCH(CC$2,data_pull!$B:$B,0),MATCH($A62,data_pull!$2:$2,0)),CB62*(( 1+CC9/400)))</f>
        <v>5948</v>
      </c>
      <c r="CD62" s="60">
        <f>_xlfn.IFNA(INDEX(data_pull!$A:$BA,MATCH(CD$2,data_pull!$B:$B,0),MATCH($A62,data_pull!$2:$2,0)),CC62*(( 1+CD9/400)))</f>
        <v>5998.1</v>
      </c>
      <c r="CE62" s="60">
        <f>_xlfn.IFNA(INDEX(data_pull!$A:$BA,MATCH(CE$2,data_pull!$B:$B,0),MATCH($A62,data_pull!$2:$2,0)),CD62*(( 1+CE9/400)))</f>
        <v>6016.3</v>
      </c>
      <c r="CF62" s="60">
        <f>_xlfn.IFNA(INDEX(data_pull!$A:$BA,MATCH(CF$2,data_pull!$B:$B,0),MATCH($A62,data_pull!$2:$2,0)),CE62*(( 1+CF9/400)))</f>
        <v>6040.2</v>
      </c>
      <c r="CG62" s="60">
        <f>_xlfn.IFNA(INDEX(data_pull!$A:$BA,MATCH(CG$2,data_pull!$B:$B,0),MATCH($A62,data_pull!$2:$2,0)),CF62*(( 1+CG9/400)))</f>
        <v>5994.2</v>
      </c>
      <c r="CH62" s="60">
        <f>_xlfn.IFNA(INDEX(data_pull!$A:$BA,MATCH(CH$2,data_pull!$B:$B,0),MATCH($A62,data_pull!$2:$2,0)),CG62*(( 1+CH9/400)))</f>
        <v>5971.7</v>
      </c>
      <c r="CI62" s="60">
        <f>_xlfn.IFNA(INDEX(data_pull!$A:$BA,MATCH(CI$2,data_pull!$B:$B,0),MATCH($A62,data_pull!$2:$2,0)),CH62*(( 1+CI9/400)))</f>
        <v>6021.2</v>
      </c>
      <c r="CJ62" s="60">
        <f>_xlfn.IFNA(INDEX(data_pull!$A:$BA,MATCH(CJ$2,data_pull!$B:$B,0),MATCH($A62,data_pull!$2:$2,0)),CI62*(( 1+CJ9/400)))</f>
        <v>6051.2</v>
      </c>
      <c r="CK62" s="60">
        <f>_xlfn.IFNA(INDEX(data_pull!$A:$BA,MATCH(CK$2,data_pull!$B:$B,0),MATCH($A62,data_pull!$2:$2,0)),CJ62*(( 1+CK9/400)))</f>
        <v>6048.2</v>
      </c>
      <c r="CL62" s="60">
        <f>_xlfn.IFNA(INDEX(data_pull!$A:$BA,MATCH(CL$2,data_pull!$B:$B,0),MATCH($A62,data_pull!$2:$2,0)),CK62*(( 1+CL9/400)))</f>
        <v>6161.4</v>
      </c>
      <c r="CM62" s="60">
        <f>_xlfn.IFNA(INDEX(data_pull!$A:$BA,MATCH(CM$2,data_pull!$B:$B,0),MATCH($A62,data_pull!$2:$2,0)),CL62*(( 1+CM9/400)))</f>
        <v>6203.2</v>
      </c>
      <c r="CN62" s="60">
        <f>_xlfn.IFNA(INDEX(data_pull!$A:$BA,MATCH(CN$2,data_pull!$B:$B,0),MATCH($A62,data_pull!$2:$2,0)),CM62*(( 1+CN9/400)))</f>
        <v>6269.7</v>
      </c>
      <c r="CO62" s="60">
        <f>_xlfn.IFNA(INDEX(data_pull!$A:$BA,MATCH(CO$2,data_pull!$B:$B,0),MATCH($A62,data_pull!$2:$2,0)),CN62*(( 1+CO9/400)))</f>
        <v>6344.4</v>
      </c>
      <c r="CP62" s="60">
        <f>_xlfn.IFNA(INDEX(data_pull!$A:$BA,MATCH(CP$2,data_pull!$B:$B,0),MATCH($A62,data_pull!$2:$2,0)),CO62*(( 1+CP9/400)))</f>
        <v>6368.8</v>
      </c>
      <c r="CQ62" s="60">
        <f>_xlfn.IFNA(INDEX(data_pull!$A:$BA,MATCH(CQ$2,data_pull!$B:$B,0),MATCH($A62,data_pull!$2:$2,0)),CP62*(( 1+CQ9/400)))</f>
        <v>6426.7</v>
      </c>
      <c r="CR62" s="60">
        <f>_xlfn.IFNA(INDEX(data_pull!$A:$BA,MATCH(CR$2,data_pull!$B:$B,0),MATCH($A62,data_pull!$2:$2,0)),CQ62*(( 1+CR9/400)))</f>
        <v>6498.2</v>
      </c>
      <c r="CS62" s="60">
        <f>_xlfn.IFNA(INDEX(data_pull!$A:$BA,MATCH(CS$2,data_pull!$B:$B,0),MATCH($A62,data_pull!$2:$2,0)),CR62*(( 1+CS9/400)))</f>
        <v>6555.3</v>
      </c>
      <c r="CT62" s="60">
        <f>_xlfn.IFNA(INDEX(data_pull!$A:$BA,MATCH(CT$2,data_pull!$B:$B,0),MATCH($A62,data_pull!$2:$2,0)),CS62*(( 1+CT9/400)))</f>
        <v>6630.3</v>
      </c>
      <c r="CU62" s="60">
        <f>_xlfn.IFNA(INDEX(data_pull!$A:$BA,MATCH(CU$2,data_pull!$B:$B,0),MATCH($A62,data_pull!$2:$2,0)),CT62*(( 1+CU9/400)))</f>
        <v>6681.8</v>
      </c>
      <c r="CV62" s="60">
        <f>_xlfn.IFNA(INDEX(data_pull!$A:$BA,MATCH(CV$2,data_pull!$B:$B,0),MATCH($A62,data_pull!$2:$2,0)),CU62*(( 1+CV9/400)))</f>
        <v>6732.8</v>
      </c>
      <c r="CW62" s="60">
        <f>_xlfn.IFNA(INDEX(data_pull!$A:$BA,MATCH(CW$2,data_pull!$B:$B,0),MATCH($A62,data_pull!$2:$2,0)),CV62*(( 1+CW9/400)))</f>
        <v>6805.6</v>
      </c>
      <c r="CX62" s="60">
        <f>_xlfn.IFNA(INDEX(data_pull!$A:$BA,MATCH(CX$2,data_pull!$B:$B,0),MATCH($A62,data_pull!$2:$2,0)),CW62*(( 1+CX9/400)))</f>
        <v>6822.5</v>
      </c>
      <c r="CY62" s="60">
        <f>_xlfn.IFNA(INDEX(data_pull!$A:$BA,MATCH(CY$2,data_pull!$B:$B,0),MATCH($A62,data_pull!$2:$2,0)),CX62*(( 1+CY9/400)))</f>
        <v>6882.3</v>
      </c>
      <c r="CZ62" s="60">
        <f>_xlfn.IFNA(INDEX(data_pull!$A:$BA,MATCH(CZ$2,data_pull!$B:$B,0),MATCH($A62,data_pull!$2:$2,0)),CY62*(( 1+CZ9/400)))</f>
        <v>6944.7</v>
      </c>
      <c r="DA62" s="60">
        <f>_xlfn.IFNA(INDEX(data_pull!$A:$BA,MATCH(DA$2,data_pull!$B:$B,0),MATCH($A62,data_pull!$2:$2,0)),CZ62*(( 1+DA9/400)))</f>
        <v>6993.1</v>
      </c>
      <c r="DB62" s="60">
        <f>_xlfn.IFNA(INDEX(data_pull!$A:$BA,MATCH(DB$2,data_pull!$B:$B,0),MATCH($A62,data_pull!$2:$2,0)),DA62*(( 1+DB9/400)))</f>
        <v>7057.6</v>
      </c>
      <c r="DC62" s="60">
        <f>_xlfn.IFNA(INDEX(data_pull!$A:$BA,MATCH(DC$2,data_pull!$B:$B,0),MATCH($A62,data_pull!$2:$2,0)),DB62*(( 1+DC9/400)))</f>
        <v>7133.6</v>
      </c>
      <c r="DD62" s="60">
        <f>_xlfn.IFNA(INDEX(data_pull!$A:$BA,MATCH(DD$2,data_pull!$B:$B,0),MATCH($A62,data_pull!$2:$2,0)),DC62*(( 1+DD9/400)))</f>
        <v>7176.8</v>
      </c>
      <c r="DE62" s="60">
        <f>_xlfn.IFNA(INDEX(data_pull!$A:$BA,MATCH(DE$2,data_pull!$B:$B,0),MATCH($A62,data_pull!$2:$2,0)),DD62*(( 1+DE9/400)))</f>
        <v>7233.9</v>
      </c>
      <c r="DF62" s="60">
        <f>_xlfn.IFNA(INDEX(data_pull!$A:$BA,MATCH(DF$2,data_pull!$B:$B,0),MATCH($A62,data_pull!$2:$2,0)),DE62*(( 1+DF9/400)))</f>
        <v>7310.2</v>
      </c>
      <c r="DG62" s="60">
        <f>_xlfn.IFNA(INDEX(data_pull!$A:$BA,MATCH(DG$2,data_pull!$B:$B,0),MATCH($A62,data_pull!$2:$2,0)),DF62*(( 1+DG9/400)))</f>
        <v>7343.1</v>
      </c>
      <c r="DH62" s="60">
        <f>_xlfn.IFNA(INDEX(data_pull!$A:$BA,MATCH(DH$2,data_pull!$B:$B,0),MATCH($A62,data_pull!$2:$2,0)),DG62*(( 1+DH9/400)))</f>
        <v>7468.2</v>
      </c>
      <c r="DI62" s="60">
        <f>_xlfn.IFNA(INDEX(data_pull!$A:$BA,MATCH(DI$2,data_pull!$B:$B,0),MATCH($A62,data_pull!$2:$2,0)),DH62*(( 1+DI9/400)))</f>
        <v>7557.4</v>
      </c>
      <c r="DJ62" s="60">
        <f>_xlfn.IFNA(INDEX(data_pull!$A:$BA,MATCH(DJ$2,data_pull!$B:$B,0),MATCH($A62,data_pull!$2:$2,0)),DI62*(( 1+DJ9/400)))</f>
        <v>7633.9</v>
      </c>
      <c r="DK62" s="60">
        <f>_xlfn.IFNA(INDEX(data_pull!$A:$BA,MATCH(DK$2,data_pull!$B:$B,0),MATCH($A62,data_pull!$2:$2,0)),DJ62*(( 1+DK9/400)))</f>
        <v>7768.3</v>
      </c>
      <c r="DL62" s="60">
        <f>_xlfn.IFNA(INDEX(data_pull!$A:$BA,MATCH(DL$2,data_pull!$B:$B,0),MATCH($A62,data_pull!$2:$2,0)),DK62*(( 1+DL9/400)))</f>
        <v>7869.6</v>
      </c>
      <c r="DM62" s="60">
        <f>_xlfn.IFNA(INDEX(data_pull!$A:$BA,MATCH(DM$2,data_pull!$B:$B,0),MATCH($A62,data_pull!$2:$2,0)),DL62*(( 1+DM9/400)))</f>
        <v>7983.3</v>
      </c>
      <c r="DN62" s="60">
        <f>_xlfn.IFNA(INDEX(data_pull!$A:$BA,MATCH(DN$2,data_pull!$B:$B,0),MATCH($A62,data_pull!$2:$2,0)),DM62*(( 1+DN9/400)))</f>
        <v>8060.8</v>
      </c>
      <c r="DO62" s="60">
        <f>_xlfn.IFNA(INDEX(data_pull!$A:$BA,MATCH(DO$2,data_pull!$B:$B,0),MATCH($A62,data_pull!$2:$2,0)),DN62*(( 1+DO9/400)))</f>
        <v>8178.3</v>
      </c>
      <c r="DP62" s="60">
        <f>_xlfn.IFNA(INDEX(data_pull!$A:$BA,MATCH(DP$2,data_pull!$B:$B,0),MATCH($A62,data_pull!$2:$2,0)),DO62*(( 1+DP9/400)))</f>
        <v>8270.6</v>
      </c>
      <c r="DQ62" s="60">
        <f>_xlfn.IFNA(INDEX(data_pull!$A:$BA,MATCH(DQ$2,data_pull!$B:$B,0),MATCH($A62,data_pull!$2:$2,0)),DP62*(( 1+DQ9/400)))</f>
        <v>8391.7999999999993</v>
      </c>
      <c r="DR62" s="60">
        <f>_xlfn.IFNA(INDEX(data_pull!$A:$BA,MATCH(DR$2,data_pull!$B:$B,0),MATCH($A62,data_pull!$2:$2,0)),DQ62*(( 1+DR9/400)))</f>
        <v>8520.7000000000007</v>
      </c>
      <c r="DS62" s="60">
        <f>_xlfn.IFNA(INDEX(data_pull!$A:$BA,MATCH(DS$2,data_pull!$B:$B,0),MATCH($A62,data_pull!$2:$2,0)),DR62*(( 1+DS9/400)))</f>
        <v>8603</v>
      </c>
      <c r="DT62" s="60">
        <f>_xlfn.IFNA(INDEX(data_pull!$A:$BA,MATCH(DT$2,data_pull!$B:$B,0),MATCH($A62,data_pull!$2:$2,0)),DS62*(( 1+DT9/400)))</f>
        <v>8687.5</v>
      </c>
      <c r="DU62" s="60">
        <f>_xlfn.IFNA(INDEX(data_pull!$A:$BA,MATCH(DU$2,data_pull!$B:$B,0),MATCH($A62,data_pull!$2:$2,0)),DT62*(( 1+DU9/400)))</f>
        <v>8762.2000000000007</v>
      </c>
      <c r="DV62" s="60">
        <f>_xlfn.IFNA(INDEX(data_pull!$A:$BA,MATCH(DV$2,data_pull!$B:$B,0),MATCH($A62,data_pull!$2:$2,0)),DU62*(( 1+DV9/400)))</f>
        <v>8797.2999999999993</v>
      </c>
      <c r="DW62" s="60">
        <f>_xlfn.IFNA(INDEX(data_pull!$A:$BA,MATCH(DW$2,data_pull!$B:$B,0),MATCH($A62,data_pull!$2:$2,0)),DV62*(( 1+DW9/400)))</f>
        <v>8818.1</v>
      </c>
      <c r="DX62" s="60">
        <f>_xlfn.IFNA(INDEX(data_pull!$A:$BA,MATCH(DX$2,data_pull!$B:$B,0),MATCH($A62,data_pull!$2:$2,0)),DW62*(( 1+DX9/400)))</f>
        <v>8848.2999999999993</v>
      </c>
      <c r="DY62" s="60">
        <f>_xlfn.IFNA(INDEX(data_pull!$A:$BA,MATCH(DY$2,data_pull!$B:$B,0),MATCH($A62,data_pull!$2:$2,0)),DX62*(( 1+DY9/400)))</f>
        <v>8980.6</v>
      </c>
      <c r="DZ62" s="60">
        <f>_xlfn.IFNA(INDEX(data_pull!$A:$BA,MATCH(DZ$2,data_pull!$B:$B,0),MATCH($A62,data_pull!$2:$2,0)),DY62*(( 1+DZ9/400)))</f>
        <v>9008.1</v>
      </c>
      <c r="EA62" s="60">
        <f>_xlfn.IFNA(INDEX(data_pull!$A:$BA,MATCH(EA$2,data_pull!$B:$B,0),MATCH($A62,data_pull!$2:$2,0)),DZ62*(( 1+EA9/400)))</f>
        <v>9054.2999999999993</v>
      </c>
      <c r="EB62" s="60">
        <f>_xlfn.IFNA(INDEX(data_pull!$A:$BA,MATCH(EB$2,data_pull!$B:$B,0),MATCH($A62,data_pull!$2:$2,0)),EA62*(( 1+EB9/400)))</f>
        <v>9119.9</v>
      </c>
      <c r="EC62" s="60">
        <f>_xlfn.IFNA(INDEX(data_pull!$A:$BA,MATCH(EC$2,data_pull!$B:$B,0),MATCH($A62,data_pull!$2:$2,0)),EB62*(( 1+EC9/400)))</f>
        <v>9172.4</v>
      </c>
      <c r="ED62" s="60">
        <f>_xlfn.IFNA(INDEX(data_pull!$A:$BA,MATCH(ED$2,data_pull!$B:$B,0),MATCH($A62,data_pull!$2:$2,0)),EC62*(( 1+ED9/400)))</f>
        <v>9215.5</v>
      </c>
      <c r="EE62" s="60">
        <f>_xlfn.IFNA(INDEX(data_pull!$A:$BA,MATCH(EE$2,data_pull!$B:$B,0),MATCH($A62,data_pull!$2:$2,0)),ED62*(( 1+EE9/400)))</f>
        <v>9319</v>
      </c>
      <c r="EF62" s="60">
        <f>_xlfn.IFNA(INDEX(data_pull!$A:$BA,MATCH(EF$2,data_pull!$B:$B,0),MATCH($A62,data_pull!$2:$2,0)),EE62*(( 1+EF9/400)))</f>
        <v>9455.7000000000007</v>
      </c>
      <c r="EG62" s="60">
        <f>_xlfn.IFNA(INDEX(data_pull!$A:$BA,MATCH(EG$2,data_pull!$B:$B,0),MATCH($A62,data_pull!$2:$2,0)),EF62*(( 1+EG9/400)))</f>
        <v>9519.7999999999993</v>
      </c>
      <c r="EH62" s="60">
        <f>_xlfn.IFNA(INDEX(data_pull!$A:$BA,MATCH(EH$2,data_pull!$B:$B,0),MATCH($A62,data_pull!$2:$2,0)),EG62*(( 1+EH9/400)))</f>
        <v>9604.5</v>
      </c>
      <c r="EI62" s="60">
        <f>_xlfn.IFNA(INDEX(data_pull!$A:$BA,MATCH(EI$2,data_pull!$B:$B,0),MATCH($A62,data_pull!$2:$2,0)),EH62*(( 1+EI9/400)))</f>
        <v>9664.2999999999993</v>
      </c>
      <c r="EJ62" s="60">
        <f>_xlfn.IFNA(INDEX(data_pull!$A:$BA,MATCH(EJ$2,data_pull!$B:$B,0),MATCH($A62,data_pull!$2:$2,0)),EI62*(( 1+EJ9/400)))</f>
        <v>9771.1</v>
      </c>
      <c r="EK62" s="60">
        <f>_xlfn.IFNA(INDEX(data_pull!$A:$BA,MATCH(EK$2,data_pull!$B:$B,0),MATCH($A62,data_pull!$2:$2,0)),EJ62*(( 1+EK9/400)))</f>
        <v>9877.4</v>
      </c>
      <c r="EL62" s="60">
        <f>_xlfn.IFNA(INDEX(data_pull!$A:$BA,MATCH(EL$2,data_pull!$B:$B,0),MATCH($A62,data_pull!$2:$2,0)),EK62*(( 1+EL9/400)))</f>
        <v>9935</v>
      </c>
      <c r="EM62" s="60">
        <f>_xlfn.IFNA(INDEX(data_pull!$A:$BA,MATCH(EM$2,data_pull!$B:$B,0),MATCH($A62,data_pull!$2:$2,0)),EL62*(( 1+EM9/400)))</f>
        <v>10047.799999999999</v>
      </c>
      <c r="EN62" s="60">
        <f>_xlfn.IFNA(INDEX(data_pull!$A:$BA,MATCH(EN$2,data_pull!$B:$B,0),MATCH($A62,data_pull!$2:$2,0)),EM62*(( 1+EN9/400)))</f>
        <v>10145.299999999999</v>
      </c>
      <c r="EO62" s="60">
        <f>_xlfn.IFNA(INDEX(data_pull!$A:$BA,MATCH(EO$2,data_pull!$B:$B,0),MATCH($A62,data_pull!$2:$2,0)),EN62*(( 1+EO9/400)))</f>
        <v>10175.4</v>
      </c>
      <c r="EP62" s="60">
        <f>_xlfn.IFNA(INDEX(data_pull!$A:$BA,MATCH(EP$2,data_pull!$B:$B,0),MATCH($A62,data_pull!$2:$2,0)),EO62*(( 1+EP9/400)))</f>
        <v>10288.9</v>
      </c>
      <c r="EQ62" s="60">
        <f>_xlfn.IFNA(INDEX(data_pull!$A:$BA,MATCH(EQ$2,data_pull!$B:$B,0),MATCH($A62,data_pull!$2:$2,0)),EP62*(( 1+EQ9/400)))</f>
        <v>10341</v>
      </c>
      <c r="ER62" s="60">
        <f>_xlfn.IFNA(INDEX(data_pull!$A:$BA,MATCH(ER$2,data_pull!$B:$B,0),MATCH($A62,data_pull!$2:$2,0)),EQ62*(( 1+ER9/400)))</f>
        <v>10403.799999999999</v>
      </c>
      <c r="ES62" s="60">
        <f>_xlfn.IFNA(INDEX(data_pull!$A:$BA,MATCH(ES$2,data_pull!$B:$B,0),MATCH($A62,data_pull!$2:$2,0)),ER62*(( 1+ES9/400)))</f>
        <v>10504.5</v>
      </c>
      <c r="ET62" s="60">
        <f>_xlfn.IFNA(INDEX(data_pull!$A:$BA,MATCH(ET$2,data_pull!$B:$B,0),MATCH($A62,data_pull!$2:$2,0)),ES62*(( 1+ET9/400)))</f>
        <v>10563.3</v>
      </c>
      <c r="EU62" s="60">
        <f>_xlfn.IFNA(INDEX(data_pull!$A:$BA,MATCH(EU$2,data_pull!$B:$B,0),MATCH($A62,data_pull!$2:$2,0)),ET62*(( 1+EU9/400)))</f>
        <v>10582.8</v>
      </c>
      <c r="EV62" s="60">
        <f>_xlfn.IFNA(INDEX(data_pull!$A:$BA,MATCH(EV$2,data_pull!$B:$B,0),MATCH($A62,data_pull!$2:$2,0)),EU62*(( 1+EV9/400)))</f>
        <v>10642.5</v>
      </c>
      <c r="EW62" s="60">
        <f>_xlfn.IFNA(INDEX(data_pull!$A:$BA,MATCH(EW$2,data_pull!$B:$B,0),MATCH($A62,data_pull!$2:$2,0)),EV62*(( 1+EW9/400)))</f>
        <v>10672.8</v>
      </c>
      <c r="EX62" s="60">
        <f>_xlfn.IFNA(INDEX(data_pull!$A:$BA,MATCH(EX$2,data_pull!$B:$B,0),MATCH($A62,data_pull!$2:$2,0)),EW62*(( 1+EX9/400)))</f>
        <v>10644.4</v>
      </c>
      <c r="EY62" s="60">
        <f>_xlfn.IFNA(INDEX(data_pull!$A:$BA,MATCH(EY$2,data_pull!$B:$B,0),MATCH($A62,data_pull!$2:$2,0)),EX62*(( 1+EY9/400)))</f>
        <v>10661.7</v>
      </c>
      <c r="EZ62" s="60">
        <f>_xlfn.IFNA(INDEX(data_pull!$A:$BA,MATCH(EZ$2,data_pull!$B:$B,0),MATCH($A62,data_pull!$2:$2,0)),EY62*(( 1+EZ9/400)))</f>
        <v>10581.9</v>
      </c>
      <c r="FA62" s="60">
        <f>_xlfn.IFNA(INDEX(data_pull!$A:$BA,MATCH(FA$2,data_pull!$B:$B,0),MATCH($A62,data_pull!$2:$2,0)),EZ62*(( 1+FA9/400)))</f>
        <v>10483.4</v>
      </c>
      <c r="FB62" s="60">
        <f>_xlfn.IFNA(INDEX(data_pull!$A:$BA,MATCH(FB$2,data_pull!$B:$B,0),MATCH($A62,data_pull!$2:$2,0)),FA62*(( 1+FB9/400)))</f>
        <v>10459.700000000001</v>
      </c>
      <c r="FC62" s="60">
        <f>_xlfn.IFNA(INDEX(data_pull!$A:$BA,MATCH(FC$2,data_pull!$B:$B,0),MATCH($A62,data_pull!$2:$2,0)),FB62*(( 1+FC9/400)))</f>
        <v>10417.299999999999</v>
      </c>
      <c r="FD62" s="60">
        <f>_xlfn.IFNA(INDEX(data_pull!$A:$BA,MATCH(FD$2,data_pull!$B:$B,0),MATCH($A62,data_pull!$2:$2,0)),FC62*(( 1+FD9/400)))</f>
        <v>10489.2</v>
      </c>
      <c r="FE62" s="60">
        <f>_xlfn.IFNA(INDEX(data_pull!$A:$BA,MATCH(FE$2,data_pull!$B:$B,0),MATCH($A62,data_pull!$2:$2,0)),FD62*(( 1+FE9/400)))</f>
        <v>10473.6</v>
      </c>
      <c r="FF62" s="60">
        <f>_xlfn.IFNA(INDEX(data_pull!$A:$BA,MATCH(FF$2,data_pull!$B:$B,0),MATCH($A62,data_pull!$2:$2,0)),FE62*(( 1+FF9/400)))</f>
        <v>10525.4</v>
      </c>
      <c r="FG62" s="60">
        <f>_xlfn.IFNA(INDEX(data_pull!$A:$BA,MATCH(FG$2,data_pull!$B:$B,0),MATCH($A62,data_pull!$2:$2,0)),FF62*(( 1+FG9/400)))</f>
        <v>10609.1</v>
      </c>
      <c r="FH62" s="60">
        <f>_xlfn.IFNA(INDEX(data_pull!$A:$BA,MATCH(FH$2,data_pull!$B:$B,0),MATCH($A62,data_pull!$2:$2,0)),FG62*(( 1+FH9/400)))</f>
        <v>10683.3</v>
      </c>
      <c r="FI62" s="60">
        <f>_xlfn.IFNA(INDEX(data_pull!$A:$BA,MATCH(FI$2,data_pull!$B:$B,0),MATCH($A62,data_pull!$2:$2,0)),FH62*(( 1+FI9/400)))</f>
        <v>10754</v>
      </c>
      <c r="FJ62" s="60">
        <f>_xlfn.IFNA(INDEX(data_pull!$A:$BA,MATCH(FJ$2,data_pull!$B:$B,0),MATCH($A62,data_pull!$2:$2,0)),FI62*(( 1+FJ9/400)))</f>
        <v>10799.7</v>
      </c>
      <c r="FK62" s="60">
        <f>_xlfn.IFNA(INDEX(data_pull!$A:$BA,MATCH(FK$2,data_pull!$B:$B,0),MATCH($A62,data_pull!$2:$2,0)),FJ62*(( 1+FK9/400)))</f>
        <v>10823.7</v>
      </c>
      <c r="FL62" s="60">
        <f>_xlfn.IFNA(INDEX(data_pull!$A:$BA,MATCH(FL$2,data_pull!$B:$B,0),MATCH($A62,data_pull!$2:$2,0)),FK62*(( 1+FL9/400)))</f>
        <v>10866</v>
      </c>
      <c r="FM62" s="60">
        <f>_xlfn.IFNA(INDEX(data_pull!$A:$BA,MATCH(FM$2,data_pull!$B:$B,0),MATCH($A62,data_pull!$2:$2,0)),FL62*(( 1+FM9/400)))</f>
        <v>10885.9</v>
      </c>
      <c r="FN62" s="60">
        <f>_xlfn.IFNA(INDEX(data_pull!$A:$BA,MATCH(FN$2,data_pull!$B:$B,0),MATCH($A62,data_pull!$2:$2,0)),FM62*(( 1+FN9/400)))</f>
        <v>10973.3</v>
      </c>
      <c r="FO62" s="60">
        <f>_xlfn.IFNA(INDEX(data_pull!$A:$BA,MATCH(FO$2,data_pull!$B:$B,0),MATCH($A62,data_pull!$2:$2,0)),FN62*(( 1+FO9/400)))</f>
        <v>10989.6</v>
      </c>
      <c r="FP62" s="60">
        <f>_xlfn.IFNA(INDEX(data_pull!$A:$BA,MATCH(FP$2,data_pull!$B:$B,0),MATCH($A62,data_pull!$2:$2,0)),FO62*(( 1+FP9/400)))</f>
        <v>11007.5</v>
      </c>
      <c r="FQ62" s="60">
        <f>_xlfn.IFNA(INDEX(data_pull!$A:$BA,MATCH(FQ$2,data_pull!$B:$B,0),MATCH($A62,data_pull!$2:$2,0)),FP62*(( 1+FQ9/400)))</f>
        <v>11056.9</v>
      </c>
      <c r="FR62" s="60">
        <f>_xlfn.IFNA(INDEX(data_pull!$A:$BA,MATCH(FR$2,data_pull!$B:$B,0),MATCH($A62,data_pull!$2:$2,0)),FQ62*(( 1+FR9/400)))</f>
        <v>11114.2</v>
      </c>
      <c r="FS62" s="60">
        <f>_xlfn.IFNA(INDEX(data_pull!$A:$BA,MATCH(FS$2,data_pull!$B:$B,0),MATCH($A62,data_pull!$2:$2,0)),FR62*(( 1+FS9/400)))</f>
        <v>11122.2</v>
      </c>
      <c r="FT62" s="60">
        <f>_xlfn.IFNA(INDEX(data_pull!$A:$BA,MATCH(FT$2,data_pull!$B:$B,0),MATCH($A62,data_pull!$2:$2,0)),FS62*(( 1+FT9/400)))</f>
        <v>11167.4</v>
      </c>
      <c r="FU62" s="60">
        <f>_xlfn.IFNA(INDEX(data_pull!$A:$BA,MATCH(FU$2,data_pull!$B:$B,0),MATCH($A62,data_pull!$2:$2,0)),FT62*(( 1+FU9/400)))</f>
        <v>11263.6</v>
      </c>
      <c r="FV62" s="60">
        <f>_xlfn.IFNA(INDEX(data_pull!$A:$BA,MATCH(FV$2,data_pull!$B:$B,0),MATCH($A62,data_pull!$2:$2,0)),FU62*(( 1+FV9/400)))</f>
        <v>11307.3</v>
      </c>
      <c r="FW62" s="60">
        <f>_xlfn.IFNA(INDEX(data_pull!$A:$BA,MATCH(FW$2,data_pull!$B:$B,0),MATCH($A62,data_pull!$2:$2,0)),FV62*(( 1+FW9/400)))</f>
        <v>11428.7</v>
      </c>
      <c r="FX62" s="60">
        <f>_xlfn.IFNA(INDEX(data_pull!$A:$BA,MATCH(FX$2,data_pull!$B:$B,0),MATCH($A62,data_pull!$2:$2,0)),FW62*(( 1+FX9/400)))</f>
        <v>11554.2</v>
      </c>
      <c r="FY62" s="60">
        <f>_xlfn.IFNA(INDEX(data_pull!$A:$BA,MATCH(FY$2,data_pull!$B:$B,0),MATCH($A62,data_pull!$2:$2,0)),FX62*(( 1+FY9/400)))</f>
        <v>11687.1</v>
      </c>
      <c r="FZ62" s="60">
        <f>_xlfn.IFNA(INDEX(data_pull!$A:$BA,MATCH(FZ$2,data_pull!$B:$B,0),MATCH($A62,data_pull!$2:$2,0)),FY62*(( 1+FZ9/400)))</f>
        <v>11788.4</v>
      </c>
      <c r="GA62" s="60">
        <f>_xlfn.IFNA(INDEX(data_pull!$A:$BA,MATCH(GA$2,data_pull!$B:$B,0),MATCH($A62,data_pull!$2:$2,0)),FZ62*(( 1+GA9/400)))</f>
        <v>11887.5</v>
      </c>
      <c r="GB62" s="60">
        <f>_xlfn.IFNA(INDEX(data_pull!$A:$BA,MATCH(GB$2,data_pull!$B:$B,0),MATCH($A62,data_pull!$2:$2,0)),GA62*(( 1+GB9/400)))</f>
        <v>11972</v>
      </c>
      <c r="GC62" s="60">
        <f>_xlfn.IFNA(INDEX(data_pull!$A:$BA,MATCH(GC$2,data_pull!$B:$B,0),MATCH($A62,data_pull!$2:$2,0)),GB62*(( 1+GC9/400)))</f>
        <v>12039.7</v>
      </c>
      <c r="GD62" s="60">
        <f>_xlfn.IFNA(INDEX(data_pull!$A:$BA,MATCH(GD$2,data_pull!$B:$B,0),MATCH($A62,data_pull!$2:$2,0)),GC62*(( 1+GD9/400)))</f>
        <v>12111.8</v>
      </c>
      <c r="GE62" s="60">
        <f>_xlfn.IFNA(INDEX(data_pull!$A:$BA,MATCH(GE$2,data_pull!$B:$B,0),MATCH($A62,data_pull!$2:$2,0)),GD62*(( 1+GE9/400)))</f>
        <v>12214.1</v>
      </c>
      <c r="GF62" s="60">
        <f>_xlfn.IFNA(INDEX(data_pull!$A:$BA,MATCH(GF$2,data_pull!$B:$B,0),MATCH($A62,data_pull!$2:$2,0)),GE62*(( 1+GF9/400)))</f>
        <v>12294.3</v>
      </c>
      <c r="GG62" s="60">
        <f>_xlfn.IFNA(INDEX(data_pull!$A:$BA,MATCH(GG$2,data_pull!$B:$B,0),MATCH($A62,data_pull!$2:$2,0)),GF62*(( 1+GG9/400)))</f>
        <v>12372.7</v>
      </c>
      <c r="GH62" s="60">
        <f>_xlfn.IFNA(INDEX(data_pull!$A:$BA,MATCH(GH$2,data_pull!$B:$B,0),MATCH($A62,data_pull!$2:$2,0)),GG62*(( 1+GH9/400)))</f>
        <v>12427.6</v>
      </c>
      <c r="GI62" s="60">
        <f>_xlfn.IFNA(INDEX(data_pull!$A:$BA,MATCH(GI$2,data_pull!$B:$B,0),MATCH($A62,data_pull!$2:$2,0)),GH62*(( 1+GI9/400)))</f>
        <v>12515.9</v>
      </c>
      <c r="GJ62" s="60">
        <f>_xlfn.IFNA(INDEX(data_pull!$A:$BA,MATCH(GJ$2,data_pull!$B:$B,0),MATCH($A62,data_pull!$2:$2,0)),GI62*(( 1+GJ9/400)))</f>
        <v>12584.9</v>
      </c>
      <c r="GK62" s="60">
        <f>_xlfn.IFNA(INDEX(data_pull!$A:$BA,MATCH(GK$2,data_pull!$B:$B,0),MATCH($A62,data_pull!$2:$2,0)),GJ62*(( 1+GK9/400)))</f>
        <v>12706.4</v>
      </c>
      <c r="GL62" s="60">
        <f>_xlfn.IFNA(INDEX(data_pull!$A:$BA,MATCH(GL$2,data_pull!$B:$B,0),MATCH($A62,data_pull!$2:$2,0)),GK62*(( 1+GL9/400)))</f>
        <v>12722.8</v>
      </c>
      <c r="GM62" s="60">
        <f>_xlfn.IFNA(INDEX(data_pull!$A:$BA,MATCH(GM$2,data_pull!$B:$B,0),MATCH($A62,data_pull!$2:$2,0)),GL62*(( 1+GM9/400)))</f>
        <v>12842</v>
      </c>
      <c r="GN62" s="60">
        <f>_xlfn.IFNA(INDEX(data_pull!$A:$BA,MATCH(GN$2,data_pull!$B:$B,0),MATCH($A62,data_pull!$2:$2,0)),GM62*(( 1+GN9/400)))</f>
        <v>12953.3</v>
      </c>
      <c r="GO62" s="60">
        <f>_xlfn.IFNA(INDEX(data_pull!$A:$BA,MATCH(GO$2,data_pull!$B:$B,0),MATCH($A62,data_pull!$2:$2,0)),GN62*(( 1+GO9/400)))</f>
        <v>13044.2</v>
      </c>
      <c r="GP62" s="60">
        <f>_xlfn.IFNA(INDEX(data_pull!$A:$BA,MATCH(GP$2,data_pull!$B:$B,0),MATCH($A62,data_pull!$2:$2,0)),GO62*(( 1+GP9/400)))</f>
        <v>13150.539929558678</v>
      </c>
      <c r="GQ62" s="60">
        <f>_xlfn.IFNA(INDEX(data_pull!$A:$BA,MATCH(GQ$2,data_pull!$B:$B,0),MATCH($A62,data_pull!$2:$2,0)),GP62*(( 1+GQ9/400)))</f>
        <v>13245.222416723587</v>
      </c>
      <c r="GR62" s="60">
        <f>_xlfn.IFNA(INDEX(data_pull!$A:$BA,MATCH(GR$2,data_pull!$B:$B,0),MATCH($A62,data_pull!$2:$2,0)),GQ62*(( 1+GR9/400)))</f>
        <v>13340.51770390982</v>
      </c>
      <c r="GS62" s="60">
        <f>_xlfn.IFNA(INDEX(data_pull!$A:$BA,MATCH(GS$2,data_pull!$B:$B,0),MATCH($A62,data_pull!$2:$2,0)),GR62*(( 1+GS9/400)))</f>
        <v>13430.709602733901</v>
      </c>
      <c r="GT62" s="60">
        <f>_xlfn.IFNA(INDEX(data_pull!$A:$BA,MATCH(GT$2,data_pull!$B:$B,0),MATCH($A62,data_pull!$2:$2,0)),GS62*(( 1+GT9/400)))</f>
        <v>13510.101719160757</v>
      </c>
      <c r="GU62" s="60">
        <f>_xlfn.IFNA(INDEX(data_pull!$A:$BA,MATCH(GU$2,data_pull!$B:$B,0),MATCH($A62,data_pull!$2:$2,0)),GT62*(( 1+GU9/400)))</f>
        <v>13581.055502931968</v>
      </c>
      <c r="GV62" s="60">
        <f>_xlfn.IFNA(INDEX(data_pull!$A:$BA,MATCH(GV$2,data_pull!$B:$B,0),MATCH($A62,data_pull!$2:$2,0)),GU62*(( 1+GV9/400)))</f>
        <v>13639.22922784462</v>
      </c>
      <c r="GW62" s="60">
        <f>_xlfn.IFNA(INDEX(data_pull!$A:$BA,MATCH(GW$2,data_pull!$B:$B,0),MATCH($A62,data_pull!$2:$2,0)),GV62*(( 1+GW9/400)))</f>
        <v>13693.55569294132</v>
      </c>
      <c r="GX62" s="60">
        <f>_xlfn.IFNA(INDEX(data_pull!$A:$BA,MATCH(GX$2,data_pull!$B:$B,0),MATCH($A62,data_pull!$2:$2,0)),GW62*(( 1+GX9/400)))</f>
        <v>13746.566757398074</v>
      </c>
      <c r="GY62" s="60">
        <f>_xlfn.IFNA(INDEX(data_pull!$A:$BA,MATCH(GY$2,data_pull!$B:$B,0),MATCH($A62,data_pull!$2:$2,0)),GX62*(( 1+GY9/400)))</f>
        <v>13799.881340758389</v>
      </c>
      <c r="GZ62" s="60">
        <f>_xlfn.IFNA(INDEX(data_pull!$A:$BA,MATCH(GZ$2,data_pull!$B:$B,0),MATCH($A62,data_pull!$2:$2,0)),GY62*(( 1+GZ9/400)))</f>
        <v>13856.434579360563</v>
      </c>
      <c r="HA62" s="60">
        <f>_xlfn.IFNA(INDEX(data_pull!$A:$BA,MATCH(HA$2,data_pull!$B:$B,0),MATCH($A62,data_pull!$2:$2,0)),GZ62*(( 1+HA9/400)))</f>
        <v>13913.595304701819</v>
      </c>
      <c r="HB62" s="60">
        <f>_xlfn.IFNA(INDEX(data_pull!$A:$BA,MATCH(HB$2,data_pull!$B:$B,0),MATCH($A62,data_pull!$2:$2,0)),HA62*(( 1+HB9/400)))</f>
        <v>13980.283244363331</v>
      </c>
      <c r="HC62" s="60">
        <f>_xlfn.IFNA(INDEX(data_pull!$A:$BA,MATCH(HC$2,data_pull!$B:$B,0),MATCH($A62,data_pull!$2:$2,0)),HB62*(( 1+HC9/400)))</f>
        <v>14046.971192945148</v>
      </c>
      <c r="HD62" s="60">
        <f>_xlfn.IFNA(INDEX(data_pull!$A:$BA,MATCH(HD$2,data_pull!$B:$B,0),MATCH($A62,data_pull!$2:$2,0)),HC62*(( 1+HD9/400)))</f>
        <v>14117.109658307894</v>
      </c>
      <c r="HE62" s="60">
        <f>_xlfn.IFNA(INDEX(data_pull!$A:$BA,MATCH(HE$2,data_pull!$B:$B,0),MATCH($A62,data_pull!$2:$2,0)),HD62*(( 1+HE9/400)))</f>
        <v>14187.654225595232</v>
      </c>
      <c r="HF62" s="60">
        <f>_xlfn.IFNA(INDEX(data_pull!$A:$BA,MATCH(HF$2,data_pull!$B:$B,0),MATCH($A62,data_pull!$2:$2,0)),HE62*(( 1+HF9/400)))</f>
        <v>14260.839135593525</v>
      </c>
      <c r="HG62" s="60">
        <f>_xlfn.IFNA(INDEX(data_pull!$A:$BA,MATCH(HG$2,data_pull!$B:$B,0),MATCH($A62,data_pull!$2:$2,0)),HF62*(( 1+HG9/400)))</f>
        <v>14330.064245984337</v>
      </c>
      <c r="HH62" s="60">
        <f>_xlfn.IFNA(INDEX(data_pull!$A:$BA,MATCH(HH$2,data_pull!$B:$B,0),MATCH($A62,data_pull!$2:$2,0)),HG62*(( 1+HH9/400)))</f>
        <v>14399.086392813071</v>
      </c>
      <c r="HI62" s="60">
        <f>_xlfn.IFNA(INDEX(data_pull!$A:$BA,MATCH(HI$2,data_pull!$B:$B,0),MATCH($A62,data_pull!$2:$2,0)),HH62*(( 1+HI9/400)))</f>
        <v>14470.34164169452</v>
      </c>
      <c r="HJ62" s="60">
        <f>_xlfn.IFNA(INDEX(data_pull!$A:$BA,MATCH(HJ$2,data_pull!$B:$B,0),MATCH($A62,data_pull!$2:$2,0)),HI62*(( 1+HJ9/400)))</f>
        <v>14550.335697521308</v>
      </c>
      <c r="HK62" s="60">
        <f>_xlfn.IFNA(INDEX(data_pull!$A:$BA,MATCH(HK$2,data_pull!$B:$B,0),MATCH($A62,data_pull!$2:$2,0)),HJ62*(( 1+HK9/400)))</f>
        <v>14629.31287802828</v>
      </c>
      <c r="HL62" s="60">
        <f>_xlfn.IFNA(INDEX(data_pull!$A:$BA,MATCH(HL$2,data_pull!$B:$B,0),MATCH($A62,data_pull!$2:$2,0)),HK62*(( 1+HL9/400)))</f>
        <v>14705.545621319725</v>
      </c>
      <c r="HM62" s="60">
        <f>_xlfn.IFNA(INDEX(data_pull!$A:$BA,MATCH(HM$2,data_pull!$B:$B,0),MATCH($A62,data_pull!$2:$2,0)),HL62*(( 1+HM9/400)))</f>
        <v>14782.286475393728</v>
      </c>
      <c r="HN62" s="60">
        <f>_xlfn.IFNA(INDEX(data_pull!$A:$BA,MATCH(HN$2,data_pull!$B:$B,0),MATCH($A62,data_pull!$2:$2,0)),HM62*(( 1+HN9/400)))</f>
        <v>14863.90750158117</v>
      </c>
      <c r="HO62" s="60">
        <f>_xlfn.IFNA(INDEX(data_pull!$A:$BA,MATCH(HO$2,data_pull!$B:$B,0),MATCH($A62,data_pull!$2:$2,0)),HN62*(( 1+HO9/400)))</f>
        <v>14942.478020067691</v>
      </c>
      <c r="HP62" s="60">
        <f>_xlfn.IFNA(INDEX(data_pull!$A:$BA,MATCH(HP$2,data_pull!$B:$B,0),MATCH($A62,data_pull!$2:$2,0)),HO62*(( 1+HP9/400)))</f>
        <v>15017.593647541424</v>
      </c>
      <c r="HQ62" s="60">
        <f>_xlfn.IFNA(INDEX(data_pull!$A:$BA,MATCH(HQ$2,data_pull!$B:$B,0),MATCH($A62,data_pull!$2:$2,0)),HP62*(( 1+HQ9/400)))</f>
        <v>15087.937417746203</v>
      </c>
      <c r="HR62" s="60">
        <f>_xlfn.IFNA(INDEX(data_pull!$A:$BA,MATCH(HR$2,data_pull!$B:$B,0),MATCH($A62,data_pull!$2:$2,0)),HQ62*(( 1+HR9/400)))</f>
        <v>15166.710831814391</v>
      </c>
      <c r="HS62" s="60">
        <f>_xlfn.IFNA(INDEX(data_pull!$A:$BA,MATCH(HS$2,data_pull!$B:$B,0),MATCH($A62,data_pull!$2:$2,0)),HR62*(( 1+HS9/400)))</f>
        <v>15237.054921845582</v>
      </c>
      <c r="HT62" s="60">
        <f>_xlfn.IFNA(INDEX(data_pull!$A:$BA,MATCH(HT$2,data_pull!$B:$B,0),MATCH($A62,data_pull!$2:$2,0)),HS62*(( 1+HT9/400)))</f>
        <v>15308.413840852463</v>
      </c>
      <c r="HU62" s="60">
        <f>_xlfn.IFNA(INDEX(data_pull!$A:$BA,MATCH(HU$2,data_pull!$B:$B,0),MATCH($A62,data_pull!$2:$2,0)),HT62*(( 1+HU9/400)))</f>
        <v>15381.599887495184</v>
      </c>
      <c r="HV62" s="60">
        <f>_xlfn.IFNA(INDEX(data_pull!$A:$BA,MATCH(HV$2,data_pull!$B:$B,0),MATCH($A62,data_pull!$2:$2,0)),HU62*(( 1+HV9/400)))</f>
        <v>15463.625744301788</v>
      </c>
      <c r="HW62" s="60">
        <f>_xlfn.IFNA(INDEX(data_pull!$A:$BA,MATCH(HW$2,data_pull!$B:$B,0),MATCH($A62,data_pull!$2:$2,0)),HV62*(( 1+HW9/400)))</f>
        <v>15543.618237268862</v>
      </c>
      <c r="HX62" s="60">
        <f>_xlfn.IFNA(INDEX(data_pull!$A:$BA,MATCH(HX$2,data_pull!$B:$B,0),MATCH($A62,data_pull!$2:$2,0)),HW62*(( 1+HX9/400)))</f>
        <v>15622.899273995787</v>
      </c>
      <c r="HY62" s="60">
        <f>_xlfn.IFNA(INDEX(data_pull!$A:$BA,MATCH(HY$2,data_pull!$B:$B,0),MATCH($A62,data_pull!$2:$2,0)),HX62*(( 1+HY9/400)))</f>
        <v>15700.35133704593</v>
      </c>
      <c r="HZ62" s="60">
        <f>_xlfn.IFNA(INDEX(data_pull!$A:$BA,MATCH(HZ$2,data_pull!$B:$B,0),MATCH($A62,data_pull!$2:$2,0)),HY62*(( 1+HZ9/400)))</f>
        <v>15776.787615826101</v>
      </c>
      <c r="IA62" s="60">
        <f>_xlfn.IFNA(INDEX(data_pull!$A:$BA,MATCH(IA$2,data_pull!$B:$B,0),MATCH($A62,data_pull!$2:$2,0)),HZ62*(( 1+IA9/400)))</f>
        <v>15852.411435631959</v>
      </c>
      <c r="IB62" s="60">
        <f>_xlfn.IFNA(INDEX(data_pull!$A:$BA,MATCH(IB$2,data_pull!$B:$B,0),MATCH($A62,data_pull!$2:$2,0)),IA62*(( 1+IB9/400)))</f>
        <v>15928.54302760967</v>
      </c>
      <c r="IC62" s="60">
        <f>_xlfn.IFNA(INDEX(data_pull!$A:$BA,MATCH(IC$2,data_pull!$B:$B,0),MATCH($A62,data_pull!$2:$2,0)),IB62*(( 1+IC9/400)))</f>
        <v>16004.065341368685</v>
      </c>
      <c r="ID62" s="60"/>
    </row>
    <row r="63" spans="1:238" s="110" customFormat="1">
      <c r="A63" s="109" t="s">
        <v>199</v>
      </c>
      <c r="B63" s="60">
        <f>_xlfn.IFNA(INDEX(data_pull!$A:$BA,MATCH(B$2,data_pull!$B:$B,0),MATCH($A63,data_pull!$2:$2,0)),A63*(( 1+B10/400)))</f>
        <v>247.9</v>
      </c>
      <c r="C63" s="60">
        <f>_xlfn.IFNA(INDEX(data_pull!$A:$BA,MATCH(C$2,data_pull!$B:$B,0),MATCH($A63,data_pull!$2:$2,0)),B63*(( 1+C10/400)))</f>
        <v>249.1</v>
      </c>
      <c r="D63" s="60">
        <f>_xlfn.IFNA(INDEX(data_pull!$A:$BA,MATCH(D$2,data_pull!$B:$B,0),MATCH($A63,data_pull!$2:$2,0)),C63*(( 1+D10/400)))</f>
        <v>254.6</v>
      </c>
      <c r="E63" s="60">
        <f>_xlfn.IFNA(INDEX(data_pull!$A:$BA,MATCH(E$2,data_pull!$B:$B,0),MATCH($A63,data_pull!$2:$2,0)),D63*(( 1+E10/400)))</f>
        <v>258.7</v>
      </c>
      <c r="F63" s="60">
        <f>_xlfn.IFNA(INDEX(data_pull!$A:$BA,MATCH(F$2,data_pull!$B:$B,0),MATCH($A63,data_pull!$2:$2,0)),E63*(( 1+F10/400)))</f>
        <v>261.89999999999998</v>
      </c>
      <c r="G63" s="60">
        <f>_xlfn.IFNA(INDEX(data_pull!$A:$BA,MATCH(G$2,data_pull!$B:$B,0),MATCH($A63,data_pull!$2:$2,0)),F63*(( 1+G10/400)))</f>
        <v>266.10000000000002</v>
      </c>
      <c r="H63" s="60">
        <f>_xlfn.IFNA(INDEX(data_pull!$A:$BA,MATCH(H$2,data_pull!$B:$B,0),MATCH($A63,data_pull!$2:$2,0)),G63*(( 1+H10/400)))</f>
        <v>269.8</v>
      </c>
      <c r="I63" s="60">
        <f>_xlfn.IFNA(INDEX(data_pull!$A:$BA,MATCH(I$2,data_pull!$B:$B,0),MATCH($A63,data_pull!$2:$2,0)),H63*(( 1+I10/400)))</f>
        <v>272.10000000000002</v>
      </c>
      <c r="J63" s="60">
        <f>_xlfn.IFNA(INDEX(data_pull!$A:$BA,MATCH(J$2,data_pull!$B:$B,0),MATCH($A63,data_pull!$2:$2,0)),I63*(( 1+J10/400)))</f>
        <v>282.2</v>
      </c>
      <c r="K63" s="60">
        <f>_xlfn.IFNA(INDEX(data_pull!$A:$BA,MATCH(K$2,data_pull!$B:$B,0),MATCH($A63,data_pull!$2:$2,0)),J63*(( 1+K10/400)))</f>
        <v>286.5</v>
      </c>
      <c r="L63" s="60">
        <f>_xlfn.IFNA(INDEX(data_pull!$A:$BA,MATCH(L$2,data_pull!$B:$B,0),MATCH($A63,data_pull!$2:$2,0)),K63*(( 1+L10/400)))</f>
        <v>284.3</v>
      </c>
      <c r="M63" s="60">
        <f>_xlfn.IFNA(INDEX(data_pull!$A:$BA,MATCH(M$2,data_pull!$B:$B,0),MATCH($A63,data_pull!$2:$2,0)),L63*(( 1+M10/400)))</f>
        <v>291.7</v>
      </c>
      <c r="N63" s="60">
        <f>_xlfn.IFNA(INDEX(data_pull!$A:$BA,MATCH(N$2,data_pull!$B:$B,0),MATCH($A63,data_pull!$2:$2,0)),M63*(( 1+N10/400)))</f>
        <v>299.60000000000002</v>
      </c>
      <c r="O63" s="60">
        <f>_xlfn.IFNA(INDEX(data_pull!$A:$BA,MATCH(O$2,data_pull!$B:$B,0),MATCH($A63,data_pull!$2:$2,0)),N63*(( 1+O10/400)))</f>
        <v>302.7</v>
      </c>
      <c r="P63" s="60">
        <f>_xlfn.IFNA(INDEX(data_pull!$A:$BA,MATCH(P$2,data_pull!$B:$B,0),MATCH($A63,data_pull!$2:$2,0)),O63*(( 1+P10/400)))</f>
        <v>304.2</v>
      </c>
      <c r="Q63" s="60">
        <f>_xlfn.IFNA(INDEX(data_pull!$A:$BA,MATCH(Q$2,data_pull!$B:$B,0),MATCH($A63,data_pull!$2:$2,0)),P63*(( 1+Q10/400)))</f>
        <v>312.60000000000002</v>
      </c>
      <c r="R63" s="60">
        <f>_xlfn.IFNA(INDEX(data_pull!$A:$BA,MATCH(R$2,data_pull!$B:$B,0),MATCH($A63,data_pull!$2:$2,0)),Q63*(( 1+R10/400)))</f>
        <v>324.60000000000002</v>
      </c>
      <c r="S63" s="60">
        <f>_xlfn.IFNA(INDEX(data_pull!$A:$BA,MATCH(S$2,data_pull!$B:$B,0),MATCH($A63,data_pull!$2:$2,0)),R63*(( 1+S10/400)))</f>
        <v>335</v>
      </c>
      <c r="T63" s="60">
        <f>_xlfn.IFNA(INDEX(data_pull!$A:$BA,MATCH(T$2,data_pull!$B:$B,0),MATCH($A63,data_pull!$2:$2,0)),S63*(( 1+T10/400)))</f>
        <v>346.7</v>
      </c>
      <c r="U63" s="60">
        <f>_xlfn.IFNA(INDEX(data_pull!$A:$BA,MATCH(U$2,data_pull!$B:$B,0),MATCH($A63,data_pull!$2:$2,0)),T63*(( 1+U10/400)))</f>
        <v>359.2</v>
      </c>
      <c r="V63" s="60">
        <f>_xlfn.IFNA(INDEX(data_pull!$A:$BA,MATCH(V$2,data_pull!$B:$B,0),MATCH($A63,data_pull!$2:$2,0)),U63*(( 1+V10/400)))</f>
        <v>370.1</v>
      </c>
      <c r="W63" s="60">
        <f>_xlfn.IFNA(INDEX(data_pull!$A:$BA,MATCH(W$2,data_pull!$B:$B,0),MATCH($A63,data_pull!$2:$2,0)),V63*(( 1+W10/400)))</f>
        <v>373.4</v>
      </c>
      <c r="X63" s="60">
        <f>_xlfn.IFNA(INDEX(data_pull!$A:$BA,MATCH(X$2,data_pull!$B:$B,0),MATCH($A63,data_pull!$2:$2,0)),W63*(( 1+X10/400)))</f>
        <v>385.4</v>
      </c>
      <c r="Y63" s="60">
        <f>_xlfn.IFNA(INDEX(data_pull!$A:$BA,MATCH(Y$2,data_pull!$B:$B,0),MATCH($A63,data_pull!$2:$2,0)),X63*(( 1+Y10/400)))</f>
        <v>395.6</v>
      </c>
      <c r="Z63" s="60">
        <f>_xlfn.IFNA(INDEX(data_pull!$A:$BA,MATCH(Z$2,data_pull!$B:$B,0),MATCH($A63,data_pull!$2:$2,0)),Y63*(( 1+Z10/400)))</f>
        <v>401.3</v>
      </c>
      <c r="AA63" s="60">
        <f>_xlfn.IFNA(INDEX(data_pull!$A:$BA,MATCH(AA$2,data_pull!$B:$B,0),MATCH($A63,data_pull!$2:$2,0)),Z63*(( 1+AA10/400)))</f>
        <v>401</v>
      </c>
      <c r="AB63" s="60">
        <f>_xlfn.IFNA(INDEX(data_pull!$A:$BA,MATCH(AB$2,data_pull!$B:$B,0),MATCH($A63,data_pull!$2:$2,0)),AA63*(( 1+AB10/400)))</f>
        <v>403.5</v>
      </c>
      <c r="AC63" s="60">
        <f>_xlfn.IFNA(INDEX(data_pull!$A:$BA,MATCH(AC$2,data_pull!$B:$B,0),MATCH($A63,data_pull!$2:$2,0)),AB63*(( 1+AC10/400)))</f>
        <v>410.8</v>
      </c>
      <c r="AD63" s="60">
        <f>_xlfn.IFNA(INDEX(data_pull!$A:$BA,MATCH(AD$2,data_pull!$B:$B,0),MATCH($A63,data_pull!$2:$2,0)),AC63*(( 1+AD10/400)))</f>
        <v>421.2</v>
      </c>
      <c r="AE63" s="60">
        <f>_xlfn.IFNA(INDEX(data_pull!$A:$BA,MATCH(AE$2,data_pull!$B:$B,0),MATCH($A63,data_pull!$2:$2,0)),AD63*(( 1+AE10/400)))</f>
        <v>431.4</v>
      </c>
      <c r="AF63" s="60">
        <f>_xlfn.IFNA(INDEX(data_pull!$A:$BA,MATCH(AF$2,data_pull!$B:$B,0),MATCH($A63,data_pull!$2:$2,0)),AE63*(( 1+AF10/400)))</f>
        <v>438</v>
      </c>
      <c r="AG63" s="60">
        <f>_xlfn.IFNA(INDEX(data_pull!$A:$BA,MATCH(AG$2,data_pull!$B:$B,0),MATCH($A63,data_pull!$2:$2,0)),AF63*(( 1+AG10/400)))</f>
        <v>446.7</v>
      </c>
      <c r="AH63" s="60">
        <f>_xlfn.IFNA(INDEX(data_pull!$A:$BA,MATCH(AH$2,data_pull!$B:$B,0),MATCH($A63,data_pull!$2:$2,0)),AG63*(( 1+AH10/400)))</f>
        <v>452.6</v>
      </c>
      <c r="AI63" s="60">
        <f>_xlfn.IFNA(INDEX(data_pull!$A:$BA,MATCH(AI$2,data_pull!$B:$B,0),MATCH($A63,data_pull!$2:$2,0)),AH63*(( 1+AI10/400)))</f>
        <v>472.3</v>
      </c>
      <c r="AJ63" s="60">
        <f>_xlfn.IFNA(INDEX(data_pull!$A:$BA,MATCH(AJ$2,data_pull!$B:$B,0),MATCH($A63,data_pull!$2:$2,0)),AI63*(( 1+AJ10/400)))</f>
        <v>484.2</v>
      </c>
      <c r="AK63" s="60">
        <f>_xlfn.IFNA(INDEX(data_pull!$A:$BA,MATCH(AK$2,data_pull!$B:$B,0),MATCH($A63,data_pull!$2:$2,0)),AJ63*(( 1+AK10/400)))</f>
        <v>496.2</v>
      </c>
      <c r="AL63" s="60">
        <f>_xlfn.IFNA(INDEX(data_pull!$A:$BA,MATCH(AL$2,data_pull!$B:$B,0),MATCH($A63,data_pull!$2:$2,0)),AK63*(( 1+AL10/400)))</f>
        <v>501.8</v>
      </c>
      <c r="AM63" s="60">
        <f>_xlfn.IFNA(INDEX(data_pull!$A:$BA,MATCH(AM$2,data_pull!$B:$B,0),MATCH($A63,data_pull!$2:$2,0)),AL63*(( 1+AM10/400)))</f>
        <v>516.5</v>
      </c>
      <c r="AN63" s="60">
        <f>_xlfn.IFNA(INDEX(data_pull!$A:$BA,MATCH(AN$2,data_pull!$B:$B,0),MATCH($A63,data_pull!$2:$2,0)),AM63*(( 1+AN10/400)))</f>
        <v>533.1</v>
      </c>
      <c r="AO63" s="60">
        <f>_xlfn.IFNA(INDEX(data_pull!$A:$BA,MATCH(AO$2,data_pull!$B:$B,0),MATCH($A63,data_pull!$2:$2,0)),AN63*(( 1+AO10/400)))</f>
        <v>547.79999999999995</v>
      </c>
      <c r="AP63" s="60">
        <f>_xlfn.IFNA(INDEX(data_pull!$A:$BA,MATCH(AP$2,data_pull!$B:$B,0),MATCH($A63,data_pull!$2:$2,0)),AO63*(( 1+AP10/400)))</f>
        <v>568.79999999999995</v>
      </c>
      <c r="AQ63" s="60">
        <f>_xlfn.IFNA(INDEX(data_pull!$A:$BA,MATCH(AQ$2,data_pull!$B:$B,0),MATCH($A63,data_pull!$2:$2,0)),AP63*(( 1+AQ10/400)))</f>
        <v>588.5</v>
      </c>
      <c r="AR63" s="60">
        <f>_xlfn.IFNA(INDEX(data_pull!$A:$BA,MATCH(AR$2,data_pull!$B:$B,0),MATCH($A63,data_pull!$2:$2,0)),AQ63*(( 1+AR10/400)))</f>
        <v>592.20000000000005</v>
      </c>
      <c r="AS63" s="60">
        <f>_xlfn.IFNA(INDEX(data_pull!$A:$BA,MATCH(AS$2,data_pull!$B:$B,0),MATCH($A63,data_pull!$2:$2,0)),AR63*(( 1+AS10/400)))</f>
        <v>608.9</v>
      </c>
      <c r="AT63" s="60">
        <f>_xlfn.IFNA(INDEX(data_pull!$A:$BA,MATCH(AT$2,data_pull!$B:$B,0),MATCH($A63,data_pull!$2:$2,0)),AS63*(( 1+AT10/400)))</f>
        <v>633.4</v>
      </c>
      <c r="AU63" s="60">
        <f>_xlfn.IFNA(INDEX(data_pull!$A:$BA,MATCH(AU$2,data_pull!$B:$B,0),MATCH($A63,data_pull!$2:$2,0)),AT63*(( 1+AU10/400)))</f>
        <v>648.70000000000005</v>
      </c>
      <c r="AV63" s="60">
        <f>_xlfn.IFNA(INDEX(data_pull!$A:$BA,MATCH(AV$2,data_pull!$B:$B,0),MATCH($A63,data_pull!$2:$2,0)),AU63*(( 1+AV10/400)))</f>
        <v>657.8</v>
      </c>
      <c r="AW63" s="60">
        <f>_xlfn.IFNA(INDEX(data_pull!$A:$BA,MATCH(AW$2,data_pull!$B:$B,0),MATCH($A63,data_pull!$2:$2,0)),AV63*(( 1+AW10/400)))</f>
        <v>677.7</v>
      </c>
      <c r="AX63" s="60">
        <f>_xlfn.IFNA(INDEX(data_pull!$A:$BA,MATCH(AX$2,data_pull!$B:$B,0),MATCH($A63,data_pull!$2:$2,0)),AW63*(( 1+AX10/400)))</f>
        <v>688.1</v>
      </c>
      <c r="AY63" s="60">
        <f>_xlfn.IFNA(INDEX(data_pull!$A:$BA,MATCH(AY$2,data_pull!$B:$B,0),MATCH($A63,data_pull!$2:$2,0)),AX63*(( 1+AY10/400)))</f>
        <v>703.1</v>
      </c>
      <c r="AZ63" s="60">
        <f>_xlfn.IFNA(INDEX(data_pull!$A:$BA,MATCH(AZ$2,data_pull!$B:$B,0),MATCH($A63,data_pull!$2:$2,0)),AY63*(( 1+AZ10/400)))</f>
        <v>717.3</v>
      </c>
      <c r="BA63" s="60">
        <f>_xlfn.IFNA(INDEX(data_pull!$A:$BA,MATCH(BA$2,data_pull!$B:$B,0),MATCH($A63,data_pull!$2:$2,0)),AZ63*(( 1+BA10/400)))</f>
        <v>737.4</v>
      </c>
      <c r="BB63" s="60">
        <f>_xlfn.IFNA(INDEX(data_pull!$A:$BA,MATCH(BB$2,data_pull!$B:$B,0),MATCH($A63,data_pull!$2:$2,0)),BA63*(( 1+BB10/400)))</f>
        <v>747.9</v>
      </c>
      <c r="BC63" s="60">
        <f>_xlfn.IFNA(INDEX(data_pull!$A:$BA,MATCH(BC$2,data_pull!$B:$B,0),MATCH($A63,data_pull!$2:$2,0)),BB63*(( 1+BC10/400)))</f>
        <v>761.1</v>
      </c>
      <c r="BD63" s="60">
        <f>_xlfn.IFNA(INDEX(data_pull!$A:$BA,MATCH(BD$2,data_pull!$B:$B,0),MATCH($A63,data_pull!$2:$2,0)),BC63*(( 1+BD10/400)))</f>
        <v>782.2</v>
      </c>
      <c r="BE63" s="60">
        <f>_xlfn.IFNA(INDEX(data_pull!$A:$BA,MATCH(BE$2,data_pull!$B:$B,0),MATCH($A63,data_pull!$2:$2,0)),BD63*(( 1+BE10/400)))</f>
        <v>775.1</v>
      </c>
      <c r="BF63" s="60">
        <f>_xlfn.IFNA(INDEX(data_pull!$A:$BA,MATCH(BF$2,data_pull!$B:$B,0),MATCH($A63,data_pull!$2:$2,0)),BE63*(( 1+BF10/400)))</f>
        <v>794</v>
      </c>
      <c r="BG63" s="60">
        <f>_xlfn.IFNA(INDEX(data_pull!$A:$BA,MATCH(BG$2,data_pull!$B:$B,0),MATCH($A63,data_pull!$2:$2,0)),BF63*(( 1+BG10/400)))</f>
        <v>819.1</v>
      </c>
      <c r="BH63" s="60">
        <f>_xlfn.IFNA(INDEX(data_pull!$A:$BA,MATCH(BH$2,data_pull!$B:$B,0),MATCH($A63,data_pull!$2:$2,0)),BG63*(( 1+BH10/400)))</f>
        <v>835.7</v>
      </c>
      <c r="BI63" s="60">
        <f>_xlfn.IFNA(INDEX(data_pull!$A:$BA,MATCH(BI$2,data_pull!$B:$B,0),MATCH($A63,data_pull!$2:$2,0)),BH63*(( 1+BI10/400)))</f>
        <v>862.8</v>
      </c>
      <c r="BJ63" s="60">
        <f>_xlfn.IFNA(INDEX(data_pull!$A:$BA,MATCH(BJ$2,data_pull!$B:$B,0),MATCH($A63,data_pull!$2:$2,0)),BI63*(( 1+BJ10/400)))</f>
        <v>875.6</v>
      </c>
      <c r="BK63" s="60">
        <f>_xlfn.IFNA(INDEX(data_pull!$A:$BA,MATCH(BK$2,data_pull!$B:$B,0),MATCH($A63,data_pull!$2:$2,0)),BJ63*(( 1+BK10/400)))</f>
        <v>900.5</v>
      </c>
      <c r="BL63" s="60">
        <f>_xlfn.IFNA(INDEX(data_pull!$A:$BA,MATCH(BL$2,data_pull!$B:$B,0),MATCH($A63,data_pull!$2:$2,0)),BK63*(( 1+BL10/400)))</f>
        <v>927.4</v>
      </c>
      <c r="BM63" s="60">
        <f>_xlfn.IFNA(INDEX(data_pull!$A:$BA,MATCH(BM$2,data_pull!$B:$B,0),MATCH($A63,data_pull!$2:$2,0)),BL63*(( 1+BM10/400)))</f>
        <v>938.6</v>
      </c>
      <c r="BN63" s="60">
        <f>_xlfn.IFNA(INDEX(data_pull!$A:$BA,MATCH(BN$2,data_pull!$B:$B,0),MATCH($A63,data_pull!$2:$2,0)),BM63*(( 1+BN10/400)))</f>
        <v>946.8</v>
      </c>
      <c r="BO63" s="60">
        <f>_xlfn.IFNA(INDEX(data_pull!$A:$BA,MATCH(BO$2,data_pull!$B:$B,0),MATCH($A63,data_pull!$2:$2,0)),BN63*(( 1+BO10/400)))</f>
        <v>967.5</v>
      </c>
      <c r="BP63" s="60">
        <f>_xlfn.IFNA(INDEX(data_pull!$A:$BA,MATCH(BP$2,data_pull!$B:$B,0),MATCH($A63,data_pull!$2:$2,0)),BO63*(( 1+BP10/400)))</f>
        <v>993.6</v>
      </c>
      <c r="BQ63" s="60">
        <f>_xlfn.IFNA(INDEX(data_pull!$A:$BA,MATCH(BQ$2,data_pull!$B:$B,0),MATCH($A63,data_pull!$2:$2,0)),BP63*(( 1+BQ10/400)))</f>
        <v>996.4</v>
      </c>
      <c r="BR63" s="60">
        <f>_xlfn.IFNA(INDEX(data_pull!$A:$BA,MATCH(BR$2,data_pull!$B:$B,0),MATCH($A63,data_pull!$2:$2,0)),BQ63*(( 1+BR10/400)))</f>
        <v>1008.7</v>
      </c>
      <c r="BS63" s="60">
        <f>_xlfn.IFNA(INDEX(data_pull!$A:$BA,MATCH(BS$2,data_pull!$B:$B,0),MATCH($A63,data_pull!$2:$2,0)),BR63*(( 1+BS10/400)))</f>
        <v>1025.2</v>
      </c>
      <c r="BT63" s="60">
        <f>_xlfn.IFNA(INDEX(data_pull!$A:$BA,MATCH(BT$2,data_pull!$B:$B,0),MATCH($A63,data_pull!$2:$2,0)),BS63*(( 1+BT10/400)))</f>
        <v>1036.2</v>
      </c>
      <c r="BU63" s="60">
        <f>_xlfn.IFNA(INDEX(data_pull!$A:$BA,MATCH(BU$2,data_pull!$B:$B,0),MATCH($A63,data_pull!$2:$2,0)),BT63*(( 1+BU10/400)))</f>
        <v>1056</v>
      </c>
      <c r="BV63" s="60">
        <f>_xlfn.IFNA(INDEX(data_pull!$A:$BA,MATCH(BV$2,data_pull!$B:$B,0),MATCH($A63,data_pull!$2:$2,0)),BU63*(( 1+BV10/400)))</f>
        <v>1056.9000000000001</v>
      </c>
      <c r="BW63" s="60">
        <f>_xlfn.IFNA(INDEX(data_pull!$A:$BA,MATCH(BW$2,data_pull!$B:$B,0),MATCH($A63,data_pull!$2:$2,0)),BV63*(( 1+BW10/400)))</f>
        <v>1070.4000000000001</v>
      </c>
      <c r="BX63" s="60">
        <f>_xlfn.IFNA(INDEX(data_pull!$A:$BA,MATCH(BX$2,data_pull!$B:$B,0),MATCH($A63,data_pull!$2:$2,0)),BW63*(( 1+BX10/400)))</f>
        <v>1078.2</v>
      </c>
      <c r="BY63" s="60">
        <f>_xlfn.IFNA(INDEX(data_pull!$A:$BA,MATCH(BY$2,data_pull!$B:$B,0),MATCH($A63,data_pull!$2:$2,0)),BX63*(( 1+BY10/400)))</f>
        <v>1109.9000000000001</v>
      </c>
      <c r="BZ63" s="60">
        <f>_xlfn.IFNA(INDEX(data_pull!$A:$BA,MATCH(BZ$2,data_pull!$B:$B,0),MATCH($A63,data_pull!$2:$2,0)),BY63*(( 1+BZ10/400)))</f>
        <v>1116.5999999999999</v>
      </c>
      <c r="CA63" s="60">
        <f>_xlfn.IFNA(INDEX(data_pull!$A:$BA,MATCH(CA$2,data_pull!$B:$B,0),MATCH($A63,data_pull!$2:$2,0)),BZ63*(( 1+CA10/400)))</f>
        <v>1145.8</v>
      </c>
      <c r="CB63" s="60">
        <f>_xlfn.IFNA(INDEX(data_pull!$A:$BA,MATCH(CB$2,data_pull!$B:$B,0),MATCH($A63,data_pull!$2:$2,0)),CA63*(( 1+CB10/400)))</f>
        <v>1164.5999999999999</v>
      </c>
      <c r="CC63" s="60">
        <f>_xlfn.IFNA(INDEX(data_pull!$A:$BA,MATCH(CC$2,data_pull!$B:$B,0),MATCH($A63,data_pull!$2:$2,0)),CB63*(( 1+CC10/400)))</f>
        <v>1180.5</v>
      </c>
      <c r="CD63" s="60">
        <f>_xlfn.IFNA(INDEX(data_pull!$A:$BA,MATCH(CD$2,data_pull!$B:$B,0),MATCH($A63,data_pull!$2:$2,0)),CC63*(( 1+CD10/400)))</f>
        <v>1212.5</v>
      </c>
      <c r="CE63" s="60">
        <f>_xlfn.IFNA(INDEX(data_pull!$A:$BA,MATCH(CE$2,data_pull!$B:$B,0),MATCH($A63,data_pull!$2:$2,0)),CD63*(( 1+CE10/400)))</f>
        <v>1230.7</v>
      </c>
      <c r="CF63" s="60">
        <f>_xlfn.IFNA(INDEX(data_pull!$A:$BA,MATCH(CF$2,data_pull!$B:$B,0),MATCH($A63,data_pull!$2:$2,0)),CE63*(( 1+CF10/400)))</f>
        <v>1242.5999999999999</v>
      </c>
      <c r="CG63" s="60">
        <f>_xlfn.IFNA(INDEX(data_pull!$A:$BA,MATCH(CG$2,data_pull!$B:$B,0),MATCH($A63,data_pull!$2:$2,0)),CF63*(( 1+CG10/400)))</f>
        <v>1268.5</v>
      </c>
      <c r="CH63" s="60">
        <f>_xlfn.IFNA(INDEX(data_pull!$A:$BA,MATCH(CH$2,data_pull!$B:$B,0),MATCH($A63,data_pull!$2:$2,0)),CG63*(( 1+CH10/400)))</f>
        <v>1284.2</v>
      </c>
      <c r="CI63" s="60">
        <f>_xlfn.IFNA(INDEX(data_pull!$A:$BA,MATCH(CI$2,data_pull!$B:$B,0),MATCH($A63,data_pull!$2:$2,0)),CH63*(( 1+CI10/400)))</f>
        <v>1296.5999999999999</v>
      </c>
      <c r="CJ63" s="60">
        <f>_xlfn.IFNA(INDEX(data_pull!$A:$BA,MATCH(CJ$2,data_pull!$B:$B,0),MATCH($A63,data_pull!$2:$2,0)),CI63*(( 1+CJ10/400)))</f>
        <v>1306.3</v>
      </c>
      <c r="CK63" s="60">
        <f>_xlfn.IFNA(INDEX(data_pull!$A:$BA,MATCH(CK$2,data_pull!$B:$B,0),MATCH($A63,data_pull!$2:$2,0)),CJ63*(( 1+CK10/400)))</f>
        <v>1308.8</v>
      </c>
      <c r="CL63" s="60">
        <f>_xlfn.IFNA(INDEX(data_pull!$A:$BA,MATCH(CL$2,data_pull!$B:$B,0),MATCH($A63,data_pull!$2:$2,0)),CK63*(( 1+CL10/400)))</f>
        <v>1326.4</v>
      </c>
      <c r="CM63" s="60">
        <f>_xlfn.IFNA(INDEX(data_pull!$A:$BA,MATCH(CM$2,data_pull!$B:$B,0),MATCH($A63,data_pull!$2:$2,0)),CL63*(( 1+CM10/400)))</f>
        <v>1334.8</v>
      </c>
      <c r="CN63" s="60">
        <f>_xlfn.IFNA(INDEX(data_pull!$A:$BA,MATCH(CN$2,data_pull!$B:$B,0),MATCH($A63,data_pull!$2:$2,0)),CM63*(( 1+CN10/400)))</f>
        <v>1354</v>
      </c>
      <c r="CO63" s="60">
        <f>_xlfn.IFNA(INDEX(data_pull!$A:$BA,MATCH(CO$2,data_pull!$B:$B,0),MATCH($A63,data_pull!$2:$2,0)),CN63*(( 1+CO10/400)))</f>
        <v>1362.8</v>
      </c>
      <c r="CP63" s="60">
        <f>_xlfn.IFNA(INDEX(data_pull!$A:$BA,MATCH(CP$2,data_pull!$B:$B,0),MATCH($A63,data_pull!$2:$2,0)),CO63*(( 1+CP10/400)))</f>
        <v>1351.8</v>
      </c>
      <c r="CQ63" s="60">
        <f>_xlfn.IFNA(INDEX(data_pull!$A:$BA,MATCH(CQ$2,data_pull!$B:$B,0),MATCH($A63,data_pull!$2:$2,0)),CP63*(( 1+CQ10/400)))</f>
        <v>1359.1</v>
      </c>
      <c r="CR63" s="60">
        <f>_xlfn.IFNA(INDEX(data_pull!$A:$BA,MATCH(CR$2,data_pull!$B:$B,0),MATCH($A63,data_pull!$2:$2,0)),CQ63*(( 1+CR10/400)))</f>
        <v>1367.4</v>
      </c>
      <c r="CS63" s="60">
        <f>_xlfn.IFNA(INDEX(data_pull!$A:$BA,MATCH(CS$2,data_pull!$B:$B,0),MATCH($A63,data_pull!$2:$2,0)),CR63*(( 1+CS10/400)))</f>
        <v>1381.4</v>
      </c>
      <c r="CT63" s="60">
        <f>_xlfn.IFNA(INDEX(data_pull!$A:$BA,MATCH(CT$2,data_pull!$B:$B,0),MATCH($A63,data_pull!$2:$2,0)),CS63*(( 1+CT10/400)))</f>
        <v>1373.4</v>
      </c>
      <c r="CU63" s="60">
        <f>_xlfn.IFNA(INDEX(data_pull!$A:$BA,MATCH(CU$2,data_pull!$B:$B,0),MATCH($A63,data_pull!$2:$2,0)),CT63*(( 1+CU10/400)))</f>
        <v>1389.4</v>
      </c>
      <c r="CV63" s="60">
        <f>_xlfn.IFNA(INDEX(data_pull!$A:$BA,MATCH(CV$2,data_pull!$B:$B,0),MATCH($A63,data_pull!$2:$2,0)),CU63*(( 1+CV10/400)))</f>
        <v>1423.4</v>
      </c>
      <c r="CW63" s="60">
        <f>_xlfn.IFNA(INDEX(data_pull!$A:$BA,MATCH(CW$2,data_pull!$B:$B,0),MATCH($A63,data_pull!$2:$2,0)),CV63*(( 1+CW10/400)))</f>
        <v>1422.9</v>
      </c>
      <c r="CX63" s="60">
        <f>_xlfn.IFNA(INDEX(data_pull!$A:$BA,MATCH(CX$2,data_pull!$B:$B,0),MATCH($A63,data_pull!$2:$2,0)),CW63*(( 1+CX10/400)))</f>
        <v>1437.6</v>
      </c>
      <c r="CY63" s="60">
        <f>_xlfn.IFNA(INDEX(data_pull!$A:$BA,MATCH(CY$2,data_pull!$B:$B,0),MATCH($A63,data_pull!$2:$2,0)),CX63*(( 1+CY10/400)))</f>
        <v>1452.9</v>
      </c>
      <c r="CZ63" s="60">
        <f>_xlfn.IFNA(INDEX(data_pull!$A:$BA,MATCH(CZ$2,data_pull!$B:$B,0),MATCH($A63,data_pull!$2:$2,0)),CY63*(( 1+CZ10/400)))</f>
        <v>1455.7</v>
      </c>
      <c r="DA63" s="60">
        <f>_xlfn.IFNA(INDEX(data_pull!$A:$BA,MATCH(DA$2,data_pull!$B:$B,0),MATCH($A63,data_pull!$2:$2,0)),CZ63*(( 1+DA10/400)))</f>
        <v>1451.6</v>
      </c>
      <c r="DB63" s="60">
        <f>_xlfn.IFNA(INDEX(data_pull!$A:$BA,MATCH(DB$2,data_pull!$B:$B,0),MATCH($A63,data_pull!$2:$2,0)),DA63*(( 1+DB10/400)))</f>
        <v>1471.3</v>
      </c>
      <c r="DC63" s="60">
        <f>_xlfn.IFNA(INDEX(data_pull!$A:$BA,MATCH(DC$2,data_pull!$B:$B,0),MATCH($A63,data_pull!$2:$2,0)),DB63*(( 1+DC10/400)))</f>
        <v>1487.7</v>
      </c>
      <c r="DD63" s="60">
        <f>_xlfn.IFNA(INDEX(data_pull!$A:$BA,MATCH(DD$2,data_pull!$B:$B,0),MATCH($A63,data_pull!$2:$2,0)),DC63*(( 1+DD10/400)))</f>
        <v>1496.7</v>
      </c>
      <c r="DE63" s="60">
        <f>_xlfn.IFNA(INDEX(data_pull!$A:$BA,MATCH(DE$2,data_pull!$B:$B,0),MATCH($A63,data_pull!$2:$2,0)),DD63*(( 1+DE10/400)))</f>
        <v>1515.7</v>
      </c>
      <c r="DF63" s="60">
        <f>_xlfn.IFNA(INDEX(data_pull!$A:$BA,MATCH(DF$2,data_pull!$B:$B,0),MATCH($A63,data_pull!$2:$2,0)),DE63*(( 1+DF10/400)))</f>
        <v>1516</v>
      </c>
      <c r="DG63" s="60">
        <f>_xlfn.IFNA(INDEX(data_pull!$A:$BA,MATCH(DG$2,data_pull!$B:$B,0),MATCH($A63,data_pull!$2:$2,0)),DF63*(( 1+DG10/400)))</f>
        <v>1542.5</v>
      </c>
      <c r="DH63" s="60">
        <f>_xlfn.IFNA(INDEX(data_pull!$A:$BA,MATCH(DH$2,data_pull!$B:$B,0),MATCH($A63,data_pull!$2:$2,0)),DG63*(( 1+DH10/400)))</f>
        <v>1555.2</v>
      </c>
      <c r="DI63" s="60">
        <f>_xlfn.IFNA(INDEX(data_pull!$A:$BA,MATCH(DI$2,data_pull!$B:$B,0),MATCH($A63,data_pull!$2:$2,0)),DH63*(( 1+DI10/400)))</f>
        <v>1574.8</v>
      </c>
      <c r="DJ63" s="60">
        <f>_xlfn.IFNA(INDEX(data_pull!$A:$BA,MATCH(DJ$2,data_pull!$B:$B,0),MATCH($A63,data_pull!$2:$2,0)),DI63*(( 1+DJ10/400)))</f>
        <v>1568</v>
      </c>
      <c r="DK63" s="60">
        <f>_xlfn.IFNA(INDEX(data_pull!$A:$BA,MATCH(DK$2,data_pull!$B:$B,0),MATCH($A63,data_pull!$2:$2,0)),DJ63*(( 1+DK10/400)))</f>
        <v>1603.7</v>
      </c>
      <c r="DL63" s="60">
        <f>_xlfn.IFNA(INDEX(data_pull!$A:$BA,MATCH(DL$2,data_pull!$B:$B,0),MATCH($A63,data_pull!$2:$2,0)),DK63*(( 1+DL10/400)))</f>
        <v>1627.3</v>
      </c>
      <c r="DM63" s="60">
        <f>_xlfn.IFNA(INDEX(data_pull!$A:$BA,MATCH(DM$2,data_pull!$B:$B,0),MATCH($A63,data_pull!$2:$2,0)),DL63*(( 1+DM10/400)))</f>
        <v>1647.5</v>
      </c>
      <c r="DN63" s="60">
        <f>_xlfn.IFNA(INDEX(data_pull!$A:$BA,MATCH(DN$2,data_pull!$B:$B,0),MATCH($A63,data_pull!$2:$2,0)),DM63*(( 1+DN10/400)))</f>
        <v>1669.4</v>
      </c>
      <c r="DO63" s="60">
        <f>_xlfn.IFNA(INDEX(data_pull!$A:$BA,MATCH(DO$2,data_pull!$B:$B,0),MATCH($A63,data_pull!$2:$2,0)),DN63*(( 1+DO10/400)))</f>
        <v>1695.2</v>
      </c>
      <c r="DP63" s="60">
        <f>_xlfn.IFNA(INDEX(data_pull!$A:$BA,MATCH(DP$2,data_pull!$B:$B,0),MATCH($A63,data_pull!$2:$2,0)),DO63*(( 1+DP10/400)))</f>
        <v>1734.5</v>
      </c>
      <c r="DQ63" s="60">
        <f>_xlfn.IFNA(INDEX(data_pull!$A:$BA,MATCH(DQ$2,data_pull!$B:$B,0),MATCH($A63,data_pull!$2:$2,0)),DP63*(( 1+DQ10/400)))</f>
        <v>1782.3</v>
      </c>
      <c r="DR63" s="60">
        <f>_xlfn.IFNA(INDEX(data_pull!$A:$BA,MATCH(DR$2,data_pull!$B:$B,0),MATCH($A63,data_pull!$2:$2,0)),DQ63*(( 1+DR10/400)))</f>
        <v>1790.7</v>
      </c>
      <c r="DS63" s="60">
        <f>_xlfn.IFNA(INDEX(data_pull!$A:$BA,MATCH(DS$2,data_pull!$B:$B,0),MATCH($A63,data_pull!$2:$2,0)),DR63*(( 1+DS10/400)))</f>
        <v>1823.1</v>
      </c>
      <c r="DT63" s="60">
        <f>_xlfn.IFNA(INDEX(data_pull!$A:$BA,MATCH(DT$2,data_pull!$B:$B,0),MATCH($A63,data_pull!$2:$2,0)),DS63*(( 1+DT10/400)))</f>
        <v>1832.3</v>
      </c>
      <c r="DU63" s="60">
        <f>_xlfn.IFNA(INDEX(data_pull!$A:$BA,MATCH(DU$2,data_pull!$B:$B,0),MATCH($A63,data_pull!$2:$2,0)),DT63*(( 1+DU10/400)))</f>
        <v>1861.2</v>
      </c>
      <c r="DV63" s="60">
        <f>_xlfn.IFNA(INDEX(data_pull!$A:$BA,MATCH(DV$2,data_pull!$B:$B,0),MATCH($A63,data_pull!$2:$2,0)),DU63*(( 1+DV10/400)))</f>
        <v>1905.4</v>
      </c>
      <c r="DW63" s="60">
        <f>_xlfn.IFNA(INDEX(data_pull!$A:$BA,MATCH(DW$2,data_pull!$B:$B,0),MATCH($A63,data_pull!$2:$2,0)),DV63*(( 1+DW10/400)))</f>
        <v>1947</v>
      </c>
      <c r="DX63" s="60">
        <f>_xlfn.IFNA(INDEX(data_pull!$A:$BA,MATCH(DX$2,data_pull!$B:$B,0),MATCH($A63,data_pull!$2:$2,0)),DW63*(( 1+DX10/400)))</f>
        <v>1952.7</v>
      </c>
      <c r="DY63" s="60">
        <f>_xlfn.IFNA(INDEX(data_pull!$A:$BA,MATCH(DY$2,data_pull!$B:$B,0),MATCH($A63,data_pull!$2:$2,0)),DX63*(( 1+DY10/400)))</f>
        <v>1992</v>
      </c>
      <c r="DZ63" s="60">
        <f>_xlfn.IFNA(INDEX(data_pull!$A:$BA,MATCH(DZ$2,data_pull!$B:$B,0),MATCH($A63,data_pull!$2:$2,0)),DY63*(( 1+DZ10/400)))</f>
        <v>2038.9</v>
      </c>
      <c r="EA63" s="60">
        <f>_xlfn.IFNA(INDEX(data_pull!$A:$BA,MATCH(EA$2,data_pull!$B:$B,0),MATCH($A63,data_pull!$2:$2,0)),DZ63*(( 1+EA10/400)))</f>
        <v>2073.5</v>
      </c>
      <c r="EB63" s="60">
        <f>_xlfn.IFNA(INDEX(data_pull!$A:$BA,MATCH(EB$2,data_pull!$B:$B,0),MATCH($A63,data_pull!$2:$2,0)),EA63*(( 1+EB10/400)))</f>
        <v>2100.4</v>
      </c>
      <c r="EC63" s="60">
        <f>_xlfn.IFNA(INDEX(data_pull!$A:$BA,MATCH(EC$2,data_pull!$B:$B,0),MATCH($A63,data_pull!$2:$2,0)),EB63*(( 1+EC10/400)))</f>
        <v>2142</v>
      </c>
      <c r="ED63" s="60">
        <f>_xlfn.IFNA(INDEX(data_pull!$A:$BA,MATCH(ED$2,data_pull!$B:$B,0),MATCH($A63,data_pull!$2:$2,0)),EC63*(( 1+ED10/400)))</f>
        <v>2172.4</v>
      </c>
      <c r="EE63" s="60">
        <f>_xlfn.IFNA(INDEX(data_pull!$A:$BA,MATCH(EE$2,data_pull!$B:$B,0),MATCH($A63,data_pull!$2:$2,0)),ED63*(( 1+EE10/400)))</f>
        <v>2199.4</v>
      </c>
      <c r="EF63" s="60">
        <f>_xlfn.IFNA(INDEX(data_pull!$A:$BA,MATCH(EF$2,data_pull!$B:$B,0),MATCH($A63,data_pull!$2:$2,0)),EE63*(( 1+EF10/400)))</f>
        <v>2221.1999999999998</v>
      </c>
      <c r="EG63" s="60">
        <f>_xlfn.IFNA(INDEX(data_pull!$A:$BA,MATCH(EG$2,data_pull!$B:$B,0),MATCH($A63,data_pull!$2:$2,0)),EF63*(( 1+EG10/400)))</f>
        <v>2251.8000000000002</v>
      </c>
      <c r="EH63" s="60">
        <f>_xlfn.IFNA(INDEX(data_pull!$A:$BA,MATCH(EH$2,data_pull!$B:$B,0),MATCH($A63,data_pull!$2:$2,0)),EG63*(( 1+EH10/400)))</f>
        <v>2287.3000000000002</v>
      </c>
      <c r="EI63" s="60">
        <f>_xlfn.IFNA(INDEX(data_pull!$A:$BA,MATCH(EI$2,data_pull!$B:$B,0),MATCH($A63,data_pull!$2:$2,0)),EH63*(( 1+EI10/400)))</f>
        <v>2321.4</v>
      </c>
      <c r="EJ63" s="60">
        <f>_xlfn.IFNA(INDEX(data_pull!$A:$BA,MATCH(EJ$2,data_pull!$B:$B,0),MATCH($A63,data_pull!$2:$2,0)),EI63*(( 1+EJ10/400)))</f>
        <v>2357.1999999999998</v>
      </c>
      <c r="EK63" s="60">
        <f>_xlfn.IFNA(INDEX(data_pull!$A:$BA,MATCH(EK$2,data_pull!$B:$B,0),MATCH($A63,data_pull!$2:$2,0)),EJ63*(( 1+EK10/400)))</f>
        <v>2389.6999999999998</v>
      </c>
      <c r="EL63" s="60">
        <f>_xlfn.IFNA(INDEX(data_pull!$A:$BA,MATCH(EL$2,data_pull!$B:$B,0),MATCH($A63,data_pull!$2:$2,0)),EK63*(( 1+EL10/400)))</f>
        <v>2426.9</v>
      </c>
      <c r="EM63" s="60">
        <f>_xlfn.IFNA(INDEX(data_pull!$A:$BA,MATCH(EM$2,data_pull!$B:$B,0),MATCH($A63,data_pull!$2:$2,0)),EL63*(( 1+EM10/400)))</f>
        <v>2452.9</v>
      </c>
      <c r="EN63" s="60">
        <f>_xlfn.IFNA(INDEX(data_pull!$A:$BA,MATCH(EN$2,data_pull!$B:$B,0),MATCH($A63,data_pull!$2:$2,0)),EM63*(( 1+EN10/400)))</f>
        <v>2495.1</v>
      </c>
      <c r="EO63" s="60">
        <f>_xlfn.IFNA(INDEX(data_pull!$A:$BA,MATCH(EO$2,data_pull!$B:$B,0),MATCH($A63,data_pull!$2:$2,0)),EN63*(( 1+EO10/400)))</f>
        <v>2529.1</v>
      </c>
      <c r="EP63" s="60">
        <f>_xlfn.IFNA(INDEX(data_pull!$A:$BA,MATCH(EP$2,data_pull!$B:$B,0),MATCH($A63,data_pull!$2:$2,0)),EO63*(( 1+EP10/400)))</f>
        <v>2580.6999999999998</v>
      </c>
      <c r="EQ63" s="60">
        <f>_xlfn.IFNA(INDEX(data_pull!$A:$BA,MATCH(EQ$2,data_pull!$B:$B,0),MATCH($A63,data_pull!$2:$2,0)),EP63*(( 1+EQ10/400)))</f>
        <v>2610.9</v>
      </c>
      <c r="ER63" s="60">
        <f>_xlfn.IFNA(INDEX(data_pull!$A:$BA,MATCH(ER$2,data_pull!$B:$B,0),MATCH($A63,data_pull!$2:$2,0)),EQ63*(( 1+ER10/400)))</f>
        <v>2630.7</v>
      </c>
      <c r="ES63" s="60">
        <f>_xlfn.IFNA(INDEX(data_pull!$A:$BA,MATCH(ES$2,data_pull!$B:$B,0),MATCH($A63,data_pull!$2:$2,0)),ER63*(( 1+ES10/400)))</f>
        <v>2674.7</v>
      </c>
      <c r="ET63" s="60">
        <f>_xlfn.IFNA(INDEX(data_pull!$A:$BA,MATCH(ET$2,data_pull!$B:$B,0),MATCH($A63,data_pull!$2:$2,0)),ES63*(( 1+ET10/400)))</f>
        <v>2719.2</v>
      </c>
      <c r="EU63" s="60">
        <f>_xlfn.IFNA(INDEX(data_pull!$A:$BA,MATCH(EU$2,data_pull!$B:$B,0),MATCH($A63,data_pull!$2:$2,0)),ET63*(( 1+EU10/400)))</f>
        <v>2770.3</v>
      </c>
      <c r="EV63" s="60">
        <f>_xlfn.IFNA(INDEX(data_pull!$A:$BA,MATCH(EV$2,data_pull!$B:$B,0),MATCH($A63,data_pull!$2:$2,0)),EU63*(( 1+EV10/400)))</f>
        <v>2809</v>
      </c>
      <c r="EW63" s="60">
        <f>_xlfn.IFNA(INDEX(data_pull!$A:$BA,MATCH(EW$2,data_pull!$B:$B,0),MATCH($A63,data_pull!$2:$2,0)),EV63*(( 1+EW10/400)))</f>
        <v>2864.9</v>
      </c>
      <c r="EX63" s="60">
        <f>_xlfn.IFNA(INDEX(data_pull!$A:$BA,MATCH(EX$2,data_pull!$B:$B,0),MATCH($A63,data_pull!$2:$2,0)),EW63*(( 1+EX10/400)))</f>
        <v>2909.3</v>
      </c>
      <c r="EY63" s="60">
        <f>_xlfn.IFNA(INDEX(data_pull!$A:$BA,MATCH(EY$2,data_pull!$B:$B,0),MATCH($A63,data_pull!$2:$2,0)),EX63*(( 1+EY10/400)))</f>
        <v>2971.1</v>
      </c>
      <c r="EZ63" s="60">
        <f>_xlfn.IFNA(INDEX(data_pull!$A:$BA,MATCH(EZ$2,data_pull!$B:$B,0),MATCH($A63,data_pull!$2:$2,0)),EY63*(( 1+EZ10/400)))</f>
        <v>3027.5</v>
      </c>
      <c r="FA63" s="60">
        <f>_xlfn.IFNA(INDEX(data_pull!$A:$BA,MATCH(FA$2,data_pull!$B:$B,0),MATCH($A63,data_pull!$2:$2,0)),EZ63*(( 1+FA10/400)))</f>
        <v>3020</v>
      </c>
      <c r="FB63" s="60">
        <f>_xlfn.IFNA(INDEX(data_pull!$A:$BA,MATCH(FB$2,data_pull!$B:$B,0),MATCH($A63,data_pull!$2:$2,0)),FA63*(( 1+FB10/400)))</f>
        <v>3019.7</v>
      </c>
      <c r="FC63" s="60">
        <f>_xlfn.IFNA(INDEX(data_pull!$A:$BA,MATCH(FC$2,data_pull!$B:$B,0),MATCH($A63,data_pull!$2:$2,0)),FB63*(( 1+FC10/400)))</f>
        <v>3067.6</v>
      </c>
      <c r="FD63" s="60">
        <f>_xlfn.IFNA(INDEX(data_pull!$A:$BA,MATCH(FD$2,data_pull!$B:$B,0),MATCH($A63,data_pull!$2:$2,0)),FC63*(( 1+FD10/400)))</f>
        <v>3089</v>
      </c>
      <c r="FE63" s="60">
        <f>_xlfn.IFNA(INDEX(data_pull!$A:$BA,MATCH(FE$2,data_pull!$B:$B,0),MATCH($A63,data_pull!$2:$2,0)),FD63*(( 1+FE10/400)))</f>
        <v>3117.8</v>
      </c>
      <c r="FF63" s="60">
        <f>_xlfn.IFNA(INDEX(data_pull!$A:$BA,MATCH(FF$2,data_pull!$B:$B,0),MATCH($A63,data_pull!$2:$2,0)),FE63*(( 1+FF10/400)))</f>
        <v>3131.9</v>
      </c>
      <c r="FG63" s="60">
        <f>_xlfn.IFNA(INDEX(data_pull!$A:$BA,MATCH(FG$2,data_pull!$B:$B,0),MATCH($A63,data_pull!$2:$2,0)),FF63*(( 1+FG10/400)))</f>
        <v>3164.7</v>
      </c>
      <c r="FH63" s="60">
        <f>_xlfn.IFNA(INDEX(data_pull!$A:$BA,MATCH(FH$2,data_pull!$B:$B,0),MATCH($A63,data_pull!$2:$2,0)),FG63*(( 1+FH10/400)))</f>
        <v>3157.9</v>
      </c>
      <c r="FI63" s="60">
        <f>_xlfn.IFNA(INDEX(data_pull!$A:$BA,MATCH(FI$2,data_pull!$B:$B,0),MATCH($A63,data_pull!$2:$2,0)),FH63*(( 1+FI10/400)))</f>
        <v>3164.1</v>
      </c>
      <c r="FJ63" s="60">
        <f>_xlfn.IFNA(INDEX(data_pull!$A:$BA,MATCH(FJ$2,data_pull!$B:$B,0),MATCH($A63,data_pull!$2:$2,0)),FI63*(( 1+FJ10/400)))</f>
        <v>3156</v>
      </c>
      <c r="FK63" s="60">
        <f>_xlfn.IFNA(INDEX(data_pull!$A:$BA,MATCH(FK$2,data_pull!$B:$B,0),MATCH($A63,data_pull!$2:$2,0)),FJ63*(( 1+FK10/400)))</f>
        <v>3168.6</v>
      </c>
      <c r="FL63" s="60">
        <f>_xlfn.IFNA(INDEX(data_pull!$A:$BA,MATCH(FL$2,data_pull!$B:$B,0),MATCH($A63,data_pull!$2:$2,0)),FK63*(( 1+FL10/400)))</f>
        <v>3137.5</v>
      </c>
      <c r="FM63" s="60">
        <f>_xlfn.IFNA(INDEX(data_pull!$A:$BA,MATCH(FM$2,data_pull!$B:$B,0),MATCH($A63,data_pull!$2:$2,0)),FL63*(( 1+FM10/400)))</f>
        <v>3131.4</v>
      </c>
      <c r="FN63" s="60">
        <f>_xlfn.IFNA(INDEX(data_pull!$A:$BA,MATCH(FN$2,data_pull!$B:$B,0),MATCH($A63,data_pull!$2:$2,0)),FM63*(( 1+FN10/400)))</f>
        <v>3144.7</v>
      </c>
      <c r="FO63" s="60">
        <f>_xlfn.IFNA(INDEX(data_pull!$A:$BA,MATCH(FO$2,data_pull!$B:$B,0),MATCH($A63,data_pull!$2:$2,0)),FN63*(( 1+FO10/400)))</f>
        <v>3131</v>
      </c>
      <c r="FP63" s="60">
        <f>_xlfn.IFNA(INDEX(data_pull!$A:$BA,MATCH(FP$2,data_pull!$B:$B,0),MATCH($A63,data_pull!$2:$2,0)),FO63*(( 1+FP10/400)))</f>
        <v>3139.6</v>
      </c>
      <c r="FQ63" s="60">
        <f>_xlfn.IFNA(INDEX(data_pull!$A:$BA,MATCH(FQ$2,data_pull!$B:$B,0),MATCH($A63,data_pull!$2:$2,0)),FP63*(( 1+FQ10/400)))</f>
        <v>3132.7</v>
      </c>
      <c r="FR63" s="60">
        <f>_xlfn.IFNA(INDEX(data_pull!$A:$BA,MATCH(FR$2,data_pull!$B:$B,0),MATCH($A63,data_pull!$2:$2,0)),FQ63*(( 1+FR10/400)))</f>
        <v>3125</v>
      </c>
      <c r="FS63" s="60">
        <f>_xlfn.IFNA(INDEX(data_pull!$A:$BA,MATCH(FS$2,data_pull!$B:$B,0),MATCH($A63,data_pull!$2:$2,0)),FR63*(( 1+FS10/400)))</f>
        <v>3132</v>
      </c>
      <c r="FT63" s="60">
        <f>_xlfn.IFNA(INDEX(data_pull!$A:$BA,MATCH(FT$2,data_pull!$B:$B,0),MATCH($A63,data_pull!$2:$2,0)),FS63*(( 1+FT10/400)))</f>
        <v>3134.1</v>
      </c>
      <c r="FU63" s="60">
        <f>_xlfn.IFNA(INDEX(data_pull!$A:$BA,MATCH(FU$2,data_pull!$B:$B,0),MATCH($A63,data_pull!$2:$2,0)),FT63*(( 1+FU10/400)))</f>
        <v>3138.5</v>
      </c>
      <c r="FV63" s="60">
        <f>_xlfn.IFNA(INDEX(data_pull!$A:$BA,MATCH(FV$2,data_pull!$B:$B,0),MATCH($A63,data_pull!$2:$2,0)),FU63*(( 1+FV10/400)))</f>
        <v>3139.1</v>
      </c>
      <c r="FW63" s="60">
        <f>_xlfn.IFNA(INDEX(data_pull!$A:$BA,MATCH(FW$2,data_pull!$B:$B,0),MATCH($A63,data_pull!$2:$2,0)),FV63*(( 1+FW10/400)))</f>
        <v>3150.9</v>
      </c>
      <c r="FX63" s="60">
        <f>_xlfn.IFNA(INDEX(data_pull!$A:$BA,MATCH(FX$2,data_pull!$B:$B,0),MATCH($A63,data_pull!$2:$2,0)),FW63*(( 1+FX10/400)))</f>
        <v>3189.9</v>
      </c>
      <c r="FY63" s="60">
        <f>_xlfn.IFNA(INDEX(data_pull!$A:$BA,MATCH(FY$2,data_pull!$B:$B,0),MATCH($A63,data_pull!$2:$2,0)),FX63*(( 1+FY10/400)))</f>
        <v>3188.2</v>
      </c>
      <c r="FZ63" s="60">
        <f>_xlfn.IFNA(INDEX(data_pull!$A:$BA,MATCH(FZ$2,data_pull!$B:$B,0),MATCH($A63,data_pull!$2:$2,0)),FY63*(( 1+FZ10/400)))</f>
        <v>3188.5</v>
      </c>
      <c r="GA63" s="60">
        <f>_xlfn.IFNA(INDEX(data_pull!$A:$BA,MATCH(GA$2,data_pull!$B:$B,0),MATCH($A63,data_pull!$2:$2,0)),FZ63*(( 1+GA10/400)))</f>
        <v>3237.6</v>
      </c>
      <c r="GB63" s="60">
        <f>_xlfn.IFNA(INDEX(data_pull!$A:$BA,MATCH(GB$2,data_pull!$B:$B,0),MATCH($A63,data_pull!$2:$2,0)),GA63*(( 1+GB10/400)))</f>
        <v>3257</v>
      </c>
      <c r="GC63" s="60">
        <f>_xlfn.IFNA(INDEX(data_pull!$A:$BA,MATCH(GC$2,data_pull!$B:$B,0),MATCH($A63,data_pull!$2:$2,0)),GB63*(( 1+GC10/400)))</f>
        <v>3253.8</v>
      </c>
      <c r="GD63" s="60">
        <f>_xlfn.IFNA(INDEX(data_pull!$A:$BA,MATCH(GD$2,data_pull!$B:$B,0),MATCH($A63,data_pull!$2:$2,0)),GC63*(( 1+GD10/400)))</f>
        <v>3262.7</v>
      </c>
      <c r="GE63" s="60">
        <f>_xlfn.IFNA(INDEX(data_pull!$A:$BA,MATCH(GE$2,data_pull!$B:$B,0),MATCH($A63,data_pull!$2:$2,0)),GD63*(( 1+GE10/400)))</f>
        <v>3278.2</v>
      </c>
      <c r="GF63" s="60">
        <f>_xlfn.IFNA(INDEX(data_pull!$A:$BA,MATCH(GF$2,data_pull!$B:$B,0),MATCH($A63,data_pull!$2:$2,0)),GE63*(( 1+GF10/400)))</f>
        <v>3300.5</v>
      </c>
      <c r="GG63" s="60">
        <f>_xlfn.IFNA(INDEX(data_pull!$A:$BA,MATCH(GG$2,data_pull!$B:$B,0),MATCH($A63,data_pull!$2:$2,0)),GF63*(( 1+GG10/400)))</f>
        <v>3322.4</v>
      </c>
      <c r="GH63" s="60">
        <f>_xlfn.IFNA(INDEX(data_pull!$A:$BA,MATCH(GH$2,data_pull!$B:$B,0),MATCH($A63,data_pull!$2:$2,0)),GG63*(( 1+GH10/400)))</f>
        <v>3346.4</v>
      </c>
      <c r="GI63" s="60">
        <f>_xlfn.IFNA(INDEX(data_pull!$A:$BA,MATCH(GI$2,data_pull!$B:$B,0),MATCH($A63,data_pull!$2:$2,0)),GH63*(( 1+GI10/400)))</f>
        <v>3360</v>
      </c>
      <c r="GJ63" s="60">
        <f>_xlfn.IFNA(INDEX(data_pull!$A:$BA,MATCH(GJ$2,data_pull!$B:$B,0),MATCH($A63,data_pull!$2:$2,0)),GI63*(( 1+GJ10/400)))</f>
        <v>3372.3</v>
      </c>
      <c r="GK63" s="60">
        <f>_xlfn.IFNA(INDEX(data_pull!$A:$BA,MATCH(GK$2,data_pull!$B:$B,0),MATCH($A63,data_pull!$2:$2,0)),GJ63*(( 1+GK10/400)))</f>
        <v>3419.1</v>
      </c>
      <c r="GL63" s="60">
        <f>_xlfn.IFNA(INDEX(data_pull!$A:$BA,MATCH(GL$2,data_pull!$B:$B,0),MATCH($A63,data_pull!$2:$2,0)),GK63*(( 1+GL10/400)))</f>
        <v>3456.8</v>
      </c>
      <c r="GM63" s="60">
        <f>_xlfn.IFNA(INDEX(data_pull!$A:$BA,MATCH(GM$2,data_pull!$B:$B,0),MATCH($A63,data_pull!$2:$2,0)),GL63*(( 1+GM10/400)))</f>
        <v>3506.6</v>
      </c>
      <c r="GN63" s="60">
        <f>_xlfn.IFNA(INDEX(data_pull!$A:$BA,MATCH(GN$2,data_pull!$B:$B,0),MATCH($A63,data_pull!$2:$2,0)),GM63*(( 1+GN10/400)))</f>
        <v>3550.5</v>
      </c>
      <c r="GO63" s="60">
        <f>_xlfn.IFNA(INDEX(data_pull!$A:$BA,MATCH(GO$2,data_pull!$B:$B,0),MATCH($A63,data_pull!$2:$2,0)),GN63*(( 1+GO10/400)))</f>
        <v>3575.9</v>
      </c>
      <c r="GP63" s="60">
        <f>_xlfn.IFNA(INDEX(data_pull!$A:$BA,MATCH(GP$2,data_pull!$B:$B,0),MATCH($A63,data_pull!$2:$2,0)),GO63*(( 1+GP10/400)))</f>
        <v>3597.752119094599</v>
      </c>
      <c r="GQ63" s="60">
        <f>_xlfn.IFNA(INDEX(data_pull!$A:$BA,MATCH(GQ$2,data_pull!$B:$B,0),MATCH($A63,data_pull!$2:$2,0)),GP63*(( 1+GQ10/400)))</f>
        <v>3606.445778343606</v>
      </c>
      <c r="GR63" s="60">
        <f>_xlfn.IFNA(INDEX(data_pull!$A:$BA,MATCH(GR$2,data_pull!$B:$B,0),MATCH($A63,data_pull!$2:$2,0)),GQ63*(( 1+GR10/400)))</f>
        <v>3611.0077214802077</v>
      </c>
      <c r="GS63" s="60">
        <f>_xlfn.IFNA(INDEX(data_pull!$A:$BA,MATCH(GS$2,data_pull!$B:$B,0),MATCH($A63,data_pull!$2:$2,0)),GR63*(( 1+GS10/400)))</f>
        <v>3584.5391636572485</v>
      </c>
      <c r="GT63" s="60">
        <f>_xlfn.IFNA(INDEX(data_pull!$A:$BA,MATCH(GT$2,data_pull!$B:$B,0),MATCH($A63,data_pull!$2:$2,0)),GS63*(( 1+GT10/400)))</f>
        <v>3570.1876074493616</v>
      </c>
      <c r="GU63" s="60">
        <f>_xlfn.IFNA(INDEX(data_pull!$A:$BA,MATCH(GU$2,data_pull!$B:$B,0),MATCH($A63,data_pull!$2:$2,0)),GT63*(( 1+GU10/400)))</f>
        <v>3564.7576800685229</v>
      </c>
      <c r="GV63" s="60">
        <f>_xlfn.IFNA(INDEX(data_pull!$A:$BA,MATCH(GV$2,data_pull!$B:$B,0),MATCH($A63,data_pull!$2:$2,0)),GU63*(( 1+GV10/400)))</f>
        <v>3568.3172052619379</v>
      </c>
      <c r="GW63" s="60">
        <f>_xlfn.IFNA(INDEX(data_pull!$A:$BA,MATCH(GW$2,data_pull!$B:$B,0),MATCH($A63,data_pull!$2:$2,0)),GV63*(( 1+GW10/400)))</f>
        <v>3572.768273690257</v>
      </c>
      <c r="GX63" s="60">
        <f>_xlfn.IFNA(INDEX(data_pull!$A:$BA,MATCH(GX$2,data_pull!$B:$B,0),MATCH($A63,data_pull!$2:$2,0)),GW63*(( 1+GX10/400)))</f>
        <v>3577.999986185253</v>
      </c>
      <c r="GY63" s="60">
        <f>_xlfn.IFNA(INDEX(data_pull!$A:$BA,MATCH(GY$2,data_pull!$B:$B,0),MATCH($A63,data_pull!$2:$2,0)),GX63*(( 1+GY10/400)))</f>
        <v>3583.1201473071301</v>
      </c>
      <c r="GZ63" s="60">
        <f>_xlfn.IFNA(INDEX(data_pull!$A:$BA,MATCH(GZ$2,data_pull!$B:$B,0),MATCH($A63,data_pull!$2:$2,0)),GY63*(( 1+GZ10/400)))</f>
        <v>3587.3482729217135</v>
      </c>
      <c r="HA63" s="60">
        <f>_xlfn.IFNA(INDEX(data_pull!$A:$BA,MATCH(HA$2,data_pull!$B:$B,0),MATCH($A63,data_pull!$2:$2,0)),GZ63*(( 1+HA10/400)))</f>
        <v>3591.3534936463029</v>
      </c>
      <c r="HB63" s="60">
        <f>_xlfn.IFNA(INDEX(data_pull!$A:$BA,MATCH(HB$2,data_pull!$B:$B,0),MATCH($A63,data_pull!$2:$2,0)),HA63*(( 1+HB10/400)))</f>
        <v>3591.0203285222237</v>
      </c>
      <c r="HC63" s="60">
        <f>_xlfn.IFNA(INDEX(data_pull!$A:$BA,MATCH(HC$2,data_pull!$B:$B,0),MATCH($A63,data_pull!$2:$2,0)),HB63*(( 1+HC10/400)))</f>
        <v>3592.2427276896601</v>
      </c>
      <c r="HD63" s="60">
        <f>_xlfn.IFNA(INDEX(data_pull!$A:$BA,MATCH(HD$2,data_pull!$B:$B,0),MATCH($A63,data_pull!$2:$2,0)),HC63*(( 1+HD10/400)))</f>
        <v>3596.0250845023738</v>
      </c>
      <c r="HE63" s="60">
        <f>_xlfn.IFNA(INDEX(data_pull!$A:$BA,MATCH(HE$2,data_pull!$B:$B,0),MATCH($A63,data_pull!$2:$2,0)),HD63*(( 1+HE10/400)))</f>
        <v>3599.9188674744337</v>
      </c>
      <c r="HF63" s="60">
        <f>_xlfn.IFNA(INDEX(data_pull!$A:$BA,MATCH(HF$2,data_pull!$B:$B,0),MATCH($A63,data_pull!$2:$2,0)),HE63*(( 1+HF10/400)))</f>
        <v>3604.9274768748714</v>
      </c>
      <c r="HG63" s="60">
        <f>_xlfn.IFNA(INDEX(data_pull!$A:$BA,MATCH(HG$2,data_pull!$B:$B,0),MATCH($A63,data_pull!$2:$2,0)),HF63*(( 1+HG10/400)))</f>
        <v>3609.7130391656847</v>
      </c>
      <c r="HH63" s="60">
        <f>_xlfn.IFNA(INDEX(data_pull!$A:$BA,MATCH(HH$2,data_pull!$B:$B,0),MATCH($A63,data_pull!$2:$2,0)),HG63*(( 1+HH10/400)))</f>
        <v>3614.4986014703809</v>
      </c>
      <c r="HI63" s="60">
        <f>_xlfn.IFNA(INDEX(data_pull!$A:$BA,MATCH(HI$2,data_pull!$B:$B,0),MATCH($A63,data_pull!$2:$2,0)),HH63*(( 1+HI10/400)))</f>
        <v>3619.1726562368071</v>
      </c>
      <c r="HJ63" s="60">
        <f>_xlfn.IFNA(INDEX(data_pull!$A:$BA,MATCH(HJ$2,data_pull!$B:$B,0),MATCH($A63,data_pull!$2:$2,0)),HI63*(( 1+HJ10/400)))</f>
        <v>3623.5122507252213</v>
      </c>
      <c r="HK63" s="60">
        <f>_xlfn.IFNA(INDEX(data_pull!$A:$BA,MATCH(HK$2,data_pull!$B:$B,0),MATCH($A63,data_pull!$2:$2,0)),HJ63*(( 1+HK10/400)))</f>
        <v>3626.4035852347174</v>
      </c>
      <c r="HL63" s="60">
        <f>_xlfn.IFNA(INDEX(data_pull!$A:$BA,MATCH(HL$2,data_pull!$B:$B,0),MATCH($A63,data_pull!$2:$2,0)),HK63*(( 1+HL10/400)))</f>
        <v>3631.6352725856013</v>
      </c>
      <c r="HM63" s="60">
        <f>_xlfn.IFNA(INDEX(data_pull!$A:$BA,MATCH(HM$2,data_pull!$B:$B,0),MATCH($A63,data_pull!$2:$2,0)),HL63*(( 1+HM10/400)))</f>
        <v>3635.9748673289751</v>
      </c>
      <c r="HN63" s="60">
        <f>_xlfn.IFNA(INDEX(data_pull!$A:$BA,MATCH(HN$2,data_pull!$B:$B,0),MATCH($A63,data_pull!$2:$2,0)),HM63*(( 1+HN10/400)))</f>
        <v>3640.2029967113044</v>
      </c>
      <c r="HO63" s="60">
        <f>_xlfn.IFNA(INDEX(data_pull!$A:$BA,MATCH(HO$2,data_pull!$B:$B,0),MATCH($A63,data_pull!$2:$2,0)),HN63*(( 1+HO10/400)))</f>
        <v>3644.2082263946104</v>
      </c>
      <c r="HP63" s="60">
        <f>_xlfn.IFNA(INDEX(data_pull!$A:$BA,MATCH(HP$2,data_pull!$B:$B,0),MATCH($A63,data_pull!$2:$2,0)),HO63*(( 1+HP10/400)))</f>
        <v>3648.3249006364586</v>
      </c>
      <c r="HQ63" s="60">
        <f>_xlfn.IFNA(INDEX(data_pull!$A:$BA,MATCH(HQ$2,data_pull!$B:$B,0),MATCH($A63,data_pull!$2:$2,0)),HP63*(( 1+HQ10/400)))</f>
        <v>3652.3301305397549</v>
      </c>
      <c r="HR63" s="60">
        <f>_xlfn.IFNA(INDEX(data_pull!$A:$BA,MATCH(HR$2,data_pull!$B:$B,0),MATCH($A63,data_pull!$2:$2,0)),HQ63*(( 1+HR10/400)))</f>
        <v>3656.223926465339</v>
      </c>
      <c r="HS63" s="60">
        <f>_xlfn.IFNA(INDEX(data_pull!$A:$BA,MATCH(HS$2,data_pull!$B:$B,0),MATCH($A63,data_pull!$2:$2,0)),HR63*(( 1+HS10/400)))</f>
        <v>3660.1177223967834</v>
      </c>
      <c r="HT63" s="60">
        <f>_xlfn.IFNA(INDEX(data_pull!$A:$BA,MATCH(HT$2,data_pull!$B:$B,0),MATCH($A63,data_pull!$2:$2,0)),HS63*(( 1+HT10/400)))</f>
        <v>3664.4573135299192</v>
      </c>
      <c r="HU63" s="60">
        <f>_xlfn.IFNA(INDEX(data_pull!$A:$BA,MATCH(HU$2,data_pull!$B:$B,0),MATCH($A63,data_pull!$2:$2,0)),HT63*(( 1+HU10/400)))</f>
        <v>3668.5739872463541</v>
      </c>
      <c r="HV63" s="60">
        <f>_xlfn.IFNA(INDEX(data_pull!$A:$BA,MATCH(HV$2,data_pull!$B:$B,0),MATCH($A63,data_pull!$2:$2,0)),HU63*(( 1+HV10/400)))</f>
        <v>3672.9135779542025</v>
      </c>
      <c r="HW63" s="60">
        <f>_xlfn.IFNA(INDEX(data_pull!$A:$BA,MATCH(HW$2,data_pull!$B:$B,0),MATCH($A63,data_pull!$2:$2,0)),HV63*(( 1+HW10/400)))</f>
        <v>3677.2531686709672</v>
      </c>
      <c r="HX63" s="60">
        <f>_xlfn.IFNA(INDEX(data_pull!$A:$BA,MATCH(HX$2,data_pull!$B:$B,0),MATCH($A63,data_pull!$2:$2,0)),HW63*(( 1+HX10/400)))</f>
        <v>3681.9272092232991</v>
      </c>
      <c r="HY63" s="60">
        <f>_xlfn.IFNA(INDEX(data_pull!$A:$BA,MATCH(HY$2,data_pull!$B:$B,0),MATCH($A63,data_pull!$2:$2,0)),HX63*(( 1+HY10/400)))</f>
        <v>3686.3782736567464</v>
      </c>
      <c r="HZ63" s="60">
        <f>_xlfn.IFNA(INDEX(data_pull!$A:$BA,MATCH(HZ$2,data_pull!$B:$B,0),MATCH($A63,data_pull!$2:$2,0)),HY63*(( 1+HZ10/400)))</f>
        <v>3690.9408208780737</v>
      </c>
      <c r="IA63" s="60">
        <f>_xlfn.IFNA(INDEX(data_pull!$A:$BA,MATCH(IA$2,data_pull!$B:$B,0),MATCH($A63,data_pull!$2:$2,0)),HZ63*(( 1+IA10/400)))</f>
        <v>3695.503368110134</v>
      </c>
      <c r="IB63" s="60">
        <f>_xlfn.IFNA(INDEX(data_pull!$A:$BA,MATCH(IB$2,data_pull!$B:$B,0),MATCH($A63,data_pull!$2:$2,0)),IA63*(( 1+IB10/400)))</f>
        <v>3699.9544330698727</v>
      </c>
      <c r="IC63" s="60">
        <f>_xlfn.IFNA(INDEX(data_pull!$A:$BA,MATCH(IC$2,data_pull!$B:$B,0),MATCH($A63,data_pull!$2:$2,0)),IB63*(( 1+IC10/400)))</f>
        <v>3704.0711120953574</v>
      </c>
    </row>
    <row r="64" spans="1:238">
      <c r="A64" s="69" t="s">
        <v>432</v>
      </c>
      <c r="B64" s="60">
        <f>_xlfn.IFNA(INDEX(data_pull!$A:$BA,MATCH(B$2,data_pull!$B:$B,0),MATCH($A64,data_pull!$2:$2,0)),A64*(( 1+B12/400)))</f>
        <v>714</v>
      </c>
      <c r="C64" s="60">
        <f>_xlfn.IFNA(INDEX(data_pull!$A:$BA,MATCH(C$2,data_pull!$B:$B,0),MATCH($A64,data_pull!$2:$2,0)),B64*(( 1+C12/400)))</f>
        <v>695.2</v>
      </c>
      <c r="D64" s="60">
        <f>_xlfn.IFNA(INDEX(data_pull!$A:$BA,MATCH(D$2,data_pull!$B:$B,0),MATCH($A64,data_pull!$2:$2,0)),C64*(( 1+D12/400)))</f>
        <v>686.7</v>
      </c>
      <c r="E64" s="60">
        <f>_xlfn.IFNA(INDEX(data_pull!$A:$BA,MATCH(E$2,data_pull!$B:$B,0),MATCH($A64,data_pull!$2:$2,0)),D64*(( 1+E12/400)))</f>
        <v>684.1</v>
      </c>
      <c r="F64" s="60">
        <f>_xlfn.IFNA(INDEX(data_pull!$A:$BA,MATCH(F$2,data_pull!$B:$B,0),MATCH($A64,data_pull!$2:$2,0)),E64*(( 1+F12/400)))</f>
        <v>662.1</v>
      </c>
      <c r="G64" s="60">
        <f>_xlfn.IFNA(INDEX(data_pull!$A:$BA,MATCH(G$2,data_pull!$B:$B,0),MATCH($A64,data_pull!$2:$2,0)),F64*(( 1+G12/400)))</f>
        <v>654.4</v>
      </c>
      <c r="H64" s="60">
        <f>_xlfn.IFNA(INDEX(data_pull!$A:$BA,MATCH(H$2,data_pull!$B:$B,0),MATCH($A64,data_pull!$2:$2,0)),G64*(( 1+H12/400)))</f>
        <v>651.5</v>
      </c>
      <c r="I64" s="60">
        <f>_xlfn.IFNA(INDEX(data_pull!$A:$BA,MATCH(I$2,data_pull!$B:$B,0),MATCH($A64,data_pull!$2:$2,0)),H64*(( 1+I12/400)))</f>
        <v>634.4</v>
      </c>
      <c r="J64" s="60">
        <f>_xlfn.IFNA(INDEX(data_pull!$A:$BA,MATCH(J$2,data_pull!$B:$B,0),MATCH($A64,data_pull!$2:$2,0)),I64*(( 1+J12/400)))</f>
        <v>639.70000000000005</v>
      </c>
      <c r="K64" s="60">
        <f>_xlfn.IFNA(INDEX(data_pull!$A:$BA,MATCH(K$2,data_pull!$B:$B,0),MATCH($A64,data_pull!$2:$2,0)),J64*(( 1+K12/400)))</f>
        <v>645.9</v>
      </c>
      <c r="L64" s="60">
        <f>_xlfn.IFNA(INDEX(data_pull!$A:$BA,MATCH(L$2,data_pull!$B:$B,0),MATCH($A64,data_pull!$2:$2,0)),K64*(( 1+L12/400)))</f>
        <v>616.29999999999995</v>
      </c>
      <c r="M64" s="60">
        <f>_xlfn.IFNA(INDEX(data_pull!$A:$BA,MATCH(M$2,data_pull!$B:$B,0),MATCH($A64,data_pull!$2:$2,0)),L64*(( 1+M12/400)))</f>
        <v>617.9</v>
      </c>
      <c r="N64" s="60">
        <f>_xlfn.IFNA(INDEX(data_pull!$A:$BA,MATCH(N$2,data_pull!$B:$B,0),MATCH($A64,data_pull!$2:$2,0)),M64*(( 1+N12/400)))</f>
        <v>625.9</v>
      </c>
      <c r="O64" s="60">
        <f>_xlfn.IFNA(INDEX(data_pull!$A:$BA,MATCH(O$2,data_pull!$B:$B,0),MATCH($A64,data_pull!$2:$2,0)),N64*(( 1+O12/400)))</f>
        <v>615.79999999999995</v>
      </c>
      <c r="P64" s="60">
        <f>_xlfn.IFNA(INDEX(data_pull!$A:$BA,MATCH(P$2,data_pull!$B:$B,0),MATCH($A64,data_pull!$2:$2,0)),O64*(( 1+P12/400)))</f>
        <v>594</v>
      </c>
      <c r="Q64" s="60">
        <f>_xlfn.IFNA(INDEX(data_pull!$A:$BA,MATCH(Q$2,data_pull!$B:$B,0),MATCH($A64,data_pull!$2:$2,0)),P64*(( 1+Q12/400)))</f>
        <v>595.4</v>
      </c>
      <c r="R64" s="60">
        <f>_xlfn.IFNA(INDEX(data_pull!$A:$BA,MATCH(R$2,data_pull!$B:$B,0),MATCH($A64,data_pull!$2:$2,0)),Q64*(( 1+R12/400)))</f>
        <v>609.70000000000005</v>
      </c>
      <c r="S64" s="60">
        <f>_xlfn.IFNA(INDEX(data_pull!$A:$BA,MATCH(S$2,data_pull!$B:$B,0),MATCH($A64,data_pull!$2:$2,0)),R64*(( 1+S12/400)))</f>
        <v>607.6</v>
      </c>
      <c r="T64" s="60">
        <f>_xlfn.IFNA(INDEX(data_pull!$A:$BA,MATCH(T$2,data_pull!$B:$B,0),MATCH($A64,data_pull!$2:$2,0)),S64*(( 1+T12/400)))</f>
        <v>611.5</v>
      </c>
      <c r="U64" s="60">
        <f>_xlfn.IFNA(INDEX(data_pull!$A:$BA,MATCH(U$2,data_pull!$B:$B,0),MATCH($A64,data_pull!$2:$2,0)),T64*(( 1+U12/400)))</f>
        <v>617.6</v>
      </c>
      <c r="V64" s="60">
        <f>_xlfn.IFNA(INDEX(data_pull!$A:$BA,MATCH(V$2,data_pull!$B:$B,0),MATCH($A64,data_pull!$2:$2,0)),U64*(( 1+V12/400)))</f>
        <v>611.1</v>
      </c>
      <c r="W64" s="60">
        <f>_xlfn.IFNA(INDEX(data_pull!$A:$BA,MATCH(W$2,data_pull!$B:$B,0),MATCH($A64,data_pull!$2:$2,0)),V64*(( 1+W12/400)))</f>
        <v>605</v>
      </c>
      <c r="X64" s="60">
        <f>_xlfn.IFNA(INDEX(data_pull!$A:$BA,MATCH(X$2,data_pull!$B:$B,0),MATCH($A64,data_pull!$2:$2,0)),W64*(( 1+X12/400)))</f>
        <v>620.6</v>
      </c>
      <c r="Y64" s="60">
        <f>_xlfn.IFNA(INDEX(data_pull!$A:$BA,MATCH(Y$2,data_pull!$B:$B,0),MATCH($A64,data_pull!$2:$2,0)),X64*(( 1+Y12/400)))</f>
        <v>622.70000000000005</v>
      </c>
      <c r="Z64" s="60">
        <f>_xlfn.IFNA(INDEX(data_pull!$A:$BA,MATCH(Z$2,data_pull!$B:$B,0),MATCH($A64,data_pull!$2:$2,0)),Y64*(( 1+Z12/400)))</f>
        <v>616.5</v>
      </c>
      <c r="AA64" s="60">
        <f>_xlfn.IFNA(INDEX(data_pull!$A:$BA,MATCH(AA$2,data_pull!$B:$B,0),MATCH($A64,data_pull!$2:$2,0)),Z64*(( 1+AA12/400)))</f>
        <v>614.4</v>
      </c>
      <c r="AB64" s="60">
        <f>_xlfn.IFNA(INDEX(data_pull!$A:$BA,MATCH(AB$2,data_pull!$B:$B,0),MATCH($A64,data_pull!$2:$2,0)),AA64*(( 1+AB12/400)))</f>
        <v>615.29999999999995</v>
      </c>
      <c r="AC64" s="60">
        <f>_xlfn.IFNA(INDEX(data_pull!$A:$BA,MATCH(AC$2,data_pull!$B:$B,0),MATCH($A64,data_pull!$2:$2,0)),AB64*(( 1+AC12/400)))</f>
        <v>616.70000000000005</v>
      </c>
      <c r="AD64" s="60">
        <f>_xlfn.IFNA(INDEX(data_pull!$A:$BA,MATCH(AD$2,data_pull!$B:$B,0),MATCH($A64,data_pull!$2:$2,0)),AC64*(( 1+AD12/400)))</f>
        <v>620.9</v>
      </c>
      <c r="AE64" s="60">
        <f>_xlfn.IFNA(INDEX(data_pull!$A:$BA,MATCH(AE$2,data_pull!$B:$B,0),MATCH($A64,data_pull!$2:$2,0)),AD64*(( 1+AE12/400)))</f>
        <v>628.79999999999995</v>
      </c>
      <c r="AF64" s="60">
        <f>_xlfn.IFNA(INDEX(data_pull!$A:$BA,MATCH(AF$2,data_pull!$B:$B,0),MATCH($A64,data_pull!$2:$2,0)),AE64*(( 1+AF12/400)))</f>
        <v>635.1</v>
      </c>
      <c r="AG64" s="60">
        <f>_xlfn.IFNA(INDEX(data_pull!$A:$BA,MATCH(AG$2,data_pull!$B:$B,0),MATCH($A64,data_pull!$2:$2,0)),AF64*(( 1+AG12/400)))</f>
        <v>630.70000000000005</v>
      </c>
      <c r="AH64" s="60">
        <f>_xlfn.IFNA(INDEX(data_pull!$A:$BA,MATCH(AH$2,data_pull!$B:$B,0),MATCH($A64,data_pull!$2:$2,0)),AG64*(( 1+AH12/400)))</f>
        <v>631.1</v>
      </c>
      <c r="AI64" s="60">
        <f>_xlfn.IFNA(INDEX(data_pull!$A:$BA,MATCH(AI$2,data_pull!$B:$B,0),MATCH($A64,data_pull!$2:$2,0)),AH64*(( 1+AI12/400)))</f>
        <v>643.29999999999995</v>
      </c>
      <c r="AJ64" s="60">
        <f>_xlfn.IFNA(INDEX(data_pull!$A:$BA,MATCH(AJ$2,data_pull!$B:$B,0),MATCH($A64,data_pull!$2:$2,0)),AI64*(( 1+AJ12/400)))</f>
        <v>647.5</v>
      </c>
      <c r="AK64" s="60">
        <f>_xlfn.IFNA(INDEX(data_pull!$A:$BA,MATCH(AK$2,data_pull!$B:$B,0),MATCH($A64,data_pull!$2:$2,0)),AJ64*(( 1+AK12/400)))</f>
        <v>653</v>
      </c>
      <c r="AL64" s="60">
        <f>_xlfn.IFNA(INDEX(data_pull!$A:$BA,MATCH(AL$2,data_pull!$B:$B,0),MATCH($A64,data_pull!$2:$2,0)),AK64*(( 1+AL12/400)))</f>
        <v>652</v>
      </c>
      <c r="AM64" s="60">
        <f>_xlfn.IFNA(INDEX(data_pull!$A:$BA,MATCH(AM$2,data_pull!$B:$B,0),MATCH($A64,data_pull!$2:$2,0)),AL64*(( 1+AM12/400)))</f>
        <v>658.6</v>
      </c>
      <c r="AN64" s="60">
        <f>_xlfn.IFNA(INDEX(data_pull!$A:$BA,MATCH(AN$2,data_pull!$B:$B,0),MATCH($A64,data_pull!$2:$2,0)),AM64*(( 1+AN12/400)))</f>
        <v>660.2</v>
      </c>
      <c r="AO64" s="60">
        <f>_xlfn.IFNA(INDEX(data_pull!$A:$BA,MATCH(AO$2,data_pull!$B:$B,0),MATCH($A64,data_pull!$2:$2,0)),AN64*(( 1+AO12/400)))</f>
        <v>660.9</v>
      </c>
      <c r="AP64" s="60">
        <f>_xlfn.IFNA(INDEX(data_pull!$A:$BA,MATCH(AP$2,data_pull!$B:$B,0),MATCH($A64,data_pull!$2:$2,0)),AO64*(( 1+AP12/400)))</f>
        <v>678.5</v>
      </c>
      <c r="AQ64" s="60">
        <f>_xlfn.IFNA(INDEX(data_pull!$A:$BA,MATCH(AQ$2,data_pull!$B:$B,0),MATCH($A64,data_pull!$2:$2,0)),AP64*(( 1+AQ12/400)))</f>
        <v>691.9</v>
      </c>
      <c r="AR64" s="60">
        <f>_xlfn.IFNA(INDEX(data_pull!$A:$BA,MATCH(AR$2,data_pull!$B:$B,0),MATCH($A64,data_pull!$2:$2,0)),AQ64*(( 1+AR12/400)))</f>
        <v>684</v>
      </c>
      <c r="AS64" s="60">
        <f>_xlfn.IFNA(INDEX(data_pull!$A:$BA,MATCH(AS$2,data_pull!$B:$B,0),MATCH($A64,data_pull!$2:$2,0)),AR64*(( 1+AS12/400)))</f>
        <v>687.4</v>
      </c>
      <c r="AT64" s="60">
        <f>_xlfn.IFNA(INDEX(data_pull!$A:$BA,MATCH(AT$2,data_pull!$B:$B,0),MATCH($A64,data_pull!$2:$2,0)),AS64*(( 1+AT12/400)))</f>
        <v>700.9</v>
      </c>
      <c r="AU64" s="60">
        <f>_xlfn.IFNA(INDEX(data_pull!$A:$BA,MATCH(AU$2,data_pull!$B:$B,0),MATCH($A64,data_pull!$2:$2,0)),AT64*(( 1+AU12/400)))</f>
        <v>718.9</v>
      </c>
      <c r="AV64" s="60">
        <f>_xlfn.IFNA(INDEX(data_pull!$A:$BA,MATCH(AV$2,data_pull!$B:$B,0),MATCH($A64,data_pull!$2:$2,0)),AU64*(( 1+AV12/400)))</f>
        <v>715.9</v>
      </c>
      <c r="AW64" s="60">
        <f>_xlfn.IFNA(INDEX(data_pull!$A:$BA,MATCH(AW$2,data_pull!$B:$B,0),MATCH($A64,data_pull!$2:$2,0)),AV64*(( 1+AW12/400)))</f>
        <v>728.8</v>
      </c>
      <c r="AX64" s="60">
        <f>_xlfn.IFNA(INDEX(data_pull!$A:$BA,MATCH(AX$2,data_pull!$B:$B,0),MATCH($A64,data_pull!$2:$2,0)),AW64*(( 1+AX12/400)))</f>
        <v>729.3</v>
      </c>
      <c r="AY64" s="60">
        <f>_xlfn.IFNA(INDEX(data_pull!$A:$BA,MATCH(AY$2,data_pull!$B:$B,0),MATCH($A64,data_pull!$2:$2,0)),AX64*(( 1+AY12/400)))</f>
        <v>732.3</v>
      </c>
      <c r="AZ64" s="60">
        <f>_xlfn.IFNA(INDEX(data_pull!$A:$BA,MATCH(AZ$2,data_pull!$B:$B,0),MATCH($A64,data_pull!$2:$2,0)),AY64*(( 1+AZ12/400)))</f>
        <v>744.3</v>
      </c>
      <c r="BA64" s="60">
        <f>_xlfn.IFNA(INDEX(data_pull!$A:$BA,MATCH(BA$2,data_pull!$B:$B,0),MATCH($A64,data_pull!$2:$2,0)),AZ64*(( 1+BA12/400)))</f>
        <v>761.9</v>
      </c>
      <c r="BB64" s="60">
        <f>_xlfn.IFNA(INDEX(data_pull!$A:$BA,MATCH(BB$2,data_pull!$B:$B,0),MATCH($A64,data_pull!$2:$2,0)),BA64*(( 1+BB12/400)))</f>
        <v>773.9</v>
      </c>
      <c r="BC64" s="60">
        <f>_xlfn.IFNA(INDEX(data_pull!$A:$BA,MATCH(BC$2,data_pull!$B:$B,0),MATCH($A64,data_pull!$2:$2,0)),BB64*(( 1+BC12/400)))</f>
        <v>788.3</v>
      </c>
      <c r="BD64" s="60">
        <f>_xlfn.IFNA(INDEX(data_pull!$A:$BA,MATCH(BD$2,data_pull!$B:$B,0),MATCH($A64,data_pull!$2:$2,0)),BC64*(( 1+BD12/400)))</f>
        <v>808.7</v>
      </c>
      <c r="BE64" s="60">
        <f>_xlfn.IFNA(INDEX(data_pull!$A:$BA,MATCH(BE$2,data_pull!$B:$B,0),MATCH($A64,data_pull!$2:$2,0)),BD64*(( 1+BE12/400)))</f>
        <v>782.5</v>
      </c>
      <c r="BF64" s="60">
        <f>_xlfn.IFNA(INDEX(data_pull!$A:$BA,MATCH(BF$2,data_pull!$B:$B,0),MATCH($A64,data_pull!$2:$2,0)),BE64*(( 1+BF12/400)))</f>
        <v>789.2</v>
      </c>
      <c r="BG64" s="60">
        <f>_xlfn.IFNA(INDEX(data_pull!$A:$BA,MATCH(BG$2,data_pull!$B:$B,0),MATCH($A64,data_pull!$2:$2,0)),BF64*(( 1+BG12/400)))</f>
        <v>813.1</v>
      </c>
      <c r="BH64" s="60">
        <f>_xlfn.IFNA(INDEX(data_pull!$A:$BA,MATCH(BH$2,data_pull!$B:$B,0),MATCH($A64,data_pull!$2:$2,0)),BG64*(( 1+BH12/400)))</f>
        <v>812.3</v>
      </c>
      <c r="BI64" s="60">
        <f>_xlfn.IFNA(INDEX(data_pull!$A:$BA,MATCH(BI$2,data_pull!$B:$B,0),MATCH($A64,data_pull!$2:$2,0)),BH64*(( 1+BI12/400)))</f>
        <v>838.4</v>
      </c>
      <c r="BJ64" s="60">
        <f>_xlfn.IFNA(INDEX(data_pull!$A:$BA,MATCH(BJ$2,data_pull!$B:$B,0),MATCH($A64,data_pull!$2:$2,0)),BI64*(( 1+BJ12/400)))</f>
        <v>846</v>
      </c>
      <c r="BK64" s="60">
        <f>_xlfn.IFNA(INDEX(data_pull!$A:$BA,MATCH(BK$2,data_pull!$B:$B,0),MATCH($A64,data_pull!$2:$2,0)),BJ64*(( 1+BK12/400)))</f>
        <v>868.3</v>
      </c>
      <c r="BL64" s="60">
        <f>_xlfn.IFNA(INDEX(data_pull!$A:$BA,MATCH(BL$2,data_pull!$B:$B,0),MATCH($A64,data_pull!$2:$2,0)),BK64*(( 1+BL12/400)))</f>
        <v>894.2</v>
      </c>
      <c r="BM64" s="60">
        <f>_xlfn.IFNA(INDEX(data_pull!$A:$BA,MATCH(BM$2,data_pull!$B:$B,0),MATCH($A64,data_pull!$2:$2,0)),BL64*(( 1+BM12/400)))</f>
        <v>894.7</v>
      </c>
      <c r="BN64" s="60">
        <f>_xlfn.IFNA(INDEX(data_pull!$A:$BA,MATCH(BN$2,data_pull!$B:$B,0),MATCH($A64,data_pull!$2:$2,0)),BM64*(( 1+BN12/400)))</f>
        <v>892.2</v>
      </c>
      <c r="BO64" s="60">
        <f>_xlfn.IFNA(INDEX(data_pull!$A:$BA,MATCH(BO$2,data_pull!$B:$B,0),MATCH($A64,data_pull!$2:$2,0)),BN64*(( 1+BO12/400)))</f>
        <v>921.1</v>
      </c>
      <c r="BP64" s="60">
        <f>_xlfn.IFNA(INDEX(data_pull!$A:$BA,MATCH(BP$2,data_pull!$B:$B,0),MATCH($A64,data_pull!$2:$2,0)),BO64*(( 1+BP12/400)))</f>
        <v>953</v>
      </c>
      <c r="BQ64" s="60">
        <f>_xlfn.IFNA(INDEX(data_pull!$A:$BA,MATCH(BQ$2,data_pull!$B:$B,0),MATCH($A64,data_pull!$2:$2,0)),BP64*(( 1+BQ12/400)))</f>
        <v>941.8</v>
      </c>
      <c r="BR64" s="60">
        <f>_xlfn.IFNA(INDEX(data_pull!$A:$BA,MATCH(BR$2,data_pull!$B:$B,0),MATCH($A64,data_pull!$2:$2,0)),BQ64*(( 1+BR12/400)))</f>
        <v>947.9</v>
      </c>
      <c r="BS64" s="60">
        <f>_xlfn.IFNA(INDEX(data_pull!$A:$BA,MATCH(BS$2,data_pull!$B:$B,0),MATCH($A64,data_pull!$2:$2,0)),BR64*(( 1+BS12/400)))</f>
        <v>960.8</v>
      </c>
      <c r="BT64" s="60">
        <f>_xlfn.IFNA(INDEX(data_pull!$A:$BA,MATCH(BT$2,data_pull!$B:$B,0),MATCH($A64,data_pull!$2:$2,0)),BS64*(( 1+BT12/400)))</f>
        <v>959.5</v>
      </c>
      <c r="BU64" s="60">
        <f>_xlfn.IFNA(INDEX(data_pull!$A:$BA,MATCH(BU$2,data_pull!$B:$B,0),MATCH($A64,data_pull!$2:$2,0)),BT64*(( 1+BU12/400)))</f>
        <v>975.7</v>
      </c>
      <c r="BV64" s="60">
        <f>_xlfn.IFNA(INDEX(data_pull!$A:$BA,MATCH(BV$2,data_pull!$B:$B,0),MATCH($A64,data_pull!$2:$2,0)),BU64*(( 1+BV12/400)))</f>
        <v>947.7</v>
      </c>
      <c r="BW64" s="60">
        <f>_xlfn.IFNA(INDEX(data_pull!$A:$BA,MATCH(BW$2,data_pull!$B:$B,0),MATCH($A64,data_pull!$2:$2,0)),BV64*(( 1+BW12/400)))</f>
        <v>940.6</v>
      </c>
      <c r="BX64" s="60">
        <f>_xlfn.IFNA(INDEX(data_pull!$A:$BA,MATCH(BX$2,data_pull!$B:$B,0),MATCH($A64,data_pull!$2:$2,0)),BW64*(( 1+BX12/400)))</f>
        <v>936.1</v>
      </c>
      <c r="BY64" s="60">
        <f>_xlfn.IFNA(INDEX(data_pull!$A:$BA,MATCH(BY$2,data_pull!$B:$B,0),MATCH($A64,data_pull!$2:$2,0)),BX64*(( 1+BY12/400)))</f>
        <v>962.1</v>
      </c>
      <c r="BZ64" s="60">
        <f>_xlfn.IFNA(INDEX(data_pull!$A:$BA,MATCH(BZ$2,data_pull!$B:$B,0),MATCH($A64,data_pull!$2:$2,0)),BY64*(( 1+BZ12/400)))</f>
        <v>944.5</v>
      </c>
      <c r="CA64" s="60">
        <f>_xlfn.IFNA(INDEX(data_pull!$A:$BA,MATCH(CA$2,data_pull!$B:$B,0),MATCH($A64,data_pull!$2:$2,0)),BZ64*(( 1+CA12/400)))</f>
        <v>963.7</v>
      </c>
      <c r="CB64" s="60">
        <f>_xlfn.IFNA(INDEX(data_pull!$A:$BA,MATCH(CB$2,data_pull!$B:$B,0),MATCH($A64,data_pull!$2:$2,0)),CA64*(( 1+CB12/400)))</f>
        <v>971.6</v>
      </c>
      <c r="CC64" s="60">
        <f>_xlfn.IFNA(INDEX(data_pull!$A:$BA,MATCH(CC$2,data_pull!$B:$B,0),MATCH($A64,data_pull!$2:$2,0)),CB64*(( 1+CC12/400)))</f>
        <v>967.1</v>
      </c>
      <c r="CD64" s="60">
        <f>_xlfn.IFNA(INDEX(data_pull!$A:$BA,MATCH(CD$2,data_pull!$B:$B,0),MATCH($A64,data_pull!$2:$2,0)),CC64*(( 1+CD12/400)))</f>
        <v>983.2</v>
      </c>
      <c r="CE64" s="60">
        <f>_xlfn.IFNA(INDEX(data_pull!$A:$BA,MATCH(CE$2,data_pull!$B:$B,0),MATCH($A64,data_pull!$2:$2,0)),CD64*(( 1+CE12/400)))</f>
        <v>984.5</v>
      </c>
      <c r="CF64" s="60">
        <f>_xlfn.IFNA(INDEX(data_pull!$A:$BA,MATCH(CF$2,data_pull!$B:$B,0),MATCH($A64,data_pull!$2:$2,0)),CE64*(( 1+CF12/400)))</f>
        <v>980.1</v>
      </c>
      <c r="CG64" s="60">
        <f>_xlfn.IFNA(INDEX(data_pull!$A:$BA,MATCH(CG$2,data_pull!$B:$B,0),MATCH($A64,data_pull!$2:$2,0)),CF64*(( 1+CG12/400)))</f>
        <v>981.3</v>
      </c>
      <c r="CH64" s="60">
        <f>_xlfn.IFNA(INDEX(data_pull!$A:$BA,MATCH(CH$2,data_pull!$B:$B,0),MATCH($A64,data_pull!$2:$2,0)),CG64*(( 1+CH12/400)))</f>
        <v>992.5</v>
      </c>
      <c r="CI64" s="60">
        <f>_xlfn.IFNA(INDEX(data_pull!$A:$BA,MATCH(CI$2,data_pull!$B:$B,0),MATCH($A64,data_pull!$2:$2,0)),CH64*(( 1+CI12/400)))</f>
        <v>996.6</v>
      </c>
      <c r="CJ64" s="60">
        <f>_xlfn.IFNA(INDEX(data_pull!$A:$BA,MATCH(CJ$2,data_pull!$B:$B,0),MATCH($A64,data_pull!$2:$2,0)),CI64*(( 1+CJ12/400)))</f>
        <v>983.4</v>
      </c>
      <c r="CK64" s="60">
        <f>_xlfn.IFNA(INDEX(data_pull!$A:$BA,MATCH(CK$2,data_pull!$B:$B,0),MATCH($A64,data_pull!$2:$2,0)),CJ64*(( 1+CK12/400)))</f>
        <v>958.8</v>
      </c>
      <c r="CL64" s="60">
        <f>_xlfn.IFNA(INDEX(data_pull!$A:$BA,MATCH(CL$2,data_pull!$B:$B,0),MATCH($A64,data_pull!$2:$2,0)),CK64*(( 1+CL12/400)))</f>
        <v>962.4</v>
      </c>
      <c r="CM64" s="60">
        <f>_xlfn.IFNA(INDEX(data_pull!$A:$BA,MATCH(CM$2,data_pull!$B:$B,0),MATCH($A64,data_pull!$2:$2,0)),CL64*(( 1+CM12/400)))</f>
        <v>959.9</v>
      </c>
      <c r="CN64" s="60">
        <f>_xlfn.IFNA(INDEX(data_pull!$A:$BA,MATCH(CN$2,data_pull!$B:$B,0),MATCH($A64,data_pull!$2:$2,0)),CM64*(( 1+CN12/400)))</f>
        <v>973.4</v>
      </c>
      <c r="CO64" s="60">
        <f>_xlfn.IFNA(INDEX(data_pull!$A:$BA,MATCH(CO$2,data_pull!$B:$B,0),MATCH($A64,data_pull!$2:$2,0)),CN64*(( 1+CO12/400)))</f>
        <v>974.1</v>
      </c>
      <c r="CP64" s="60">
        <f>_xlfn.IFNA(INDEX(data_pull!$A:$BA,MATCH(CP$2,data_pull!$B:$B,0),MATCH($A64,data_pull!$2:$2,0)),CO64*(( 1+CP12/400)))</f>
        <v>942.2</v>
      </c>
      <c r="CQ64" s="60">
        <f>_xlfn.IFNA(INDEX(data_pull!$A:$BA,MATCH(CQ$2,data_pull!$B:$B,0),MATCH($A64,data_pull!$2:$2,0)),CP64*(( 1+CQ12/400)))</f>
        <v>932.3</v>
      </c>
      <c r="CR64" s="60">
        <f>_xlfn.IFNA(INDEX(data_pull!$A:$BA,MATCH(CR$2,data_pull!$B:$B,0),MATCH($A64,data_pull!$2:$2,0)),CQ64*(( 1+CR12/400)))</f>
        <v>928.8</v>
      </c>
      <c r="CS64" s="60">
        <f>_xlfn.IFNA(INDEX(data_pull!$A:$BA,MATCH(CS$2,data_pull!$B:$B,0),MATCH($A64,data_pull!$2:$2,0)),CR64*(( 1+CS12/400)))</f>
        <v>930.4</v>
      </c>
      <c r="CT64" s="60">
        <f>_xlfn.IFNA(INDEX(data_pull!$A:$BA,MATCH(CT$2,data_pull!$B:$B,0),MATCH($A64,data_pull!$2:$2,0)),CS64*(( 1+CT12/400)))</f>
        <v>897.9</v>
      </c>
      <c r="CU64" s="60">
        <f>_xlfn.IFNA(INDEX(data_pull!$A:$BA,MATCH(CU$2,data_pull!$B:$B,0),MATCH($A64,data_pull!$2:$2,0)),CT64*(( 1+CU12/400)))</f>
        <v>894.1</v>
      </c>
      <c r="CV64" s="60">
        <f>_xlfn.IFNA(INDEX(data_pull!$A:$BA,MATCH(CV$2,data_pull!$B:$B,0),MATCH($A64,data_pull!$2:$2,0)),CU64*(( 1+CV12/400)))</f>
        <v>915.8</v>
      </c>
      <c r="CW64" s="60">
        <f>_xlfn.IFNA(INDEX(data_pull!$A:$BA,MATCH(CW$2,data_pull!$B:$B,0),MATCH($A64,data_pull!$2:$2,0)),CV64*(( 1+CW12/400)))</f>
        <v>891.7</v>
      </c>
      <c r="CX64" s="60">
        <f>_xlfn.IFNA(INDEX(data_pull!$A:$BA,MATCH(CX$2,data_pull!$B:$B,0),MATCH($A64,data_pull!$2:$2,0)),CW64*(( 1+CX12/400)))</f>
        <v>889.2</v>
      </c>
      <c r="CY64" s="60">
        <f>_xlfn.IFNA(INDEX(data_pull!$A:$BA,MATCH(CY$2,data_pull!$B:$B,0),MATCH($A64,data_pull!$2:$2,0)),CX64*(( 1+CY12/400)))</f>
        <v>886.2</v>
      </c>
      <c r="CZ64" s="60">
        <f>_xlfn.IFNA(INDEX(data_pull!$A:$BA,MATCH(CZ$2,data_pull!$B:$B,0),MATCH($A64,data_pull!$2:$2,0)),CY64*(( 1+CZ12/400)))</f>
        <v>879.1</v>
      </c>
      <c r="DA64" s="60">
        <f>_xlfn.IFNA(INDEX(data_pull!$A:$BA,MATCH(DA$2,data_pull!$B:$B,0),MATCH($A64,data_pull!$2:$2,0)),CZ64*(( 1+DA12/400)))</f>
        <v>849.1</v>
      </c>
      <c r="DB64" s="60">
        <f>_xlfn.IFNA(INDEX(data_pull!$A:$BA,MATCH(DB$2,data_pull!$B:$B,0),MATCH($A64,data_pull!$2:$2,0)),DA64*(( 1+DB12/400)))</f>
        <v>865.9</v>
      </c>
      <c r="DC64" s="60">
        <f>_xlfn.IFNA(INDEX(data_pull!$A:$BA,MATCH(DC$2,data_pull!$B:$B,0),MATCH($A64,data_pull!$2:$2,0)),DB64*(( 1+DC12/400)))</f>
        <v>874.1</v>
      </c>
      <c r="DD64" s="60">
        <f>_xlfn.IFNA(INDEX(data_pull!$A:$BA,MATCH(DD$2,data_pull!$B:$B,0),MATCH($A64,data_pull!$2:$2,0)),DC64*(( 1+DD12/400)))</f>
        <v>862.5</v>
      </c>
      <c r="DE64" s="60">
        <f>_xlfn.IFNA(INDEX(data_pull!$A:$BA,MATCH(DE$2,data_pull!$B:$B,0),MATCH($A64,data_pull!$2:$2,0)),DD64*(( 1+DE12/400)))</f>
        <v>858.3</v>
      </c>
      <c r="DF64" s="60">
        <f>_xlfn.IFNA(INDEX(data_pull!$A:$BA,MATCH(DF$2,data_pull!$B:$B,0),MATCH($A64,data_pull!$2:$2,0)),DE64*(( 1+DF12/400)))</f>
        <v>846.2</v>
      </c>
      <c r="DG64" s="60">
        <f>_xlfn.IFNA(INDEX(data_pull!$A:$BA,MATCH(DG$2,data_pull!$B:$B,0),MATCH($A64,data_pull!$2:$2,0)),DF64*(( 1+DG12/400)))</f>
        <v>865</v>
      </c>
      <c r="DH64" s="60">
        <f>_xlfn.IFNA(INDEX(data_pull!$A:$BA,MATCH(DH$2,data_pull!$B:$B,0),MATCH($A64,data_pull!$2:$2,0)),DG64*(( 1+DH12/400)))</f>
        <v>861.3</v>
      </c>
      <c r="DI64" s="60">
        <f>_xlfn.IFNA(INDEX(data_pull!$A:$BA,MATCH(DI$2,data_pull!$B:$B,0),MATCH($A64,data_pull!$2:$2,0)),DH64*(( 1+DI12/400)))</f>
        <v>859.9</v>
      </c>
      <c r="DJ64" s="60">
        <f>_xlfn.IFNA(INDEX(data_pull!$A:$BA,MATCH(DJ$2,data_pull!$B:$B,0),MATCH($A64,data_pull!$2:$2,0)),DI64*(( 1+DJ12/400)))</f>
        <v>838.5</v>
      </c>
      <c r="DK64" s="60">
        <f>_xlfn.IFNA(INDEX(data_pull!$A:$BA,MATCH(DK$2,data_pull!$B:$B,0),MATCH($A64,data_pull!$2:$2,0)),DJ64*(( 1+DK12/400)))</f>
        <v>854.9</v>
      </c>
      <c r="DL64" s="60">
        <f>_xlfn.IFNA(INDEX(data_pull!$A:$BA,MATCH(DL$2,data_pull!$B:$B,0),MATCH($A64,data_pull!$2:$2,0)),DK64*(( 1+DL12/400)))</f>
        <v>851.6</v>
      </c>
      <c r="DM64" s="60">
        <f>_xlfn.IFNA(INDEX(data_pull!$A:$BA,MATCH(DM$2,data_pull!$B:$B,0),MATCH($A64,data_pull!$2:$2,0)),DL64*(( 1+DM12/400)))</f>
        <v>857</v>
      </c>
      <c r="DN64" s="60">
        <f>_xlfn.IFNA(INDEX(data_pull!$A:$BA,MATCH(DN$2,data_pull!$B:$B,0),MATCH($A64,data_pull!$2:$2,0)),DM64*(( 1+DN12/400)))</f>
        <v>856.3</v>
      </c>
      <c r="DO64" s="60">
        <f>_xlfn.IFNA(INDEX(data_pull!$A:$BA,MATCH(DO$2,data_pull!$B:$B,0),MATCH($A64,data_pull!$2:$2,0)),DN64*(( 1+DO12/400)))</f>
        <v>855.4</v>
      </c>
      <c r="DP64" s="60">
        <f>_xlfn.IFNA(INDEX(data_pull!$A:$BA,MATCH(DP$2,data_pull!$B:$B,0),MATCH($A64,data_pull!$2:$2,0)),DO64*(( 1+DP12/400)))</f>
        <v>869</v>
      </c>
      <c r="DQ64" s="60">
        <f>_xlfn.IFNA(INDEX(data_pull!$A:$BA,MATCH(DQ$2,data_pull!$B:$B,0),MATCH($A64,data_pull!$2:$2,0)),DP64*(( 1+DQ12/400)))</f>
        <v>886.8</v>
      </c>
      <c r="DR64" s="60">
        <f>_xlfn.IFNA(INDEX(data_pull!$A:$BA,MATCH(DR$2,data_pull!$B:$B,0),MATCH($A64,data_pull!$2:$2,0)),DQ64*(( 1+DR12/400)))</f>
        <v>857.6</v>
      </c>
      <c r="DS64" s="60">
        <f>_xlfn.IFNA(INDEX(data_pull!$A:$BA,MATCH(DS$2,data_pull!$B:$B,0),MATCH($A64,data_pull!$2:$2,0)),DR64*(( 1+DS12/400)))</f>
        <v>884.1</v>
      </c>
      <c r="DT64" s="60">
        <f>_xlfn.IFNA(INDEX(data_pull!$A:$BA,MATCH(DT$2,data_pull!$B:$B,0),MATCH($A64,data_pull!$2:$2,0)),DS64*(( 1+DT12/400)))</f>
        <v>867</v>
      </c>
      <c r="DU64" s="60">
        <f>_xlfn.IFNA(INDEX(data_pull!$A:$BA,MATCH(DU$2,data_pull!$B:$B,0),MATCH($A64,data_pull!$2:$2,0)),DT64*(( 1+DU12/400)))</f>
        <v>868.9</v>
      </c>
      <c r="DV64" s="60">
        <f>_xlfn.IFNA(INDEX(data_pull!$A:$BA,MATCH(DV$2,data_pull!$B:$B,0),MATCH($A64,data_pull!$2:$2,0)),DU64*(( 1+DV12/400)))</f>
        <v>887.5</v>
      </c>
      <c r="DW64" s="60">
        <f>_xlfn.IFNA(INDEX(data_pull!$A:$BA,MATCH(DW$2,data_pull!$B:$B,0),MATCH($A64,data_pull!$2:$2,0)),DV64*(( 1+DW12/400)))</f>
        <v>900.4</v>
      </c>
      <c r="DX64" s="60">
        <f>_xlfn.IFNA(INDEX(data_pull!$A:$BA,MATCH(DX$2,data_pull!$B:$B,0),MATCH($A64,data_pull!$2:$2,0)),DW64*(( 1+DX12/400)))</f>
        <v>905.8</v>
      </c>
      <c r="DY64" s="60">
        <f>_xlfn.IFNA(INDEX(data_pull!$A:$BA,MATCH(DY$2,data_pull!$B:$B,0),MATCH($A64,data_pull!$2:$2,0)),DX64*(( 1+DY12/400)))</f>
        <v>916.6</v>
      </c>
      <c r="DZ64" s="60">
        <f>_xlfn.IFNA(INDEX(data_pull!$A:$BA,MATCH(DZ$2,data_pull!$B:$B,0),MATCH($A64,data_pull!$2:$2,0)),DY64*(( 1+DZ12/400)))</f>
        <v>946.9</v>
      </c>
      <c r="EA64" s="60">
        <f>_xlfn.IFNA(INDEX(data_pull!$A:$BA,MATCH(EA$2,data_pull!$B:$B,0),MATCH($A64,data_pull!$2:$2,0)),DZ64*(( 1+EA12/400)))</f>
        <v>965.3</v>
      </c>
      <c r="EB64" s="60">
        <f>_xlfn.IFNA(INDEX(data_pull!$A:$BA,MATCH(EB$2,data_pull!$B:$B,0),MATCH($A64,data_pull!$2:$2,0)),EA64*(( 1+EB12/400)))</f>
        <v>974.8</v>
      </c>
      <c r="EC64" s="60">
        <f>_xlfn.IFNA(INDEX(data_pull!$A:$BA,MATCH(EC$2,data_pull!$B:$B,0),MATCH($A64,data_pull!$2:$2,0)),EB64*(( 1+EC12/400)))</f>
        <v>991.3</v>
      </c>
      <c r="ED64" s="60">
        <f>_xlfn.IFNA(INDEX(data_pull!$A:$BA,MATCH(ED$2,data_pull!$B:$B,0),MATCH($A64,data_pull!$2:$2,0)),EC64*(( 1+ED12/400)))</f>
        <v>1002.2</v>
      </c>
      <c r="EE64" s="60">
        <f>_xlfn.IFNA(INDEX(data_pull!$A:$BA,MATCH(EE$2,data_pull!$B:$B,0),MATCH($A64,data_pull!$2:$2,0)),ED64*(( 1+EE12/400)))</f>
        <v>1036.7</v>
      </c>
      <c r="EF64" s="60">
        <f>_xlfn.IFNA(INDEX(data_pull!$A:$BA,MATCH(EF$2,data_pull!$B:$B,0),MATCH($A64,data_pull!$2:$2,0)),EE64*(( 1+EF12/400)))</f>
        <v>1036.4000000000001</v>
      </c>
      <c r="EG64" s="60">
        <f>_xlfn.IFNA(INDEX(data_pull!$A:$BA,MATCH(EG$2,data_pull!$B:$B,0),MATCH($A64,data_pull!$2:$2,0)),EF64*(( 1+EG12/400)))</f>
        <v>1055.7</v>
      </c>
      <c r="EH64" s="60">
        <f>_xlfn.IFNA(INDEX(data_pull!$A:$BA,MATCH(EH$2,data_pull!$B:$B,0),MATCH($A64,data_pull!$2:$2,0)),EG64*(( 1+EH12/400)))</f>
        <v>1067.2</v>
      </c>
      <c r="EI64" s="60">
        <f>_xlfn.IFNA(INDEX(data_pull!$A:$BA,MATCH(EI$2,data_pull!$B:$B,0),MATCH($A64,data_pull!$2:$2,0)),EH64*(( 1+EI12/400)))</f>
        <v>1073.5999999999999</v>
      </c>
      <c r="EJ64" s="60">
        <f>_xlfn.IFNA(INDEX(data_pull!$A:$BA,MATCH(EJ$2,data_pull!$B:$B,0),MATCH($A64,data_pull!$2:$2,0)),EI64*(( 1+EJ12/400)))</f>
        <v>1085.5</v>
      </c>
      <c r="EK64" s="60">
        <f>_xlfn.IFNA(INDEX(data_pull!$A:$BA,MATCH(EK$2,data_pull!$B:$B,0),MATCH($A64,data_pull!$2:$2,0)),EJ64*(( 1+EK12/400)))</f>
        <v>1083.5999999999999</v>
      </c>
      <c r="EL64" s="60">
        <f>_xlfn.IFNA(INDEX(data_pull!$A:$BA,MATCH(EL$2,data_pull!$B:$B,0),MATCH($A64,data_pull!$2:$2,0)),EK64*(( 1+EL12/400)))</f>
        <v>1095.7</v>
      </c>
      <c r="EM64" s="60">
        <f>_xlfn.IFNA(INDEX(data_pull!$A:$BA,MATCH(EM$2,data_pull!$B:$B,0),MATCH($A64,data_pull!$2:$2,0)),EL64*(( 1+EM12/400)))</f>
        <v>1094.5</v>
      </c>
      <c r="EN64" s="60">
        <f>_xlfn.IFNA(INDEX(data_pull!$A:$BA,MATCH(EN$2,data_pull!$B:$B,0),MATCH($A64,data_pull!$2:$2,0)),EM64*(( 1+EN12/400)))</f>
        <v>1102.9000000000001</v>
      </c>
      <c r="EO64" s="60">
        <f>_xlfn.IFNA(INDEX(data_pull!$A:$BA,MATCH(EO$2,data_pull!$B:$B,0),MATCH($A64,data_pull!$2:$2,0)),EN64*(( 1+EO12/400)))</f>
        <v>1103.3</v>
      </c>
      <c r="EP64" s="60">
        <f>_xlfn.IFNA(INDEX(data_pull!$A:$BA,MATCH(EP$2,data_pull!$B:$B,0),MATCH($A64,data_pull!$2:$2,0)),EO64*(( 1+EP12/400)))</f>
        <v>1131.9000000000001</v>
      </c>
      <c r="EQ64" s="60">
        <f>_xlfn.IFNA(INDEX(data_pull!$A:$BA,MATCH(EQ$2,data_pull!$B:$B,0),MATCH($A64,data_pull!$2:$2,0)),EP64*(( 1+EQ12/400)))</f>
        <v>1124.0999999999999</v>
      </c>
      <c r="ER64" s="60">
        <f>_xlfn.IFNA(INDEX(data_pull!$A:$BA,MATCH(ER$2,data_pull!$B:$B,0),MATCH($A64,data_pull!$2:$2,0)),EQ64*(( 1+ER12/400)))</f>
        <v>1113.9000000000001</v>
      </c>
      <c r="ES64" s="60">
        <f>_xlfn.IFNA(INDEX(data_pull!$A:$BA,MATCH(ES$2,data_pull!$B:$B,0),MATCH($A64,data_pull!$2:$2,0)),ER64*(( 1+ES12/400)))</f>
        <v>1130.2</v>
      </c>
      <c r="ET64" s="60">
        <f>_xlfn.IFNA(INDEX(data_pull!$A:$BA,MATCH(ET$2,data_pull!$B:$B,0),MATCH($A64,data_pull!$2:$2,0)),ES64*(( 1+ET12/400)))</f>
        <v>1123.5</v>
      </c>
      <c r="EU64" s="60">
        <f>_xlfn.IFNA(INDEX(data_pull!$A:$BA,MATCH(EU$2,data_pull!$B:$B,0),MATCH($A64,data_pull!$2:$2,0)),ET64*(( 1+EU12/400)))</f>
        <v>1141.9000000000001</v>
      </c>
      <c r="EV64" s="60">
        <f>_xlfn.IFNA(INDEX(data_pull!$A:$BA,MATCH(EV$2,data_pull!$B:$B,0),MATCH($A64,data_pull!$2:$2,0)),EU64*(( 1+EV12/400)))</f>
        <v>1151.7</v>
      </c>
      <c r="EW64" s="60">
        <f>_xlfn.IFNA(INDEX(data_pull!$A:$BA,MATCH(EW$2,data_pull!$B:$B,0),MATCH($A64,data_pull!$2:$2,0)),EV64*(( 1+EW12/400)))</f>
        <v>1170.8</v>
      </c>
      <c r="EX64" s="60">
        <f>_xlfn.IFNA(INDEX(data_pull!$A:$BA,MATCH(EX$2,data_pull!$B:$B,0),MATCH($A64,data_pull!$2:$2,0)),EW64*(( 1+EX12/400)))</f>
        <v>1188.4000000000001</v>
      </c>
      <c r="EY64" s="60">
        <f>_xlfn.IFNA(INDEX(data_pull!$A:$BA,MATCH(EY$2,data_pull!$B:$B,0),MATCH($A64,data_pull!$2:$2,0)),EX64*(( 1+EY12/400)))</f>
        <v>1213.5999999999999</v>
      </c>
      <c r="EZ64" s="60">
        <f>_xlfn.IFNA(INDEX(data_pull!$A:$BA,MATCH(EZ$2,data_pull!$B:$B,0),MATCH($A64,data_pull!$2:$2,0)),EY64*(( 1+EZ12/400)))</f>
        <v>1228.8</v>
      </c>
      <c r="FA64" s="60">
        <f>_xlfn.IFNA(INDEX(data_pull!$A:$BA,MATCH(FA$2,data_pull!$B:$B,0),MATCH($A64,data_pull!$2:$2,0)),EZ64*(( 1+FA12/400)))</f>
        <v>1244.3</v>
      </c>
      <c r="FB64" s="60">
        <f>_xlfn.IFNA(INDEX(data_pull!$A:$BA,MATCH(FB$2,data_pull!$B:$B,0),MATCH($A64,data_pull!$2:$2,0)),FA64*(( 1+FB12/400)))</f>
        <v>1260.0999999999999</v>
      </c>
      <c r="FC64" s="60">
        <f>_xlfn.IFNA(INDEX(data_pull!$A:$BA,MATCH(FC$2,data_pull!$B:$B,0),MATCH($A64,data_pull!$2:$2,0)),FB64*(( 1+FC12/400)))</f>
        <v>1289.7</v>
      </c>
      <c r="FD64" s="60">
        <f>_xlfn.IFNA(INDEX(data_pull!$A:$BA,MATCH(FD$2,data_pull!$B:$B,0),MATCH($A64,data_pull!$2:$2,0)),FC64*(( 1+FD12/400)))</f>
        <v>1301.3</v>
      </c>
      <c r="FE64" s="60">
        <f>_xlfn.IFNA(INDEX(data_pull!$A:$BA,MATCH(FE$2,data_pull!$B:$B,0),MATCH($A64,data_pull!$2:$2,0)),FD64*(( 1+FE12/400)))</f>
        <v>1321</v>
      </c>
      <c r="FF64" s="60">
        <f>_xlfn.IFNA(INDEX(data_pull!$A:$BA,MATCH(FF$2,data_pull!$B:$B,0),MATCH($A64,data_pull!$2:$2,0)),FE64*(( 1+FF12/400)))</f>
        <v>1336.1</v>
      </c>
      <c r="FG64" s="60">
        <f>_xlfn.IFNA(INDEX(data_pull!$A:$BA,MATCH(FG$2,data_pull!$B:$B,0),MATCH($A64,data_pull!$2:$2,0)),FF64*(( 1+FG12/400)))</f>
        <v>1353.9</v>
      </c>
      <c r="FH64" s="60">
        <f>_xlfn.IFNA(INDEX(data_pull!$A:$BA,MATCH(FH$2,data_pull!$B:$B,0),MATCH($A64,data_pull!$2:$2,0)),FG64*(( 1+FH12/400)))</f>
        <v>1348.1</v>
      </c>
      <c r="FI64" s="60">
        <f>_xlfn.IFNA(INDEX(data_pull!$A:$BA,MATCH(FI$2,data_pull!$B:$B,0),MATCH($A64,data_pull!$2:$2,0)),FH64*(( 1+FI12/400)))</f>
        <v>1346.2</v>
      </c>
      <c r="FJ64" s="60">
        <f>_xlfn.IFNA(INDEX(data_pull!$A:$BA,MATCH(FJ$2,data_pull!$B:$B,0),MATCH($A64,data_pull!$2:$2,0)),FI64*(( 1+FJ12/400)))</f>
        <v>1327.7</v>
      </c>
      <c r="FK64" s="60">
        <f>_xlfn.IFNA(INDEX(data_pull!$A:$BA,MATCH(FK$2,data_pull!$B:$B,0),MATCH($A64,data_pull!$2:$2,0)),FJ64*(( 1+FK12/400)))</f>
        <v>1322.9</v>
      </c>
      <c r="FL64" s="60">
        <f>_xlfn.IFNA(INDEX(data_pull!$A:$BA,MATCH(FL$2,data_pull!$B:$B,0),MATCH($A64,data_pull!$2:$2,0)),FK64*(( 1+FL12/400)))</f>
        <v>1294.4000000000001</v>
      </c>
      <c r="FM64" s="60">
        <f>_xlfn.IFNA(INDEX(data_pull!$A:$BA,MATCH(FM$2,data_pull!$B:$B,0),MATCH($A64,data_pull!$2:$2,0)),FL64*(( 1+FM12/400)))</f>
        <v>1299.4000000000001</v>
      </c>
      <c r="FN64" s="60">
        <f>_xlfn.IFNA(INDEX(data_pull!$A:$BA,MATCH(FN$2,data_pull!$B:$B,0),MATCH($A64,data_pull!$2:$2,0)),FM64*(( 1+FN12/400)))</f>
        <v>1299.4000000000001</v>
      </c>
      <c r="FO64" s="60">
        <f>_xlfn.IFNA(INDEX(data_pull!$A:$BA,MATCH(FO$2,data_pull!$B:$B,0),MATCH($A64,data_pull!$2:$2,0)),FN64*(( 1+FO12/400)))</f>
        <v>1289.0999999999999</v>
      </c>
      <c r="FP64" s="60">
        <f>_xlfn.IFNA(INDEX(data_pull!$A:$BA,MATCH(FP$2,data_pull!$B:$B,0),MATCH($A64,data_pull!$2:$2,0)),FO64*(( 1+FP12/400)))</f>
        <v>1291.7</v>
      </c>
      <c r="FQ64" s="60">
        <f>_xlfn.IFNA(INDEX(data_pull!$A:$BA,MATCH(FQ$2,data_pull!$B:$B,0),MATCH($A64,data_pull!$2:$2,0)),FP64*(( 1+FQ12/400)))</f>
        <v>1265.9000000000001</v>
      </c>
      <c r="FR64" s="60">
        <f>_xlfn.IFNA(INDEX(data_pull!$A:$BA,MATCH(FR$2,data_pull!$B:$B,0),MATCH($A64,data_pull!$2:$2,0)),FQ64*(( 1+FR12/400)))</f>
        <v>1236.9000000000001</v>
      </c>
      <c r="FS64" s="60">
        <f>_xlfn.IFNA(INDEX(data_pull!$A:$BA,MATCH(FS$2,data_pull!$B:$B,0),MATCH($A64,data_pull!$2:$2,0)),FR64*(( 1+FS12/400)))</f>
        <v>1226.8</v>
      </c>
      <c r="FT64" s="60">
        <f>_xlfn.IFNA(INDEX(data_pull!$A:$BA,MATCH(FT$2,data_pull!$B:$B,0),MATCH($A64,data_pull!$2:$2,0)),FS64*(( 1+FT12/400)))</f>
        <v>1209.0999999999999</v>
      </c>
      <c r="FU64" s="60">
        <f>_xlfn.IFNA(INDEX(data_pull!$A:$BA,MATCH(FU$2,data_pull!$B:$B,0),MATCH($A64,data_pull!$2:$2,0)),FT64*(( 1+FU12/400)))</f>
        <v>1188.2</v>
      </c>
      <c r="FV64" s="60">
        <f>_xlfn.IFNA(INDEX(data_pull!$A:$BA,MATCH(FV$2,data_pull!$B:$B,0),MATCH($A64,data_pull!$2:$2,0)),FU64*(( 1+FV12/400)))</f>
        <v>1189.4000000000001</v>
      </c>
      <c r="FW64" s="60">
        <f>_xlfn.IFNA(INDEX(data_pull!$A:$BA,MATCH(FW$2,data_pull!$B:$B,0),MATCH($A64,data_pull!$2:$2,0)),FV64*(( 1+FW12/400)))</f>
        <v>1178.0999999999999</v>
      </c>
      <c r="FX64" s="60">
        <f>_xlfn.IFNA(INDEX(data_pull!$A:$BA,MATCH(FX$2,data_pull!$B:$B,0),MATCH($A64,data_pull!$2:$2,0)),FW64*(( 1+FX12/400)))</f>
        <v>1191.7</v>
      </c>
      <c r="FY64" s="60">
        <f>_xlfn.IFNA(INDEX(data_pull!$A:$BA,MATCH(FY$2,data_pull!$B:$B,0),MATCH($A64,data_pull!$2:$2,0)),FX64*(( 1+FY12/400)))</f>
        <v>1173.5999999999999</v>
      </c>
      <c r="FZ64" s="60">
        <f>_xlfn.IFNA(INDEX(data_pull!$A:$BA,MATCH(FZ$2,data_pull!$B:$B,0),MATCH($A64,data_pull!$2:$2,0)),FY64*(( 1+FZ12/400)))</f>
        <v>1179.9000000000001</v>
      </c>
      <c r="GA64" s="60">
        <f>_xlfn.IFNA(INDEX(data_pull!$A:$BA,MATCH(GA$2,data_pull!$B:$B,0),MATCH($A64,data_pull!$2:$2,0)),FZ64*(( 1+GA12/400)))</f>
        <v>1183</v>
      </c>
      <c r="GB64" s="60">
        <f>_xlfn.IFNA(INDEX(data_pull!$A:$BA,MATCH(GB$2,data_pull!$B:$B,0),MATCH($A64,data_pull!$2:$2,0)),GA64*(( 1+GB12/400)))</f>
        <v>1181.2</v>
      </c>
      <c r="GC64" s="60">
        <f>_xlfn.IFNA(INDEX(data_pull!$A:$BA,MATCH(GC$2,data_pull!$B:$B,0),MATCH($A64,data_pull!$2:$2,0)),GB64*(( 1+GC12/400)))</f>
        <v>1188</v>
      </c>
      <c r="GD64" s="60">
        <f>_xlfn.IFNA(INDEX(data_pull!$A:$BA,MATCH(GD$2,data_pull!$B:$B,0),MATCH($A64,data_pull!$2:$2,0)),GC64*(( 1+GD12/400)))</f>
        <v>1188.5999999999999</v>
      </c>
      <c r="GE64" s="60">
        <f>_xlfn.IFNA(INDEX(data_pull!$A:$BA,MATCH(GE$2,data_pull!$B:$B,0),MATCH($A64,data_pull!$2:$2,0)),GD64*(( 1+GE12/400)))</f>
        <v>1183.9000000000001</v>
      </c>
      <c r="GF64" s="60">
        <f>_xlfn.IFNA(INDEX(data_pull!$A:$BA,MATCH(GF$2,data_pull!$B:$B,0),MATCH($A64,data_pull!$2:$2,0)),GE64*(( 1+GF12/400)))</f>
        <v>1188.7</v>
      </c>
      <c r="GG64" s="60">
        <f>_xlfn.IFNA(INDEX(data_pull!$A:$BA,MATCH(GG$2,data_pull!$B:$B,0),MATCH($A64,data_pull!$2:$2,0)),GF64*(( 1+GG12/400)))</f>
        <v>1190.0999999999999</v>
      </c>
      <c r="GH64" s="60">
        <f>_xlfn.IFNA(INDEX(data_pull!$A:$BA,MATCH(GH$2,data_pull!$B:$B,0),MATCH($A64,data_pull!$2:$2,0)),GG64*(( 1+GH12/400)))</f>
        <v>1190</v>
      </c>
      <c r="GI64" s="60">
        <f>_xlfn.IFNA(INDEX(data_pull!$A:$BA,MATCH(GI$2,data_pull!$B:$B,0),MATCH($A64,data_pull!$2:$2,0)),GH64*(( 1+GI12/400)))</f>
        <v>1197.0999999999999</v>
      </c>
      <c r="GJ64" s="60">
        <f>_xlfn.IFNA(INDEX(data_pull!$A:$BA,MATCH(GJ$2,data_pull!$B:$B,0),MATCH($A64,data_pull!$2:$2,0)),GI64*(( 1+GJ12/400)))</f>
        <v>1193.2</v>
      </c>
      <c r="GK64" s="60">
        <f>_xlfn.IFNA(INDEX(data_pull!$A:$BA,MATCH(GK$2,data_pull!$B:$B,0),MATCH($A64,data_pull!$2:$2,0)),GJ64*(( 1+GK12/400)))</f>
        <v>1205.2</v>
      </c>
      <c r="GL64" s="60">
        <f>_xlfn.IFNA(INDEX(data_pull!$A:$BA,MATCH(GL$2,data_pull!$B:$B,0),MATCH($A64,data_pull!$2:$2,0)),GK64*(( 1+GL12/400)))</f>
        <v>1213.0999999999999</v>
      </c>
      <c r="GM64" s="60">
        <f>_xlfn.IFNA(INDEX(data_pull!$A:$BA,MATCH(GM$2,data_pull!$B:$B,0),MATCH($A64,data_pull!$2:$2,0)),GL64*(( 1+GM12/400)))</f>
        <v>1224</v>
      </c>
      <c r="GN64" s="60">
        <f>_xlfn.IFNA(INDEX(data_pull!$A:$BA,MATCH(GN$2,data_pull!$B:$B,0),MATCH($A64,data_pull!$2:$2,0)),GM64*(( 1+GN12/400)))</f>
        <v>1234.7</v>
      </c>
      <c r="GO64" s="60">
        <f>_xlfn.IFNA(INDEX(data_pull!$A:$BA,MATCH(GO$2,data_pull!$B:$B,0),MATCH($A64,data_pull!$2:$2,0)),GN64*(( 1+GO12/400)))</f>
        <v>1239.5</v>
      </c>
      <c r="GP64" s="60">
        <f>_xlfn.IFNA(INDEX(data_pull!$A:$BA,MATCH(GP$2,data_pull!$B:$B,0),MATCH($A64,data_pull!$2:$2,0)),GO64*(( 1+GP12/400)))</f>
        <v>1240.0348746887325</v>
      </c>
      <c r="GQ64" s="60">
        <f>_xlfn.IFNA(INDEX(data_pull!$A:$BA,MATCH(GQ$2,data_pull!$B:$B,0),MATCH($A64,data_pull!$2:$2,0)),GP64*(( 1+GQ12/400)))</f>
        <v>1240.6059303592483</v>
      </c>
      <c r="GR64" s="60">
        <f>_xlfn.IFNA(INDEX(data_pull!$A:$BA,MATCH(GR$2,data_pull!$B:$B,0),MATCH($A64,data_pull!$2:$2,0)),GQ64*(( 1+GR12/400)))</f>
        <v>1241.3537904583684</v>
      </c>
      <c r="GS64" s="60">
        <f>_xlfn.IFNA(INDEX(data_pull!$A:$BA,MATCH(GS$2,data_pull!$B:$B,0),MATCH($A64,data_pull!$2:$2,0)),GR64*(( 1+GS12/400)))</f>
        <v>1242.2435064710876</v>
      </c>
      <c r="GT64" s="60">
        <f>_xlfn.IFNA(INDEX(data_pull!$A:$BA,MATCH(GT$2,data_pull!$B:$B,0),MATCH($A64,data_pull!$2:$2,0)),GS64*(( 1+GT12/400)))</f>
        <v>1243.1966662461816</v>
      </c>
      <c r="GU64" s="60">
        <f>_xlfn.IFNA(INDEX(data_pull!$A:$BA,MATCH(GU$2,data_pull!$B:$B,0),MATCH($A64,data_pull!$2:$2,0)),GT64*(( 1+GU12/400)))</f>
        <v>1244.2068340977771</v>
      </c>
      <c r="GV64" s="60">
        <f>_xlfn.IFNA(INDEX(data_pull!$A:$BA,MATCH(GV$2,data_pull!$B:$B,0),MATCH($A64,data_pull!$2:$2,0)),GU64*(( 1+GV12/400)))</f>
        <v>1242.8721255507969</v>
      </c>
      <c r="GW64" s="60">
        <f>_xlfn.IFNA(INDEX(data_pull!$A:$BA,MATCH(GW$2,data_pull!$B:$B,0),MATCH($A64,data_pull!$2:$2,0)),GV64*(( 1+GW12/400)))</f>
        <v>1242.4609869615037</v>
      </c>
      <c r="GX64" s="60">
        <f>_xlfn.IFNA(INDEX(data_pull!$A:$BA,MATCH(GX$2,data_pull!$B:$B,0),MATCH($A64,data_pull!$2:$2,0)),GW64*(( 1+GX12/400)))</f>
        <v>1242.7696090002992</v>
      </c>
      <c r="GY64" s="60">
        <f>_xlfn.IFNA(INDEX(data_pull!$A:$BA,MATCH(GY$2,data_pull!$B:$B,0),MATCH($A64,data_pull!$2:$2,0)),GX64*(( 1+GY12/400)))</f>
        <v>1243.0782310391005</v>
      </c>
      <c r="GZ64" s="60">
        <f>_xlfn.IFNA(INDEX(data_pull!$A:$BA,MATCH(GZ$2,data_pull!$B:$B,0),MATCH($A64,data_pull!$2:$2,0)),GY64*(( 1+GZ12/400)))</f>
        <v>1242.5643713535574</v>
      </c>
      <c r="HA64" s="60">
        <f>_xlfn.IFNA(INDEX(data_pull!$A:$BA,MATCH(HA$2,data_pull!$B:$B,0),MATCH($A64,data_pull!$2:$2,0)),GZ64*(( 1+HA12/400)))</f>
        <v>1241.9478162814974</v>
      </c>
      <c r="HB64" s="60">
        <f>_xlfn.IFNA(INDEX(data_pull!$A:$BA,MATCH(HB$2,data_pull!$B:$B,0),MATCH($A64,data_pull!$2:$2,0)),HA64*(( 1+HB12/400)))</f>
        <v>1237.0410484208301</v>
      </c>
      <c r="HC64" s="60">
        <f>_xlfn.IFNA(INDEX(data_pull!$A:$BA,MATCH(HC$2,data_pull!$B:$B,0),MATCH($A64,data_pull!$2:$2,0)),HB64*(( 1+HC12/400)))</f>
        <v>1233.5593450424608</v>
      </c>
      <c r="HD64" s="60">
        <f>_xlfn.IFNA(INDEX(data_pull!$A:$BA,MATCH(HD$2,data_pull!$B:$B,0),MATCH($A64,data_pull!$2:$2,0)),HC64*(( 1+HD12/400)))</f>
        <v>1232.6348310483218</v>
      </c>
      <c r="HE64" s="60">
        <f>_xlfn.IFNA(INDEX(data_pull!$A:$BA,MATCH(HE$2,data_pull!$B:$B,0),MATCH($A64,data_pull!$2:$2,0)),HD64*(( 1+HE12/400)))</f>
        <v>1232.0182569198637</v>
      </c>
      <c r="HF64" s="60">
        <f>_xlfn.IFNA(INDEX(data_pull!$A:$BA,MATCH(HF$2,data_pull!$B:$B,0),MATCH($A64,data_pull!$2:$2,0)),HE64*(( 1+HF12/400)))</f>
        <v>1232.4298213378283</v>
      </c>
      <c r="HG64" s="60">
        <f>_xlfn.IFNA(INDEX(data_pull!$A:$BA,MATCH(HG$2,data_pull!$B:$B,0),MATCH($A64,data_pull!$2:$2,0)),HF64*(( 1+HG12/400)))</f>
        <v>1232.8413857558119</v>
      </c>
      <c r="HH64" s="60">
        <f>_xlfn.IFNA(INDEX(data_pull!$A:$BA,MATCH(HH$2,data_pull!$B:$B,0),MATCH($A64,data_pull!$2:$2,0)),HG64*(( 1+HH12/400)))</f>
        <v>1233.252950173815</v>
      </c>
      <c r="HI64" s="60">
        <f>_xlfn.IFNA(INDEX(data_pull!$A:$BA,MATCH(HI$2,data_pull!$B:$B,0),MATCH($A64,data_pull!$2:$2,0)),HH64*(( 1+HI12/400)))</f>
        <v>1233.7674700461803</v>
      </c>
      <c r="HJ64" s="60">
        <f>_xlfn.IFNA(INDEX(data_pull!$A:$BA,MATCH(HJ$2,data_pull!$B:$B,0),MATCH($A64,data_pull!$2:$2,0)),HI64*(( 1+HJ12/400)))</f>
        <v>1233.8703225708214</v>
      </c>
      <c r="HK64" s="60">
        <f>_xlfn.IFNA(INDEX(data_pull!$A:$BA,MATCH(HK$2,data_pull!$B:$B,0),MATCH($A64,data_pull!$2:$2,0)),HJ64*(( 1+HK12/400)))</f>
        <v>1232.8432108984346</v>
      </c>
      <c r="HL64" s="60">
        <f>_xlfn.IFNA(INDEX(data_pull!$A:$BA,MATCH(HL$2,data_pull!$B:$B,0),MATCH($A64,data_pull!$2:$2,0)),HK64*(( 1+HL12/400)))</f>
        <v>1234.1823041981174</v>
      </c>
      <c r="HM64" s="60">
        <f>_xlfn.IFNA(INDEX(data_pull!$A:$BA,MATCH(HM$2,data_pull!$B:$B,0),MATCH($A64,data_pull!$2:$2,0)),HL64*(( 1+HM12/400)))</f>
        <v>1234.5938697280069</v>
      </c>
      <c r="HN64" s="60">
        <f>_xlfn.IFNA(INDEX(data_pull!$A:$BA,MATCH(HN$2,data_pull!$B:$B,0),MATCH($A64,data_pull!$2:$2,0)),HM64*(( 1+HN12/400)))</f>
        <v>1235.1083909207202</v>
      </c>
      <c r="HO64" s="60">
        <f>_xlfn.IFNA(INDEX(data_pull!$A:$BA,MATCH(HO$2,data_pull!$B:$B,0),MATCH($A64,data_pull!$2:$2,0)),HN64*(( 1+HO12/400)))</f>
        <v>1235.5199564720722</v>
      </c>
      <c r="HP64" s="60">
        <f>_xlfn.IFNA(INDEX(data_pull!$A:$BA,MATCH(HP$2,data_pull!$B:$B,0),MATCH($A64,data_pull!$2:$2,0)),HO64*(( 1+HP12/400)))</f>
        <v>1236.0344776434624</v>
      </c>
      <c r="HQ64" s="60">
        <f>_xlfn.IFNA(INDEX(data_pull!$A:$BA,MATCH(HQ$2,data_pull!$B:$B,0),MATCH($A64,data_pull!$2:$2,0)),HP64*(( 1+HQ12/400)))</f>
        <v>1236.5489988148993</v>
      </c>
      <c r="HR64" s="60">
        <f>_xlfn.IFNA(INDEX(data_pull!$A:$BA,MATCH(HR$2,data_pull!$B:$B,0),MATCH($A64,data_pull!$2:$2,0)),HQ64*(( 1+HR12/400)))</f>
        <v>1237.0635199863827</v>
      </c>
      <c r="HS64" s="60">
        <f>_xlfn.IFNA(INDEX(data_pull!$A:$BA,MATCH(HS$2,data_pull!$B:$B,0),MATCH($A64,data_pull!$2:$2,0)),HR64*(( 1+HS12/400)))</f>
        <v>1237.6810223832581</v>
      </c>
      <c r="HT64" s="60">
        <f>_xlfn.IFNA(INDEX(data_pull!$A:$BA,MATCH(HT$2,data_pull!$B:$B,0),MATCH($A64,data_pull!$2:$2,0)),HS64*(( 1+HT12/400)))</f>
        <v>1238.7107062046887</v>
      </c>
      <c r="HU64" s="60">
        <f>_xlfn.IFNA(INDEX(data_pull!$A:$BA,MATCH(HU$2,data_pull!$B:$B,0),MATCH($A64,data_pull!$2:$2,0)),HT64*(( 1+HU12/400)))</f>
        <v>1239.7403900268566</v>
      </c>
      <c r="HV64" s="60">
        <f>_xlfn.IFNA(INDEX(data_pull!$A:$BA,MATCH(HV$2,data_pull!$B:$B,0),MATCH($A64,data_pull!$2:$2,0)),HU64*(( 1+HV12/400)))</f>
        <v>1240.8731831559014</v>
      </c>
      <c r="HW64" s="60">
        <f>_xlfn.IFNA(INDEX(data_pull!$A:$BA,MATCH(HW$2,data_pull!$B:$B,0),MATCH($A64,data_pull!$2:$2,0)),HV64*(( 1+HW12/400)))</f>
        <v>1242.1091110916188</v>
      </c>
      <c r="HX64" s="60">
        <f>_xlfn.IFNA(INDEX(data_pull!$A:$BA,MATCH(HX$2,data_pull!$B:$B,0),MATCH($A64,data_pull!$2:$2,0)),HW64*(( 1+HX12/400)))</f>
        <v>1243.6545966127774</v>
      </c>
      <c r="HY64" s="60">
        <f>_xlfn.IFNA(INDEX(data_pull!$A:$BA,MATCH(HY$2,data_pull!$B:$B,0),MATCH($A64,data_pull!$2:$2,0)),HX64*(( 1+HY12/400)))</f>
        <v>1245.3033189548812</v>
      </c>
      <c r="HZ64" s="60">
        <f>_xlfn.IFNA(INDEX(data_pull!$A:$BA,MATCH(HZ$2,data_pull!$B:$B,0),MATCH($A64,data_pull!$2:$2,0)),HY64*(( 1+HZ12/400)))</f>
        <v>1247.0553034123352</v>
      </c>
      <c r="IA64" s="60">
        <f>_xlfn.IFNA(INDEX(data_pull!$A:$BA,MATCH(IA$2,data_pull!$B:$B,0),MATCH($A64,data_pull!$2:$2,0)),HZ64*(( 1+IA12/400)))</f>
        <v>1248.8072878758364</v>
      </c>
      <c r="IB64" s="60">
        <f>_xlfn.IFNA(INDEX(data_pull!$A:$BA,MATCH(IB$2,data_pull!$B:$B,0),MATCH($A64,data_pull!$2:$2,0)),IA64*(( 1+IB12/400)))</f>
        <v>1250.6625593639174</v>
      </c>
      <c r="IC64" s="60">
        <f>_xlfn.IFNA(INDEX(data_pull!$A:$BA,MATCH(IC$2,data_pull!$B:$B,0),MATCH($A64,data_pull!$2:$2,0)),IB64*(( 1+IC12/400)))</f>
        <v>1252.5178308595353</v>
      </c>
      <c r="ID64" s="60"/>
    </row>
    <row r="65" spans="1:238" ht="15.75" customHeight="1">
      <c r="A65" s="69" t="s">
        <v>433</v>
      </c>
      <c r="B65" s="60">
        <f>_xlfn.IFNA(INDEX(data_pull!$A:$BA,MATCH(B$2,data_pull!$B:$B,0),MATCH($A65,data_pull!$2:$2,0)),A65*(( 1+B13/400)))</f>
        <v>834.4</v>
      </c>
      <c r="C65" s="60">
        <f>_xlfn.IFNA(INDEX(data_pull!$A:$BA,MATCH(C$2,data_pull!$B:$B,0),MATCH($A65,data_pull!$2:$2,0)),B65*(( 1+C13/400)))</f>
        <v>838.9</v>
      </c>
      <c r="D65" s="60">
        <f>_xlfn.IFNA(INDEX(data_pull!$A:$BA,MATCH(D$2,data_pull!$B:$B,0),MATCH($A65,data_pull!$2:$2,0)),C65*(( 1+D13/400)))</f>
        <v>858.1</v>
      </c>
      <c r="E65" s="60">
        <f>_xlfn.IFNA(INDEX(data_pull!$A:$BA,MATCH(E$2,data_pull!$B:$B,0),MATCH($A65,data_pull!$2:$2,0)),D65*(( 1+E13/400)))</f>
        <v>862.4</v>
      </c>
      <c r="F65" s="60">
        <f>_xlfn.IFNA(INDEX(data_pull!$A:$BA,MATCH(F$2,data_pull!$B:$B,0),MATCH($A65,data_pull!$2:$2,0)),E65*(( 1+F13/400)))</f>
        <v>866</v>
      </c>
      <c r="G65" s="60">
        <f>_xlfn.IFNA(INDEX(data_pull!$A:$BA,MATCH(G$2,data_pull!$B:$B,0),MATCH($A65,data_pull!$2:$2,0)),F65*(( 1+G13/400)))</f>
        <v>872.4</v>
      </c>
      <c r="H65" s="60">
        <f>_xlfn.IFNA(INDEX(data_pull!$A:$BA,MATCH(H$2,data_pull!$B:$B,0),MATCH($A65,data_pull!$2:$2,0)),G65*(( 1+H13/400)))</f>
        <v>875.4</v>
      </c>
      <c r="I65" s="60">
        <f>_xlfn.IFNA(INDEX(data_pull!$A:$BA,MATCH(I$2,data_pull!$B:$B,0),MATCH($A65,data_pull!$2:$2,0)),H65*(( 1+I13/400)))</f>
        <v>886.4</v>
      </c>
      <c r="J65" s="60">
        <f>_xlfn.IFNA(INDEX(data_pull!$A:$BA,MATCH(J$2,data_pull!$B:$B,0),MATCH($A65,data_pull!$2:$2,0)),I65*(( 1+J13/400)))</f>
        <v>888.8</v>
      </c>
      <c r="K65" s="60">
        <f>_xlfn.IFNA(INDEX(data_pull!$A:$BA,MATCH(K$2,data_pull!$B:$B,0),MATCH($A65,data_pull!$2:$2,0)),J65*(( 1+K13/400)))</f>
        <v>887.3</v>
      </c>
      <c r="L65" s="60">
        <f>_xlfn.IFNA(INDEX(data_pull!$A:$BA,MATCH(L$2,data_pull!$B:$B,0),MATCH($A65,data_pull!$2:$2,0)),K65*(( 1+L13/400)))</f>
        <v>894.4</v>
      </c>
      <c r="M65" s="60">
        <f>_xlfn.IFNA(INDEX(data_pull!$A:$BA,MATCH(M$2,data_pull!$B:$B,0),MATCH($A65,data_pull!$2:$2,0)),L65*(( 1+M13/400)))</f>
        <v>906.7</v>
      </c>
      <c r="N65" s="60">
        <f>_xlfn.IFNA(INDEX(data_pull!$A:$BA,MATCH(N$2,data_pull!$B:$B,0),MATCH($A65,data_pull!$2:$2,0)),M65*(( 1+N13/400)))</f>
        <v>910.9</v>
      </c>
      <c r="O65" s="60">
        <f>_xlfn.IFNA(INDEX(data_pull!$A:$BA,MATCH(O$2,data_pull!$B:$B,0),MATCH($A65,data_pull!$2:$2,0)),N65*(( 1+O13/400)))</f>
        <v>912.4</v>
      </c>
      <c r="P65" s="60">
        <f>_xlfn.IFNA(INDEX(data_pull!$A:$BA,MATCH(P$2,data_pull!$B:$B,0),MATCH($A65,data_pull!$2:$2,0)),O65*(( 1+P13/400)))</f>
        <v>921.9</v>
      </c>
      <c r="Q65" s="60">
        <f>_xlfn.IFNA(INDEX(data_pull!$A:$BA,MATCH(Q$2,data_pull!$B:$B,0),MATCH($A65,data_pull!$2:$2,0)),P65*(( 1+Q13/400)))</f>
        <v>933.1</v>
      </c>
      <c r="R65" s="60">
        <f>_xlfn.IFNA(INDEX(data_pull!$A:$BA,MATCH(R$2,data_pull!$B:$B,0),MATCH($A65,data_pull!$2:$2,0)),Q65*(( 1+R13/400)))</f>
        <v>944.9</v>
      </c>
      <c r="S65" s="60">
        <f>_xlfn.IFNA(INDEX(data_pull!$A:$BA,MATCH(S$2,data_pull!$B:$B,0),MATCH($A65,data_pull!$2:$2,0)),R65*(( 1+S13/400)))</f>
        <v>956.6</v>
      </c>
      <c r="T65" s="60">
        <f>_xlfn.IFNA(INDEX(data_pull!$A:$BA,MATCH(T$2,data_pull!$B:$B,0),MATCH($A65,data_pull!$2:$2,0)),S65*(( 1+T13/400)))</f>
        <v>954.8</v>
      </c>
      <c r="U65" s="60">
        <f>_xlfn.IFNA(INDEX(data_pull!$A:$BA,MATCH(U$2,data_pull!$B:$B,0),MATCH($A65,data_pull!$2:$2,0)),T65*(( 1+U13/400)))</f>
        <v>955.2</v>
      </c>
      <c r="V65" s="60">
        <f>_xlfn.IFNA(INDEX(data_pull!$A:$BA,MATCH(V$2,data_pull!$B:$B,0),MATCH($A65,data_pull!$2:$2,0)),U65*(( 1+V13/400)))</f>
        <v>983.4</v>
      </c>
      <c r="W65" s="60">
        <f>_xlfn.IFNA(INDEX(data_pull!$A:$BA,MATCH(W$2,data_pull!$B:$B,0),MATCH($A65,data_pull!$2:$2,0)),V65*(( 1+W13/400)))</f>
        <v>976.4</v>
      </c>
      <c r="X65" s="60">
        <f>_xlfn.IFNA(INDEX(data_pull!$A:$BA,MATCH(X$2,data_pull!$B:$B,0),MATCH($A65,data_pull!$2:$2,0)),W65*(( 1+X13/400)))</f>
        <v>988.9</v>
      </c>
      <c r="Y65" s="60">
        <f>_xlfn.IFNA(INDEX(data_pull!$A:$BA,MATCH(Y$2,data_pull!$B:$B,0),MATCH($A65,data_pull!$2:$2,0)),X65*(( 1+Y13/400)))</f>
        <v>1002.1</v>
      </c>
      <c r="Z65" s="60">
        <f>_xlfn.IFNA(INDEX(data_pull!$A:$BA,MATCH(Z$2,data_pull!$B:$B,0),MATCH($A65,data_pull!$2:$2,0)),Y65*(( 1+Z13/400)))</f>
        <v>1013.3</v>
      </c>
      <c r="AA65" s="60">
        <f>_xlfn.IFNA(INDEX(data_pull!$A:$BA,MATCH(AA$2,data_pull!$B:$B,0),MATCH($A65,data_pull!$2:$2,0)),Z65*(( 1+AA13/400)))</f>
        <v>995.6</v>
      </c>
      <c r="AB65" s="60">
        <f>_xlfn.IFNA(INDEX(data_pull!$A:$BA,MATCH(AB$2,data_pull!$B:$B,0),MATCH($A65,data_pull!$2:$2,0)),AA65*(( 1+AB13/400)))</f>
        <v>989</v>
      </c>
      <c r="AC65" s="60">
        <f>_xlfn.IFNA(INDEX(data_pull!$A:$BA,MATCH(AC$2,data_pull!$B:$B,0),MATCH($A65,data_pull!$2:$2,0)),AB65*(( 1+AC13/400)))</f>
        <v>986</v>
      </c>
      <c r="AD65" s="60">
        <f>_xlfn.IFNA(INDEX(data_pull!$A:$BA,MATCH(AD$2,data_pull!$B:$B,0),MATCH($A65,data_pull!$2:$2,0)),AC65*(( 1+AD13/400)))</f>
        <v>995.8</v>
      </c>
      <c r="AE65" s="60">
        <f>_xlfn.IFNA(INDEX(data_pull!$A:$BA,MATCH(AE$2,data_pull!$B:$B,0),MATCH($A65,data_pull!$2:$2,0)),AD65*(( 1+AE13/400)))</f>
        <v>1001.9</v>
      </c>
      <c r="AF65" s="60">
        <f>_xlfn.IFNA(INDEX(data_pull!$A:$BA,MATCH(AF$2,data_pull!$B:$B,0),MATCH($A65,data_pull!$2:$2,0)),AE65*(( 1+AF13/400)))</f>
        <v>1000.8</v>
      </c>
      <c r="AG65" s="60">
        <f>_xlfn.IFNA(INDEX(data_pull!$A:$BA,MATCH(AG$2,data_pull!$B:$B,0),MATCH($A65,data_pull!$2:$2,0)),AF65*(( 1+AG13/400)))</f>
        <v>1002.4</v>
      </c>
      <c r="AH65" s="60">
        <f>_xlfn.IFNA(INDEX(data_pull!$A:$BA,MATCH(AH$2,data_pull!$B:$B,0),MATCH($A65,data_pull!$2:$2,0)),AG65*(( 1+AH13/400)))</f>
        <v>1002.2</v>
      </c>
      <c r="AI65" s="60">
        <f>_xlfn.IFNA(INDEX(data_pull!$A:$BA,MATCH(AI$2,data_pull!$B:$B,0),MATCH($A65,data_pull!$2:$2,0)),AH65*(( 1+AI13/400)))</f>
        <v>1032.3</v>
      </c>
      <c r="AJ65" s="60">
        <f>_xlfn.IFNA(INDEX(data_pull!$A:$BA,MATCH(AJ$2,data_pull!$B:$B,0),MATCH($A65,data_pull!$2:$2,0)),AI65*(( 1+AJ13/400)))</f>
        <v>1044.2</v>
      </c>
      <c r="AK65" s="60">
        <f>_xlfn.IFNA(INDEX(data_pull!$A:$BA,MATCH(AK$2,data_pull!$B:$B,0),MATCH($A65,data_pull!$2:$2,0)),AJ65*(( 1+AK13/400)))</f>
        <v>1054.0999999999999</v>
      </c>
      <c r="AL65" s="60">
        <f>_xlfn.IFNA(INDEX(data_pull!$A:$BA,MATCH(AL$2,data_pull!$B:$B,0),MATCH($A65,data_pull!$2:$2,0)),AK65*(( 1+AL13/400)))</f>
        <v>1036.2</v>
      </c>
      <c r="AM65" s="60">
        <f>_xlfn.IFNA(INDEX(data_pull!$A:$BA,MATCH(AM$2,data_pull!$B:$B,0),MATCH($A65,data_pull!$2:$2,0)),AL65*(( 1+AM13/400)))</f>
        <v>1046</v>
      </c>
      <c r="AN65" s="60">
        <f>_xlfn.IFNA(INDEX(data_pull!$A:$BA,MATCH(AN$2,data_pull!$B:$B,0),MATCH($A65,data_pull!$2:$2,0)),AM65*(( 1+AN13/400)))</f>
        <v>1049.5999999999999</v>
      </c>
      <c r="AO65" s="60">
        <f>_xlfn.IFNA(INDEX(data_pull!$A:$BA,MATCH(AO$2,data_pull!$B:$B,0),MATCH($A65,data_pull!$2:$2,0)),AN65*(( 1+AO13/400)))</f>
        <v>1061.4000000000001</v>
      </c>
      <c r="AP65" s="60">
        <f>_xlfn.IFNA(INDEX(data_pull!$A:$BA,MATCH(AP$2,data_pull!$B:$B,0),MATCH($A65,data_pull!$2:$2,0)),AO65*(( 1+AP13/400)))</f>
        <v>1066.3</v>
      </c>
      <c r="AQ65" s="60">
        <f>_xlfn.IFNA(INDEX(data_pull!$A:$BA,MATCH(AQ$2,data_pull!$B:$B,0),MATCH($A65,data_pull!$2:$2,0)),AP65*(( 1+AQ13/400)))</f>
        <v>1052.2</v>
      </c>
      <c r="AR65" s="60">
        <f>_xlfn.IFNA(INDEX(data_pull!$A:$BA,MATCH(AR$2,data_pull!$B:$B,0),MATCH($A65,data_pull!$2:$2,0)),AQ65*(( 1+AR13/400)))</f>
        <v>1035.9000000000001</v>
      </c>
      <c r="AS65" s="60">
        <f>_xlfn.IFNA(INDEX(data_pull!$A:$BA,MATCH(AS$2,data_pull!$B:$B,0),MATCH($A65,data_pull!$2:$2,0)),AR65*(( 1+AS13/400)))</f>
        <v>1030.8</v>
      </c>
      <c r="AT65" s="60">
        <f>_xlfn.IFNA(INDEX(data_pull!$A:$BA,MATCH(AT$2,data_pull!$B:$B,0),MATCH($A65,data_pull!$2:$2,0)),AS65*(( 1+AT13/400)))</f>
        <v>1038.9000000000001</v>
      </c>
      <c r="AU65" s="60">
        <f>_xlfn.IFNA(INDEX(data_pull!$A:$BA,MATCH(AU$2,data_pull!$B:$B,0),MATCH($A65,data_pull!$2:$2,0)),AT65*(( 1+AU13/400)))</f>
        <v>1019</v>
      </c>
      <c r="AV65" s="60">
        <f>_xlfn.IFNA(INDEX(data_pull!$A:$BA,MATCH(AV$2,data_pull!$B:$B,0),MATCH($A65,data_pull!$2:$2,0)),AU65*(( 1+AV13/400)))</f>
        <v>1016.1</v>
      </c>
      <c r="AW65" s="60">
        <f>_xlfn.IFNA(INDEX(data_pull!$A:$BA,MATCH(AW$2,data_pull!$B:$B,0),MATCH($A65,data_pull!$2:$2,0)),AV65*(( 1+AW13/400)))</f>
        <v>1024</v>
      </c>
      <c r="AX65" s="60">
        <f>_xlfn.IFNA(INDEX(data_pull!$A:$BA,MATCH(AX$2,data_pull!$B:$B,0),MATCH($A65,data_pull!$2:$2,0)),AW65*(( 1+AX13/400)))</f>
        <v>1021.2</v>
      </c>
      <c r="AY65" s="60">
        <f>_xlfn.IFNA(INDEX(data_pull!$A:$BA,MATCH(AY$2,data_pull!$B:$B,0),MATCH($A65,data_pull!$2:$2,0)),AX65*(( 1+AY13/400)))</f>
        <v>1024.8</v>
      </c>
      <c r="AZ65" s="60">
        <f>_xlfn.IFNA(INDEX(data_pull!$A:$BA,MATCH(AZ$2,data_pull!$B:$B,0),MATCH($A65,data_pull!$2:$2,0)),AY65*(( 1+AZ13/400)))</f>
        <v>1024.8</v>
      </c>
      <c r="BA65" s="60">
        <f>_xlfn.IFNA(INDEX(data_pull!$A:$BA,MATCH(BA$2,data_pull!$B:$B,0),MATCH($A65,data_pull!$2:$2,0)),AZ65*(( 1+BA13/400)))</f>
        <v>1032.5</v>
      </c>
      <c r="BB65" s="60">
        <f>_xlfn.IFNA(INDEX(data_pull!$A:$BA,MATCH(BB$2,data_pull!$B:$B,0),MATCH($A65,data_pull!$2:$2,0)),BA65*(( 1+BB13/400)))</f>
        <v>1036.3</v>
      </c>
      <c r="BC65" s="60">
        <f>_xlfn.IFNA(INDEX(data_pull!$A:$BA,MATCH(BC$2,data_pull!$B:$B,0),MATCH($A65,data_pull!$2:$2,0)),BB65*(( 1+BC13/400)))</f>
        <v>1034.2</v>
      </c>
      <c r="BD65" s="60">
        <f>_xlfn.IFNA(INDEX(data_pull!$A:$BA,MATCH(BD$2,data_pull!$B:$B,0),MATCH($A65,data_pull!$2:$2,0)),BC65*(( 1+BD13/400)))</f>
        <v>1043.2</v>
      </c>
      <c r="BE65" s="60">
        <f>_xlfn.IFNA(INDEX(data_pull!$A:$BA,MATCH(BE$2,data_pull!$B:$B,0),MATCH($A65,data_pull!$2:$2,0)),BD65*(( 1+BE13/400)))</f>
        <v>1043.9000000000001</v>
      </c>
      <c r="BF65" s="60">
        <f>_xlfn.IFNA(INDEX(data_pull!$A:$BA,MATCH(BF$2,data_pull!$B:$B,0),MATCH($A65,data_pull!$2:$2,0)),BE65*(( 1+BF13/400)))</f>
        <v>1057.0999999999999</v>
      </c>
      <c r="BG65" s="60">
        <f>_xlfn.IFNA(INDEX(data_pull!$A:$BA,MATCH(BG$2,data_pull!$B:$B,0),MATCH($A65,data_pull!$2:$2,0)),BF65*(( 1+BG13/400)))</f>
        <v>1071.2</v>
      </c>
      <c r="BH65" s="60">
        <f>_xlfn.IFNA(INDEX(data_pull!$A:$BA,MATCH(BH$2,data_pull!$B:$B,0),MATCH($A65,data_pull!$2:$2,0)),BG65*(( 1+BH13/400)))</f>
        <v>1089.5</v>
      </c>
      <c r="BI65" s="60">
        <f>_xlfn.IFNA(INDEX(data_pull!$A:$BA,MATCH(BI$2,data_pull!$B:$B,0),MATCH($A65,data_pull!$2:$2,0)),BH65*(( 1+BI13/400)))</f>
        <v>1100.5</v>
      </c>
      <c r="BJ65" s="60">
        <f>_xlfn.IFNA(INDEX(data_pull!$A:$BA,MATCH(BJ$2,data_pull!$B:$B,0),MATCH($A65,data_pull!$2:$2,0)),BI65*(( 1+BJ13/400)))</f>
        <v>1114.4000000000001</v>
      </c>
      <c r="BK65" s="60">
        <f>_xlfn.IFNA(INDEX(data_pull!$A:$BA,MATCH(BK$2,data_pull!$B:$B,0),MATCH($A65,data_pull!$2:$2,0)),BJ65*(( 1+BK13/400)))</f>
        <v>1134.5999999999999</v>
      </c>
      <c r="BL65" s="60">
        <f>_xlfn.IFNA(INDEX(data_pull!$A:$BA,MATCH(BL$2,data_pull!$B:$B,0),MATCH($A65,data_pull!$2:$2,0)),BK65*(( 1+BL13/400)))</f>
        <v>1152.7</v>
      </c>
      <c r="BM65" s="60">
        <f>_xlfn.IFNA(INDEX(data_pull!$A:$BA,MATCH(BM$2,data_pull!$B:$B,0),MATCH($A65,data_pull!$2:$2,0)),BL65*(( 1+BM13/400)))</f>
        <v>1161.5</v>
      </c>
      <c r="BN65" s="60">
        <f>_xlfn.IFNA(INDEX(data_pull!$A:$BA,MATCH(BN$2,data_pull!$B:$B,0),MATCH($A65,data_pull!$2:$2,0)),BM65*(( 1+BN13/400)))</f>
        <v>1182.9000000000001</v>
      </c>
      <c r="BO65" s="60">
        <f>_xlfn.IFNA(INDEX(data_pull!$A:$BA,MATCH(BO$2,data_pull!$B:$B,0),MATCH($A65,data_pull!$2:$2,0)),BN65*(( 1+BO13/400)))</f>
        <v>1194.4000000000001</v>
      </c>
      <c r="BP65" s="60">
        <f>_xlfn.IFNA(INDEX(data_pull!$A:$BA,MATCH(BP$2,data_pull!$B:$B,0),MATCH($A65,data_pull!$2:$2,0)),BO65*(( 1+BP13/400)))</f>
        <v>1205.5</v>
      </c>
      <c r="BQ65" s="60">
        <f>_xlfn.IFNA(INDEX(data_pull!$A:$BA,MATCH(BQ$2,data_pull!$B:$B,0),MATCH($A65,data_pull!$2:$2,0)),BP65*(( 1+BQ13/400)))</f>
        <v>1209.5</v>
      </c>
      <c r="BR65" s="60">
        <f>_xlfn.IFNA(INDEX(data_pull!$A:$BA,MATCH(BR$2,data_pull!$B:$B,0),MATCH($A65,data_pull!$2:$2,0)),BQ65*(( 1+BR13/400)))</f>
        <v>1215.9000000000001</v>
      </c>
      <c r="BS65" s="60">
        <f>_xlfn.IFNA(INDEX(data_pull!$A:$BA,MATCH(BS$2,data_pull!$B:$B,0),MATCH($A65,data_pull!$2:$2,0)),BR65*(( 1+BS13/400)))</f>
        <v>1218.5999999999999</v>
      </c>
      <c r="BT65" s="60">
        <f>_xlfn.IFNA(INDEX(data_pull!$A:$BA,MATCH(BT$2,data_pull!$B:$B,0),MATCH($A65,data_pull!$2:$2,0)),BS65*(( 1+BT13/400)))</f>
        <v>1222.8</v>
      </c>
      <c r="BU65" s="60">
        <f>_xlfn.IFNA(INDEX(data_pull!$A:$BA,MATCH(BU$2,data_pull!$B:$B,0),MATCH($A65,data_pull!$2:$2,0)),BT65*(( 1+BU13/400)))</f>
        <v>1238.9000000000001</v>
      </c>
      <c r="BV65" s="60">
        <f>_xlfn.IFNA(INDEX(data_pull!$A:$BA,MATCH(BV$2,data_pull!$B:$B,0),MATCH($A65,data_pull!$2:$2,0)),BU65*(( 1+BV13/400)))</f>
        <v>1252.5999999999999</v>
      </c>
      <c r="BW65" s="60">
        <f>_xlfn.IFNA(INDEX(data_pull!$A:$BA,MATCH(BW$2,data_pull!$B:$B,0),MATCH($A65,data_pull!$2:$2,0)),BV65*(( 1+BW13/400)))</f>
        <v>1268.4000000000001</v>
      </c>
      <c r="BX65" s="60">
        <f>_xlfn.IFNA(INDEX(data_pull!$A:$BA,MATCH(BX$2,data_pull!$B:$B,0),MATCH($A65,data_pull!$2:$2,0)),BW65*(( 1+BX13/400)))</f>
        <v>1274.0999999999999</v>
      </c>
      <c r="BY65" s="60">
        <f>_xlfn.IFNA(INDEX(data_pull!$A:$BA,MATCH(BY$2,data_pull!$B:$B,0),MATCH($A65,data_pull!$2:$2,0)),BX65*(( 1+BY13/400)))</f>
        <v>1289.4000000000001</v>
      </c>
      <c r="BZ65" s="60">
        <f>_xlfn.IFNA(INDEX(data_pull!$A:$BA,MATCH(BZ$2,data_pull!$B:$B,0),MATCH($A65,data_pull!$2:$2,0)),BY65*(( 1+BZ13/400)))</f>
        <v>1299.8</v>
      </c>
      <c r="CA65" s="60">
        <f>_xlfn.IFNA(INDEX(data_pull!$A:$BA,MATCH(CA$2,data_pull!$B:$B,0),MATCH($A65,data_pull!$2:$2,0)),BZ65*(( 1+CA13/400)))</f>
        <v>1314.2</v>
      </c>
      <c r="CB65" s="60">
        <f>_xlfn.IFNA(INDEX(data_pull!$A:$BA,MATCH(CB$2,data_pull!$B:$B,0),MATCH($A65,data_pull!$2:$2,0)),CA65*(( 1+CB13/400)))</f>
        <v>1326.9</v>
      </c>
      <c r="CC65" s="60">
        <f>_xlfn.IFNA(INDEX(data_pull!$A:$BA,MATCH(CC$2,data_pull!$B:$B,0),MATCH($A65,data_pull!$2:$2,0)),CB65*(( 1+CC13/400)))</f>
        <v>1344.6</v>
      </c>
      <c r="CD65" s="60">
        <f>_xlfn.IFNA(INDEX(data_pull!$A:$BA,MATCH(CD$2,data_pull!$B:$B,0),MATCH($A65,data_pull!$2:$2,0)),CC65*(( 1+CD13/400)))</f>
        <v>1365.4</v>
      </c>
      <c r="CE65" s="60">
        <f>_xlfn.IFNA(INDEX(data_pull!$A:$BA,MATCH(CE$2,data_pull!$B:$B,0),MATCH($A65,data_pull!$2:$2,0)),CD65*(( 1+CE13/400)))</f>
        <v>1367.9</v>
      </c>
      <c r="CF65" s="60">
        <f>_xlfn.IFNA(INDEX(data_pull!$A:$BA,MATCH(CF$2,data_pull!$B:$B,0),MATCH($A65,data_pull!$2:$2,0)),CE65*(( 1+CF13/400)))</f>
        <v>1377</v>
      </c>
      <c r="CG65" s="60">
        <f>_xlfn.IFNA(INDEX(data_pull!$A:$BA,MATCH(CG$2,data_pull!$B:$B,0),MATCH($A65,data_pull!$2:$2,0)),CF65*(( 1+CG13/400)))</f>
        <v>1392.4</v>
      </c>
      <c r="CH65" s="60">
        <f>_xlfn.IFNA(INDEX(data_pull!$A:$BA,MATCH(CH$2,data_pull!$B:$B,0),MATCH($A65,data_pull!$2:$2,0)),CG65*(( 1+CH13/400)))</f>
        <v>1394.5</v>
      </c>
      <c r="CI65" s="60">
        <f>_xlfn.IFNA(INDEX(data_pull!$A:$BA,MATCH(CI$2,data_pull!$B:$B,0),MATCH($A65,data_pull!$2:$2,0)),CH65*(( 1+CI13/400)))</f>
        <v>1400.1</v>
      </c>
      <c r="CJ65" s="60">
        <f>_xlfn.IFNA(INDEX(data_pull!$A:$BA,MATCH(CJ$2,data_pull!$B:$B,0),MATCH($A65,data_pull!$2:$2,0)),CI65*(( 1+CJ13/400)))</f>
        <v>1408.3</v>
      </c>
      <c r="CK65" s="60">
        <f>_xlfn.IFNA(INDEX(data_pull!$A:$BA,MATCH(CK$2,data_pull!$B:$B,0),MATCH($A65,data_pull!$2:$2,0)),CJ65*(( 1+CK13/400)))</f>
        <v>1418.2</v>
      </c>
      <c r="CL65" s="60">
        <f>_xlfn.IFNA(INDEX(data_pull!$A:$BA,MATCH(CL$2,data_pull!$B:$B,0),MATCH($A65,data_pull!$2:$2,0)),CK65*(( 1+CL13/400)))</f>
        <v>1436.5</v>
      </c>
      <c r="CM65" s="60">
        <f>_xlfn.IFNA(INDEX(data_pull!$A:$BA,MATCH(CM$2,data_pull!$B:$B,0),MATCH($A65,data_pull!$2:$2,0)),CL65*(( 1+CM13/400)))</f>
        <v>1434.4</v>
      </c>
      <c r="CN65" s="60">
        <f>_xlfn.IFNA(INDEX(data_pull!$A:$BA,MATCH(CN$2,data_pull!$B:$B,0),MATCH($A65,data_pull!$2:$2,0)),CM65*(( 1+CN13/400)))</f>
        <v>1435</v>
      </c>
      <c r="CO65" s="60">
        <f>_xlfn.IFNA(INDEX(data_pull!$A:$BA,MATCH(CO$2,data_pull!$B:$B,0),MATCH($A65,data_pull!$2:$2,0)),CN65*(( 1+CO13/400)))</f>
        <v>1433.9</v>
      </c>
      <c r="CP65" s="60">
        <f>_xlfn.IFNA(INDEX(data_pull!$A:$BA,MATCH(CP$2,data_pull!$B:$B,0),MATCH($A65,data_pull!$2:$2,0)),CO65*(( 1+CP13/400)))</f>
        <v>1438.9</v>
      </c>
      <c r="CQ65" s="60">
        <f>_xlfn.IFNA(INDEX(data_pull!$A:$BA,MATCH(CQ$2,data_pull!$B:$B,0),MATCH($A65,data_pull!$2:$2,0)),CP65*(( 1+CQ13/400)))</f>
        <v>1450.6</v>
      </c>
      <c r="CR65" s="60">
        <f>_xlfn.IFNA(INDEX(data_pull!$A:$BA,MATCH(CR$2,data_pull!$B:$B,0),MATCH($A65,data_pull!$2:$2,0)),CQ65*(( 1+CR13/400)))</f>
        <v>1458.2</v>
      </c>
      <c r="CS65" s="60">
        <f>_xlfn.IFNA(INDEX(data_pull!$A:$BA,MATCH(CS$2,data_pull!$B:$B,0),MATCH($A65,data_pull!$2:$2,0)),CR65*(( 1+CS13/400)))</f>
        <v>1465.3</v>
      </c>
      <c r="CT65" s="60">
        <f>_xlfn.IFNA(INDEX(data_pull!$A:$BA,MATCH(CT$2,data_pull!$B:$B,0),MATCH($A65,data_pull!$2:$2,0)),CS65*(( 1+CT13/400)))</f>
        <v>1471.3</v>
      </c>
      <c r="CU65" s="60">
        <f>_xlfn.IFNA(INDEX(data_pull!$A:$BA,MATCH(CU$2,data_pull!$B:$B,0),MATCH($A65,data_pull!$2:$2,0)),CT65*(( 1+CU13/400)))</f>
        <v>1488.1</v>
      </c>
      <c r="CV65" s="60">
        <f>_xlfn.IFNA(INDEX(data_pull!$A:$BA,MATCH(CV$2,data_pull!$B:$B,0),MATCH($A65,data_pull!$2:$2,0)),CU65*(( 1+CV13/400)))</f>
        <v>1505.6</v>
      </c>
      <c r="CW65" s="60">
        <f>_xlfn.IFNA(INDEX(data_pull!$A:$BA,MATCH(CW$2,data_pull!$B:$B,0),MATCH($A65,data_pull!$2:$2,0)),CV65*(( 1+CW13/400)))</f>
        <v>1511.1</v>
      </c>
      <c r="CX65" s="60">
        <f>_xlfn.IFNA(INDEX(data_pull!$A:$BA,MATCH(CX$2,data_pull!$B:$B,0),MATCH($A65,data_pull!$2:$2,0)),CW65*(( 1+CX13/400)))</f>
        <v>1522.9</v>
      </c>
      <c r="CY65" s="60">
        <f>_xlfn.IFNA(INDEX(data_pull!$A:$BA,MATCH(CY$2,data_pull!$B:$B,0),MATCH($A65,data_pull!$2:$2,0)),CX65*(( 1+CY13/400)))</f>
        <v>1534.9</v>
      </c>
      <c r="CZ65" s="60">
        <f>_xlfn.IFNA(INDEX(data_pull!$A:$BA,MATCH(CZ$2,data_pull!$B:$B,0),MATCH($A65,data_pull!$2:$2,0)),CY65*(( 1+CZ13/400)))</f>
        <v>1536.4</v>
      </c>
      <c r="DA65" s="60">
        <f>_xlfn.IFNA(INDEX(data_pull!$A:$BA,MATCH(DA$2,data_pull!$B:$B,0),MATCH($A65,data_pull!$2:$2,0)),CZ65*(( 1+DA13/400)))</f>
        <v>1544.4</v>
      </c>
      <c r="DB65" s="60">
        <f>_xlfn.IFNA(INDEX(data_pull!$A:$BA,MATCH(DB$2,data_pull!$B:$B,0),MATCH($A65,data_pull!$2:$2,0)),DA65*(( 1+DB13/400)))</f>
        <v>1541.6</v>
      </c>
      <c r="DC65" s="60">
        <f>_xlfn.IFNA(INDEX(data_pull!$A:$BA,MATCH(DC$2,data_pull!$B:$B,0),MATCH($A65,data_pull!$2:$2,0)),DB65*(( 1+DC13/400)))</f>
        <v>1563.8</v>
      </c>
      <c r="DD65" s="60">
        <f>_xlfn.IFNA(INDEX(data_pull!$A:$BA,MATCH(DD$2,data_pull!$B:$B,0),MATCH($A65,data_pull!$2:$2,0)),DC65*(( 1+DD13/400)))</f>
        <v>1577.1</v>
      </c>
      <c r="DE65" s="60">
        <f>_xlfn.IFNA(INDEX(data_pull!$A:$BA,MATCH(DE$2,data_pull!$B:$B,0),MATCH($A65,data_pull!$2:$2,0)),DD65*(( 1+DE13/400)))</f>
        <v>1599.6</v>
      </c>
      <c r="DF65" s="60">
        <f>_xlfn.IFNA(INDEX(data_pull!$A:$BA,MATCH(DF$2,data_pull!$B:$B,0),MATCH($A65,data_pull!$2:$2,0)),DE65*(( 1+DF13/400)))</f>
        <v>1600.1</v>
      </c>
      <c r="DG65" s="60">
        <f>_xlfn.IFNA(INDEX(data_pull!$A:$BA,MATCH(DG$2,data_pull!$B:$B,0),MATCH($A65,data_pull!$2:$2,0)),DF65*(( 1+DG13/400)))</f>
        <v>1611.9</v>
      </c>
      <c r="DH65" s="60">
        <f>_xlfn.IFNA(INDEX(data_pull!$A:$BA,MATCH(DH$2,data_pull!$B:$B,0),MATCH($A65,data_pull!$2:$2,0)),DG65*(( 1+DH13/400)))</f>
        <v>1628.1</v>
      </c>
      <c r="DI65" s="60">
        <f>_xlfn.IFNA(INDEX(data_pull!$A:$BA,MATCH(DI$2,data_pull!$B:$B,0),MATCH($A65,data_pull!$2:$2,0)),DH65*(( 1+DI13/400)))</f>
        <v>1642.8</v>
      </c>
      <c r="DJ65" s="60">
        <f>_xlfn.IFNA(INDEX(data_pull!$A:$BA,MATCH(DJ$2,data_pull!$B:$B,0),MATCH($A65,data_pull!$2:$2,0)),DI65*(( 1+DJ13/400)))</f>
        <v>1657.8</v>
      </c>
      <c r="DK65" s="60">
        <f>_xlfn.IFNA(INDEX(data_pull!$A:$BA,MATCH(DK$2,data_pull!$B:$B,0),MATCH($A65,data_pull!$2:$2,0)),DJ65*(( 1+DK13/400)))</f>
        <v>1684.9</v>
      </c>
      <c r="DL65" s="60">
        <f>_xlfn.IFNA(INDEX(data_pull!$A:$BA,MATCH(DL$2,data_pull!$B:$B,0),MATCH($A65,data_pull!$2:$2,0)),DK65*(( 1+DL13/400)))</f>
        <v>1708.6</v>
      </c>
      <c r="DM65" s="60">
        <f>_xlfn.IFNA(INDEX(data_pull!$A:$BA,MATCH(DM$2,data_pull!$B:$B,0),MATCH($A65,data_pull!$2:$2,0)),DL65*(( 1+DM13/400)))</f>
        <v>1718.3</v>
      </c>
      <c r="DN65" s="60">
        <f>_xlfn.IFNA(INDEX(data_pull!$A:$BA,MATCH(DN$2,data_pull!$B:$B,0),MATCH($A65,data_pull!$2:$2,0)),DM65*(( 1+DN13/400)))</f>
        <v>1737.3</v>
      </c>
      <c r="DO65" s="60">
        <f>_xlfn.IFNA(INDEX(data_pull!$A:$BA,MATCH(DO$2,data_pull!$B:$B,0),MATCH($A65,data_pull!$2:$2,0)),DN65*(( 1+DO13/400)))</f>
        <v>1748.4</v>
      </c>
      <c r="DP65" s="60">
        <f>_xlfn.IFNA(INDEX(data_pull!$A:$BA,MATCH(DP$2,data_pull!$B:$B,0),MATCH($A65,data_pull!$2:$2,0)),DO65*(( 1+DP13/400)))</f>
        <v>1766</v>
      </c>
      <c r="DQ65" s="60">
        <f>_xlfn.IFNA(INDEX(data_pull!$A:$BA,MATCH(DQ$2,data_pull!$B:$B,0),MATCH($A65,data_pull!$2:$2,0)),DP65*(( 1+DQ13/400)))</f>
        <v>1788.9</v>
      </c>
      <c r="DR65" s="60">
        <f>_xlfn.IFNA(INDEX(data_pull!$A:$BA,MATCH(DR$2,data_pull!$B:$B,0),MATCH($A65,data_pull!$2:$2,0)),DQ65*(( 1+DR13/400)))</f>
        <v>1801.7</v>
      </c>
      <c r="DS65" s="60">
        <f>_xlfn.IFNA(INDEX(data_pull!$A:$BA,MATCH(DS$2,data_pull!$B:$B,0),MATCH($A65,data_pull!$2:$2,0)),DR65*(( 1+DS13/400)))</f>
        <v>1799.2</v>
      </c>
      <c r="DT65" s="60">
        <f>_xlfn.IFNA(INDEX(data_pull!$A:$BA,MATCH(DT$2,data_pull!$B:$B,0),MATCH($A65,data_pull!$2:$2,0)),DS65*(( 1+DT13/400)))</f>
        <v>1806.2</v>
      </c>
      <c r="DU65" s="60">
        <f>_xlfn.IFNA(INDEX(data_pull!$A:$BA,MATCH(DU$2,data_pull!$B:$B,0),MATCH($A65,data_pull!$2:$2,0)),DT65*(( 1+DU13/400)))</f>
        <v>1820.6</v>
      </c>
      <c r="DV65" s="60">
        <f>_xlfn.IFNA(INDEX(data_pull!$A:$BA,MATCH(DV$2,data_pull!$B:$B,0),MATCH($A65,data_pull!$2:$2,0)),DU65*(( 1+DV13/400)))</f>
        <v>1842.9</v>
      </c>
      <c r="DW65" s="60">
        <f>_xlfn.IFNA(INDEX(data_pull!$A:$BA,MATCH(DW$2,data_pull!$B:$B,0),MATCH($A65,data_pull!$2:$2,0)),DV65*(( 1+DW13/400)))</f>
        <v>1877.7</v>
      </c>
      <c r="DX65" s="60">
        <f>_xlfn.IFNA(INDEX(data_pull!$A:$BA,MATCH(DX$2,data_pull!$B:$B,0),MATCH($A65,data_pull!$2:$2,0)),DW65*(( 1+DX13/400)))</f>
        <v>1869</v>
      </c>
      <c r="DY65" s="60">
        <f>_xlfn.IFNA(INDEX(data_pull!$A:$BA,MATCH(DY$2,data_pull!$B:$B,0),MATCH($A65,data_pull!$2:$2,0)),DX65*(( 1+DY13/400)))</f>
        <v>1904.3</v>
      </c>
      <c r="DZ65" s="60">
        <f>_xlfn.IFNA(INDEX(data_pull!$A:$BA,MATCH(DZ$2,data_pull!$B:$B,0),MATCH($A65,data_pull!$2:$2,0)),DY65*(( 1+DZ13/400)))</f>
        <v>1921.6</v>
      </c>
      <c r="EA65" s="60">
        <f>_xlfn.IFNA(INDEX(data_pull!$A:$BA,MATCH(EA$2,data_pull!$B:$B,0),MATCH($A65,data_pull!$2:$2,0)),DZ65*(( 1+EA13/400)))</f>
        <v>1924.2</v>
      </c>
      <c r="EB65" s="60">
        <f>_xlfn.IFNA(INDEX(data_pull!$A:$BA,MATCH(EB$2,data_pull!$B:$B,0),MATCH($A65,data_pull!$2:$2,0)),EA65*(( 1+EB13/400)))</f>
        <v>1929.8</v>
      </c>
      <c r="EC65" s="60">
        <f>_xlfn.IFNA(INDEX(data_pull!$A:$BA,MATCH(EC$2,data_pull!$B:$B,0),MATCH($A65,data_pull!$2:$2,0)),EB65*(( 1+EC13/400)))</f>
        <v>1934.7</v>
      </c>
      <c r="ED65" s="60">
        <f>_xlfn.IFNA(INDEX(data_pull!$A:$BA,MATCH(ED$2,data_pull!$B:$B,0),MATCH($A65,data_pull!$2:$2,0)),EC65*(( 1+ED13/400)))</f>
        <v>1926.2</v>
      </c>
      <c r="EE65" s="60">
        <f>_xlfn.IFNA(INDEX(data_pull!$A:$BA,MATCH(EE$2,data_pull!$B:$B,0),MATCH($A65,data_pull!$2:$2,0)),ED65*(( 1+EE13/400)))</f>
        <v>1916.7</v>
      </c>
      <c r="EF65" s="60">
        <f>_xlfn.IFNA(INDEX(data_pull!$A:$BA,MATCH(EF$2,data_pull!$B:$B,0),MATCH($A65,data_pull!$2:$2,0)),EE65*(( 1+EF13/400)))</f>
        <v>1924.3</v>
      </c>
      <c r="EG65" s="60">
        <f>_xlfn.IFNA(INDEX(data_pull!$A:$BA,MATCH(EG$2,data_pull!$B:$B,0),MATCH($A65,data_pull!$2:$2,0)),EF65*(( 1+EG13/400)))</f>
        <v>1921.6</v>
      </c>
      <c r="EH65" s="60">
        <f>_xlfn.IFNA(INDEX(data_pull!$A:$BA,MATCH(EH$2,data_pull!$B:$B,0),MATCH($A65,data_pull!$2:$2,0)),EG65*(( 1+EH13/400)))</f>
        <v>1922.7</v>
      </c>
      <c r="EI65" s="60">
        <f>_xlfn.IFNA(INDEX(data_pull!$A:$BA,MATCH(EI$2,data_pull!$B:$B,0),MATCH($A65,data_pull!$2:$2,0)),EH65*(( 1+EI13/400)))</f>
        <v>1924</v>
      </c>
      <c r="EJ65" s="60">
        <f>_xlfn.IFNA(INDEX(data_pull!$A:$BA,MATCH(EJ$2,data_pull!$B:$B,0),MATCH($A65,data_pull!$2:$2,0)),EI65*(( 1+EJ13/400)))</f>
        <v>1916.6</v>
      </c>
      <c r="EK65" s="60">
        <f>_xlfn.IFNA(INDEX(data_pull!$A:$BA,MATCH(EK$2,data_pull!$B:$B,0),MATCH($A65,data_pull!$2:$2,0)),EJ65*(( 1+EK13/400)))</f>
        <v>1917</v>
      </c>
      <c r="EL65" s="60">
        <f>_xlfn.IFNA(INDEX(data_pull!$A:$BA,MATCH(EL$2,data_pull!$B:$B,0),MATCH($A65,data_pull!$2:$2,0)),EK65*(( 1+EL13/400)))</f>
        <v>1919.3</v>
      </c>
      <c r="EM65" s="60">
        <f>_xlfn.IFNA(INDEX(data_pull!$A:$BA,MATCH(EM$2,data_pull!$B:$B,0),MATCH($A65,data_pull!$2:$2,0)),EL65*(( 1+EM13/400)))</f>
        <v>1918.8</v>
      </c>
      <c r="EN65" s="60">
        <f>_xlfn.IFNA(INDEX(data_pull!$A:$BA,MATCH(EN$2,data_pull!$B:$B,0),MATCH($A65,data_pull!$2:$2,0)),EM65*(( 1+EN13/400)))</f>
        <v>1920</v>
      </c>
      <c r="EO65" s="60">
        <f>_xlfn.IFNA(INDEX(data_pull!$A:$BA,MATCH(EO$2,data_pull!$B:$B,0),MATCH($A65,data_pull!$2:$2,0)),EN65*(( 1+EO13/400)))</f>
        <v>1922.1</v>
      </c>
      <c r="EP65" s="60">
        <f>_xlfn.IFNA(INDEX(data_pull!$A:$BA,MATCH(EP$2,data_pull!$B:$B,0),MATCH($A65,data_pull!$2:$2,0)),EO65*(( 1+EP13/400)))</f>
        <v>1930.8</v>
      </c>
      <c r="EQ65" s="60">
        <f>_xlfn.IFNA(INDEX(data_pull!$A:$BA,MATCH(EQ$2,data_pull!$B:$B,0),MATCH($A65,data_pull!$2:$2,0)),EP65*(( 1+EQ13/400)))</f>
        <v>1938.2</v>
      </c>
      <c r="ER65" s="60">
        <f>_xlfn.IFNA(INDEX(data_pull!$A:$BA,MATCH(ER$2,data_pull!$B:$B,0),MATCH($A65,data_pull!$2:$2,0)),EQ65*(( 1+ER13/400)))</f>
        <v>1944.5</v>
      </c>
      <c r="ES65" s="60">
        <f>_xlfn.IFNA(INDEX(data_pull!$A:$BA,MATCH(ES$2,data_pull!$B:$B,0),MATCH($A65,data_pull!$2:$2,0)),ER65*(( 1+ES13/400)))</f>
        <v>1952.9</v>
      </c>
      <c r="ET65" s="60">
        <f>_xlfn.IFNA(INDEX(data_pull!$A:$BA,MATCH(ET$2,data_pull!$B:$B,0),MATCH($A65,data_pull!$2:$2,0)),ES65*(( 1+ET13/400)))</f>
        <v>1964.6</v>
      </c>
      <c r="EU65" s="60">
        <f>_xlfn.IFNA(INDEX(data_pull!$A:$BA,MATCH(EU$2,data_pull!$B:$B,0),MATCH($A65,data_pull!$2:$2,0)),ET65*(( 1+EU13/400)))</f>
        <v>1973.8</v>
      </c>
      <c r="EV65" s="60">
        <f>_xlfn.IFNA(INDEX(data_pull!$A:$BA,MATCH(EV$2,data_pull!$B:$B,0),MATCH($A65,data_pull!$2:$2,0)),EU65*(( 1+EV13/400)))</f>
        <v>1977.8</v>
      </c>
      <c r="EW65" s="60">
        <f>_xlfn.IFNA(INDEX(data_pull!$A:$BA,MATCH(EW$2,data_pull!$B:$B,0),MATCH($A65,data_pull!$2:$2,0)),EV65*(( 1+EW13/400)))</f>
        <v>1982.5</v>
      </c>
      <c r="EX65" s="60">
        <f>_xlfn.IFNA(INDEX(data_pull!$A:$BA,MATCH(EX$2,data_pull!$B:$B,0),MATCH($A65,data_pull!$2:$2,0)),EW65*(( 1+EX13/400)))</f>
        <v>1971.4</v>
      </c>
      <c r="EY65" s="60">
        <f>_xlfn.IFNA(INDEX(data_pull!$A:$BA,MATCH(EY$2,data_pull!$B:$B,0),MATCH($A65,data_pull!$2:$2,0)),EX65*(( 1+EY13/400)))</f>
        <v>1972.8</v>
      </c>
      <c r="EZ65" s="60">
        <f>_xlfn.IFNA(INDEX(data_pull!$A:$BA,MATCH(EZ$2,data_pull!$B:$B,0),MATCH($A65,data_pull!$2:$2,0)),EY65*(( 1+EZ13/400)))</f>
        <v>1982.5</v>
      </c>
      <c r="FA65" s="60">
        <f>_xlfn.IFNA(INDEX(data_pull!$A:$BA,MATCH(FA$2,data_pull!$B:$B,0),MATCH($A65,data_pull!$2:$2,0)),EZ65*(( 1+FA13/400)))</f>
        <v>1987.8</v>
      </c>
      <c r="FB65" s="60">
        <f>_xlfn.IFNA(INDEX(data_pull!$A:$BA,MATCH(FB$2,data_pull!$B:$B,0),MATCH($A65,data_pull!$2:$2,0)),FA65*(( 1+FB13/400)))</f>
        <v>2007.7</v>
      </c>
      <c r="FC65" s="60">
        <f>_xlfn.IFNA(INDEX(data_pull!$A:$BA,MATCH(FC$2,data_pull!$B:$B,0),MATCH($A65,data_pull!$2:$2,0)),FB65*(( 1+FC13/400)))</f>
        <v>2024.9</v>
      </c>
      <c r="FD65" s="60">
        <f>_xlfn.IFNA(INDEX(data_pull!$A:$BA,MATCH(FD$2,data_pull!$B:$B,0),MATCH($A65,data_pull!$2:$2,0)),FC65*(( 1+FD13/400)))</f>
        <v>2021.8</v>
      </c>
      <c r="FE65" s="60">
        <f>_xlfn.IFNA(INDEX(data_pull!$A:$BA,MATCH(FE$2,data_pull!$B:$B,0),MATCH($A65,data_pull!$2:$2,0)),FD65*(( 1+FE13/400)))</f>
        <v>2007.9</v>
      </c>
      <c r="FF65" s="60">
        <f>_xlfn.IFNA(INDEX(data_pull!$A:$BA,MATCH(FF$2,data_pull!$B:$B,0),MATCH($A65,data_pull!$2:$2,0)),FE65*(( 1+FF13/400)))</f>
        <v>1979.5</v>
      </c>
      <c r="FG65" s="60">
        <f>_xlfn.IFNA(INDEX(data_pull!$A:$BA,MATCH(FG$2,data_pull!$B:$B,0),MATCH($A65,data_pull!$2:$2,0)),FF65*(( 1+FG13/400)))</f>
        <v>1972.8</v>
      </c>
      <c r="FH65" s="60">
        <f>_xlfn.IFNA(INDEX(data_pull!$A:$BA,MATCH(FH$2,data_pull!$B:$B,0),MATCH($A65,data_pull!$2:$2,0)),FG65*(( 1+FH13/400)))</f>
        <v>1955.8</v>
      </c>
      <c r="FI65" s="60">
        <f>_xlfn.IFNA(INDEX(data_pull!$A:$BA,MATCH(FI$2,data_pull!$B:$B,0),MATCH($A65,data_pull!$2:$2,0)),FH65*(( 1+FI13/400)))</f>
        <v>1937</v>
      </c>
      <c r="FJ65" s="60">
        <f>_xlfn.IFNA(INDEX(data_pull!$A:$BA,MATCH(FJ$2,data_pull!$B:$B,0),MATCH($A65,data_pull!$2:$2,0)),FI65*(( 1+FJ13/400)))</f>
        <v>1915.5</v>
      </c>
      <c r="FK65" s="60">
        <f>_xlfn.IFNA(INDEX(data_pull!$A:$BA,MATCH(FK$2,data_pull!$B:$B,0),MATCH($A65,data_pull!$2:$2,0)),FJ65*(( 1+FK13/400)))</f>
        <v>1898.4</v>
      </c>
      <c r="FL65" s="60">
        <f>_xlfn.IFNA(INDEX(data_pull!$A:$BA,MATCH(FL$2,data_pull!$B:$B,0),MATCH($A65,data_pull!$2:$2,0)),FK65*(( 1+FL13/400)))</f>
        <v>1881.1</v>
      </c>
      <c r="FM65" s="60">
        <f>_xlfn.IFNA(INDEX(data_pull!$A:$BA,MATCH(FM$2,data_pull!$B:$B,0),MATCH($A65,data_pull!$2:$2,0)),FL65*(( 1+FM13/400)))</f>
        <v>1873.8</v>
      </c>
      <c r="FN65" s="60">
        <f>_xlfn.IFNA(INDEX(data_pull!$A:$BA,MATCH(FN$2,data_pull!$B:$B,0),MATCH($A65,data_pull!$2:$2,0)),FM65*(( 1+FN13/400)))</f>
        <v>1860.1</v>
      </c>
      <c r="FO65" s="60">
        <f>_xlfn.IFNA(INDEX(data_pull!$A:$BA,MATCH(FO$2,data_pull!$B:$B,0),MATCH($A65,data_pull!$2:$2,0)),FN65*(( 1+FO13/400)))</f>
        <v>1854</v>
      </c>
      <c r="FP65" s="60">
        <f>_xlfn.IFNA(INDEX(data_pull!$A:$BA,MATCH(FP$2,data_pull!$B:$B,0),MATCH($A65,data_pull!$2:$2,0)),FO65*(( 1+FP13/400)))</f>
        <v>1846.5</v>
      </c>
      <c r="FQ65" s="60">
        <f>_xlfn.IFNA(INDEX(data_pull!$A:$BA,MATCH(FQ$2,data_pull!$B:$B,0),MATCH($A65,data_pull!$2:$2,0)),FP65*(( 1+FQ13/400)))</f>
        <v>1841.4</v>
      </c>
      <c r="FR65" s="60">
        <f>_xlfn.IFNA(INDEX(data_pull!$A:$BA,MATCH(FR$2,data_pull!$B:$B,0),MATCH($A65,data_pull!$2:$2,0)),FQ65*(( 1+FR13/400)))</f>
        <v>1842.3</v>
      </c>
      <c r="FS65" s="60">
        <f>_xlfn.IFNA(INDEX(data_pull!$A:$BA,MATCH(FS$2,data_pull!$B:$B,0),MATCH($A65,data_pull!$2:$2,0)),FR65*(( 1+FS13/400)))</f>
        <v>1846.8</v>
      </c>
      <c r="FT65" s="60">
        <f>_xlfn.IFNA(INDEX(data_pull!$A:$BA,MATCH(FT$2,data_pull!$B:$B,0),MATCH($A65,data_pull!$2:$2,0)),FS65*(( 1+FT13/400)))</f>
        <v>1847.8</v>
      </c>
      <c r="FU65" s="60">
        <f>_xlfn.IFNA(INDEX(data_pull!$A:$BA,MATCH(FU$2,data_pull!$B:$B,0),MATCH($A65,data_pull!$2:$2,0)),FT65*(( 1+FU13/400)))</f>
        <v>1844.4</v>
      </c>
      <c r="FV65" s="60">
        <f>_xlfn.IFNA(INDEX(data_pull!$A:$BA,MATCH(FV$2,data_pull!$B:$B,0),MATCH($A65,data_pull!$2:$2,0)),FU65*(( 1+FV13/400)))</f>
        <v>1832.7</v>
      </c>
      <c r="FW65" s="60">
        <f>_xlfn.IFNA(INDEX(data_pull!$A:$BA,MATCH(FW$2,data_pull!$B:$B,0),MATCH($A65,data_pull!$2:$2,0)),FV65*(( 1+FW13/400)))</f>
        <v>1843.4</v>
      </c>
      <c r="FX65" s="60">
        <f>_xlfn.IFNA(INDEX(data_pull!$A:$BA,MATCH(FX$2,data_pull!$B:$B,0),MATCH($A65,data_pull!$2:$2,0)),FW65*(( 1+FX13/400)))</f>
        <v>1850.8</v>
      </c>
      <c r="FY65" s="60">
        <f>_xlfn.IFNA(INDEX(data_pull!$A:$BA,MATCH(FY$2,data_pull!$B:$B,0),MATCH($A65,data_pull!$2:$2,0)),FX65*(( 1+FY13/400)))</f>
        <v>1865.5</v>
      </c>
      <c r="FZ65" s="60">
        <f>_xlfn.IFNA(INDEX(data_pull!$A:$BA,MATCH(FZ$2,data_pull!$B:$B,0),MATCH($A65,data_pull!$2:$2,0)),FY65*(( 1+FZ13/400)))</f>
        <v>1876.3</v>
      </c>
      <c r="GA65" s="60">
        <f>_xlfn.IFNA(INDEX(data_pull!$A:$BA,MATCH(GA$2,data_pull!$B:$B,0),MATCH($A65,data_pull!$2:$2,0)),FZ65*(( 1+GA13/400)))</f>
        <v>1903</v>
      </c>
      <c r="GB65" s="60">
        <f>_xlfn.IFNA(INDEX(data_pull!$A:$BA,MATCH(GB$2,data_pull!$B:$B,0),MATCH($A65,data_pull!$2:$2,0)),GA65*(( 1+GB13/400)))</f>
        <v>1918.8</v>
      </c>
      <c r="GC65" s="60">
        <f>_xlfn.IFNA(INDEX(data_pull!$A:$BA,MATCH(GC$2,data_pull!$B:$B,0),MATCH($A65,data_pull!$2:$2,0)),GB65*(( 1+GC13/400)))</f>
        <v>1917.5</v>
      </c>
      <c r="GD65" s="60">
        <f>_xlfn.IFNA(INDEX(data_pull!$A:$BA,MATCH(GD$2,data_pull!$B:$B,0),MATCH($A65,data_pull!$2:$2,0)),GC65*(( 1+GD13/400)))</f>
        <v>1942.9</v>
      </c>
      <c r="GE65" s="60">
        <f>_xlfn.IFNA(INDEX(data_pull!$A:$BA,MATCH(GE$2,data_pull!$B:$B,0),MATCH($A65,data_pull!$2:$2,0)),GD65*(( 1+GE13/400)))</f>
        <v>1940.9</v>
      </c>
      <c r="GF65" s="60">
        <f>_xlfn.IFNA(INDEX(data_pull!$A:$BA,MATCH(GF$2,data_pull!$B:$B,0),MATCH($A65,data_pull!$2:$2,0)),GE65*(( 1+GF13/400)))</f>
        <v>1943.8</v>
      </c>
      <c r="GG65" s="60">
        <f>_xlfn.IFNA(INDEX(data_pull!$A:$BA,MATCH(GG$2,data_pull!$B:$B,0),MATCH($A65,data_pull!$2:$2,0)),GF65*(( 1+GG13/400)))</f>
        <v>1943.6</v>
      </c>
      <c r="GH65" s="60">
        <f>_xlfn.IFNA(INDEX(data_pull!$A:$BA,MATCH(GH$2,data_pull!$B:$B,0),MATCH($A65,data_pull!$2:$2,0)),GG65*(( 1+GH13/400)))</f>
        <v>1937.7</v>
      </c>
      <c r="GI65" s="60">
        <f>_xlfn.IFNA(INDEX(data_pull!$A:$BA,MATCH(GI$2,data_pull!$B:$B,0),MATCH($A65,data_pull!$2:$2,0)),GH65*(( 1+GI13/400)))</f>
        <v>1931.3</v>
      </c>
      <c r="GJ65" s="60">
        <f>_xlfn.IFNA(INDEX(data_pull!$A:$BA,MATCH(GJ$2,data_pull!$B:$B,0),MATCH($A65,data_pull!$2:$2,0)),GI65*(( 1+GJ13/400)))</f>
        <v>1926.9</v>
      </c>
      <c r="GK65" s="60">
        <f>_xlfn.IFNA(INDEX(data_pull!$A:$BA,MATCH(GK$2,data_pull!$B:$B,0),MATCH($A65,data_pull!$2:$2,0)),GJ65*(( 1+GK13/400)))</f>
        <v>1933.5</v>
      </c>
      <c r="GL65" s="60">
        <f>_xlfn.IFNA(INDEX(data_pull!$A:$BA,MATCH(GL$2,data_pull!$B:$B,0),MATCH($A65,data_pull!$2:$2,0)),GK65*(( 1+GL13/400)))</f>
        <v>1937.7</v>
      </c>
      <c r="GM65" s="60">
        <f>_xlfn.IFNA(INDEX(data_pull!$A:$BA,MATCH(GM$2,data_pull!$B:$B,0),MATCH($A65,data_pull!$2:$2,0)),GL65*(( 1+GM13/400)))</f>
        <v>1946.6</v>
      </c>
      <c r="GN65" s="60">
        <f>_xlfn.IFNA(INDEX(data_pull!$A:$BA,MATCH(GN$2,data_pull!$B:$B,0),MATCH($A65,data_pull!$2:$2,0)),GM65*(( 1+GN13/400)))</f>
        <v>1956.3</v>
      </c>
      <c r="GO65" s="60">
        <f>_xlfn.IFNA(INDEX(data_pull!$A:$BA,MATCH(GO$2,data_pull!$B:$B,0),MATCH($A65,data_pull!$2:$2,0)),GN65*(( 1+GO13/400)))</f>
        <v>1955</v>
      </c>
      <c r="GP65" s="60">
        <f>_xlfn.IFNA(INDEX(data_pull!$A:$BA,MATCH(GP$2,data_pull!$B:$B,0),MATCH($A65,data_pull!$2:$2,0)),GO65*(( 1+GP13/400)))</f>
        <v>1963.5205019060711</v>
      </c>
      <c r="GQ65" s="60">
        <f>_xlfn.IFNA(INDEX(data_pull!$A:$BA,MATCH(GQ$2,data_pull!$B:$B,0),MATCH($A65,data_pull!$2:$2,0)),GP65*(( 1+GQ13/400)))</f>
        <v>1969.6240671652333</v>
      </c>
      <c r="GR65" s="60">
        <f>_xlfn.IFNA(INDEX(data_pull!$A:$BA,MATCH(GR$2,data_pull!$B:$B,0),MATCH($A65,data_pull!$2:$2,0)),GQ65*(( 1+GR13/400)))</f>
        <v>1974.8235576715626</v>
      </c>
      <c r="GS65" s="60">
        <f>_xlfn.IFNA(INDEX(data_pull!$A:$BA,MATCH(GS$2,data_pull!$B:$B,0),MATCH($A65,data_pull!$2:$2,0)),GR65*(( 1+GS13/400)))</f>
        <v>1979.4210206542728</v>
      </c>
      <c r="GT65" s="60">
        <f>_xlfn.IFNA(INDEX(data_pull!$A:$BA,MATCH(GT$2,data_pull!$B:$B,0),MATCH($A65,data_pull!$2:$2,0)),GS65*(( 1+GT13/400)))</f>
        <v>1984.0184837084901</v>
      </c>
      <c r="GU65" s="60">
        <f>_xlfn.IFNA(INDEX(data_pull!$A:$BA,MATCH(GU$2,data_pull!$B:$B,0),MATCH($A65,data_pull!$2:$2,0)),GT65*(( 1+GU13/400)))</f>
        <v>1988.5156634567363</v>
      </c>
      <c r="GV65" s="60">
        <f>_xlfn.IFNA(INDEX(data_pull!$A:$BA,MATCH(GV$2,data_pull!$B:$B,0),MATCH($A65,data_pull!$2:$2,0)),GU65*(( 1+GV13/400)))</f>
        <v>1992.812323171868</v>
      </c>
      <c r="GW65" s="60">
        <f>_xlfn.IFNA(INDEX(data_pull!$A:$BA,MATCH(GW$2,data_pull!$B:$B,0),MATCH($A65,data_pull!$2:$2,0)),GV65*(( 1+GW13/400)))</f>
        <v>1997.108982940485</v>
      </c>
      <c r="GX65" s="60">
        <f>_xlfn.IFNA(INDEX(data_pull!$A:$BA,MATCH(GX$2,data_pull!$B:$B,0),MATCH($A65,data_pull!$2:$2,0)),GW65*(( 1+GX13/400)))</f>
        <v>2001.4056427622438</v>
      </c>
      <c r="GY65" s="60">
        <f>_xlfn.IFNA(INDEX(data_pull!$A:$BA,MATCH(GY$2,data_pull!$B:$B,0),MATCH($A65,data_pull!$2:$2,0)),GX65*(( 1+GY13/400)))</f>
        <v>2005.6020671537217</v>
      </c>
      <c r="GZ65" s="60">
        <f>_xlfn.IFNA(INDEX(data_pull!$A:$BA,MATCH(GZ$2,data_pull!$B:$B,0),MATCH($A65,data_pull!$2:$2,0)),GY65*(( 1+GZ13/400)))</f>
        <v>2009.698271678744</v>
      </c>
      <c r="HA65" s="60">
        <f>_xlfn.IFNA(INDEX(data_pull!$A:$BA,MATCH(HA$2,data_pull!$B:$B,0),MATCH($A65,data_pull!$2:$2,0)),GZ65*(( 1+HA13/400)))</f>
        <v>2013.7944762468587</v>
      </c>
      <c r="HB65" s="60">
        <f>_xlfn.IFNA(INDEX(data_pull!$A:$BA,MATCH(HB$2,data_pull!$B:$B,0),MATCH($A65,data_pull!$2:$2,0)),HA65*(( 1+HB13/400)))</f>
        <v>2017.9908995071189</v>
      </c>
      <c r="HC65" s="60">
        <f>_xlfn.IFNA(INDEX(data_pull!$A:$BA,MATCH(HC$2,data_pull!$B:$B,0),MATCH($A65,data_pull!$2:$2,0)),HB65*(( 1+HC13/400)))</f>
        <v>2022.0871047933956</v>
      </c>
      <c r="HD65" s="60">
        <f>_xlfn.IFNA(INDEX(data_pull!$A:$BA,MATCH(HD$2,data_pull!$B:$B,0),MATCH($A65,data_pull!$2:$2,0)),HC65*(( 1+HD13/400)))</f>
        <v>2026.1833101219786</v>
      </c>
      <c r="HE65" s="60">
        <f>_xlfn.IFNA(INDEX(data_pull!$A:$BA,MATCH(HE$2,data_pull!$B:$B,0),MATCH($A65,data_pull!$2:$2,0)),HD65*(( 1+HE13/400)))</f>
        <v>2030.17931347022</v>
      </c>
      <c r="HF65" s="60">
        <f>_xlfn.IFNA(INDEX(data_pull!$A:$BA,MATCH(HF$2,data_pull!$B:$B,0),MATCH($A65,data_pull!$2:$2,0)),HE65*(( 1+HF13/400)))</f>
        <v>2034.1753168563275</v>
      </c>
      <c r="HG65" s="60">
        <f>_xlfn.IFNA(INDEX(data_pull!$A:$BA,MATCH(HG$2,data_pull!$B:$B,0),MATCH($A65,data_pull!$2:$2,0)),HF65*(( 1+HG13/400)))</f>
        <v>2037.8708058869775</v>
      </c>
      <c r="HH65" s="60">
        <f>_xlfn.IFNA(INDEX(data_pull!$A:$BA,MATCH(HH$2,data_pull!$B:$B,0),MATCH($A65,data_pull!$2:$2,0)),HG65*(( 1+HH13/400)))</f>
        <v>2041.6664512189523</v>
      </c>
      <c r="HI65" s="60">
        <f>_xlfn.IFNA(INDEX(data_pull!$A:$BA,MATCH(HI$2,data_pull!$B:$B,0),MATCH($A65,data_pull!$2:$2,0)),HH65*(( 1+HI13/400)))</f>
        <v>2045.2617996673985</v>
      </c>
      <c r="HJ65" s="60">
        <f>_xlfn.IFNA(INDEX(data_pull!$A:$BA,MATCH(HJ$2,data_pull!$B:$B,0),MATCH($A65,data_pull!$2:$2,0)),HI65*(( 1+HJ13/400)))</f>
        <v>2048.8571481401295</v>
      </c>
      <c r="HK65" s="60">
        <f>_xlfn.IFNA(INDEX(data_pull!$A:$BA,MATCH(HK$2,data_pull!$B:$B,0),MATCH($A65,data_pull!$2:$2,0)),HJ65*(( 1+HK13/400)))</f>
        <v>2052.3523710195655</v>
      </c>
      <c r="HL65" s="60">
        <f>_xlfn.IFNA(INDEX(data_pull!$A:$BA,MATCH(HL$2,data_pull!$B:$B,0),MATCH($A65,data_pull!$2:$2,0)),HK65*(( 1+HL13/400)))</f>
        <v>2055.7474833002557</v>
      </c>
      <c r="HM65" s="60">
        <f>_xlfn.IFNA(INDEX(data_pull!$A:$BA,MATCH(HM$2,data_pull!$B:$B,0),MATCH($A65,data_pull!$2:$2,0)),HL65*(( 1+HM13/400)))</f>
        <v>2059.0424999254847</v>
      </c>
      <c r="HN65" s="60">
        <f>_xlfn.IFNA(INDEX(data_pull!$A:$BA,MATCH(HN$2,data_pull!$B:$B,0),MATCH($A65,data_pull!$2:$2,0)),HM65*(( 1+HN13/400)))</f>
        <v>2062.337516567512</v>
      </c>
      <c r="HO65" s="60">
        <f>_xlfn.IFNA(INDEX(data_pull!$A:$BA,MATCH(HO$2,data_pull!$B:$B,0),MATCH($A65,data_pull!$2:$2,0)),HN65*(( 1+HO13/400)))</f>
        <v>2065.4323868849774</v>
      </c>
      <c r="HP65" s="60">
        <f>_xlfn.IFNA(INDEX(data_pull!$A:$BA,MATCH(HP$2,data_pull!$B:$B,0),MATCH($A65,data_pull!$2:$2,0)),HO65*(( 1+HP13/400)))</f>
        <v>2068.427206084441</v>
      </c>
      <c r="HQ65" s="60">
        <f>_xlfn.IFNA(INDEX(data_pull!$A:$BA,MATCH(HQ$2,data_pull!$B:$B,0),MATCH($A65,data_pull!$2:$2,0)),HP65*(( 1+HQ13/400)))</f>
        <v>2071.4220252952177</v>
      </c>
      <c r="HR65" s="60">
        <f>_xlfn.IFNA(INDEX(data_pull!$A:$BA,MATCH(HR$2,data_pull!$B:$B,0),MATCH($A65,data_pull!$2:$2,0)),HQ65*(( 1+HR13/400)))</f>
        <v>2074.3168084432104</v>
      </c>
      <c r="HS65" s="60">
        <f>_xlfn.IFNA(INDEX(data_pull!$A:$BA,MATCH(HS$2,data_pull!$B:$B,0),MATCH($A65,data_pull!$2:$2,0)),HR65*(( 1+HS13/400)))</f>
        <v>2077.2115916009966</v>
      </c>
      <c r="HT65" s="60">
        <f>_xlfn.IFNA(INDEX(data_pull!$A:$BA,MATCH(HT$2,data_pull!$B:$B,0),MATCH($A65,data_pull!$2:$2,0)),HS65*(( 1+HT13/400)))</f>
        <v>2080.006353664875</v>
      </c>
      <c r="HU65" s="60">
        <f>_xlfn.IFNA(INDEX(data_pull!$A:$BA,MATCH(HU$2,data_pull!$B:$B,0),MATCH($A65,data_pull!$2:$2,0)),HT65*(( 1+HU13/400)))</f>
        <v>2082.7011092621706</v>
      </c>
      <c r="HV65" s="60">
        <f>_xlfn.IFNA(INDEX(data_pull!$A:$BA,MATCH(HV$2,data_pull!$B:$B,0),MATCH($A65,data_pull!$2:$2,0)),HU65*(( 1+HV13/400)))</f>
        <v>2085.3958648667335</v>
      </c>
      <c r="HW65" s="60">
        <f>_xlfn.IFNA(INDEX(data_pull!$A:$BA,MATCH(HW$2,data_pull!$B:$B,0),MATCH($A65,data_pull!$2:$2,0)),HV65*(( 1+HW13/400)))</f>
        <v>2088.0906204785365</v>
      </c>
      <c r="HX65" s="60">
        <f>_xlfn.IFNA(INDEX(data_pull!$A:$BA,MATCH(HX$2,data_pull!$B:$B,0),MATCH($A65,data_pull!$2:$2,0)),HW65*(( 1+HX13/400)))</f>
        <v>2090.685384690154</v>
      </c>
      <c r="HY65" s="60">
        <f>_xlfn.IFNA(INDEX(data_pull!$A:$BA,MATCH(HY$2,data_pull!$B:$B,0),MATCH($A65,data_pull!$2:$2,0)),HX65*(( 1+HY13/400)))</f>
        <v>2093.1801720130084</v>
      </c>
      <c r="HZ65" s="60">
        <f>_xlfn.IFNA(INDEX(data_pull!$A:$BA,MATCH(HZ$2,data_pull!$B:$B,0),MATCH($A65,data_pull!$2:$2,0)),HY65*(( 1+HZ13/400)))</f>
        <v>2095.5749969220842</v>
      </c>
      <c r="IA65" s="60">
        <f>_xlfn.IFNA(INDEX(data_pull!$A:$BA,MATCH(IA$2,data_pull!$B:$B,0),MATCH($A65,data_pull!$2:$2,0)),HZ65*(( 1+IA13/400)))</f>
        <v>2097.9698218356129</v>
      </c>
      <c r="IB65" s="60">
        <f>_xlfn.IFNA(INDEX(data_pull!$A:$BA,MATCH(IB$2,data_pull!$B:$B,0),MATCH($A65,data_pull!$2:$2,0)),IA65*(( 1+IB13/400)))</f>
        <v>2100.1647653899781</v>
      </c>
      <c r="IC65" s="60">
        <f>_xlfn.IFNA(INDEX(data_pull!$A:$BA,MATCH(IC$2,data_pull!$B:$B,0),MATCH($A65,data_pull!$2:$2,0)),IB65*(( 1+IC13/400)))</f>
        <v>2102.0599939632598</v>
      </c>
      <c r="ID65" s="60"/>
    </row>
    <row r="66" spans="1:238">
      <c r="A66" s="69" t="s">
        <v>404</v>
      </c>
      <c r="B66" s="60">
        <f>_xlfn.IFNA(INDEX(data_pull!$A:$BA,MATCH(B$2,data_pull!$B:$B,0),MATCH($A66,data_pull!$2:$2,0)),A66*(( 1+B14/400)))</f>
        <v>247.9</v>
      </c>
      <c r="C66" s="60">
        <f>_xlfn.IFNA(INDEX(data_pull!$A:$BA,MATCH(C$2,data_pull!$B:$B,0),MATCH($A66,data_pull!$2:$2,0)),B66*(( 1+C14/400)))</f>
        <v>249.1</v>
      </c>
      <c r="D66" s="60">
        <f>_xlfn.IFNA(INDEX(data_pull!$A:$BA,MATCH(D$2,data_pull!$B:$B,0),MATCH($A66,data_pull!$2:$2,0)),C66*(( 1+D14/400)))</f>
        <v>254.6</v>
      </c>
      <c r="E66" s="60">
        <f>_xlfn.IFNA(INDEX(data_pull!$A:$BA,MATCH(E$2,data_pull!$B:$B,0),MATCH($A66,data_pull!$2:$2,0)),D66*(( 1+E14/400)))</f>
        <v>258.7</v>
      </c>
      <c r="F66" s="60">
        <f>_xlfn.IFNA(INDEX(data_pull!$A:$BA,MATCH(F$2,data_pull!$B:$B,0),MATCH($A66,data_pull!$2:$2,0)),E66*(( 1+F14/400)))</f>
        <v>261.89999999999998</v>
      </c>
      <c r="G66" s="60">
        <f>_xlfn.IFNA(INDEX(data_pull!$A:$BA,MATCH(G$2,data_pull!$B:$B,0),MATCH($A66,data_pull!$2:$2,0)),F66*(( 1+G14/400)))</f>
        <v>266.10000000000002</v>
      </c>
      <c r="H66" s="60">
        <f>_xlfn.IFNA(INDEX(data_pull!$A:$BA,MATCH(H$2,data_pull!$B:$B,0),MATCH($A66,data_pull!$2:$2,0)),G66*(( 1+H14/400)))</f>
        <v>269.8</v>
      </c>
      <c r="I66" s="60">
        <f>_xlfn.IFNA(INDEX(data_pull!$A:$BA,MATCH(I$2,data_pull!$B:$B,0),MATCH($A66,data_pull!$2:$2,0)),H66*(( 1+I14/400)))</f>
        <v>272.10000000000002</v>
      </c>
      <c r="J66" s="60">
        <f>_xlfn.IFNA(INDEX(data_pull!$A:$BA,MATCH(J$2,data_pull!$B:$B,0),MATCH($A66,data_pull!$2:$2,0)),I66*(( 1+J14/400)))</f>
        <v>282.2</v>
      </c>
      <c r="K66" s="60">
        <f>_xlfn.IFNA(INDEX(data_pull!$A:$BA,MATCH(K$2,data_pull!$B:$B,0),MATCH($A66,data_pull!$2:$2,0)),J66*(( 1+K14/400)))</f>
        <v>286.5</v>
      </c>
      <c r="L66" s="60">
        <f>_xlfn.IFNA(INDEX(data_pull!$A:$BA,MATCH(L$2,data_pull!$B:$B,0),MATCH($A66,data_pull!$2:$2,0)),K66*(( 1+L14/400)))</f>
        <v>284.3</v>
      </c>
      <c r="M66" s="60">
        <f>_xlfn.IFNA(INDEX(data_pull!$A:$BA,MATCH(M$2,data_pull!$B:$B,0),MATCH($A66,data_pull!$2:$2,0)),L66*(( 1+M14/400)))</f>
        <v>291.7</v>
      </c>
      <c r="N66" s="60">
        <f>_xlfn.IFNA(INDEX(data_pull!$A:$BA,MATCH(N$2,data_pull!$B:$B,0),MATCH($A66,data_pull!$2:$2,0)),M66*(( 1+N14/400)))</f>
        <v>299.60000000000002</v>
      </c>
      <c r="O66" s="60">
        <f>_xlfn.IFNA(INDEX(data_pull!$A:$BA,MATCH(O$2,data_pull!$B:$B,0),MATCH($A66,data_pull!$2:$2,0)),N66*(( 1+O14/400)))</f>
        <v>302.7</v>
      </c>
      <c r="P66" s="60">
        <f>_xlfn.IFNA(INDEX(data_pull!$A:$BA,MATCH(P$2,data_pull!$B:$B,0),MATCH($A66,data_pull!$2:$2,0)),O66*(( 1+P14/400)))</f>
        <v>304.2</v>
      </c>
      <c r="Q66" s="60">
        <f>_xlfn.IFNA(INDEX(data_pull!$A:$BA,MATCH(Q$2,data_pull!$B:$B,0),MATCH($A66,data_pull!$2:$2,0)),P66*(( 1+Q14/400)))</f>
        <v>312.60000000000002</v>
      </c>
      <c r="R66" s="60">
        <f>_xlfn.IFNA(INDEX(data_pull!$A:$BA,MATCH(R$2,data_pull!$B:$B,0),MATCH($A66,data_pull!$2:$2,0)),Q66*(( 1+R14/400)))</f>
        <v>324.60000000000002</v>
      </c>
      <c r="S66" s="60">
        <f>_xlfn.IFNA(INDEX(data_pull!$A:$BA,MATCH(S$2,data_pull!$B:$B,0),MATCH($A66,data_pull!$2:$2,0)),R66*(( 1+S14/400)))</f>
        <v>335</v>
      </c>
      <c r="T66" s="60">
        <f>_xlfn.IFNA(INDEX(data_pull!$A:$BA,MATCH(T$2,data_pull!$B:$B,0),MATCH($A66,data_pull!$2:$2,0)),S66*(( 1+T14/400)))</f>
        <v>346.7</v>
      </c>
      <c r="U66" s="60">
        <f>_xlfn.IFNA(INDEX(data_pull!$A:$BA,MATCH(U$2,data_pull!$B:$B,0),MATCH($A66,data_pull!$2:$2,0)),T66*(( 1+U14/400)))</f>
        <v>359.2</v>
      </c>
      <c r="V66" s="60">
        <f>_xlfn.IFNA(INDEX(data_pull!$A:$BA,MATCH(V$2,data_pull!$B:$B,0),MATCH($A66,data_pull!$2:$2,0)),U66*(( 1+V14/400)))</f>
        <v>370.1</v>
      </c>
      <c r="W66" s="60">
        <f>_xlfn.IFNA(INDEX(data_pull!$A:$BA,MATCH(W$2,data_pull!$B:$B,0),MATCH($A66,data_pull!$2:$2,0)),V66*(( 1+W14/400)))</f>
        <v>373.4</v>
      </c>
      <c r="X66" s="60">
        <f>_xlfn.IFNA(INDEX(data_pull!$A:$BA,MATCH(X$2,data_pull!$B:$B,0),MATCH($A66,data_pull!$2:$2,0)),W66*(( 1+X14/400)))</f>
        <v>385.4</v>
      </c>
      <c r="Y66" s="60">
        <f>_xlfn.IFNA(INDEX(data_pull!$A:$BA,MATCH(Y$2,data_pull!$B:$B,0),MATCH($A66,data_pull!$2:$2,0)),X66*(( 1+Y14/400)))</f>
        <v>395.6</v>
      </c>
      <c r="Z66" s="60">
        <f>_xlfn.IFNA(INDEX(data_pull!$A:$BA,MATCH(Z$2,data_pull!$B:$B,0),MATCH($A66,data_pull!$2:$2,0)),Y66*(( 1+Z14/400)))</f>
        <v>401.3</v>
      </c>
      <c r="AA66" s="60">
        <f>_xlfn.IFNA(INDEX(data_pull!$A:$BA,MATCH(AA$2,data_pull!$B:$B,0),MATCH($A66,data_pull!$2:$2,0)),Z66*(( 1+AA14/400)))</f>
        <v>401</v>
      </c>
      <c r="AB66" s="60">
        <f>_xlfn.IFNA(INDEX(data_pull!$A:$BA,MATCH(AB$2,data_pull!$B:$B,0),MATCH($A66,data_pull!$2:$2,0)),AA66*(( 1+AB14/400)))</f>
        <v>403.5</v>
      </c>
      <c r="AC66" s="60">
        <f>_xlfn.IFNA(INDEX(data_pull!$A:$BA,MATCH(AC$2,data_pull!$B:$B,0),MATCH($A66,data_pull!$2:$2,0)),AB66*(( 1+AC14/400)))</f>
        <v>410.8</v>
      </c>
      <c r="AD66" s="60">
        <f>_xlfn.IFNA(INDEX(data_pull!$A:$BA,MATCH(AD$2,data_pull!$B:$B,0),MATCH($A66,data_pull!$2:$2,0)),AC66*(( 1+AD14/400)))</f>
        <v>421.2</v>
      </c>
      <c r="AE66" s="60">
        <f>_xlfn.IFNA(INDEX(data_pull!$A:$BA,MATCH(AE$2,data_pull!$B:$B,0),MATCH($A66,data_pull!$2:$2,0)),AD66*(( 1+AE14/400)))</f>
        <v>431.4</v>
      </c>
      <c r="AF66" s="60">
        <f>_xlfn.IFNA(INDEX(data_pull!$A:$BA,MATCH(AF$2,data_pull!$B:$B,0),MATCH($A66,data_pull!$2:$2,0)),AE66*(( 1+AF14/400)))</f>
        <v>438</v>
      </c>
      <c r="AG66" s="60">
        <f>_xlfn.IFNA(INDEX(data_pull!$A:$BA,MATCH(AG$2,data_pull!$B:$B,0),MATCH($A66,data_pull!$2:$2,0)),AF66*(( 1+AG14/400)))</f>
        <v>446.7</v>
      </c>
      <c r="AH66" s="60">
        <f>_xlfn.IFNA(INDEX(data_pull!$A:$BA,MATCH(AH$2,data_pull!$B:$B,0),MATCH($A66,data_pull!$2:$2,0)),AG66*(( 1+AH14/400)))</f>
        <v>452.6</v>
      </c>
      <c r="AI66" s="60">
        <f>_xlfn.IFNA(INDEX(data_pull!$A:$BA,MATCH(AI$2,data_pull!$B:$B,0),MATCH($A66,data_pull!$2:$2,0)),AH66*(( 1+AI14/400)))</f>
        <v>472.3</v>
      </c>
      <c r="AJ66" s="60">
        <f>_xlfn.IFNA(INDEX(data_pull!$A:$BA,MATCH(AJ$2,data_pull!$B:$B,0),MATCH($A66,data_pull!$2:$2,0)),AI66*(( 1+AJ14/400)))</f>
        <v>484.2</v>
      </c>
      <c r="AK66" s="60">
        <f>_xlfn.IFNA(INDEX(data_pull!$A:$BA,MATCH(AK$2,data_pull!$B:$B,0),MATCH($A66,data_pull!$2:$2,0)),AJ66*(( 1+AK14/400)))</f>
        <v>496.2</v>
      </c>
      <c r="AL66" s="60">
        <f>_xlfn.IFNA(INDEX(data_pull!$A:$BA,MATCH(AL$2,data_pull!$B:$B,0),MATCH($A66,data_pull!$2:$2,0)),AK66*(( 1+AL14/400)))</f>
        <v>501.8</v>
      </c>
      <c r="AM66" s="60">
        <f>_xlfn.IFNA(INDEX(data_pull!$A:$BA,MATCH(AM$2,data_pull!$B:$B,0),MATCH($A66,data_pull!$2:$2,0)),AL66*(( 1+AM14/400)))</f>
        <v>516.5</v>
      </c>
      <c r="AN66" s="60">
        <f>_xlfn.IFNA(INDEX(data_pull!$A:$BA,MATCH(AN$2,data_pull!$B:$B,0),MATCH($A66,data_pull!$2:$2,0)),AM66*(( 1+AN14/400)))</f>
        <v>533.1</v>
      </c>
      <c r="AO66" s="60">
        <f>_xlfn.IFNA(INDEX(data_pull!$A:$BA,MATCH(AO$2,data_pull!$B:$B,0),MATCH($A66,data_pull!$2:$2,0)),AN66*(( 1+AO14/400)))</f>
        <v>547.79999999999995</v>
      </c>
      <c r="AP66" s="60">
        <f>_xlfn.IFNA(INDEX(data_pull!$A:$BA,MATCH(AP$2,data_pull!$B:$B,0),MATCH($A66,data_pull!$2:$2,0)),AO66*(( 1+AP14/400)))</f>
        <v>568.79999999999995</v>
      </c>
      <c r="AQ66" s="60">
        <f>_xlfn.IFNA(INDEX(data_pull!$A:$BA,MATCH(AQ$2,data_pull!$B:$B,0),MATCH($A66,data_pull!$2:$2,0)),AP66*(( 1+AQ14/400)))</f>
        <v>588.5</v>
      </c>
      <c r="AR66" s="60">
        <f>_xlfn.IFNA(INDEX(data_pull!$A:$BA,MATCH(AR$2,data_pull!$B:$B,0),MATCH($A66,data_pull!$2:$2,0)),AQ66*(( 1+AR14/400)))</f>
        <v>592.20000000000005</v>
      </c>
      <c r="AS66" s="60">
        <f>_xlfn.IFNA(INDEX(data_pull!$A:$BA,MATCH(AS$2,data_pull!$B:$B,0),MATCH($A66,data_pull!$2:$2,0)),AR66*(( 1+AS14/400)))</f>
        <v>608.9</v>
      </c>
      <c r="AT66" s="60">
        <f>_xlfn.IFNA(INDEX(data_pull!$A:$BA,MATCH(AT$2,data_pull!$B:$B,0),MATCH($A66,data_pull!$2:$2,0)),AS66*(( 1+AT14/400)))</f>
        <v>633.4</v>
      </c>
      <c r="AU66" s="60">
        <f>_xlfn.IFNA(INDEX(data_pull!$A:$BA,MATCH(AU$2,data_pull!$B:$B,0),MATCH($A66,data_pull!$2:$2,0)),AT66*(( 1+AU14/400)))</f>
        <v>648.70000000000005</v>
      </c>
      <c r="AV66" s="60">
        <f>_xlfn.IFNA(INDEX(data_pull!$A:$BA,MATCH(AV$2,data_pull!$B:$B,0),MATCH($A66,data_pull!$2:$2,0)),AU66*(( 1+AV14/400)))</f>
        <v>657.8</v>
      </c>
      <c r="AW66" s="60">
        <f>_xlfn.IFNA(INDEX(data_pull!$A:$BA,MATCH(AW$2,data_pull!$B:$B,0),MATCH($A66,data_pull!$2:$2,0)),AV66*(( 1+AW14/400)))</f>
        <v>677.7</v>
      </c>
      <c r="AX66" s="60">
        <f>_xlfn.IFNA(INDEX(data_pull!$A:$BA,MATCH(AX$2,data_pull!$B:$B,0),MATCH($A66,data_pull!$2:$2,0)),AW66*(( 1+AX14/400)))</f>
        <v>688.1</v>
      </c>
      <c r="AY66" s="60">
        <f>_xlfn.IFNA(INDEX(data_pull!$A:$BA,MATCH(AY$2,data_pull!$B:$B,0),MATCH($A66,data_pull!$2:$2,0)),AX66*(( 1+AY14/400)))</f>
        <v>703.1</v>
      </c>
      <c r="AZ66" s="60">
        <f>_xlfn.IFNA(INDEX(data_pull!$A:$BA,MATCH(AZ$2,data_pull!$B:$B,0),MATCH($A66,data_pull!$2:$2,0)),AY66*(( 1+AZ14/400)))</f>
        <v>717.3</v>
      </c>
      <c r="BA66" s="60">
        <f>_xlfn.IFNA(INDEX(data_pull!$A:$BA,MATCH(BA$2,data_pull!$B:$B,0),MATCH($A66,data_pull!$2:$2,0)),AZ66*(( 1+BA14/400)))</f>
        <v>737.4</v>
      </c>
      <c r="BB66" s="60">
        <f>_xlfn.IFNA(INDEX(data_pull!$A:$BA,MATCH(BB$2,data_pull!$B:$B,0),MATCH($A66,data_pull!$2:$2,0)),BA66*(( 1+BB14/400)))</f>
        <v>747.9</v>
      </c>
      <c r="BC66" s="60">
        <f>_xlfn.IFNA(INDEX(data_pull!$A:$BA,MATCH(BC$2,data_pull!$B:$B,0),MATCH($A66,data_pull!$2:$2,0)),BB66*(( 1+BC14/400)))</f>
        <v>761.1</v>
      </c>
      <c r="BD66" s="60">
        <f>_xlfn.IFNA(INDEX(data_pull!$A:$BA,MATCH(BD$2,data_pull!$B:$B,0),MATCH($A66,data_pull!$2:$2,0)),BC66*(( 1+BD14/400)))</f>
        <v>782.2</v>
      </c>
      <c r="BE66" s="60">
        <f>_xlfn.IFNA(INDEX(data_pull!$A:$BA,MATCH(BE$2,data_pull!$B:$B,0),MATCH($A66,data_pull!$2:$2,0)),BD66*(( 1+BE14/400)))</f>
        <v>775.1</v>
      </c>
      <c r="BF66" s="60">
        <f>_xlfn.IFNA(INDEX(data_pull!$A:$BA,MATCH(BF$2,data_pull!$B:$B,0),MATCH($A66,data_pull!$2:$2,0)),BE66*(( 1+BF14/400)))</f>
        <v>794</v>
      </c>
      <c r="BG66" s="60">
        <f>_xlfn.IFNA(INDEX(data_pull!$A:$BA,MATCH(BG$2,data_pull!$B:$B,0),MATCH($A66,data_pull!$2:$2,0)),BF66*(( 1+BG14/400)))</f>
        <v>819.1</v>
      </c>
      <c r="BH66" s="60">
        <f>_xlfn.IFNA(INDEX(data_pull!$A:$BA,MATCH(BH$2,data_pull!$B:$B,0),MATCH($A66,data_pull!$2:$2,0)),BG66*(( 1+BH14/400)))</f>
        <v>835.7</v>
      </c>
      <c r="BI66" s="60">
        <f>_xlfn.IFNA(INDEX(data_pull!$A:$BA,MATCH(BI$2,data_pull!$B:$B,0),MATCH($A66,data_pull!$2:$2,0)),BH66*(( 1+BI14/400)))</f>
        <v>862.8</v>
      </c>
      <c r="BJ66" s="60">
        <f>_xlfn.IFNA(INDEX(data_pull!$A:$BA,MATCH(BJ$2,data_pull!$B:$B,0),MATCH($A66,data_pull!$2:$2,0)),BI66*(( 1+BJ14/400)))</f>
        <v>875.6</v>
      </c>
      <c r="BK66" s="60">
        <f>_xlfn.IFNA(INDEX(data_pull!$A:$BA,MATCH(BK$2,data_pull!$B:$B,0),MATCH($A66,data_pull!$2:$2,0)),BJ66*(( 1+BK14/400)))</f>
        <v>900.5</v>
      </c>
      <c r="BL66" s="60">
        <f>_xlfn.IFNA(INDEX(data_pull!$A:$BA,MATCH(BL$2,data_pull!$B:$B,0),MATCH($A66,data_pull!$2:$2,0)),BK66*(( 1+BL14/400)))</f>
        <v>927.4</v>
      </c>
      <c r="BM66" s="60">
        <f>_xlfn.IFNA(INDEX(data_pull!$A:$BA,MATCH(BM$2,data_pull!$B:$B,0),MATCH($A66,data_pull!$2:$2,0)),BL66*(( 1+BM14/400)))</f>
        <v>938.6</v>
      </c>
      <c r="BN66" s="60">
        <f>_xlfn.IFNA(INDEX(data_pull!$A:$BA,MATCH(BN$2,data_pull!$B:$B,0),MATCH($A66,data_pull!$2:$2,0)),BM66*(( 1+BN14/400)))</f>
        <v>946.8</v>
      </c>
      <c r="BO66" s="60">
        <f>_xlfn.IFNA(INDEX(data_pull!$A:$BA,MATCH(BO$2,data_pull!$B:$B,0),MATCH($A66,data_pull!$2:$2,0)),BN66*(( 1+BO14/400)))</f>
        <v>967.5</v>
      </c>
      <c r="BP66" s="60">
        <f>_xlfn.IFNA(INDEX(data_pull!$A:$BA,MATCH(BP$2,data_pull!$B:$B,0),MATCH($A66,data_pull!$2:$2,0)),BO66*(( 1+BP14/400)))</f>
        <v>993.6</v>
      </c>
      <c r="BQ66" s="60">
        <f>_xlfn.IFNA(INDEX(data_pull!$A:$BA,MATCH(BQ$2,data_pull!$B:$B,0),MATCH($A66,data_pull!$2:$2,0)),BP66*(( 1+BQ14/400)))</f>
        <v>996.4</v>
      </c>
      <c r="BR66" s="60">
        <f>_xlfn.IFNA(INDEX(data_pull!$A:$BA,MATCH(BR$2,data_pull!$B:$B,0),MATCH($A66,data_pull!$2:$2,0)),BQ66*(( 1+BR14/400)))</f>
        <v>1008.7</v>
      </c>
      <c r="BS66" s="60">
        <f>_xlfn.IFNA(INDEX(data_pull!$A:$BA,MATCH(BS$2,data_pull!$B:$B,0),MATCH($A66,data_pull!$2:$2,0)),BR66*(( 1+BS14/400)))</f>
        <v>1025.2</v>
      </c>
      <c r="BT66" s="60">
        <f>_xlfn.IFNA(INDEX(data_pull!$A:$BA,MATCH(BT$2,data_pull!$B:$B,0),MATCH($A66,data_pull!$2:$2,0)),BS66*(( 1+BT14/400)))</f>
        <v>1036.2</v>
      </c>
      <c r="BU66" s="60">
        <f>_xlfn.IFNA(INDEX(data_pull!$A:$BA,MATCH(BU$2,data_pull!$B:$B,0),MATCH($A66,data_pull!$2:$2,0)),BT66*(( 1+BU14/400)))</f>
        <v>1056</v>
      </c>
      <c r="BV66" s="60">
        <f>_xlfn.IFNA(INDEX(data_pull!$A:$BA,MATCH(BV$2,data_pull!$B:$B,0),MATCH($A66,data_pull!$2:$2,0)),BU66*(( 1+BV14/400)))</f>
        <v>1056.9000000000001</v>
      </c>
      <c r="BW66" s="60">
        <f>_xlfn.IFNA(INDEX(data_pull!$A:$BA,MATCH(BW$2,data_pull!$B:$B,0),MATCH($A66,data_pull!$2:$2,0)),BV66*(( 1+BW14/400)))</f>
        <v>1070.4000000000001</v>
      </c>
      <c r="BX66" s="60">
        <f>_xlfn.IFNA(INDEX(data_pull!$A:$BA,MATCH(BX$2,data_pull!$B:$B,0),MATCH($A66,data_pull!$2:$2,0)),BW66*(( 1+BX14/400)))</f>
        <v>1078.2</v>
      </c>
      <c r="BY66" s="60">
        <f>_xlfn.IFNA(INDEX(data_pull!$A:$BA,MATCH(BY$2,data_pull!$B:$B,0),MATCH($A66,data_pull!$2:$2,0)),BX66*(( 1+BY14/400)))</f>
        <v>1109.9000000000001</v>
      </c>
      <c r="BZ66" s="60">
        <f>_xlfn.IFNA(INDEX(data_pull!$A:$BA,MATCH(BZ$2,data_pull!$B:$B,0),MATCH($A66,data_pull!$2:$2,0)),BY66*(( 1+BZ14/400)))</f>
        <v>1116.5999999999999</v>
      </c>
      <c r="CA66" s="60">
        <f>_xlfn.IFNA(INDEX(data_pull!$A:$BA,MATCH(CA$2,data_pull!$B:$B,0),MATCH($A66,data_pull!$2:$2,0)),BZ66*(( 1+CA14/400)))</f>
        <v>1145.8</v>
      </c>
      <c r="CB66" s="60">
        <f>_xlfn.IFNA(INDEX(data_pull!$A:$BA,MATCH(CB$2,data_pull!$B:$B,0),MATCH($A66,data_pull!$2:$2,0)),CA66*(( 1+CB14/400)))</f>
        <v>1164.5999999999999</v>
      </c>
      <c r="CC66" s="60">
        <f>_xlfn.IFNA(INDEX(data_pull!$A:$BA,MATCH(CC$2,data_pull!$B:$B,0),MATCH($A66,data_pull!$2:$2,0)),CB66*(( 1+CC14/400)))</f>
        <v>1180.5</v>
      </c>
      <c r="CD66" s="60">
        <f>_xlfn.IFNA(INDEX(data_pull!$A:$BA,MATCH(CD$2,data_pull!$B:$B,0),MATCH($A66,data_pull!$2:$2,0)),CC66*(( 1+CD14/400)))</f>
        <v>1212.5</v>
      </c>
      <c r="CE66" s="60">
        <f>_xlfn.IFNA(INDEX(data_pull!$A:$BA,MATCH(CE$2,data_pull!$B:$B,0),MATCH($A66,data_pull!$2:$2,0)),CD66*(( 1+CE14/400)))</f>
        <v>1230.7</v>
      </c>
      <c r="CF66" s="60">
        <f>_xlfn.IFNA(INDEX(data_pull!$A:$BA,MATCH(CF$2,data_pull!$B:$B,0),MATCH($A66,data_pull!$2:$2,0)),CE66*(( 1+CF14/400)))</f>
        <v>1242.5999999999999</v>
      </c>
      <c r="CG66" s="60">
        <f>_xlfn.IFNA(INDEX(data_pull!$A:$BA,MATCH(CG$2,data_pull!$B:$B,0),MATCH($A66,data_pull!$2:$2,0)),CF66*(( 1+CG14/400)))</f>
        <v>1268.5</v>
      </c>
      <c r="CH66" s="60">
        <f>_xlfn.IFNA(INDEX(data_pull!$A:$BA,MATCH(CH$2,data_pull!$B:$B,0),MATCH($A66,data_pull!$2:$2,0)),CG66*(( 1+CH14/400)))</f>
        <v>1284.2</v>
      </c>
      <c r="CI66" s="60">
        <f>_xlfn.IFNA(INDEX(data_pull!$A:$BA,MATCH(CI$2,data_pull!$B:$B,0),MATCH($A66,data_pull!$2:$2,0)),CH66*(( 1+CI14/400)))</f>
        <v>1296.5999999999999</v>
      </c>
      <c r="CJ66" s="60">
        <f>_xlfn.IFNA(INDEX(data_pull!$A:$BA,MATCH(CJ$2,data_pull!$B:$B,0),MATCH($A66,data_pull!$2:$2,0)),CI66*(( 1+CJ14/400)))</f>
        <v>1306.3</v>
      </c>
      <c r="CK66" s="60">
        <f>_xlfn.IFNA(INDEX(data_pull!$A:$BA,MATCH(CK$2,data_pull!$B:$B,0),MATCH($A66,data_pull!$2:$2,0)),CJ66*(( 1+CK14/400)))</f>
        <v>1308.8</v>
      </c>
      <c r="CL66" s="60">
        <f>_xlfn.IFNA(INDEX(data_pull!$A:$BA,MATCH(CL$2,data_pull!$B:$B,0),MATCH($A66,data_pull!$2:$2,0)),CK66*(( 1+CL14/400)))</f>
        <v>1326.4</v>
      </c>
      <c r="CM66" s="60">
        <f>_xlfn.IFNA(INDEX(data_pull!$A:$BA,MATCH(CM$2,data_pull!$B:$B,0),MATCH($A66,data_pull!$2:$2,0)),CL66*(( 1+CM14/400)))</f>
        <v>1334.8</v>
      </c>
      <c r="CN66" s="60">
        <f>_xlfn.IFNA(INDEX(data_pull!$A:$BA,MATCH(CN$2,data_pull!$B:$B,0),MATCH($A66,data_pull!$2:$2,0)),CM66*(( 1+CN14/400)))</f>
        <v>1354</v>
      </c>
      <c r="CO66" s="60">
        <f>_xlfn.IFNA(INDEX(data_pull!$A:$BA,MATCH(CO$2,data_pull!$B:$B,0),MATCH($A66,data_pull!$2:$2,0)),CN66*(( 1+CO14/400)))</f>
        <v>1362.8</v>
      </c>
      <c r="CP66" s="60">
        <f>_xlfn.IFNA(INDEX(data_pull!$A:$BA,MATCH(CP$2,data_pull!$B:$B,0),MATCH($A66,data_pull!$2:$2,0)),CO66*(( 1+CP14/400)))</f>
        <v>1351.8</v>
      </c>
      <c r="CQ66" s="60">
        <f>_xlfn.IFNA(INDEX(data_pull!$A:$BA,MATCH(CQ$2,data_pull!$B:$B,0),MATCH($A66,data_pull!$2:$2,0)),CP66*(( 1+CQ14/400)))</f>
        <v>1359.1</v>
      </c>
      <c r="CR66" s="60">
        <f>_xlfn.IFNA(INDEX(data_pull!$A:$BA,MATCH(CR$2,data_pull!$B:$B,0),MATCH($A66,data_pull!$2:$2,0)),CQ66*(( 1+CR14/400)))</f>
        <v>1367.4</v>
      </c>
      <c r="CS66" s="60">
        <f>_xlfn.IFNA(INDEX(data_pull!$A:$BA,MATCH(CS$2,data_pull!$B:$B,0),MATCH($A66,data_pull!$2:$2,0)),CR66*(( 1+CS14/400)))</f>
        <v>1381.4</v>
      </c>
      <c r="CT66" s="60">
        <f>_xlfn.IFNA(INDEX(data_pull!$A:$BA,MATCH(CT$2,data_pull!$B:$B,0),MATCH($A66,data_pull!$2:$2,0)),CS66*(( 1+CT14/400)))</f>
        <v>1373.4</v>
      </c>
      <c r="CU66" s="60">
        <f>_xlfn.IFNA(INDEX(data_pull!$A:$BA,MATCH(CU$2,data_pull!$B:$B,0),MATCH($A66,data_pull!$2:$2,0)),CT66*(( 1+CU14/400)))</f>
        <v>1389.4</v>
      </c>
      <c r="CV66" s="60">
        <f>_xlfn.IFNA(INDEX(data_pull!$A:$BA,MATCH(CV$2,data_pull!$B:$B,0),MATCH($A66,data_pull!$2:$2,0)),CU66*(( 1+CV14/400)))</f>
        <v>1423.4</v>
      </c>
      <c r="CW66" s="60">
        <f>_xlfn.IFNA(INDEX(data_pull!$A:$BA,MATCH(CW$2,data_pull!$B:$B,0),MATCH($A66,data_pull!$2:$2,0)),CV66*(( 1+CW14/400)))</f>
        <v>1422.9</v>
      </c>
      <c r="CX66" s="60">
        <f>_xlfn.IFNA(INDEX(data_pull!$A:$BA,MATCH(CX$2,data_pull!$B:$B,0),MATCH($A66,data_pull!$2:$2,0)),CW66*(( 1+CX14/400)))</f>
        <v>1437.6</v>
      </c>
      <c r="CY66" s="60">
        <f>_xlfn.IFNA(INDEX(data_pull!$A:$BA,MATCH(CY$2,data_pull!$B:$B,0),MATCH($A66,data_pull!$2:$2,0)),CX66*(( 1+CY14/400)))</f>
        <v>1452.9</v>
      </c>
      <c r="CZ66" s="60">
        <f>_xlfn.IFNA(INDEX(data_pull!$A:$BA,MATCH(CZ$2,data_pull!$B:$B,0),MATCH($A66,data_pull!$2:$2,0)),CY66*(( 1+CZ14/400)))</f>
        <v>1455.7</v>
      </c>
      <c r="DA66" s="60">
        <f>_xlfn.IFNA(INDEX(data_pull!$A:$BA,MATCH(DA$2,data_pull!$B:$B,0),MATCH($A66,data_pull!$2:$2,0)),CZ66*(( 1+DA14/400)))</f>
        <v>1451.6</v>
      </c>
      <c r="DB66" s="60">
        <f>_xlfn.IFNA(INDEX(data_pull!$A:$BA,MATCH(DB$2,data_pull!$B:$B,0),MATCH($A66,data_pull!$2:$2,0)),DA66*(( 1+DB14/400)))</f>
        <v>1471.3</v>
      </c>
      <c r="DC66" s="60">
        <f>_xlfn.IFNA(INDEX(data_pull!$A:$BA,MATCH(DC$2,data_pull!$B:$B,0),MATCH($A66,data_pull!$2:$2,0)),DB66*(( 1+DC14/400)))</f>
        <v>1487.7</v>
      </c>
      <c r="DD66" s="60">
        <f>_xlfn.IFNA(INDEX(data_pull!$A:$BA,MATCH(DD$2,data_pull!$B:$B,0),MATCH($A66,data_pull!$2:$2,0)),DC66*(( 1+DD14/400)))</f>
        <v>1496.7</v>
      </c>
      <c r="DE66" s="60">
        <f>_xlfn.IFNA(INDEX(data_pull!$A:$BA,MATCH(DE$2,data_pull!$B:$B,0),MATCH($A66,data_pull!$2:$2,0)),DD66*(( 1+DE14/400)))</f>
        <v>1515.7</v>
      </c>
      <c r="DF66" s="60">
        <f>_xlfn.IFNA(INDEX(data_pull!$A:$BA,MATCH(DF$2,data_pull!$B:$B,0),MATCH($A66,data_pull!$2:$2,0)),DE66*(( 1+DF14/400)))</f>
        <v>1516</v>
      </c>
      <c r="DG66" s="60">
        <f>_xlfn.IFNA(INDEX(data_pull!$A:$BA,MATCH(DG$2,data_pull!$B:$B,0),MATCH($A66,data_pull!$2:$2,0)),DF66*(( 1+DG14/400)))</f>
        <v>1542.5</v>
      </c>
      <c r="DH66" s="60">
        <f>_xlfn.IFNA(INDEX(data_pull!$A:$BA,MATCH(DH$2,data_pull!$B:$B,0),MATCH($A66,data_pull!$2:$2,0)),DG66*(( 1+DH14/400)))</f>
        <v>1555.2</v>
      </c>
      <c r="DI66" s="60">
        <f>_xlfn.IFNA(INDEX(data_pull!$A:$BA,MATCH(DI$2,data_pull!$B:$B,0),MATCH($A66,data_pull!$2:$2,0)),DH66*(( 1+DI14/400)))</f>
        <v>1574.8</v>
      </c>
      <c r="DJ66" s="60">
        <f>_xlfn.IFNA(INDEX(data_pull!$A:$BA,MATCH(DJ$2,data_pull!$B:$B,0),MATCH($A66,data_pull!$2:$2,0)),DI66*(( 1+DJ14/400)))</f>
        <v>1568</v>
      </c>
      <c r="DK66" s="60">
        <f>_xlfn.IFNA(INDEX(data_pull!$A:$BA,MATCH(DK$2,data_pull!$B:$B,0),MATCH($A66,data_pull!$2:$2,0)),DJ66*(( 1+DK14/400)))</f>
        <v>1603.7</v>
      </c>
      <c r="DL66" s="60">
        <f>_xlfn.IFNA(INDEX(data_pull!$A:$BA,MATCH(DL$2,data_pull!$B:$B,0),MATCH($A66,data_pull!$2:$2,0)),DK66*(( 1+DL14/400)))</f>
        <v>1627.3</v>
      </c>
      <c r="DM66" s="60">
        <f>_xlfn.IFNA(INDEX(data_pull!$A:$BA,MATCH(DM$2,data_pull!$B:$B,0),MATCH($A66,data_pull!$2:$2,0)),DL66*(( 1+DM14/400)))</f>
        <v>1647.5</v>
      </c>
      <c r="DN66" s="60">
        <f>_xlfn.IFNA(INDEX(data_pull!$A:$BA,MATCH(DN$2,data_pull!$B:$B,0),MATCH($A66,data_pull!$2:$2,0)),DM66*(( 1+DN14/400)))</f>
        <v>1669.4</v>
      </c>
      <c r="DO66" s="60">
        <f>_xlfn.IFNA(INDEX(data_pull!$A:$BA,MATCH(DO$2,data_pull!$B:$B,0),MATCH($A66,data_pull!$2:$2,0)),DN66*(( 1+DO14/400)))</f>
        <v>1695.2</v>
      </c>
      <c r="DP66" s="60">
        <f>_xlfn.IFNA(INDEX(data_pull!$A:$BA,MATCH(DP$2,data_pull!$B:$B,0),MATCH($A66,data_pull!$2:$2,0)),DO66*(( 1+DP14/400)))</f>
        <v>1734.5</v>
      </c>
      <c r="DQ66" s="60">
        <f>_xlfn.IFNA(INDEX(data_pull!$A:$BA,MATCH(DQ$2,data_pull!$B:$B,0),MATCH($A66,data_pull!$2:$2,0)),DP66*(( 1+DQ14/400)))</f>
        <v>1782.3</v>
      </c>
      <c r="DR66" s="60">
        <f>_xlfn.IFNA(INDEX(data_pull!$A:$BA,MATCH(DR$2,data_pull!$B:$B,0),MATCH($A66,data_pull!$2:$2,0)),DQ66*(( 1+DR14/400)))</f>
        <v>1790.7</v>
      </c>
      <c r="DS66" s="60">
        <f>_xlfn.IFNA(INDEX(data_pull!$A:$BA,MATCH(DS$2,data_pull!$B:$B,0),MATCH($A66,data_pull!$2:$2,0)),DR66*(( 1+DS14/400)))</f>
        <v>1823.1</v>
      </c>
      <c r="DT66" s="60">
        <f>_xlfn.IFNA(INDEX(data_pull!$A:$BA,MATCH(DT$2,data_pull!$B:$B,0),MATCH($A66,data_pull!$2:$2,0)),DS66*(( 1+DT14/400)))</f>
        <v>1832.3</v>
      </c>
      <c r="DU66" s="60">
        <f>_xlfn.IFNA(INDEX(data_pull!$A:$BA,MATCH(DU$2,data_pull!$B:$B,0),MATCH($A66,data_pull!$2:$2,0)),DT66*(( 1+DU14/400)))</f>
        <v>1861.2</v>
      </c>
      <c r="DV66" s="60">
        <f>_xlfn.IFNA(INDEX(data_pull!$A:$BA,MATCH(DV$2,data_pull!$B:$B,0),MATCH($A66,data_pull!$2:$2,0)),DU66*(( 1+DV14/400)))</f>
        <v>1905.4</v>
      </c>
      <c r="DW66" s="60">
        <f>_xlfn.IFNA(INDEX(data_pull!$A:$BA,MATCH(DW$2,data_pull!$B:$B,0),MATCH($A66,data_pull!$2:$2,0)),DV66*(( 1+DW14/400)))</f>
        <v>1947</v>
      </c>
      <c r="DX66" s="60">
        <f>_xlfn.IFNA(INDEX(data_pull!$A:$BA,MATCH(DX$2,data_pull!$B:$B,0),MATCH($A66,data_pull!$2:$2,0)),DW66*(( 1+DX14/400)))</f>
        <v>1952.7</v>
      </c>
      <c r="DY66" s="60">
        <f>_xlfn.IFNA(INDEX(data_pull!$A:$BA,MATCH(DY$2,data_pull!$B:$B,0),MATCH($A66,data_pull!$2:$2,0)),DX66*(( 1+DY14/400)))</f>
        <v>1992</v>
      </c>
      <c r="DZ66" s="60">
        <f>_xlfn.IFNA(INDEX(data_pull!$A:$BA,MATCH(DZ$2,data_pull!$B:$B,0),MATCH($A66,data_pull!$2:$2,0)),DY66*(( 1+DZ14/400)))</f>
        <v>2038.9</v>
      </c>
      <c r="EA66" s="60">
        <f>_xlfn.IFNA(INDEX(data_pull!$A:$BA,MATCH(EA$2,data_pull!$B:$B,0),MATCH($A66,data_pull!$2:$2,0)),DZ66*(( 1+EA14/400)))</f>
        <v>2073.5</v>
      </c>
      <c r="EB66" s="60">
        <f>_xlfn.IFNA(INDEX(data_pull!$A:$BA,MATCH(EB$2,data_pull!$B:$B,0),MATCH($A66,data_pull!$2:$2,0)),EA66*(( 1+EB14/400)))</f>
        <v>2100.4</v>
      </c>
      <c r="EC66" s="60">
        <f>_xlfn.IFNA(INDEX(data_pull!$A:$BA,MATCH(EC$2,data_pull!$B:$B,0),MATCH($A66,data_pull!$2:$2,0)),EB66*(( 1+EC14/400)))</f>
        <v>2142</v>
      </c>
      <c r="ED66" s="60">
        <f>_xlfn.IFNA(INDEX(data_pull!$A:$BA,MATCH(ED$2,data_pull!$B:$B,0),MATCH($A66,data_pull!$2:$2,0)),EC66*(( 1+ED14/400)))</f>
        <v>2172.4</v>
      </c>
      <c r="EE66" s="60">
        <f>_xlfn.IFNA(INDEX(data_pull!$A:$BA,MATCH(EE$2,data_pull!$B:$B,0),MATCH($A66,data_pull!$2:$2,0)),ED66*(( 1+EE14/400)))</f>
        <v>2199.4</v>
      </c>
      <c r="EF66" s="60">
        <f>_xlfn.IFNA(INDEX(data_pull!$A:$BA,MATCH(EF$2,data_pull!$B:$B,0),MATCH($A66,data_pull!$2:$2,0)),EE66*(( 1+EF14/400)))</f>
        <v>2221.1999999999998</v>
      </c>
      <c r="EG66" s="60">
        <f>_xlfn.IFNA(INDEX(data_pull!$A:$BA,MATCH(EG$2,data_pull!$B:$B,0),MATCH($A66,data_pull!$2:$2,0)),EF66*(( 1+EG14/400)))</f>
        <v>2251.8000000000002</v>
      </c>
      <c r="EH66" s="60">
        <f>_xlfn.IFNA(INDEX(data_pull!$A:$BA,MATCH(EH$2,data_pull!$B:$B,0),MATCH($A66,data_pull!$2:$2,0)),EG66*(( 1+EH14/400)))</f>
        <v>2287.3000000000002</v>
      </c>
      <c r="EI66" s="60">
        <f>_xlfn.IFNA(INDEX(data_pull!$A:$BA,MATCH(EI$2,data_pull!$B:$B,0),MATCH($A66,data_pull!$2:$2,0)),EH66*(( 1+EI14/400)))</f>
        <v>2321.4</v>
      </c>
      <c r="EJ66" s="60">
        <f>_xlfn.IFNA(INDEX(data_pull!$A:$BA,MATCH(EJ$2,data_pull!$B:$B,0),MATCH($A66,data_pull!$2:$2,0)),EI66*(( 1+EJ14/400)))</f>
        <v>2357.1999999999998</v>
      </c>
      <c r="EK66" s="60">
        <f>_xlfn.IFNA(INDEX(data_pull!$A:$BA,MATCH(EK$2,data_pull!$B:$B,0),MATCH($A66,data_pull!$2:$2,0)),EJ66*(( 1+EK14/400)))</f>
        <v>2389.6999999999998</v>
      </c>
      <c r="EL66" s="60">
        <f>_xlfn.IFNA(INDEX(data_pull!$A:$BA,MATCH(EL$2,data_pull!$B:$B,0),MATCH($A66,data_pull!$2:$2,0)),EK66*(( 1+EL14/400)))</f>
        <v>2426.9</v>
      </c>
      <c r="EM66" s="60">
        <f>_xlfn.IFNA(INDEX(data_pull!$A:$BA,MATCH(EM$2,data_pull!$B:$B,0),MATCH($A66,data_pull!$2:$2,0)),EL66*(( 1+EM14/400)))</f>
        <v>2452.9</v>
      </c>
      <c r="EN66" s="60">
        <f>_xlfn.IFNA(INDEX(data_pull!$A:$BA,MATCH(EN$2,data_pull!$B:$B,0),MATCH($A66,data_pull!$2:$2,0)),EM66*(( 1+EN14/400)))</f>
        <v>2495.1</v>
      </c>
      <c r="EO66" s="60">
        <f>_xlfn.IFNA(INDEX(data_pull!$A:$BA,MATCH(EO$2,data_pull!$B:$B,0),MATCH($A66,data_pull!$2:$2,0)),EN66*(( 1+EO14/400)))</f>
        <v>2529.1</v>
      </c>
      <c r="EP66" s="60">
        <f>_xlfn.IFNA(INDEX(data_pull!$A:$BA,MATCH(EP$2,data_pull!$B:$B,0),MATCH($A66,data_pull!$2:$2,0)),EO66*(( 1+EP14/400)))</f>
        <v>2580.6999999999998</v>
      </c>
      <c r="EQ66" s="60">
        <f>_xlfn.IFNA(INDEX(data_pull!$A:$BA,MATCH(EQ$2,data_pull!$B:$B,0),MATCH($A66,data_pull!$2:$2,0)),EP66*(( 1+EQ14/400)))</f>
        <v>2610.9</v>
      </c>
      <c r="ER66" s="60">
        <f>_xlfn.IFNA(INDEX(data_pull!$A:$BA,MATCH(ER$2,data_pull!$B:$B,0),MATCH($A66,data_pull!$2:$2,0)),EQ66*(( 1+ER14/400)))</f>
        <v>2630.7</v>
      </c>
      <c r="ES66" s="60">
        <f>_xlfn.IFNA(INDEX(data_pull!$A:$BA,MATCH(ES$2,data_pull!$B:$B,0),MATCH($A66,data_pull!$2:$2,0)),ER66*(( 1+ES14/400)))</f>
        <v>2674.7</v>
      </c>
      <c r="ET66" s="60">
        <f>_xlfn.IFNA(INDEX(data_pull!$A:$BA,MATCH(ET$2,data_pull!$B:$B,0),MATCH($A66,data_pull!$2:$2,0)),ES66*(( 1+ET14/400)))</f>
        <v>2719.2</v>
      </c>
      <c r="EU66" s="60">
        <f>_xlfn.IFNA(INDEX(data_pull!$A:$BA,MATCH(EU$2,data_pull!$B:$B,0),MATCH($A66,data_pull!$2:$2,0)),ET66*(( 1+EU14/400)))</f>
        <v>2770.3</v>
      </c>
      <c r="EV66" s="60">
        <f>_xlfn.IFNA(INDEX(data_pull!$A:$BA,MATCH(EV$2,data_pull!$B:$B,0),MATCH($A66,data_pull!$2:$2,0)),EU66*(( 1+EV14/400)))</f>
        <v>2809</v>
      </c>
      <c r="EW66" s="60">
        <f>_xlfn.IFNA(INDEX(data_pull!$A:$BA,MATCH(EW$2,data_pull!$B:$B,0),MATCH($A66,data_pull!$2:$2,0)),EV66*(( 1+EW14/400)))</f>
        <v>2864.9</v>
      </c>
      <c r="EX66" s="60">
        <f>_xlfn.IFNA(INDEX(data_pull!$A:$BA,MATCH(EX$2,data_pull!$B:$B,0),MATCH($A66,data_pull!$2:$2,0)),EW66*(( 1+EX14/400)))</f>
        <v>2909.3</v>
      </c>
      <c r="EY66" s="60">
        <f>_xlfn.IFNA(INDEX(data_pull!$A:$BA,MATCH(EY$2,data_pull!$B:$B,0),MATCH($A66,data_pull!$2:$2,0)),EX66*(( 1+EY14/400)))</f>
        <v>2971.1</v>
      </c>
      <c r="EZ66" s="60">
        <f>_xlfn.IFNA(INDEX(data_pull!$A:$BA,MATCH(EZ$2,data_pull!$B:$B,0),MATCH($A66,data_pull!$2:$2,0)),EY66*(( 1+EZ14/400)))</f>
        <v>3027.5</v>
      </c>
      <c r="FA66" s="60">
        <f>_xlfn.IFNA(INDEX(data_pull!$A:$BA,MATCH(FA$2,data_pull!$B:$B,0),MATCH($A66,data_pull!$2:$2,0)),EZ66*(( 1+FA14/400)))</f>
        <v>3020</v>
      </c>
      <c r="FB66" s="60">
        <f>_xlfn.IFNA(INDEX(data_pull!$A:$BA,MATCH(FB$2,data_pull!$B:$B,0),MATCH($A66,data_pull!$2:$2,0)),FA66*(( 1+FB14/400)))</f>
        <v>3019.7</v>
      </c>
      <c r="FC66" s="60">
        <f>_xlfn.IFNA(INDEX(data_pull!$A:$BA,MATCH(FC$2,data_pull!$B:$B,0),MATCH($A66,data_pull!$2:$2,0)),FB66*(( 1+FC14/400)))</f>
        <v>3067.6</v>
      </c>
      <c r="FD66" s="60">
        <f>_xlfn.IFNA(INDEX(data_pull!$A:$BA,MATCH(FD$2,data_pull!$B:$B,0),MATCH($A66,data_pull!$2:$2,0)),FC66*(( 1+FD14/400)))</f>
        <v>3089</v>
      </c>
      <c r="FE66" s="60">
        <f>_xlfn.IFNA(INDEX(data_pull!$A:$BA,MATCH(FE$2,data_pull!$B:$B,0),MATCH($A66,data_pull!$2:$2,0)),FD66*(( 1+FE14/400)))</f>
        <v>3117.8</v>
      </c>
      <c r="FF66" s="60">
        <f>_xlfn.IFNA(INDEX(data_pull!$A:$BA,MATCH(FF$2,data_pull!$B:$B,0),MATCH($A66,data_pull!$2:$2,0)),FE66*(( 1+FF14/400)))</f>
        <v>3131.9</v>
      </c>
      <c r="FG66" s="60">
        <f>_xlfn.IFNA(INDEX(data_pull!$A:$BA,MATCH(FG$2,data_pull!$B:$B,0),MATCH($A66,data_pull!$2:$2,0)),FF66*(( 1+FG14/400)))</f>
        <v>3164.7</v>
      </c>
      <c r="FH66" s="60">
        <f>_xlfn.IFNA(INDEX(data_pull!$A:$BA,MATCH(FH$2,data_pull!$B:$B,0),MATCH($A66,data_pull!$2:$2,0)),FG66*(( 1+FH14/400)))</f>
        <v>3157.9</v>
      </c>
      <c r="FI66" s="60">
        <f>_xlfn.IFNA(INDEX(data_pull!$A:$BA,MATCH(FI$2,data_pull!$B:$B,0),MATCH($A66,data_pull!$2:$2,0)),FH66*(( 1+FI14/400)))</f>
        <v>3164.1</v>
      </c>
      <c r="FJ66" s="60">
        <f>_xlfn.IFNA(INDEX(data_pull!$A:$BA,MATCH(FJ$2,data_pull!$B:$B,0),MATCH($A66,data_pull!$2:$2,0)),FI66*(( 1+FJ14/400)))</f>
        <v>3156</v>
      </c>
      <c r="FK66" s="60">
        <f>_xlfn.IFNA(INDEX(data_pull!$A:$BA,MATCH(FK$2,data_pull!$B:$B,0),MATCH($A66,data_pull!$2:$2,0)),FJ66*(( 1+FK14/400)))</f>
        <v>3168.6</v>
      </c>
      <c r="FL66" s="60">
        <f>_xlfn.IFNA(INDEX(data_pull!$A:$BA,MATCH(FL$2,data_pull!$B:$B,0),MATCH($A66,data_pull!$2:$2,0)),FK66*(( 1+FL14/400)))</f>
        <v>3137.5</v>
      </c>
      <c r="FM66" s="60">
        <f>_xlfn.IFNA(INDEX(data_pull!$A:$BA,MATCH(FM$2,data_pull!$B:$B,0),MATCH($A66,data_pull!$2:$2,0)),FL66*(( 1+FM14/400)))</f>
        <v>3131.4</v>
      </c>
      <c r="FN66" s="60">
        <f>_xlfn.IFNA(INDEX(data_pull!$A:$BA,MATCH(FN$2,data_pull!$B:$B,0),MATCH($A66,data_pull!$2:$2,0)),FM66*(( 1+FN14/400)))</f>
        <v>3144.7</v>
      </c>
      <c r="FO66" s="60">
        <f>_xlfn.IFNA(INDEX(data_pull!$A:$BA,MATCH(FO$2,data_pull!$B:$B,0),MATCH($A66,data_pull!$2:$2,0)),FN66*(( 1+FO14/400)))</f>
        <v>3131</v>
      </c>
      <c r="FP66" s="60">
        <f>_xlfn.IFNA(INDEX(data_pull!$A:$BA,MATCH(FP$2,data_pull!$B:$B,0),MATCH($A66,data_pull!$2:$2,0)),FO66*(( 1+FP14/400)))</f>
        <v>3139.6</v>
      </c>
      <c r="FQ66" s="60">
        <f>_xlfn.IFNA(INDEX(data_pull!$A:$BA,MATCH(FQ$2,data_pull!$B:$B,0),MATCH($A66,data_pull!$2:$2,0)),FP66*(( 1+FQ14/400)))</f>
        <v>3132.7</v>
      </c>
      <c r="FR66" s="60">
        <f>_xlfn.IFNA(INDEX(data_pull!$A:$BA,MATCH(FR$2,data_pull!$B:$B,0),MATCH($A66,data_pull!$2:$2,0)),FQ66*(( 1+FR14/400)))</f>
        <v>3125</v>
      </c>
      <c r="FS66" s="60">
        <f>_xlfn.IFNA(INDEX(data_pull!$A:$BA,MATCH(FS$2,data_pull!$B:$B,0),MATCH($A66,data_pull!$2:$2,0)),FR66*(( 1+FS14/400)))</f>
        <v>3132</v>
      </c>
      <c r="FT66" s="60">
        <f>_xlfn.IFNA(INDEX(data_pull!$A:$BA,MATCH(FT$2,data_pull!$B:$B,0),MATCH($A66,data_pull!$2:$2,0)),FS66*(( 1+FT14/400)))</f>
        <v>3134.1</v>
      </c>
      <c r="FU66" s="60">
        <f>_xlfn.IFNA(INDEX(data_pull!$A:$BA,MATCH(FU$2,data_pull!$B:$B,0),MATCH($A66,data_pull!$2:$2,0)),FT66*(( 1+FU14/400)))</f>
        <v>3138.5</v>
      </c>
      <c r="FV66" s="60">
        <f>_xlfn.IFNA(INDEX(data_pull!$A:$BA,MATCH(FV$2,data_pull!$B:$B,0),MATCH($A66,data_pull!$2:$2,0)),FU66*(( 1+FV14/400)))</f>
        <v>3139.1</v>
      </c>
      <c r="FW66" s="60">
        <f>_xlfn.IFNA(INDEX(data_pull!$A:$BA,MATCH(FW$2,data_pull!$B:$B,0),MATCH($A66,data_pull!$2:$2,0)),FV66*(( 1+FW14/400)))</f>
        <v>3150.9</v>
      </c>
      <c r="FX66" s="60">
        <f>_xlfn.IFNA(INDEX(data_pull!$A:$BA,MATCH(FX$2,data_pull!$B:$B,0),MATCH($A66,data_pull!$2:$2,0)),FW66*(( 1+FX14/400)))</f>
        <v>3189.9</v>
      </c>
      <c r="FY66" s="60">
        <f>_xlfn.IFNA(INDEX(data_pull!$A:$BA,MATCH(FY$2,data_pull!$B:$B,0),MATCH($A66,data_pull!$2:$2,0)),FX66*(( 1+FY14/400)))</f>
        <v>3188.2</v>
      </c>
      <c r="FZ66" s="60">
        <f>_xlfn.IFNA(INDEX(data_pull!$A:$BA,MATCH(FZ$2,data_pull!$B:$B,0),MATCH($A66,data_pull!$2:$2,0)),FY66*(( 1+FZ14/400)))</f>
        <v>3188.5</v>
      </c>
      <c r="GA66" s="60">
        <f>_xlfn.IFNA(INDEX(data_pull!$A:$BA,MATCH(GA$2,data_pull!$B:$B,0),MATCH($A66,data_pull!$2:$2,0)),FZ66*(( 1+GA14/400)))</f>
        <v>3237.6</v>
      </c>
      <c r="GB66" s="60">
        <f>_xlfn.IFNA(INDEX(data_pull!$A:$BA,MATCH(GB$2,data_pull!$B:$B,0),MATCH($A66,data_pull!$2:$2,0)),GA66*(( 1+GB14/400)))</f>
        <v>3257</v>
      </c>
      <c r="GC66" s="60">
        <f>_xlfn.IFNA(INDEX(data_pull!$A:$BA,MATCH(GC$2,data_pull!$B:$B,0),MATCH($A66,data_pull!$2:$2,0)),GB66*(( 1+GC14/400)))</f>
        <v>3253.8</v>
      </c>
      <c r="GD66" s="60">
        <f>_xlfn.IFNA(INDEX(data_pull!$A:$BA,MATCH(GD$2,data_pull!$B:$B,0),MATCH($A66,data_pull!$2:$2,0)),GC66*(( 1+GD14/400)))</f>
        <v>3262.7</v>
      </c>
      <c r="GE66" s="60">
        <f>_xlfn.IFNA(INDEX(data_pull!$A:$BA,MATCH(GE$2,data_pull!$B:$B,0),MATCH($A66,data_pull!$2:$2,0)),GD66*(( 1+GE14/400)))</f>
        <v>3278.2</v>
      </c>
      <c r="GF66" s="60">
        <f>_xlfn.IFNA(INDEX(data_pull!$A:$BA,MATCH(GF$2,data_pull!$B:$B,0),MATCH($A66,data_pull!$2:$2,0)),GE66*(( 1+GF14/400)))</f>
        <v>3300.5</v>
      </c>
      <c r="GG66" s="60">
        <f>_xlfn.IFNA(INDEX(data_pull!$A:$BA,MATCH(GG$2,data_pull!$B:$B,0),MATCH($A66,data_pull!$2:$2,0)),GF66*(( 1+GG14/400)))</f>
        <v>3322.4</v>
      </c>
      <c r="GH66" s="60">
        <f>_xlfn.IFNA(INDEX(data_pull!$A:$BA,MATCH(GH$2,data_pull!$B:$B,0),MATCH($A66,data_pull!$2:$2,0)),GG66*(( 1+GH14/400)))</f>
        <v>3346.4</v>
      </c>
      <c r="GI66" s="60">
        <f>_xlfn.IFNA(INDEX(data_pull!$A:$BA,MATCH(GI$2,data_pull!$B:$B,0),MATCH($A66,data_pull!$2:$2,0)),GH66*(( 1+GI14/400)))</f>
        <v>3360</v>
      </c>
      <c r="GJ66" s="60">
        <f>_xlfn.IFNA(INDEX(data_pull!$A:$BA,MATCH(GJ$2,data_pull!$B:$B,0),MATCH($A66,data_pull!$2:$2,0)),GI66*(( 1+GJ14/400)))</f>
        <v>3372.3</v>
      </c>
      <c r="GK66" s="60">
        <f>_xlfn.IFNA(INDEX(data_pull!$A:$BA,MATCH(GK$2,data_pull!$B:$B,0),MATCH($A66,data_pull!$2:$2,0)),GJ66*(( 1+GK14/400)))</f>
        <v>3419.1</v>
      </c>
      <c r="GL66" s="60">
        <f>_xlfn.IFNA(INDEX(data_pull!$A:$BA,MATCH(GL$2,data_pull!$B:$B,0),MATCH($A66,data_pull!$2:$2,0)),GK66*(( 1+GL14/400)))</f>
        <v>3456.8</v>
      </c>
      <c r="GM66" s="60">
        <f>_xlfn.IFNA(INDEX(data_pull!$A:$BA,MATCH(GM$2,data_pull!$B:$B,0),MATCH($A66,data_pull!$2:$2,0)),GL66*(( 1+GM14/400)))</f>
        <v>3506.6</v>
      </c>
      <c r="GN66" s="60">
        <f>_xlfn.IFNA(INDEX(data_pull!$A:$BA,MATCH(GN$2,data_pull!$B:$B,0),MATCH($A66,data_pull!$2:$2,0)),GM66*(( 1+GN14/400)))</f>
        <v>3550.5</v>
      </c>
      <c r="GO66" s="60">
        <f>_xlfn.IFNA(INDEX(data_pull!$A:$BA,MATCH(GO$2,data_pull!$B:$B,0),MATCH($A66,data_pull!$2:$2,0)),GN66*(( 1+GO14/400)))</f>
        <v>3575.9</v>
      </c>
      <c r="GP66" s="60">
        <f>_xlfn.IFNA(INDEX(data_pull!$A:$BA,MATCH(GP$2,data_pull!$B:$B,0),MATCH($A66,data_pull!$2:$2,0)),GO66*(( 1+GP14/400)))</f>
        <v>3615.5774420765497</v>
      </c>
      <c r="GQ66" s="60">
        <f>_xlfn.IFNA(INDEX(data_pull!$A:$BA,MATCH(GQ$2,data_pull!$B:$B,0),MATCH($A66,data_pull!$2:$2,0)),GP66*(( 1+GQ14/400)))</f>
        <v>3645.037419522409</v>
      </c>
      <c r="GR66" s="60">
        <f>_xlfn.IFNA(INDEX(data_pull!$A:$BA,MATCH(GR$2,data_pull!$B:$B,0),MATCH($A66,data_pull!$2:$2,0)),GQ66*(( 1+GR14/400)))</f>
        <v>3670.738353108834</v>
      </c>
      <c r="GS66" s="60">
        <f>_xlfn.IFNA(INDEX(data_pull!$A:$BA,MATCH(GS$2,data_pull!$B:$B,0),MATCH($A66,data_pull!$2:$2,0)),GR66*(( 1+GS14/400)))</f>
        <v>3666.2754576023754</v>
      </c>
      <c r="GT66" s="60">
        <f>_xlfn.IFNA(INDEX(data_pull!$A:$BA,MATCH(GT$2,data_pull!$B:$B,0),MATCH($A66,data_pull!$2:$2,0)),GS66*(( 1+GT14/400)))</f>
        <v>3672.7507508241642</v>
      </c>
      <c r="GU66" s="60">
        <f>_xlfn.IFNA(INDEX(data_pull!$A:$BA,MATCH(GU$2,data_pull!$B:$B,0),MATCH($A66,data_pull!$2:$2,0)),GT66*(( 1+GU14/400)))</f>
        <v>3688.6508176884295</v>
      </c>
      <c r="GV66" s="60">
        <f>_xlfn.IFNA(INDEX(data_pull!$A:$BA,MATCH(GV$2,data_pull!$B:$B,0),MATCH($A66,data_pull!$2:$2,0)),GU66*(( 1+GV14/400)))</f>
        <v>3714.2499386497043</v>
      </c>
      <c r="GW66" s="60">
        <f>_xlfn.IFNA(INDEX(data_pull!$A:$BA,MATCH(GW$2,data_pull!$B:$B,0),MATCH($A66,data_pull!$2:$2,0)),GV66*(( 1+GW14/400)))</f>
        <v>3741.4727425579154</v>
      </c>
      <c r="GX66" s="60">
        <f>_xlfn.IFNA(INDEX(data_pull!$A:$BA,MATCH(GX$2,data_pull!$B:$B,0),MATCH($A66,data_pull!$2:$2,0)),GW66*(( 1+GX14/400)))</f>
        <v>3770.0162121637977</v>
      </c>
      <c r="GY66" s="60">
        <f>_xlfn.IFNA(INDEX(data_pull!$A:$BA,MATCH(GY$2,data_pull!$B:$B,0),MATCH($A66,data_pull!$2:$2,0)),GX66*(( 1+GY14/400)))</f>
        <v>3798.5596969105713</v>
      </c>
      <c r="GZ66" s="60">
        <f>_xlfn.IFNA(INDEX(data_pull!$A:$BA,MATCH(GZ$2,data_pull!$B:$B,0),MATCH($A66,data_pull!$2:$2,0)),GY66*(( 1+GZ14/400)))</f>
        <v>3826.5951745956013</v>
      </c>
      <c r="HA66" s="60">
        <f>_xlfn.IFNA(INDEX(data_pull!$A:$BA,MATCH(HA$2,data_pull!$B:$B,0),MATCH($A66,data_pull!$2:$2,0)),GZ66*(( 1+HA14/400)))</f>
        <v>3854.8338348333746</v>
      </c>
      <c r="HB66" s="60">
        <f>_xlfn.IFNA(INDEX(data_pull!$A:$BA,MATCH(HB$2,data_pull!$B:$B,0),MATCH($A66,data_pull!$2:$2,0)),HA66*(( 1+HB14/400)))</f>
        <v>3878.6103382027677</v>
      </c>
      <c r="HC66" s="60">
        <f>_xlfn.IFNA(INDEX(data_pull!$A:$BA,MATCH(HC$2,data_pull!$B:$B,0),MATCH($A66,data_pull!$2:$2,0)),HB66*(( 1+HC14/400)))</f>
        <v>3904.4131167609139</v>
      </c>
      <c r="HD66" s="60">
        <f>_xlfn.IFNA(INDEX(data_pull!$A:$BA,MATCH(HD$2,data_pull!$B:$B,0),MATCH($A66,data_pull!$2:$2,0)),HC66*(( 1+HD14/400)))</f>
        <v>3933.4641471821724</v>
      </c>
      <c r="HE66" s="60">
        <f>_xlfn.IFNA(INDEX(data_pull!$A:$BA,MATCH(HE$2,data_pull!$B:$B,0),MATCH($A66,data_pull!$2:$2,0)),HD66*(( 1+HE14/400)))</f>
        <v>3963.5318024360017</v>
      </c>
      <c r="HF66" s="60">
        <f>_xlfn.IFNA(INDEX(data_pull!$A:$BA,MATCH(HF$2,data_pull!$B:$B,0),MATCH($A66,data_pull!$2:$2,0)),HE66*(( 1+HF14/400)))</f>
        <v>3995.125691181503</v>
      </c>
      <c r="HG66" s="60">
        <f>_xlfn.IFNA(INDEX(data_pull!$A:$BA,MATCH(HG$2,data_pull!$B:$B,0),MATCH($A66,data_pull!$2:$2,0)),HF66*(( 1+HG14/400)))</f>
        <v>4026.9232053442151</v>
      </c>
      <c r="HH66" s="60">
        <f>_xlfn.IFNA(INDEX(data_pull!$A:$BA,MATCH(HH$2,data_pull!$B:$B,0),MATCH($A66,data_pull!$2:$2,0)),HG66*(( 1+HH14/400)))</f>
        <v>4059.1280046314155</v>
      </c>
      <c r="HI66" s="60">
        <f>_xlfn.IFNA(INDEX(data_pull!$A:$BA,MATCH(HI$2,data_pull!$B:$B,0),MATCH($A66,data_pull!$2:$2,0)),HH66*(( 1+HI14/400)))</f>
        <v>4091.6383235923158</v>
      </c>
      <c r="HJ66" s="60">
        <f>_xlfn.IFNA(INDEX(data_pull!$A:$BA,MATCH(HJ$2,data_pull!$B:$B,0),MATCH($A66,data_pull!$2:$2,0)),HI66*(( 1+HJ14/400)))</f>
        <v>4123.9450068194428</v>
      </c>
      <c r="HK66" s="60">
        <f>_xlfn.IFNA(INDEX(data_pull!$A:$BA,MATCH(HK$2,data_pull!$B:$B,0),MATCH($A66,data_pull!$2:$2,0)),HJ66*(( 1+HK14/400)))</f>
        <v>4155.0304983699107</v>
      </c>
      <c r="HL66" s="60">
        <f>_xlfn.IFNA(INDEX(data_pull!$A:$BA,MATCH(HL$2,data_pull!$B:$B,0),MATCH($A66,data_pull!$2:$2,0)),HK66*(( 1+HL14/400)))</f>
        <v>4189.0688052338019</v>
      </c>
      <c r="HM66" s="60">
        <f>_xlfn.IFNA(INDEX(data_pull!$A:$BA,MATCH(HM$2,data_pull!$B:$B,0),MATCH($A66,data_pull!$2:$2,0)),HL66*(( 1+HM14/400)))</f>
        <v>4222.2920351968951</v>
      </c>
      <c r="HN66" s="60">
        <f>_xlfn.IFNA(INDEX(data_pull!$A:$BA,MATCH(HN$2,data_pull!$B:$B,0),MATCH($A66,data_pull!$2:$2,0)),HM66*(( 1+HN14/400)))</f>
        <v>4255.7189981493311</v>
      </c>
      <c r="HO66" s="60">
        <f>_xlfn.IFNA(INDEX(data_pull!$A:$BA,MATCH(HO$2,data_pull!$B:$B,0),MATCH($A66,data_pull!$2:$2,0)),HN66*(( 1+HO14/400)))</f>
        <v>4289.2478390969482</v>
      </c>
      <c r="HP66" s="60">
        <f>_xlfn.IFNA(INDEX(data_pull!$A:$BA,MATCH(HP$2,data_pull!$B:$B,0),MATCH($A66,data_pull!$2:$2,0)),HO66*(( 1+HP14/400)))</f>
        <v>4322.9804191860221</v>
      </c>
      <c r="HQ66" s="60">
        <f>_xlfn.IFNA(INDEX(data_pull!$A:$BA,MATCH(HQ$2,data_pull!$B:$B,0),MATCH($A66,data_pull!$2:$2,0)),HP66*(( 1+HQ14/400)))</f>
        <v>4357.0186238313081</v>
      </c>
      <c r="HR66" s="60">
        <f>_xlfn.IFNA(INDEX(data_pull!$A:$BA,MATCH(HR$2,data_pull!$B:$B,0),MATCH($A66,data_pull!$2:$2,0)),HQ66*(( 1+HR14/400)))</f>
        <v>4391.1587215686932</v>
      </c>
      <c r="HS66" s="60">
        <f>_xlfn.IFNA(INDEX(data_pull!$A:$BA,MATCH(HS$2,data_pull!$B:$B,0),MATCH($A66,data_pull!$2:$2,0)),HR66*(( 1+HS14/400)))</f>
        <v>4425.5025883048529</v>
      </c>
      <c r="HT66" s="60">
        <f>_xlfn.IFNA(INDEX(data_pull!$A:$BA,MATCH(HT$2,data_pull!$B:$B,0),MATCH($A66,data_pull!$2:$2,0)),HS66*(( 1+HT14/400)))</f>
        <v>4460.4578336665618</v>
      </c>
      <c r="HU66" s="60">
        <f>_xlfn.IFNA(INDEX(data_pull!$A:$BA,MATCH(HU$2,data_pull!$B:$B,0),MATCH($A66,data_pull!$2:$2,0)),HT66*(( 1+HU14/400)))</f>
        <v>4495.3111983704612</v>
      </c>
      <c r="HV66" s="60">
        <f>_xlfn.IFNA(INDEX(data_pull!$A:$BA,MATCH(HV$2,data_pull!$B:$B,0),MATCH($A66,data_pull!$2:$2,0)),HU66*(( 1+HV14/400)))</f>
        <v>4530.3683742657249</v>
      </c>
      <c r="HW66" s="60">
        <f>_xlfn.IFNA(INDEX(data_pull!$A:$BA,MATCH(HW$2,data_pull!$B:$B,0),MATCH($A66,data_pull!$2:$2,0)),HV66*(( 1+HW14/400)))</f>
        <v>4565.7312807064773</v>
      </c>
      <c r="HX66" s="60">
        <f>_xlfn.IFNA(INDEX(data_pull!$A:$BA,MATCH(HX$2,data_pull!$B:$B,0),MATCH($A66,data_pull!$2:$2,0)),HW66*(( 1+HX14/400)))</f>
        <v>4601.5018790629802</v>
      </c>
      <c r="HY66" s="60">
        <f>_xlfn.IFNA(INDEX(data_pull!$A:$BA,MATCH(HY$2,data_pull!$B:$B,0),MATCH($A66,data_pull!$2:$2,0)),HX66*(( 1+HY14/400)))</f>
        <v>4637.4763556554235</v>
      </c>
      <c r="HZ66" s="60">
        <f>_xlfn.IFNA(INDEX(data_pull!$A:$BA,MATCH(HZ$2,data_pull!$B:$B,0),MATCH($A66,data_pull!$2:$2,0)),HY66*(( 1+HZ14/400)))</f>
        <v>4673.5527825686158</v>
      </c>
      <c r="IA66" s="60">
        <f>_xlfn.IFNA(INDEX(data_pull!$A:$BA,MATCH(IA$2,data_pull!$B:$B,0),MATCH($A66,data_pull!$2:$2,0)),HZ66*(( 1+IA14/400)))</f>
        <v>4710.036978609357</v>
      </c>
      <c r="IB66" s="60">
        <f>_xlfn.IFNA(INDEX(data_pull!$A:$BA,MATCH(IB$2,data_pull!$B:$B,0),MATCH($A66,data_pull!$2:$2,0)),IA66*(( 1+IB14/400)))</f>
        <v>4746.4192572743468</v>
      </c>
      <c r="IC66" s="60">
        <f>_xlfn.IFNA(INDEX(data_pull!$A:$BA,MATCH(IC$2,data_pull!$B:$B,0),MATCH($A66,data_pull!$2:$2,0)),IB66*(( 1+IC14/400)))</f>
        <v>4782.6996329362046</v>
      </c>
      <c r="ID66" s="60"/>
    </row>
    <row r="67" spans="1:238">
      <c r="A67" s="69" t="s">
        <v>405</v>
      </c>
      <c r="B67" s="60">
        <f>_xlfn.IFNA(INDEX(data_pull!$A:$BA,MATCH(B$2,data_pull!$B:$B,0),MATCH($A67,data_pull!$2:$2,0)),A67*(( 1+B16/400)))</f>
        <v>133.6</v>
      </c>
      <c r="C67" s="122">
        <f>_xlfn.IFNA(INDEX(data_pull!$A:$BA,MATCH(C$2,data_pull!$B:$B,0),MATCH($A67,data_pull!$2:$2,0)),B67*(( 1+C16/400)))</f>
        <v>131.80000000000001</v>
      </c>
      <c r="D67" s="122">
        <f>_xlfn.IFNA(INDEX(data_pull!$A:$BA,MATCH(D$2,data_pull!$B:$B,0),MATCH($A67,data_pull!$2:$2,0)),C67*(( 1+D16/400)))</f>
        <v>132.4</v>
      </c>
      <c r="E67" s="122">
        <f>_xlfn.IFNA(INDEX(data_pull!$A:$BA,MATCH(E$2,data_pull!$B:$B,0),MATCH($A67,data_pull!$2:$2,0)),D67*(( 1+E16/400)))</f>
        <v>133.5</v>
      </c>
      <c r="F67" s="122">
        <f>_xlfn.IFNA(INDEX(data_pull!$A:$BA,MATCH(F$2,data_pull!$B:$B,0),MATCH($A67,data_pull!$2:$2,0)),E67*(( 1+F16/400)))</f>
        <v>133.30000000000001</v>
      </c>
      <c r="G67" s="122">
        <f>_xlfn.IFNA(INDEX(data_pull!$A:$BA,MATCH(G$2,data_pull!$B:$B,0),MATCH($A67,data_pull!$2:$2,0)),F67*(( 1+G16/400)))</f>
        <v>134.30000000000001</v>
      </c>
      <c r="H67" s="122">
        <f>_xlfn.IFNA(INDEX(data_pull!$A:$BA,MATCH(H$2,data_pull!$B:$B,0),MATCH($A67,data_pull!$2:$2,0)),G67*(( 1+H16/400)))</f>
        <v>135.6</v>
      </c>
      <c r="I67" s="122">
        <f>_xlfn.IFNA(INDEX(data_pull!$A:$BA,MATCH(I$2,data_pull!$B:$B,0),MATCH($A67,data_pull!$2:$2,0)),H67*(( 1+I16/400)))</f>
        <v>134.69999999999999</v>
      </c>
      <c r="J67" s="122">
        <f>_xlfn.IFNA(INDEX(data_pull!$A:$BA,MATCH(J$2,data_pull!$B:$B,0),MATCH($A67,data_pull!$2:$2,0)),I67*(( 1+J16/400)))</f>
        <v>141.4</v>
      </c>
      <c r="K67" s="122">
        <f>_xlfn.IFNA(INDEX(data_pull!$A:$BA,MATCH(K$2,data_pull!$B:$B,0),MATCH($A67,data_pull!$2:$2,0)),J67*(( 1+K16/400)))</f>
        <v>144.19999999999999</v>
      </c>
      <c r="L67" s="122">
        <f>_xlfn.IFNA(INDEX(data_pull!$A:$BA,MATCH(L$2,data_pull!$B:$B,0),MATCH($A67,data_pull!$2:$2,0)),K67*(( 1+L16/400)))</f>
        <v>138.80000000000001</v>
      </c>
      <c r="M67" s="122">
        <f>_xlfn.IFNA(INDEX(data_pull!$A:$BA,MATCH(M$2,data_pull!$B:$B,0),MATCH($A67,data_pull!$2:$2,0)),L67*(( 1+M16/400)))</f>
        <v>142.19999999999999</v>
      </c>
      <c r="N67" s="122">
        <f>_xlfn.IFNA(INDEX(data_pull!$A:$BA,MATCH(N$2,data_pull!$B:$B,0),MATCH($A67,data_pull!$2:$2,0)),M67*(( 1+N16/400)))</f>
        <v>146.4</v>
      </c>
      <c r="O67" s="122">
        <f>_xlfn.IFNA(INDEX(data_pull!$A:$BA,MATCH(O$2,data_pull!$B:$B,0),MATCH($A67,data_pull!$2:$2,0)),N67*(( 1+O16/400)))</f>
        <v>146.5</v>
      </c>
      <c r="P67" s="122">
        <f>_xlfn.IFNA(INDEX(data_pull!$A:$BA,MATCH(P$2,data_pull!$B:$B,0),MATCH($A67,data_pull!$2:$2,0)),O67*(( 1+P16/400)))</f>
        <v>144.19999999999999</v>
      </c>
      <c r="Q67" s="122">
        <f>_xlfn.IFNA(INDEX(data_pull!$A:$BA,MATCH(Q$2,data_pull!$B:$B,0),MATCH($A67,data_pull!$2:$2,0)),P67*(( 1+Q16/400)))</f>
        <v>147.6</v>
      </c>
      <c r="R67" s="122">
        <f>_xlfn.IFNA(INDEX(data_pull!$A:$BA,MATCH(R$2,data_pull!$B:$B,0),MATCH($A67,data_pull!$2:$2,0)),Q67*(( 1+R16/400)))</f>
        <v>152.69999999999999</v>
      </c>
      <c r="S67" s="122">
        <f>_xlfn.IFNA(INDEX(data_pull!$A:$BA,MATCH(S$2,data_pull!$B:$B,0),MATCH($A67,data_pull!$2:$2,0)),R67*(( 1+S16/400)))</f>
        <v>154.9</v>
      </c>
      <c r="T67" s="122">
        <f>_xlfn.IFNA(INDEX(data_pull!$A:$BA,MATCH(T$2,data_pull!$B:$B,0),MATCH($A67,data_pull!$2:$2,0)),S67*(( 1+T16/400)))</f>
        <v>160.4</v>
      </c>
      <c r="U67" s="122">
        <f>_xlfn.IFNA(INDEX(data_pull!$A:$BA,MATCH(U$2,data_pull!$B:$B,0),MATCH($A67,data_pull!$2:$2,0)),T67*(( 1+U16/400)))</f>
        <v>167.4</v>
      </c>
      <c r="V67" s="122">
        <f>_xlfn.IFNA(INDEX(data_pull!$A:$BA,MATCH(V$2,data_pull!$B:$B,0),MATCH($A67,data_pull!$2:$2,0)),U67*(( 1+V16/400)))</f>
        <v>168.6</v>
      </c>
      <c r="W67" s="122">
        <f>_xlfn.IFNA(INDEX(data_pull!$A:$BA,MATCH(W$2,data_pull!$B:$B,0),MATCH($A67,data_pull!$2:$2,0)),V67*(( 1+W16/400)))</f>
        <v>169.4</v>
      </c>
      <c r="X67" s="122">
        <f>_xlfn.IFNA(INDEX(data_pull!$A:$BA,MATCH(X$2,data_pull!$B:$B,0),MATCH($A67,data_pull!$2:$2,0)),W67*(( 1+X16/400)))</f>
        <v>176.1</v>
      </c>
      <c r="Y67" s="122">
        <f>_xlfn.IFNA(INDEX(data_pull!$A:$BA,MATCH(Y$2,data_pull!$B:$B,0),MATCH($A67,data_pull!$2:$2,0)),X67*(( 1+Y16/400)))</f>
        <v>180.8</v>
      </c>
      <c r="Z67" s="122">
        <f>_xlfn.IFNA(INDEX(data_pull!$A:$BA,MATCH(Z$2,data_pull!$B:$B,0),MATCH($A67,data_pull!$2:$2,0)),Y67*(( 1+Z16/400)))</f>
        <v>181.6</v>
      </c>
      <c r="AA67" s="122">
        <f>_xlfn.IFNA(INDEX(data_pull!$A:$BA,MATCH(AA$2,data_pull!$B:$B,0),MATCH($A67,data_pull!$2:$2,0)),Z67*(( 1+AA16/400)))</f>
        <v>182.5</v>
      </c>
      <c r="AB67" s="122">
        <f>_xlfn.IFNA(INDEX(data_pull!$A:$BA,MATCH(AB$2,data_pull!$B:$B,0),MATCH($A67,data_pull!$2:$2,0)),AA67*(( 1+AB16/400)))</f>
        <v>184.9</v>
      </c>
      <c r="AC67" s="122">
        <f>_xlfn.IFNA(INDEX(data_pull!$A:$BA,MATCH(AC$2,data_pull!$B:$B,0),MATCH($A67,data_pull!$2:$2,0)),AB67*(( 1+AC16/400)))</f>
        <v>190.2</v>
      </c>
      <c r="AD67" s="122">
        <f>_xlfn.IFNA(INDEX(data_pull!$A:$BA,MATCH(AD$2,data_pull!$B:$B,0),MATCH($A67,data_pull!$2:$2,0)),AC67*(( 1+AD16/400)))</f>
        <v>194.2</v>
      </c>
      <c r="AE67" s="122">
        <f>_xlfn.IFNA(INDEX(data_pull!$A:$BA,MATCH(AE$2,data_pull!$B:$B,0),MATCH($A67,data_pull!$2:$2,0)),AD67*(( 1+AE16/400)))</f>
        <v>198.9</v>
      </c>
      <c r="AF67" s="122">
        <f>_xlfn.IFNA(INDEX(data_pull!$A:$BA,MATCH(AF$2,data_pull!$B:$B,0),MATCH($A67,data_pull!$2:$2,0)),AE67*(( 1+AF16/400)))</f>
        <v>201.9</v>
      </c>
      <c r="AG67" s="122">
        <f>_xlfn.IFNA(INDEX(data_pull!$A:$BA,MATCH(AG$2,data_pull!$B:$B,0),MATCH($A67,data_pull!$2:$2,0)),AF67*(( 1+AG16/400)))</f>
        <v>206.3</v>
      </c>
      <c r="AH67" s="122">
        <f>_xlfn.IFNA(INDEX(data_pull!$A:$BA,MATCH(AH$2,data_pull!$B:$B,0),MATCH($A67,data_pull!$2:$2,0)),AG67*(( 1+AH16/400)))</f>
        <v>208.8</v>
      </c>
      <c r="AI67" s="122">
        <f>_xlfn.IFNA(INDEX(data_pull!$A:$BA,MATCH(AI$2,data_pull!$B:$B,0),MATCH($A67,data_pull!$2:$2,0)),AH67*(( 1+AI16/400)))</f>
        <v>217</v>
      </c>
      <c r="AJ67" s="122">
        <f>_xlfn.IFNA(INDEX(data_pull!$A:$BA,MATCH(AJ$2,data_pull!$B:$B,0),MATCH($A67,data_pull!$2:$2,0)),AI67*(( 1+AJ16/400)))</f>
        <v>222.1</v>
      </c>
      <c r="AK67" s="122">
        <f>_xlfn.IFNA(INDEX(data_pull!$A:$BA,MATCH(AK$2,data_pull!$B:$B,0),MATCH($A67,data_pull!$2:$2,0)),AJ67*(( 1+AK16/400)))</f>
        <v>227.8</v>
      </c>
      <c r="AL67" s="122">
        <f>_xlfn.IFNA(INDEX(data_pull!$A:$BA,MATCH(AL$2,data_pull!$B:$B,0),MATCH($A67,data_pull!$2:$2,0)),AK67*(( 1+AL16/400)))</f>
        <v>231.7</v>
      </c>
      <c r="AM67" s="122">
        <f>_xlfn.IFNA(INDEX(data_pull!$A:$BA,MATCH(AM$2,data_pull!$B:$B,0),MATCH($A67,data_pull!$2:$2,0)),AL67*(( 1+AM16/400)))</f>
        <v>237.6</v>
      </c>
      <c r="AN67" s="122">
        <f>_xlfn.IFNA(INDEX(data_pull!$A:$BA,MATCH(AN$2,data_pull!$B:$B,0),MATCH($A67,data_pull!$2:$2,0)),AM67*(( 1+AN16/400)))</f>
        <v>243.7</v>
      </c>
      <c r="AO67" s="122">
        <f>_xlfn.IFNA(INDEX(data_pull!$A:$BA,MATCH(AO$2,data_pull!$B:$B,0),MATCH($A67,data_pull!$2:$2,0)),AN67*(( 1+AO16/400)))</f>
        <v>249.3</v>
      </c>
      <c r="AP67" s="122">
        <f>_xlfn.IFNA(INDEX(data_pull!$A:$BA,MATCH(AP$2,data_pull!$B:$B,0),MATCH($A67,data_pull!$2:$2,0)),AO67*(( 1+AP16/400)))</f>
        <v>261.10000000000002</v>
      </c>
      <c r="AQ67" s="122">
        <f>_xlfn.IFNA(INDEX(data_pull!$A:$BA,MATCH(AQ$2,data_pull!$B:$B,0),MATCH($A67,data_pull!$2:$2,0)),AP67*(( 1+AQ16/400)))</f>
        <v>276.5</v>
      </c>
      <c r="AR67" s="122">
        <f>_xlfn.IFNA(INDEX(data_pull!$A:$BA,MATCH(AR$2,data_pull!$B:$B,0),MATCH($A67,data_pull!$2:$2,0)),AQ67*(( 1+AR16/400)))</f>
        <v>276.10000000000002</v>
      </c>
      <c r="AS67" s="122">
        <f>_xlfn.IFNA(INDEX(data_pull!$A:$BA,MATCH(AS$2,data_pull!$B:$B,0),MATCH($A67,data_pull!$2:$2,0)),AR67*(( 1+AS16/400)))</f>
        <v>285.8</v>
      </c>
      <c r="AT67" s="122">
        <f>_xlfn.IFNA(INDEX(data_pull!$A:$BA,MATCH(AT$2,data_pull!$B:$B,0),MATCH($A67,data_pull!$2:$2,0)),AS67*(( 1+AT16/400)))</f>
        <v>297.2</v>
      </c>
      <c r="AU67" s="122">
        <f>_xlfn.IFNA(INDEX(data_pull!$A:$BA,MATCH(AU$2,data_pull!$B:$B,0),MATCH($A67,data_pull!$2:$2,0)),AT67*(( 1+AU16/400)))</f>
        <v>311.89999999999998</v>
      </c>
      <c r="AV67" s="122">
        <f>_xlfn.IFNA(INDEX(data_pull!$A:$BA,MATCH(AV$2,data_pull!$B:$B,0),MATCH($A67,data_pull!$2:$2,0)),AU67*(( 1+AV16/400)))</f>
        <v>317.39999999999998</v>
      </c>
      <c r="AW67" s="122">
        <f>_xlfn.IFNA(INDEX(data_pull!$A:$BA,MATCH(AW$2,data_pull!$B:$B,0),MATCH($A67,data_pull!$2:$2,0)),AV67*(( 1+AW16/400)))</f>
        <v>329.3</v>
      </c>
      <c r="AX67" s="122">
        <f>_xlfn.IFNA(INDEX(data_pull!$A:$BA,MATCH(AX$2,data_pull!$B:$B,0),MATCH($A67,data_pull!$2:$2,0)),AW67*(( 1+AX16/400)))</f>
        <v>334.9</v>
      </c>
      <c r="AY67" s="122">
        <f>_xlfn.IFNA(INDEX(data_pull!$A:$BA,MATCH(AY$2,data_pull!$B:$B,0),MATCH($A67,data_pull!$2:$2,0)),AX67*(( 1+AY16/400)))</f>
        <v>342.9</v>
      </c>
      <c r="AZ67" s="122">
        <f>_xlfn.IFNA(INDEX(data_pull!$A:$BA,MATCH(AZ$2,data_pull!$B:$B,0),MATCH($A67,data_pull!$2:$2,0)),AY67*(( 1+AZ16/400)))</f>
        <v>351.5</v>
      </c>
      <c r="BA67" s="122">
        <f>_xlfn.IFNA(INDEX(data_pull!$A:$BA,MATCH(BA$2,data_pull!$B:$B,0),MATCH($A67,data_pull!$2:$2,0)),AZ67*(( 1+BA16/400)))</f>
        <v>364.1</v>
      </c>
      <c r="BB67" s="122">
        <f>_xlfn.IFNA(INDEX(data_pull!$A:$BA,MATCH(BB$2,data_pull!$B:$B,0),MATCH($A67,data_pull!$2:$2,0)),BA67*(( 1+BB16/400)))</f>
        <v>370.5</v>
      </c>
      <c r="BC67" s="122">
        <f>_xlfn.IFNA(INDEX(data_pull!$A:$BA,MATCH(BC$2,data_pull!$B:$B,0),MATCH($A67,data_pull!$2:$2,0)),BB67*(( 1+BC16/400)))</f>
        <v>380.3</v>
      </c>
      <c r="BD67" s="122">
        <f>_xlfn.IFNA(INDEX(data_pull!$A:$BA,MATCH(BD$2,data_pull!$B:$B,0),MATCH($A67,data_pull!$2:$2,0)),BC67*(( 1+BD16/400)))</f>
        <v>394.4</v>
      </c>
      <c r="BE67" s="122">
        <f>_xlfn.IFNA(INDEX(data_pull!$A:$BA,MATCH(BE$2,data_pull!$B:$B,0),MATCH($A67,data_pull!$2:$2,0)),BD67*(( 1+BE16/400)))</f>
        <v>384.2</v>
      </c>
      <c r="BF67" s="122">
        <f>_xlfn.IFNA(INDEX(data_pull!$A:$BA,MATCH(BF$2,data_pull!$B:$B,0),MATCH($A67,data_pull!$2:$2,0)),BE67*(( 1+BF16/400)))</f>
        <v>392.4</v>
      </c>
      <c r="BG67" s="122">
        <f>_xlfn.IFNA(INDEX(data_pull!$A:$BA,MATCH(BG$2,data_pull!$B:$B,0),MATCH($A67,data_pull!$2:$2,0)),BF67*(( 1+BG16/400)))</f>
        <v>408.3</v>
      </c>
      <c r="BH67" s="122">
        <f>_xlfn.IFNA(INDEX(data_pull!$A:$BA,MATCH(BH$2,data_pull!$B:$B,0),MATCH($A67,data_pull!$2:$2,0)),BG67*(( 1+BH16/400)))</f>
        <v>414</v>
      </c>
      <c r="BI67" s="122">
        <f>_xlfn.IFNA(INDEX(data_pull!$A:$BA,MATCH(BI$2,data_pull!$B:$B,0),MATCH($A67,data_pull!$2:$2,0)),BH67*(( 1+BI16/400)))</f>
        <v>432.5</v>
      </c>
      <c r="BJ67" s="122">
        <f>_xlfn.IFNA(INDEX(data_pull!$A:$BA,MATCH(BJ$2,data_pull!$B:$B,0),MATCH($A67,data_pull!$2:$2,0)),BI67*(( 1+BJ16/400)))</f>
        <v>434.8</v>
      </c>
      <c r="BK67" s="122">
        <f>_xlfn.IFNA(INDEX(data_pull!$A:$BA,MATCH(BK$2,data_pull!$B:$B,0),MATCH($A67,data_pull!$2:$2,0)),BJ67*(( 1+BK16/400)))</f>
        <v>447.3</v>
      </c>
      <c r="BL67" s="122">
        <f>_xlfn.IFNA(INDEX(data_pull!$A:$BA,MATCH(BL$2,data_pull!$B:$B,0),MATCH($A67,data_pull!$2:$2,0)),BK67*(( 1+BL16/400)))</f>
        <v>463.1</v>
      </c>
      <c r="BM67" s="122">
        <f>_xlfn.IFNA(INDEX(data_pull!$A:$BA,MATCH(BM$2,data_pull!$B:$B,0),MATCH($A67,data_pull!$2:$2,0)),BL67*(( 1+BM16/400)))</f>
        <v>466.4</v>
      </c>
      <c r="BN67" s="122">
        <f>_xlfn.IFNA(INDEX(data_pull!$A:$BA,MATCH(BN$2,data_pull!$B:$B,0),MATCH($A67,data_pull!$2:$2,0)),BM67*(( 1+BN16/400)))</f>
        <v>464</v>
      </c>
      <c r="BO67" s="122">
        <f>_xlfn.IFNA(INDEX(data_pull!$A:$BA,MATCH(BO$2,data_pull!$B:$B,0),MATCH($A67,data_pull!$2:$2,0)),BN67*(( 1+BO16/400)))</f>
        <v>477.8</v>
      </c>
      <c r="BP67" s="122">
        <f>_xlfn.IFNA(INDEX(data_pull!$A:$BA,MATCH(BP$2,data_pull!$B:$B,0),MATCH($A67,data_pull!$2:$2,0)),BO67*(( 1+BP16/400)))</f>
        <v>495.1</v>
      </c>
      <c r="BQ67" s="122">
        <f>_xlfn.IFNA(INDEX(data_pull!$A:$BA,MATCH(BQ$2,data_pull!$B:$B,0),MATCH($A67,data_pull!$2:$2,0)),BP67*(( 1+BQ16/400)))</f>
        <v>489.8</v>
      </c>
      <c r="BR67" s="122">
        <f>_xlfn.IFNA(INDEX(data_pull!$A:$BA,MATCH(BR$2,data_pull!$B:$B,0),MATCH($A67,data_pull!$2:$2,0)),BQ67*(( 1+BR16/400)))</f>
        <v>492.1</v>
      </c>
      <c r="BS67" s="122">
        <f>_xlfn.IFNA(INDEX(data_pull!$A:$BA,MATCH(BS$2,data_pull!$B:$B,0),MATCH($A67,data_pull!$2:$2,0)),BR67*(( 1+BS16/400)))</f>
        <v>501.2</v>
      </c>
      <c r="BT67" s="122">
        <f>_xlfn.IFNA(INDEX(data_pull!$A:$BA,MATCH(BT$2,data_pull!$B:$B,0),MATCH($A67,data_pull!$2:$2,0)),BS67*(( 1+BT16/400)))</f>
        <v>504.1</v>
      </c>
      <c r="BU67" s="122">
        <f>_xlfn.IFNA(INDEX(data_pull!$A:$BA,MATCH(BU$2,data_pull!$B:$B,0),MATCH($A67,data_pull!$2:$2,0)),BT67*(( 1+BU16/400)))</f>
        <v>513.70000000000005</v>
      </c>
      <c r="BV67" s="122">
        <f>_xlfn.IFNA(INDEX(data_pull!$A:$BA,MATCH(BV$2,data_pull!$B:$B,0),MATCH($A67,data_pull!$2:$2,0)),BU67*(( 1+BV16/400)))</f>
        <v>505.8</v>
      </c>
      <c r="BW67" s="122">
        <f>_xlfn.IFNA(INDEX(data_pull!$A:$BA,MATCH(BW$2,data_pull!$B:$B,0),MATCH($A67,data_pull!$2:$2,0)),BV67*(( 1+BW16/400)))</f>
        <v>506.9</v>
      </c>
      <c r="BX67" s="122">
        <f>_xlfn.IFNA(INDEX(data_pull!$A:$BA,MATCH(BX$2,data_pull!$B:$B,0),MATCH($A67,data_pull!$2:$2,0)),BW67*(( 1+BX16/400)))</f>
        <v>507.4</v>
      </c>
      <c r="BY67" s="122">
        <f>_xlfn.IFNA(INDEX(data_pull!$A:$BA,MATCH(BY$2,data_pull!$B:$B,0),MATCH($A67,data_pull!$2:$2,0)),BX67*(( 1+BY16/400)))</f>
        <v>525.6</v>
      </c>
      <c r="BZ67" s="122">
        <f>_xlfn.IFNA(INDEX(data_pull!$A:$BA,MATCH(BZ$2,data_pull!$B:$B,0),MATCH($A67,data_pull!$2:$2,0)),BY67*(( 1+BZ16/400)))</f>
        <v>519.9</v>
      </c>
      <c r="CA67" s="122">
        <f>_xlfn.IFNA(INDEX(data_pull!$A:$BA,MATCH(CA$2,data_pull!$B:$B,0),MATCH($A67,data_pull!$2:$2,0)),BZ67*(( 1+CA16/400)))</f>
        <v>534.29999999999995</v>
      </c>
      <c r="CB67" s="122">
        <f>_xlfn.IFNA(INDEX(data_pull!$A:$BA,MATCH(CB$2,data_pull!$B:$B,0),MATCH($A67,data_pull!$2:$2,0)),CA67*(( 1+CB16/400)))</f>
        <v>541.4</v>
      </c>
      <c r="CC67" s="122">
        <f>_xlfn.IFNA(INDEX(data_pull!$A:$BA,MATCH(CC$2,data_pull!$B:$B,0),MATCH($A67,data_pull!$2:$2,0)),CB67*(( 1+CC16/400)))</f>
        <v>540.79999999999995</v>
      </c>
      <c r="CD67" s="122">
        <f>_xlfn.IFNA(INDEX(data_pull!$A:$BA,MATCH(CD$2,data_pull!$B:$B,0),MATCH($A67,data_pull!$2:$2,0)),CC67*(( 1+CD16/400)))</f>
        <v>553.70000000000005</v>
      </c>
      <c r="CE67" s="122">
        <f>_xlfn.IFNA(INDEX(data_pull!$A:$BA,MATCH(CE$2,data_pull!$B:$B,0),MATCH($A67,data_pull!$2:$2,0)),CD67*(( 1+CE16/400)))</f>
        <v>563.9</v>
      </c>
      <c r="CF67" s="122">
        <f>_xlfn.IFNA(INDEX(data_pull!$A:$BA,MATCH(CF$2,data_pull!$B:$B,0),MATCH($A67,data_pull!$2:$2,0)),CE67*(( 1+CF16/400)))</f>
        <v>562.20000000000005</v>
      </c>
      <c r="CG67" s="122">
        <f>_xlfn.IFNA(INDEX(data_pull!$A:$BA,MATCH(CG$2,data_pull!$B:$B,0),MATCH($A67,data_pull!$2:$2,0)),CF67*(( 1+CG16/400)))</f>
        <v>569.70000000000005</v>
      </c>
      <c r="CH67" s="122">
        <f>_xlfn.IFNA(INDEX(data_pull!$A:$BA,MATCH(CH$2,data_pull!$B:$B,0),MATCH($A67,data_pull!$2:$2,0)),CG67*(( 1+CH16/400)))</f>
        <v>581.4</v>
      </c>
      <c r="CI67" s="122">
        <f>_xlfn.IFNA(INDEX(data_pull!$A:$BA,MATCH(CI$2,data_pull!$B:$B,0),MATCH($A67,data_pull!$2:$2,0)),CH67*(( 1+CI16/400)))</f>
        <v>586.6</v>
      </c>
      <c r="CJ67" s="122">
        <f>_xlfn.IFNA(INDEX(data_pull!$A:$BA,MATCH(CJ$2,data_pull!$B:$B,0),MATCH($A67,data_pull!$2:$2,0)),CI67*(( 1+CJ16/400)))</f>
        <v>586.29999999999995</v>
      </c>
      <c r="CK67" s="122">
        <f>_xlfn.IFNA(INDEX(data_pull!$A:$BA,MATCH(CK$2,data_pull!$B:$B,0),MATCH($A67,data_pull!$2:$2,0)),CJ67*(( 1+CK16/400)))</f>
        <v>577.4</v>
      </c>
      <c r="CL67" s="122">
        <f>_xlfn.IFNA(INDEX(data_pull!$A:$BA,MATCH(CL$2,data_pull!$B:$B,0),MATCH($A67,data_pull!$2:$2,0)),CK67*(( 1+CL16/400)))</f>
        <v>580.29999999999995</v>
      </c>
      <c r="CM67" s="122">
        <f>_xlfn.IFNA(INDEX(data_pull!$A:$BA,MATCH(CM$2,data_pull!$B:$B,0),MATCH($A67,data_pull!$2:$2,0)),CL67*(( 1+CM16/400)))</f>
        <v>580.9</v>
      </c>
      <c r="CN67" s="122">
        <f>_xlfn.IFNA(INDEX(data_pull!$A:$BA,MATCH(CN$2,data_pull!$B:$B,0),MATCH($A67,data_pull!$2:$2,0)),CM67*(( 1+CN16/400)))</f>
        <v>594.20000000000005</v>
      </c>
      <c r="CO67" s="122">
        <f>_xlfn.IFNA(INDEX(data_pull!$A:$BA,MATCH(CO$2,data_pull!$B:$B,0),MATCH($A67,data_pull!$2:$2,0)),CN67*(( 1+CO16/400)))</f>
        <v>598.4</v>
      </c>
      <c r="CP67" s="122">
        <f>_xlfn.IFNA(INDEX(data_pull!$A:$BA,MATCH(CP$2,data_pull!$B:$B,0),MATCH($A67,data_pull!$2:$2,0)),CO67*(( 1+CP16/400)))</f>
        <v>580.29999999999995</v>
      </c>
      <c r="CQ67" s="122">
        <f>_xlfn.IFNA(INDEX(data_pull!$A:$BA,MATCH(CQ$2,data_pull!$B:$B,0),MATCH($A67,data_pull!$2:$2,0)),CP67*(( 1+CQ16/400)))</f>
        <v>576.70000000000005</v>
      </c>
      <c r="CR67" s="122">
        <f>_xlfn.IFNA(INDEX(data_pull!$A:$BA,MATCH(CR$2,data_pull!$B:$B,0),MATCH($A67,data_pull!$2:$2,0)),CQ67*(( 1+CR16/400)))</f>
        <v>578.70000000000005</v>
      </c>
      <c r="CS67" s="122">
        <f>_xlfn.IFNA(INDEX(data_pull!$A:$BA,MATCH(CS$2,data_pull!$B:$B,0),MATCH($A67,data_pull!$2:$2,0)),CR67*(( 1+CS16/400)))</f>
        <v>584.9</v>
      </c>
      <c r="CT67" s="122">
        <f>_xlfn.IFNA(INDEX(data_pull!$A:$BA,MATCH(CT$2,data_pull!$B:$B,0),MATCH($A67,data_pull!$2:$2,0)),CS67*(( 1+CT16/400)))</f>
        <v>567</v>
      </c>
      <c r="CU67" s="122">
        <f>_xlfn.IFNA(INDEX(data_pull!$A:$BA,MATCH(CU$2,data_pull!$B:$B,0),MATCH($A67,data_pull!$2:$2,0)),CT67*(( 1+CU16/400)))</f>
        <v>569.4</v>
      </c>
      <c r="CV67" s="122">
        <f>_xlfn.IFNA(INDEX(data_pull!$A:$BA,MATCH(CV$2,data_pull!$B:$B,0),MATCH($A67,data_pull!$2:$2,0)),CU67*(( 1+CV16/400)))</f>
        <v>586.5</v>
      </c>
      <c r="CW67" s="122">
        <f>_xlfn.IFNA(INDEX(data_pull!$A:$BA,MATCH(CW$2,data_pull!$B:$B,0),MATCH($A67,data_pull!$2:$2,0)),CV67*(( 1+CW16/400)))</f>
        <v>575.79999999999995</v>
      </c>
      <c r="CX67" s="122">
        <f>_xlfn.IFNA(INDEX(data_pull!$A:$BA,MATCH(CX$2,data_pull!$B:$B,0),MATCH($A67,data_pull!$2:$2,0)),CW67*(( 1+CX16/400)))</f>
        <v>579.1</v>
      </c>
      <c r="CY67" s="122">
        <f>_xlfn.IFNA(INDEX(data_pull!$A:$BA,MATCH(CY$2,data_pull!$B:$B,0),MATCH($A67,data_pull!$2:$2,0)),CX67*(( 1+CY16/400)))</f>
        <v>581</v>
      </c>
      <c r="CZ67" s="122">
        <f>_xlfn.IFNA(INDEX(data_pull!$A:$BA,MATCH(CZ$2,data_pull!$B:$B,0),MATCH($A67,data_pull!$2:$2,0)),CY67*(( 1+CZ16/400)))</f>
        <v>579.29999999999995</v>
      </c>
      <c r="DA67" s="122">
        <f>_xlfn.IFNA(INDEX(data_pull!$A:$BA,MATCH(DA$2,data_pull!$B:$B,0),MATCH($A67,data_pull!$2:$2,0)),CZ67*(( 1+DA16/400)))</f>
        <v>567.29999999999995</v>
      </c>
      <c r="DB67" s="122">
        <f>_xlfn.IFNA(INDEX(data_pull!$A:$BA,MATCH(DB$2,data_pull!$B:$B,0),MATCH($A67,data_pull!$2:$2,0)),DA67*(( 1+DB16/400)))</f>
        <v>579.79999999999995</v>
      </c>
      <c r="DC67" s="122">
        <f>_xlfn.IFNA(INDEX(data_pull!$A:$BA,MATCH(DC$2,data_pull!$B:$B,0),MATCH($A67,data_pull!$2:$2,0)),DB67*(( 1+DC16/400)))</f>
        <v>582.1</v>
      </c>
      <c r="DD67" s="122">
        <f>_xlfn.IFNA(INDEX(data_pull!$A:$BA,MATCH(DD$2,data_pull!$B:$B,0),MATCH($A67,data_pull!$2:$2,0)),DC67*(( 1+DD16/400)))</f>
        <v>577.79999999999995</v>
      </c>
      <c r="DE67" s="122">
        <f>_xlfn.IFNA(INDEX(data_pull!$A:$BA,MATCH(DE$2,data_pull!$B:$B,0),MATCH($A67,data_pull!$2:$2,0)),DD67*(( 1+DE16/400)))</f>
        <v>576.9</v>
      </c>
      <c r="DF67" s="122">
        <f>_xlfn.IFNA(INDEX(data_pull!$A:$BA,MATCH(DF$2,data_pull!$B:$B,0),MATCH($A67,data_pull!$2:$2,0)),DE67*(( 1+DF16/400)))</f>
        <v>570.70000000000005</v>
      </c>
      <c r="DG67" s="122">
        <f>_xlfn.IFNA(INDEX(data_pull!$A:$BA,MATCH(DG$2,data_pull!$B:$B,0),MATCH($A67,data_pull!$2:$2,0)),DF67*(( 1+DG16/400)))</f>
        <v>587.20000000000005</v>
      </c>
      <c r="DH67" s="122">
        <f>_xlfn.IFNA(INDEX(data_pull!$A:$BA,MATCH(DH$2,data_pull!$B:$B,0),MATCH($A67,data_pull!$2:$2,0)),DG67*(( 1+DH16/400)))</f>
        <v>586</v>
      </c>
      <c r="DI67" s="122">
        <f>_xlfn.IFNA(INDEX(data_pull!$A:$BA,MATCH(DI$2,data_pull!$B:$B,0),MATCH($A67,data_pull!$2:$2,0)),DH67*(( 1+DI16/400)))</f>
        <v>589.20000000000005</v>
      </c>
      <c r="DJ67" s="122">
        <f>_xlfn.IFNA(INDEX(data_pull!$A:$BA,MATCH(DJ$2,data_pull!$B:$B,0),MATCH($A67,data_pull!$2:$2,0)),DI67*(( 1+DJ16/400)))</f>
        <v>572.20000000000005</v>
      </c>
      <c r="DK67" s="122">
        <f>_xlfn.IFNA(INDEX(data_pull!$A:$BA,MATCH(DK$2,data_pull!$B:$B,0),MATCH($A67,data_pull!$2:$2,0)),DJ67*(( 1+DK16/400)))</f>
        <v>587.1</v>
      </c>
      <c r="DL67" s="122">
        <f>_xlfn.IFNA(INDEX(data_pull!$A:$BA,MATCH(DL$2,data_pull!$B:$B,0),MATCH($A67,data_pull!$2:$2,0)),DK67*(( 1+DL16/400)))</f>
        <v>588.6</v>
      </c>
      <c r="DM67" s="122">
        <f>_xlfn.IFNA(INDEX(data_pull!$A:$BA,MATCH(DM$2,data_pull!$B:$B,0),MATCH($A67,data_pull!$2:$2,0)),DL67*(( 1+DM16/400)))</f>
        <v>594.20000000000005</v>
      </c>
      <c r="DN67" s="122">
        <f>_xlfn.IFNA(INDEX(data_pull!$A:$BA,MATCH(DN$2,data_pull!$B:$B,0),MATCH($A67,data_pull!$2:$2,0)),DM67*(( 1+DN16/400)))</f>
        <v>595.5</v>
      </c>
      <c r="DO67" s="122">
        <f>_xlfn.IFNA(INDEX(data_pull!$A:$BA,MATCH(DO$2,data_pull!$B:$B,0),MATCH($A67,data_pull!$2:$2,0)),DN67*(( 1+DO16/400)))</f>
        <v>599.79999999999995</v>
      </c>
      <c r="DP67" s="122">
        <f>_xlfn.IFNA(INDEX(data_pull!$A:$BA,MATCH(DP$2,data_pull!$B:$B,0),MATCH($A67,data_pull!$2:$2,0)),DO67*(( 1+DP16/400)))</f>
        <v>614.9</v>
      </c>
      <c r="DQ67" s="122">
        <f>_xlfn.IFNA(INDEX(data_pull!$A:$BA,MATCH(DQ$2,data_pull!$B:$B,0),MATCH($A67,data_pull!$2:$2,0)),DP67*(( 1+DQ16/400)))</f>
        <v>635.20000000000005</v>
      </c>
      <c r="DR67" s="122">
        <f>_xlfn.IFNA(INDEX(data_pull!$A:$BA,MATCH(DR$2,data_pull!$B:$B,0),MATCH($A67,data_pull!$2:$2,0)),DQ67*(( 1+DR16/400)))</f>
        <v>620.4</v>
      </c>
      <c r="DS67" s="122">
        <f>_xlfn.IFNA(INDEX(data_pull!$A:$BA,MATCH(DS$2,data_pull!$B:$B,0),MATCH($A67,data_pull!$2:$2,0)),DR67*(( 1+DS16/400)))</f>
        <v>642</v>
      </c>
      <c r="DT67" s="122">
        <f>_xlfn.IFNA(INDEX(data_pull!$A:$BA,MATCH(DT$2,data_pull!$B:$B,0),MATCH($A67,data_pull!$2:$2,0)),DS67*(( 1+DT16/400)))</f>
        <v>634.1</v>
      </c>
      <c r="DU67" s="122">
        <f>_xlfn.IFNA(INDEX(data_pull!$A:$BA,MATCH(DU$2,data_pull!$B:$B,0),MATCH($A67,data_pull!$2:$2,0)),DT67*(( 1+DU16/400)))</f>
        <v>638.4</v>
      </c>
      <c r="DV67" s="122">
        <f>_xlfn.IFNA(INDEX(data_pull!$A:$BA,MATCH(DV$2,data_pull!$B:$B,0),MATCH($A67,data_pull!$2:$2,0)),DU67*(( 1+DV16/400)))</f>
        <v>653.1</v>
      </c>
      <c r="DW67" s="122">
        <f>_xlfn.IFNA(INDEX(data_pull!$A:$BA,MATCH(DW$2,data_pull!$B:$B,0),MATCH($A67,data_pull!$2:$2,0)),DV67*(( 1+DW16/400)))</f>
        <v>666.1</v>
      </c>
      <c r="DX67" s="122">
        <f>_xlfn.IFNA(INDEX(data_pull!$A:$BA,MATCH(DX$2,data_pull!$B:$B,0),MATCH($A67,data_pull!$2:$2,0)),DW67*(( 1+DX16/400)))</f>
        <v>674.3</v>
      </c>
      <c r="DY67" s="122">
        <f>_xlfn.IFNA(INDEX(data_pull!$A:$BA,MATCH(DY$2,data_pull!$B:$B,0),MATCH($A67,data_pull!$2:$2,0)),DX67*(( 1+DY16/400)))</f>
        <v>686.8</v>
      </c>
      <c r="DZ67" s="122">
        <f>_xlfn.IFNA(INDEX(data_pull!$A:$BA,MATCH(DZ$2,data_pull!$B:$B,0),MATCH($A67,data_pull!$2:$2,0)),DY67*(( 1+DZ16/400)))</f>
        <v>713.9</v>
      </c>
      <c r="EA67" s="122">
        <f>_xlfn.IFNA(INDEX(data_pull!$A:$BA,MATCH(EA$2,data_pull!$B:$B,0),MATCH($A67,data_pull!$2:$2,0)),DZ67*(( 1+EA16/400)))</f>
        <v>734.7</v>
      </c>
      <c r="EB67" s="122">
        <f>_xlfn.IFNA(INDEX(data_pull!$A:$BA,MATCH(EB$2,data_pull!$B:$B,0),MATCH($A67,data_pull!$2:$2,0)),EA67*(( 1+EB16/400)))</f>
        <v>748.2</v>
      </c>
      <c r="EC67" s="122">
        <f>_xlfn.IFNA(INDEX(data_pull!$A:$BA,MATCH(EC$2,data_pull!$B:$B,0),MATCH($A67,data_pull!$2:$2,0)),EB67*(( 1+EC16/400)))</f>
        <v>775.1</v>
      </c>
      <c r="ED67" s="122">
        <f>_xlfn.IFNA(INDEX(data_pull!$A:$BA,MATCH(ED$2,data_pull!$B:$B,0),MATCH($A67,data_pull!$2:$2,0)),EC67*(( 1+ED16/400)))</f>
        <v>792.3</v>
      </c>
      <c r="EE67" s="122">
        <f>_xlfn.IFNA(INDEX(data_pull!$A:$BA,MATCH(EE$2,data_pull!$B:$B,0),MATCH($A67,data_pull!$2:$2,0)),ED67*(( 1+EE16/400)))</f>
        <v>825.5</v>
      </c>
      <c r="EF67" s="122">
        <f>_xlfn.IFNA(INDEX(data_pull!$A:$BA,MATCH(EF$2,data_pull!$B:$B,0),MATCH($A67,data_pull!$2:$2,0)),EE67*(( 1+EF16/400)))</f>
        <v>832.7</v>
      </c>
      <c r="EG67" s="122">
        <f>_xlfn.IFNA(INDEX(data_pull!$A:$BA,MATCH(EG$2,data_pull!$B:$B,0),MATCH($A67,data_pull!$2:$2,0)),EF67*(( 1+EG16/400)))</f>
        <v>854.6</v>
      </c>
      <c r="EH67" s="122">
        <f>_xlfn.IFNA(INDEX(data_pull!$A:$BA,MATCH(EH$2,data_pull!$B:$B,0),MATCH($A67,data_pull!$2:$2,0)),EG67*(( 1+EH16/400)))</f>
        <v>871.3</v>
      </c>
      <c r="EI67" s="122">
        <f>_xlfn.IFNA(INDEX(data_pull!$A:$BA,MATCH(EI$2,data_pull!$B:$B,0),MATCH($A67,data_pull!$2:$2,0)),EH67*(( 1+EI16/400)))</f>
        <v>884.2</v>
      </c>
      <c r="EJ67" s="122">
        <f>_xlfn.IFNA(INDEX(data_pull!$A:$BA,MATCH(EJ$2,data_pull!$B:$B,0),MATCH($A67,data_pull!$2:$2,0)),EI67*(( 1+EJ16/400)))</f>
        <v>902.2</v>
      </c>
      <c r="EK67" s="122">
        <f>_xlfn.IFNA(INDEX(data_pull!$A:$BA,MATCH(EK$2,data_pull!$B:$B,0),MATCH($A67,data_pull!$2:$2,0)),EJ67*(( 1+EK16/400)))</f>
        <v>909.3</v>
      </c>
      <c r="EL67" s="122">
        <f>_xlfn.IFNA(INDEX(data_pull!$A:$BA,MATCH(EL$2,data_pull!$B:$B,0),MATCH($A67,data_pull!$2:$2,0)),EK67*(( 1+EL16/400)))</f>
        <v>931.5</v>
      </c>
      <c r="EM67" s="122">
        <f>_xlfn.IFNA(INDEX(data_pull!$A:$BA,MATCH(EM$2,data_pull!$B:$B,0),MATCH($A67,data_pull!$2:$2,0)),EL67*(( 1+EM16/400)))</f>
        <v>939</v>
      </c>
      <c r="EN67" s="122">
        <f>_xlfn.IFNA(INDEX(data_pull!$A:$BA,MATCH(EN$2,data_pull!$B:$B,0),MATCH($A67,data_pull!$2:$2,0)),EM67*(( 1+EN16/400)))</f>
        <v>956.1</v>
      </c>
      <c r="EO67" s="122">
        <f>_xlfn.IFNA(INDEX(data_pull!$A:$BA,MATCH(EO$2,data_pull!$B:$B,0),MATCH($A67,data_pull!$2:$2,0)),EN67*(( 1+EO16/400)))</f>
        <v>963.3</v>
      </c>
      <c r="EP67" s="122">
        <f>_xlfn.IFNA(INDEX(data_pull!$A:$BA,MATCH(EP$2,data_pull!$B:$B,0),MATCH($A67,data_pull!$2:$2,0)),EO67*(( 1+EP16/400)))</f>
        <v>996.6</v>
      </c>
      <c r="EQ67" s="122">
        <f>_xlfn.IFNA(INDEX(data_pull!$A:$BA,MATCH(EQ$2,data_pull!$B:$B,0),MATCH($A67,data_pull!$2:$2,0)),EP67*(( 1+EQ16/400)))</f>
        <v>996.6</v>
      </c>
      <c r="ER67" s="122">
        <f>_xlfn.IFNA(INDEX(data_pull!$A:$BA,MATCH(ER$2,data_pull!$B:$B,0),MATCH($A67,data_pull!$2:$2,0)),EQ67*(( 1+ER16/400)))</f>
        <v>994.9</v>
      </c>
      <c r="ES67" s="122">
        <f>_xlfn.IFNA(INDEX(data_pull!$A:$BA,MATCH(ES$2,data_pull!$B:$B,0),MATCH($A67,data_pull!$2:$2,0)),ER67*(( 1+ES16/400)))</f>
        <v>1014.6</v>
      </c>
      <c r="ET67" s="122">
        <f>_xlfn.IFNA(INDEX(data_pull!$A:$BA,MATCH(ET$2,data_pull!$B:$B,0),MATCH($A67,data_pull!$2:$2,0)),ES67*(( 1+ET16/400)))</f>
        <v>1017.2</v>
      </c>
      <c r="EU67" s="122">
        <f>_xlfn.IFNA(INDEX(data_pull!$A:$BA,MATCH(EU$2,data_pull!$B:$B,0),MATCH($A67,data_pull!$2:$2,0)),ET67*(( 1+EU16/400)))</f>
        <v>1042</v>
      </c>
      <c r="EV67" s="122">
        <f>_xlfn.IFNA(INDEX(data_pull!$A:$BA,MATCH(EV$2,data_pull!$B:$B,0),MATCH($A67,data_pull!$2:$2,0)),EU67*(( 1+EV16/400)))</f>
        <v>1058.3</v>
      </c>
      <c r="EW67" s="122">
        <f>_xlfn.IFNA(INDEX(data_pull!$A:$BA,MATCH(EW$2,data_pull!$B:$B,0),MATCH($A67,data_pull!$2:$2,0)),EV67*(( 1+EW16/400)))</f>
        <v>1084.5999999999999</v>
      </c>
      <c r="EX67" s="122">
        <f>_xlfn.IFNA(INDEX(data_pull!$A:$BA,MATCH(EX$2,data_pull!$B:$B,0),MATCH($A67,data_pull!$2:$2,0)),EW67*(( 1+EX16/400)))</f>
        <v>1110.3</v>
      </c>
      <c r="EY67" s="122">
        <f>_xlfn.IFNA(INDEX(data_pull!$A:$BA,MATCH(EY$2,data_pull!$B:$B,0),MATCH($A67,data_pull!$2:$2,0)),EX67*(( 1+EY16/400)))</f>
        <v>1145.5</v>
      </c>
      <c r="EZ67" s="122">
        <f>_xlfn.IFNA(INDEX(data_pull!$A:$BA,MATCH(EZ$2,data_pull!$B:$B,0),MATCH($A67,data_pull!$2:$2,0)),EY67*(( 1+EZ16/400)))</f>
        <v>1168.7</v>
      </c>
      <c r="FA67" s="122">
        <f>_xlfn.IFNA(INDEX(data_pull!$A:$BA,MATCH(FA$2,data_pull!$B:$B,0),MATCH($A67,data_pull!$2:$2,0)),EZ67*(( 1+FA16/400)))</f>
        <v>1177.9000000000001</v>
      </c>
      <c r="FB67" s="122">
        <f>_xlfn.IFNA(INDEX(data_pull!$A:$BA,MATCH(FB$2,data_pull!$B:$B,0),MATCH($A67,data_pull!$2:$2,0)),FA67*(( 1+FB16/400)))</f>
        <v>1183</v>
      </c>
      <c r="FC67" s="122">
        <f>_xlfn.IFNA(INDEX(data_pull!$A:$BA,MATCH(FC$2,data_pull!$B:$B,0),MATCH($A67,data_pull!$2:$2,0)),FB67*(( 1+FC16/400)))</f>
        <v>1210.8</v>
      </c>
      <c r="FD67" s="122">
        <f>_xlfn.IFNA(INDEX(data_pull!$A:$BA,MATCH(FD$2,data_pull!$B:$B,0),MATCH($A67,data_pull!$2:$2,0)),FC67*(( 1+FD16/400)))</f>
        <v>1225.5</v>
      </c>
      <c r="FE67" s="122">
        <f>_xlfn.IFNA(INDEX(data_pull!$A:$BA,MATCH(FE$2,data_pull!$B:$B,0),MATCH($A67,data_pull!$2:$2,0)),FD67*(( 1+FE16/400)))</f>
        <v>1253.4000000000001</v>
      </c>
      <c r="FF67" s="122">
        <f>_xlfn.IFNA(INDEX(data_pull!$A:$BA,MATCH(FF$2,data_pull!$B:$B,0),MATCH($A67,data_pull!$2:$2,0)),FE67*(( 1+FF16/400)))</f>
        <v>1275.7</v>
      </c>
      <c r="FG67" s="122">
        <f>_xlfn.IFNA(INDEX(data_pull!$A:$BA,MATCH(FG$2,data_pull!$B:$B,0),MATCH($A67,data_pull!$2:$2,0)),FF67*(( 1+FG16/400)))</f>
        <v>1302.5999999999999</v>
      </c>
      <c r="FH67" s="122">
        <f>_xlfn.IFNA(INDEX(data_pull!$A:$BA,MATCH(FH$2,data_pull!$B:$B,0),MATCH($A67,data_pull!$2:$2,0)),FG67*(( 1+FH16/400)))</f>
        <v>1302.3</v>
      </c>
      <c r="FI67" s="122">
        <f>_xlfn.IFNA(INDEX(data_pull!$A:$BA,MATCH(FI$2,data_pull!$B:$B,0),MATCH($A67,data_pull!$2:$2,0)),FH67*(( 1+FI16/400)))</f>
        <v>1311.1</v>
      </c>
      <c r="FJ67" s="122">
        <f>_xlfn.IFNA(INDEX(data_pull!$A:$BA,MATCH(FJ$2,data_pull!$B:$B,0),MATCH($A67,data_pull!$2:$2,0)),FI67*(( 1+FJ16/400)))</f>
        <v>1304.7</v>
      </c>
      <c r="FK67" s="122">
        <f>_xlfn.IFNA(INDEX(data_pull!$A:$BA,MATCH(FK$2,data_pull!$B:$B,0),MATCH($A67,data_pull!$2:$2,0)),FJ67*(( 1+FK16/400)))</f>
        <v>1311.8</v>
      </c>
      <c r="FL67" s="122">
        <f>_xlfn.IFNA(INDEX(data_pull!$A:$BA,MATCH(FL$2,data_pull!$B:$B,0),MATCH($A67,data_pull!$2:$2,0)),FK67*(( 1+FL16/400)))</f>
        <v>1288</v>
      </c>
      <c r="FM67" s="122">
        <f>_xlfn.IFNA(INDEX(data_pull!$A:$BA,MATCH(FM$2,data_pull!$B:$B,0),MATCH($A67,data_pull!$2:$2,0)),FL67*(( 1+FM16/400)))</f>
        <v>1291.2</v>
      </c>
      <c r="FN67" s="122">
        <f>_xlfn.IFNA(INDEX(data_pull!$A:$BA,MATCH(FN$2,data_pull!$B:$B,0),MATCH($A67,data_pull!$2:$2,0)),FM67*(( 1+FN16/400)))</f>
        <v>1295.5999999999999</v>
      </c>
      <c r="FO67" s="122">
        <f>_xlfn.IFNA(INDEX(data_pull!$A:$BA,MATCH(FO$2,data_pull!$B:$B,0),MATCH($A67,data_pull!$2:$2,0)),FN67*(( 1+FO16/400)))</f>
        <v>1288.2</v>
      </c>
      <c r="FP67" s="122">
        <f>_xlfn.IFNA(INDEX(data_pull!$A:$BA,MATCH(FP$2,data_pull!$B:$B,0),MATCH($A67,data_pull!$2:$2,0)),FO67*(( 1+FP16/400)))</f>
        <v>1293.3</v>
      </c>
      <c r="FQ67" s="122">
        <f>_xlfn.IFNA(INDEX(data_pull!$A:$BA,MATCH(FQ$2,data_pull!$B:$B,0),MATCH($A67,data_pull!$2:$2,0)),FP67*(( 1+FQ16/400)))</f>
        <v>1269.0999999999999</v>
      </c>
      <c r="FR67" s="122">
        <f>_xlfn.IFNA(INDEX(data_pull!$A:$BA,MATCH(FR$2,data_pull!$B:$B,0),MATCH($A67,data_pull!$2:$2,0)),FQ67*(( 1+FR16/400)))</f>
        <v>1240</v>
      </c>
      <c r="FS67" s="122">
        <f>_xlfn.IFNA(INDEX(data_pull!$A:$BA,MATCH(FS$2,data_pull!$B:$B,0),MATCH($A67,data_pull!$2:$2,0)),FR67*(( 1+FS16/400)))</f>
        <v>1232.3</v>
      </c>
      <c r="FT67" s="122">
        <f>_xlfn.IFNA(INDEX(data_pull!$A:$BA,MATCH(FT$2,data_pull!$B:$B,0),MATCH($A67,data_pull!$2:$2,0)),FS67*(( 1+FT16/400)))</f>
        <v>1218.4000000000001</v>
      </c>
      <c r="FU67" s="122">
        <f>_xlfn.IFNA(INDEX(data_pull!$A:$BA,MATCH(FU$2,data_pull!$B:$B,0),MATCH($A67,data_pull!$2:$2,0)),FT67*(( 1+FU16/400)))</f>
        <v>1215.5999999999999</v>
      </c>
      <c r="FV67" s="122">
        <f>_xlfn.IFNA(INDEX(data_pull!$A:$BA,MATCH(FV$2,data_pull!$B:$B,0),MATCH($A67,data_pull!$2:$2,0)),FU67*(( 1+FV16/400)))</f>
        <v>1213.2</v>
      </c>
      <c r="FW67" s="122">
        <f>_xlfn.IFNA(INDEX(data_pull!$A:$BA,MATCH(FW$2,data_pull!$B:$B,0),MATCH($A67,data_pull!$2:$2,0)),FV67*(( 1+FW16/400)))</f>
        <v>1207.2</v>
      </c>
      <c r="FX67" s="122">
        <f>_xlfn.IFNA(INDEX(data_pull!$A:$BA,MATCH(FX$2,data_pull!$B:$B,0),MATCH($A67,data_pull!$2:$2,0)),FW67*(( 1+FX16/400)))</f>
        <v>1226.8</v>
      </c>
      <c r="FY67" s="122">
        <f>_xlfn.IFNA(INDEX(data_pull!$A:$BA,MATCH(FY$2,data_pull!$B:$B,0),MATCH($A67,data_pull!$2:$2,0)),FX67*(( 1+FY16/400)))</f>
        <v>1209.5</v>
      </c>
      <c r="FZ67" s="122">
        <f>_xlfn.IFNA(INDEX(data_pull!$A:$BA,MATCH(FZ$2,data_pull!$B:$B,0),MATCH($A67,data_pull!$2:$2,0)),FY67*(( 1+FZ16/400)))</f>
        <v>1214.5</v>
      </c>
      <c r="GA67" s="122">
        <f>_xlfn.IFNA(INDEX(data_pull!$A:$BA,MATCH(GA$2,data_pull!$B:$B,0),MATCH($A67,data_pull!$2:$2,0)),FZ67*(( 1+GA16/400)))</f>
        <v>1221</v>
      </c>
      <c r="GB67" s="122">
        <f>_xlfn.IFNA(INDEX(data_pull!$A:$BA,MATCH(GB$2,data_pull!$B:$B,0),MATCH($A67,data_pull!$2:$2,0)),GA67*(( 1+GB16/400)))</f>
        <v>1221.4000000000001</v>
      </c>
      <c r="GC67" s="122">
        <f>_xlfn.IFNA(INDEX(data_pull!$A:$BA,MATCH(GC$2,data_pull!$B:$B,0),MATCH($A67,data_pull!$2:$2,0)),GB67*(( 1+GC16/400)))</f>
        <v>1226.5999999999999</v>
      </c>
      <c r="GD67" s="122">
        <f>_xlfn.IFNA(INDEX(data_pull!$A:$BA,MATCH(GD$2,data_pull!$B:$B,0),MATCH($A67,data_pull!$2:$2,0)),GC67*(( 1+GD16/400)))</f>
        <v>1223.5</v>
      </c>
      <c r="GE67" s="122">
        <f>_xlfn.IFNA(INDEX(data_pull!$A:$BA,MATCH(GE$2,data_pull!$B:$B,0),MATCH($A67,data_pull!$2:$2,0)),GD67*(( 1+GE16/400)))</f>
        <v>1225.4000000000001</v>
      </c>
      <c r="GF67" s="122">
        <f>_xlfn.IFNA(INDEX(data_pull!$A:$BA,MATCH(GF$2,data_pull!$B:$B,0),MATCH($A67,data_pull!$2:$2,0)),GE67*(( 1+GF16/400)))</f>
        <v>1235.9000000000001</v>
      </c>
      <c r="GG67" s="122">
        <f>_xlfn.IFNA(INDEX(data_pull!$A:$BA,MATCH(GG$2,data_pull!$B:$B,0),MATCH($A67,data_pull!$2:$2,0)),GF67*(( 1+GG16/400)))</f>
        <v>1244.0999999999999</v>
      </c>
      <c r="GH67" s="122">
        <f>_xlfn.IFNA(INDEX(data_pull!$A:$BA,MATCH(GH$2,data_pull!$B:$B,0),MATCH($A67,data_pull!$2:$2,0)),GG67*(( 1+GH16/400)))</f>
        <v>1252.4000000000001</v>
      </c>
      <c r="GI67" s="122">
        <f>_xlfn.IFNA(INDEX(data_pull!$A:$BA,MATCH(GI$2,data_pull!$B:$B,0),MATCH($A67,data_pull!$2:$2,0)),GH67*(( 1+GI16/400)))</f>
        <v>1264</v>
      </c>
      <c r="GJ67" s="122">
        <f>_xlfn.IFNA(INDEX(data_pull!$A:$BA,MATCH(GJ$2,data_pull!$B:$B,0),MATCH($A67,data_pull!$2:$2,0)),GI67*(( 1+GJ16/400)))</f>
        <v>1263.8</v>
      </c>
      <c r="GK67" s="122">
        <f>_xlfn.IFNA(INDEX(data_pull!$A:$BA,MATCH(GK$2,data_pull!$B:$B,0),MATCH($A67,data_pull!$2:$2,0)),GJ67*(( 1+GK16/400)))</f>
        <v>1280.5999999999999</v>
      </c>
      <c r="GL67" s="122">
        <f>_xlfn.IFNA(INDEX(data_pull!$A:$BA,MATCH(GL$2,data_pull!$B:$B,0),MATCH($A67,data_pull!$2:$2,0)),GK67*(( 1+GL16/400)))</f>
        <v>1294.8</v>
      </c>
      <c r="GM67" s="122">
        <f>_xlfn.IFNA(INDEX(data_pull!$A:$BA,MATCH(GM$2,data_pull!$B:$B,0),MATCH($A67,data_pull!$2:$2,0)),GL67*(( 1+GM16/400)))</f>
        <v>1313</v>
      </c>
      <c r="GN67" s="122">
        <f>_xlfn.IFNA(INDEX(data_pull!$A:$BA,MATCH(GN$2,data_pull!$B:$B,0),MATCH($A67,data_pull!$2:$2,0)),GM67*(( 1+GN16/400)))</f>
        <v>1329.5</v>
      </c>
      <c r="GO67" s="122">
        <f>_xlfn.IFNA(INDEX(data_pull!$A:$BA,MATCH(GO$2,data_pull!$B:$B,0),MATCH($A67,data_pull!$2:$2,0)),GN67*(( 1+GO16/400)))</f>
        <v>1342.2</v>
      </c>
      <c r="GP67" s="122">
        <f>_xlfn.IFNA(INDEX(data_pull!$A:$BA,MATCH(GP$2,data_pull!$B:$B,0),MATCH($A67,data_pull!$2:$2,0)),GO67*(( 1+GP16/400)))</f>
        <v>1360.5393330859374</v>
      </c>
      <c r="GQ67" s="122">
        <f>_xlfn.IFNA(INDEX(data_pull!$A:$BA,MATCH(GQ$2,data_pull!$B:$B,0),MATCH($A67,data_pull!$2:$2,0)),GP67*(( 1+GQ16/400)))</f>
        <v>1367.6078682174077</v>
      </c>
      <c r="GR67" s="122">
        <f>_xlfn.IFNA(INDEX(data_pull!$A:$BA,MATCH(GR$2,data_pull!$B:$B,0),MATCH($A67,data_pull!$2:$2,0)),GQ67*(( 1+GR16/400)))</f>
        <v>1371.7761459766657</v>
      </c>
      <c r="GS67" s="122">
        <f>_xlfn.IFNA(INDEX(data_pull!$A:$BA,MATCH(GS$2,data_pull!$B:$B,0),MATCH($A67,data_pull!$2:$2,0)),GR67*(( 1+GS16/400)))</f>
        <v>1346.6151714935681</v>
      </c>
      <c r="GT67" s="122">
        <f>_xlfn.IFNA(INDEX(data_pull!$A:$BA,MATCH(GT$2,data_pull!$B:$B,0),MATCH($A67,data_pull!$2:$2,0)),GS67*(( 1+GT16/400)))</f>
        <v>1332.7008282630593</v>
      </c>
      <c r="GU67" s="122">
        <f>_xlfn.IFNA(INDEX(data_pull!$A:$BA,MATCH(GU$2,data_pull!$B:$B,0),MATCH($A67,data_pull!$2:$2,0)),GT67*(( 1+GU16/400)))</f>
        <v>1327.8827911564592</v>
      </c>
      <c r="GV67" s="122">
        <f>_xlfn.IFNA(INDEX(data_pull!$A:$BA,MATCH(GV$2,data_pull!$B:$B,0),MATCH($A67,data_pull!$2:$2,0)),GU67*(( 1+GV16/400)))</f>
        <v>1332.5539885310163</v>
      </c>
      <c r="GW67" s="122">
        <f>_xlfn.IFNA(INDEX(data_pull!$A:$BA,MATCH(GW$2,data_pull!$B:$B,0),MATCH($A67,data_pull!$2:$2,0)),GV67*(( 1+GW16/400)))</f>
        <v>1338.5258476495501</v>
      </c>
      <c r="GX67" s="122">
        <f>_xlfn.IFNA(INDEX(data_pull!$A:$BA,MATCH(GX$2,data_pull!$B:$B,0),MATCH($A67,data_pull!$2:$2,0)),GW67*(( 1+GX16/400)))</f>
        <v>1345.400332683547</v>
      </c>
      <c r="GY67" s="122">
        <f>_xlfn.IFNA(INDEX(data_pull!$A:$BA,MATCH(GY$2,data_pull!$B:$B,0),MATCH($A67,data_pull!$2:$2,0)),GX67*(( 1+GY16/400)))</f>
        <v>1352.1744424424023</v>
      </c>
      <c r="GZ67" s="122">
        <f>_xlfn.IFNA(INDEX(data_pull!$A:$BA,MATCH(GZ$2,data_pull!$B:$B,0),MATCH($A67,data_pull!$2:$2,0)),GY67*(( 1+GZ16/400)))</f>
        <v>1358.2465578984275</v>
      </c>
      <c r="HA67" s="122">
        <f>_xlfn.IFNA(INDEX(data_pull!$A:$BA,MATCH(HA$2,data_pull!$B:$B,0),MATCH($A67,data_pull!$2:$2,0)),GZ67*(( 1+HA16/400)))</f>
        <v>1364.2184794363066</v>
      </c>
      <c r="HB67" s="122">
        <f>_xlfn.IFNA(INDEX(data_pull!$A:$BA,MATCH(HB$2,data_pull!$B:$B,0),MATCH($A67,data_pull!$2:$2,0)),HA67*(( 1+HB16/400)))</f>
        <v>1365.5058035411175</v>
      </c>
      <c r="HC67" s="122">
        <f>_xlfn.IFNA(INDEX(data_pull!$A:$BA,MATCH(HC$2,data_pull!$B:$B,0),MATCH($A67,data_pull!$2:$2,0)),HB67*(( 1+HC16/400)))</f>
        <v>1368.3825206624861</v>
      </c>
      <c r="HD67" s="122">
        <f>_xlfn.IFNA(INDEX(data_pull!$A:$BA,MATCH(HD$2,data_pull!$B:$B,0),MATCH($A67,data_pull!$2:$2,0)),HC67*(( 1+HD16/400)))</f>
        <v>1374.2542051854473</v>
      </c>
      <c r="HE67" s="122">
        <f>_xlfn.IFNA(INDEX(data_pull!$A:$BA,MATCH(HE$2,data_pull!$B:$B,0),MATCH($A67,data_pull!$2:$2,0)),HD67*(( 1+HE16/400)))</f>
        <v>1380.526676166679</v>
      </c>
      <c r="HF67" s="122">
        <f>_xlfn.IFNA(INDEX(data_pull!$A:$BA,MATCH(HF$2,data_pull!$B:$B,0),MATCH($A67,data_pull!$2:$2,0)),HE67*(( 1+HF16/400)))</f>
        <v>1388.1040356279568</v>
      </c>
      <c r="HG67" s="122">
        <f>_xlfn.IFNA(INDEX(data_pull!$A:$BA,MATCH(HG$2,data_pull!$B:$B,0),MATCH($A67,data_pull!$2:$2,0)),HF67*(( 1+HG16/400)))</f>
        <v>1395.6813966050977</v>
      </c>
      <c r="HH67" s="122">
        <f>_xlfn.IFNA(INDEX(data_pull!$A:$BA,MATCH(HH$2,data_pull!$B:$B,0),MATCH($A67,data_pull!$2:$2,0)),HG67*(( 1+HH16/400)))</f>
        <v>1403.2587590736771</v>
      </c>
      <c r="HI67" s="122">
        <f>_xlfn.IFNA(INDEX(data_pull!$A:$BA,MATCH(HI$2,data_pull!$B:$B,0),MATCH($A67,data_pull!$2:$2,0)),HH67*(( 1+HI16/400)))</f>
        <v>1411.0371703668625</v>
      </c>
      <c r="HJ67" s="122">
        <f>_xlfn.IFNA(INDEX(data_pull!$A:$BA,MATCH(HJ$2,data_pull!$B:$B,0),MATCH($A67,data_pull!$2:$2,0)),HI67*(( 1+HJ16/400)))</f>
        <v>1418.313144282766</v>
      </c>
      <c r="HK67" s="122">
        <f>_xlfn.IFNA(INDEX(data_pull!$A:$BA,MATCH(HK$2,data_pull!$B:$B,0),MATCH($A67,data_pull!$2:$2,0)),HJ67*(( 1+HK16/400)))</f>
        <v>1424.3854472320745</v>
      </c>
      <c r="HL67" s="122">
        <f>_xlfn.IFNA(INDEX(data_pull!$A:$BA,MATCH(HL$2,data_pull!$B:$B,0),MATCH($A67,data_pull!$2:$2,0)),HK67*(( 1+HL16/400)))</f>
        <v>1433.1701425027263</v>
      </c>
      <c r="HM67" s="122">
        <f>_xlfn.IFNA(INDEX(data_pull!$A:$BA,MATCH(HM$2,data_pull!$B:$B,0),MATCH($A67,data_pull!$2:$2,0)),HL67*(( 1+HM16/400)))</f>
        <v>1441.0490673302847</v>
      </c>
      <c r="HN67" s="122">
        <f>_xlfn.IFNA(INDEX(data_pull!$A:$BA,MATCH(HN$2,data_pull!$B:$B,0),MATCH($A67,data_pull!$2:$2,0)),HM67*(( 1+HN16/400)))</f>
        <v>1448.927993741549</v>
      </c>
      <c r="HO67" s="122">
        <f>_xlfn.IFNA(INDEX(data_pull!$A:$BA,MATCH(HO$2,data_pull!$B:$B,0),MATCH($A67,data_pull!$2:$2,0)),HN67*(( 1+HO16/400)))</f>
        <v>1456.9074714238091</v>
      </c>
      <c r="HP67" s="122">
        <f>_xlfn.IFNA(INDEX(data_pull!$A:$BA,MATCH(HP$2,data_pull!$B:$B,0),MATCH($A67,data_pull!$2:$2,0)),HO67*(( 1+HP16/400)))</f>
        <v>1464.886950718321</v>
      </c>
      <c r="HQ67" s="122">
        <f>_xlfn.IFNA(INDEX(data_pull!$A:$BA,MATCH(HQ$2,data_pull!$B:$B,0),MATCH($A67,data_pull!$2:$2,0)),HP67*(( 1+HQ16/400)))</f>
        <v>1472.9669929121872</v>
      </c>
      <c r="HR67" s="122">
        <f>_xlfn.IFNA(INDEX(data_pull!$A:$BA,MATCH(HR$2,data_pull!$B:$B,0),MATCH($A67,data_pull!$2:$2,0)),HQ67*(( 1+HR16/400)))</f>
        <v>1481.0470367462483</v>
      </c>
      <c r="HS67" s="122">
        <f>_xlfn.IFNA(INDEX(data_pull!$A:$BA,MATCH(HS$2,data_pull!$B:$B,0),MATCH($A67,data_pull!$2:$2,0)),HR67*(( 1+HS16/400)))</f>
        <v>1489.3282475781209</v>
      </c>
      <c r="HT67" s="122">
        <f>_xlfn.IFNA(INDEX(data_pull!$A:$BA,MATCH(HT$2,data_pull!$B:$B,0),MATCH($A67,data_pull!$2:$2,0)),HS67*(( 1+HT16/400)))</f>
        <v>1498.2134083780097</v>
      </c>
      <c r="HU67" s="122">
        <f>_xlfn.IFNA(INDEX(data_pull!$A:$BA,MATCH(HU$2,data_pull!$B:$B,0),MATCH($A67,data_pull!$2:$2,0)),HT67*(( 1+HU16/400)))</f>
        <v>1506.9978686502482</v>
      </c>
      <c r="HV67" s="122">
        <f>_xlfn.IFNA(INDEX(data_pull!$A:$BA,MATCH(HV$2,data_pull!$B:$B,0),MATCH($A67,data_pull!$2:$2,0)),HU67*(( 1+HV16/400)))</f>
        <v>1516.0844834900329</v>
      </c>
      <c r="HW67" s="122">
        <f>_xlfn.IFNA(INDEX(data_pull!$A:$BA,MATCH(HW$2,data_pull!$B:$B,0),MATCH($A67,data_pull!$2:$2,0)),HV67*(( 1+HW16/400)))</f>
        <v>1525.2718523265366</v>
      </c>
      <c r="HX67" s="122">
        <f>_xlfn.IFNA(INDEX(data_pull!$A:$BA,MATCH(HX$2,data_pull!$B:$B,0),MATCH($A67,data_pull!$2:$2,0)),HW67*(( 1+HX16/400)))</f>
        <v>1534.862403910244</v>
      </c>
      <c r="HY67" s="122">
        <f>_xlfn.IFNA(INDEX(data_pull!$A:$BA,MATCH(HY$2,data_pull!$B:$B,0),MATCH($A67,data_pull!$2:$2,0)),HX67*(( 1+HY16/400)))</f>
        <v>1544.5537964004704</v>
      </c>
      <c r="HZ67" s="122">
        <f>_xlfn.IFNA(INDEX(data_pull!$A:$BA,MATCH(HZ$2,data_pull!$B:$B,0),MATCH($A67,data_pull!$2:$2,0)),HY67*(( 1+HZ16/400)))</f>
        <v>1554.4469142570742</v>
      </c>
      <c r="IA67" s="122">
        <f>_xlfn.IFNA(INDEX(data_pull!$A:$BA,MATCH(IA$2,data_pull!$B:$B,0),MATCH($A67,data_pull!$2:$2,0)),HZ67*(( 1+IA16/400)))</f>
        <v>1564.5418226165943</v>
      </c>
      <c r="IB67" s="122">
        <f>_xlfn.IFNA(INDEX(data_pull!$A:$BA,MATCH(IB$2,data_pull!$B:$B,0),MATCH($A67,data_pull!$2:$2,0)),IA67*(( 1+IB16/400)))</f>
        <v>1574.7376505438356</v>
      </c>
      <c r="IC67" s="122">
        <f>_xlfn.IFNA(INDEX(data_pull!$A:$BA,MATCH(IC$2,data_pull!$B:$B,0),MATCH($A67,data_pull!$2:$2,0)),IB67*(( 1+IC16/400)))</f>
        <v>1585.0344109224188</v>
      </c>
      <c r="ID67" s="60"/>
    </row>
    <row r="68" spans="1:238">
      <c r="A68" s="69" t="s">
        <v>406</v>
      </c>
      <c r="B68" s="60">
        <f>_xlfn.IFNA(INDEX(data_pull!$A:$BA,MATCH(B$2,data_pull!$B:$B,0),MATCH($A68,data_pull!$2:$2,0)),A68*(( 1+B17/400)))</f>
        <v>114.3</v>
      </c>
      <c r="C68" s="60">
        <f>_xlfn.IFNA(INDEX(data_pull!$A:$BA,MATCH(C$2,data_pull!$B:$B,0),MATCH($A68,data_pull!$2:$2,0)),B68*(( 1+C17/400)))</f>
        <v>117.4</v>
      </c>
      <c r="D68" s="60">
        <f>_xlfn.IFNA(INDEX(data_pull!$A:$BA,MATCH(D$2,data_pull!$B:$B,0),MATCH($A68,data_pull!$2:$2,0)),C68*(( 1+D17/400)))</f>
        <v>122.2</v>
      </c>
      <c r="E68" s="60">
        <f>_xlfn.IFNA(INDEX(data_pull!$A:$BA,MATCH(E$2,data_pull!$B:$B,0),MATCH($A68,data_pull!$2:$2,0)),D68*(( 1+E17/400)))</f>
        <v>125.2</v>
      </c>
      <c r="F68" s="60">
        <f>_xlfn.IFNA(INDEX(data_pull!$A:$BA,MATCH(F$2,data_pull!$B:$B,0),MATCH($A68,data_pull!$2:$2,0)),E68*(( 1+F17/400)))</f>
        <v>128.6</v>
      </c>
      <c r="G68" s="60">
        <f>_xlfn.IFNA(INDEX(data_pull!$A:$BA,MATCH(G$2,data_pull!$B:$B,0),MATCH($A68,data_pull!$2:$2,0)),F68*(( 1+G17/400)))</f>
        <v>131.9</v>
      </c>
      <c r="H68" s="60">
        <f>_xlfn.IFNA(INDEX(data_pull!$A:$BA,MATCH(H$2,data_pull!$B:$B,0),MATCH($A68,data_pull!$2:$2,0)),G68*(( 1+H17/400)))</f>
        <v>134.19999999999999</v>
      </c>
      <c r="I68" s="60">
        <f>_xlfn.IFNA(INDEX(data_pull!$A:$BA,MATCH(I$2,data_pull!$B:$B,0),MATCH($A68,data_pull!$2:$2,0)),H68*(( 1+I17/400)))</f>
        <v>137.4</v>
      </c>
      <c r="J68" s="60">
        <f>_xlfn.IFNA(INDEX(data_pull!$A:$BA,MATCH(J$2,data_pull!$B:$B,0),MATCH($A68,data_pull!$2:$2,0)),I68*(( 1+J17/400)))</f>
        <v>140.80000000000001</v>
      </c>
      <c r="K68" s="60">
        <f>_xlfn.IFNA(INDEX(data_pull!$A:$BA,MATCH(K$2,data_pull!$B:$B,0),MATCH($A68,data_pull!$2:$2,0)),J68*(( 1+K17/400)))</f>
        <v>142.19999999999999</v>
      </c>
      <c r="L68" s="60">
        <f>_xlfn.IFNA(INDEX(data_pull!$A:$BA,MATCH(L$2,data_pull!$B:$B,0),MATCH($A68,data_pull!$2:$2,0)),K68*(( 1+L17/400)))</f>
        <v>145.6</v>
      </c>
      <c r="M68" s="60">
        <f>_xlfn.IFNA(INDEX(data_pull!$A:$BA,MATCH(M$2,data_pull!$B:$B,0),MATCH($A68,data_pull!$2:$2,0)),L68*(( 1+M17/400)))</f>
        <v>149.6</v>
      </c>
      <c r="N68" s="60">
        <f>_xlfn.IFNA(INDEX(data_pull!$A:$BA,MATCH(N$2,data_pull!$B:$B,0),MATCH($A68,data_pull!$2:$2,0)),M68*(( 1+N17/400)))</f>
        <v>153.19999999999999</v>
      </c>
      <c r="O68" s="60">
        <f>_xlfn.IFNA(INDEX(data_pull!$A:$BA,MATCH(O$2,data_pull!$B:$B,0),MATCH($A68,data_pull!$2:$2,0)),N68*(( 1+O17/400)))</f>
        <v>156.19999999999999</v>
      </c>
      <c r="P68" s="60">
        <f>_xlfn.IFNA(INDEX(data_pull!$A:$BA,MATCH(P$2,data_pull!$B:$B,0),MATCH($A68,data_pull!$2:$2,0)),O68*(( 1+P17/400)))</f>
        <v>159.9</v>
      </c>
      <c r="Q68" s="60">
        <f>_xlfn.IFNA(INDEX(data_pull!$A:$BA,MATCH(Q$2,data_pull!$B:$B,0),MATCH($A68,data_pull!$2:$2,0)),P68*(( 1+Q17/400)))</f>
        <v>165</v>
      </c>
      <c r="R68" s="60">
        <f>_xlfn.IFNA(INDEX(data_pull!$A:$BA,MATCH(R$2,data_pull!$B:$B,0),MATCH($A68,data_pull!$2:$2,0)),Q68*(( 1+R17/400)))</f>
        <v>171.9</v>
      </c>
      <c r="S68" s="60">
        <f>_xlfn.IFNA(INDEX(data_pull!$A:$BA,MATCH(S$2,data_pull!$B:$B,0),MATCH($A68,data_pull!$2:$2,0)),R68*(( 1+S17/400)))</f>
        <v>180.1</v>
      </c>
      <c r="T68" s="60">
        <f>_xlfn.IFNA(INDEX(data_pull!$A:$BA,MATCH(T$2,data_pull!$B:$B,0),MATCH($A68,data_pull!$2:$2,0)),S68*(( 1+T17/400)))</f>
        <v>186.3</v>
      </c>
      <c r="U68" s="60">
        <f>_xlfn.IFNA(INDEX(data_pull!$A:$BA,MATCH(U$2,data_pull!$B:$B,0),MATCH($A68,data_pull!$2:$2,0)),T68*(( 1+U17/400)))</f>
        <v>191.9</v>
      </c>
      <c r="V68" s="60">
        <f>_xlfn.IFNA(INDEX(data_pull!$A:$BA,MATCH(V$2,data_pull!$B:$B,0),MATCH($A68,data_pull!$2:$2,0)),U68*(( 1+V17/400)))</f>
        <v>201.5</v>
      </c>
      <c r="W68" s="60">
        <f>_xlfn.IFNA(INDEX(data_pull!$A:$BA,MATCH(W$2,data_pull!$B:$B,0),MATCH($A68,data_pull!$2:$2,0)),V68*(( 1+W17/400)))</f>
        <v>204</v>
      </c>
      <c r="X68" s="60">
        <f>_xlfn.IFNA(INDEX(data_pull!$A:$BA,MATCH(X$2,data_pull!$B:$B,0),MATCH($A68,data_pull!$2:$2,0)),W68*(( 1+X17/400)))</f>
        <v>209.3</v>
      </c>
      <c r="Y68" s="60">
        <f>_xlfn.IFNA(INDEX(data_pull!$A:$BA,MATCH(Y$2,data_pull!$B:$B,0),MATCH($A68,data_pull!$2:$2,0)),X68*(( 1+Y17/400)))</f>
        <v>214.8</v>
      </c>
      <c r="Z68" s="60">
        <f>_xlfn.IFNA(INDEX(data_pull!$A:$BA,MATCH(Z$2,data_pull!$B:$B,0),MATCH($A68,data_pull!$2:$2,0)),Y68*(( 1+Z17/400)))</f>
        <v>219.7</v>
      </c>
      <c r="AA68" s="60">
        <f>_xlfn.IFNA(INDEX(data_pull!$A:$BA,MATCH(AA$2,data_pull!$B:$B,0),MATCH($A68,data_pull!$2:$2,0)),Z68*(( 1+AA17/400)))</f>
        <v>218.5</v>
      </c>
      <c r="AB68" s="60">
        <f>_xlfn.IFNA(INDEX(data_pull!$A:$BA,MATCH(AB$2,data_pull!$B:$B,0),MATCH($A68,data_pull!$2:$2,0)),AA68*(( 1+AB17/400)))</f>
        <v>218.6</v>
      </c>
      <c r="AC68" s="60">
        <f>_xlfn.IFNA(INDEX(data_pull!$A:$BA,MATCH(AC$2,data_pull!$B:$B,0),MATCH($A68,data_pull!$2:$2,0)),AB68*(( 1+AC17/400)))</f>
        <v>220.6</v>
      </c>
      <c r="AD68" s="60">
        <f>_xlfn.IFNA(INDEX(data_pull!$A:$BA,MATCH(AD$2,data_pull!$B:$B,0),MATCH($A68,data_pull!$2:$2,0)),AC68*(( 1+AD17/400)))</f>
        <v>227</v>
      </c>
      <c r="AE68" s="60">
        <f>_xlfn.IFNA(INDEX(data_pull!$A:$BA,MATCH(AE$2,data_pull!$B:$B,0),MATCH($A68,data_pull!$2:$2,0)),AD68*(( 1+AE17/400)))</f>
        <v>232.4</v>
      </c>
      <c r="AF68" s="60">
        <f>_xlfn.IFNA(INDEX(data_pull!$A:$BA,MATCH(AF$2,data_pull!$B:$B,0),MATCH($A68,data_pull!$2:$2,0)),AE68*(( 1+AF17/400)))</f>
        <v>236.1</v>
      </c>
      <c r="AG68" s="60">
        <f>_xlfn.IFNA(INDEX(data_pull!$A:$BA,MATCH(AG$2,data_pull!$B:$B,0),MATCH($A68,data_pull!$2:$2,0)),AF68*(( 1+AG17/400)))</f>
        <v>240.5</v>
      </c>
      <c r="AH68" s="60">
        <f>_xlfn.IFNA(INDEX(data_pull!$A:$BA,MATCH(AH$2,data_pull!$B:$B,0),MATCH($A68,data_pull!$2:$2,0)),AG68*(( 1+AH17/400)))</f>
        <v>243.8</v>
      </c>
      <c r="AI68" s="60">
        <f>_xlfn.IFNA(INDEX(data_pull!$A:$BA,MATCH(AI$2,data_pull!$B:$B,0),MATCH($A68,data_pull!$2:$2,0)),AH68*(( 1+AI17/400)))</f>
        <v>255.3</v>
      </c>
      <c r="AJ68" s="60">
        <f>_xlfn.IFNA(INDEX(data_pull!$A:$BA,MATCH(AJ$2,data_pull!$B:$B,0),MATCH($A68,data_pull!$2:$2,0)),AI68*(( 1+AJ17/400)))</f>
        <v>262.2</v>
      </c>
      <c r="AK68" s="60">
        <f>_xlfn.IFNA(INDEX(data_pull!$A:$BA,MATCH(AK$2,data_pull!$B:$B,0),MATCH($A68,data_pull!$2:$2,0)),AJ68*(( 1+AK17/400)))</f>
        <v>268.39999999999998</v>
      </c>
      <c r="AL68" s="60">
        <f>_xlfn.IFNA(INDEX(data_pull!$A:$BA,MATCH(AL$2,data_pull!$B:$B,0),MATCH($A68,data_pull!$2:$2,0)),AK68*(( 1+AL17/400)))</f>
        <v>270.10000000000002</v>
      </c>
      <c r="AM68" s="60">
        <f>_xlfn.IFNA(INDEX(data_pull!$A:$BA,MATCH(AM$2,data_pull!$B:$B,0),MATCH($A68,data_pull!$2:$2,0)),AL68*(( 1+AM17/400)))</f>
        <v>278.89999999999998</v>
      </c>
      <c r="AN68" s="60">
        <f>_xlfn.IFNA(INDEX(data_pull!$A:$BA,MATCH(AN$2,data_pull!$B:$B,0),MATCH($A68,data_pull!$2:$2,0)),AM68*(( 1+AN17/400)))</f>
        <v>289.39999999999998</v>
      </c>
      <c r="AO68" s="60">
        <f>_xlfn.IFNA(INDEX(data_pull!$A:$BA,MATCH(AO$2,data_pull!$B:$B,0),MATCH($A68,data_pull!$2:$2,0)),AN68*(( 1+AO17/400)))</f>
        <v>298.39999999999998</v>
      </c>
      <c r="AP68" s="60">
        <f>_xlfn.IFNA(INDEX(data_pull!$A:$BA,MATCH(AP$2,data_pull!$B:$B,0),MATCH($A68,data_pull!$2:$2,0)),AO68*(( 1+AP17/400)))</f>
        <v>307.7</v>
      </c>
      <c r="AQ68" s="60">
        <f>_xlfn.IFNA(INDEX(data_pull!$A:$BA,MATCH(AQ$2,data_pull!$B:$B,0),MATCH($A68,data_pull!$2:$2,0)),AP68*(( 1+AQ17/400)))</f>
        <v>312</v>
      </c>
      <c r="AR68" s="60">
        <f>_xlfn.IFNA(INDEX(data_pull!$A:$BA,MATCH(AR$2,data_pull!$B:$B,0),MATCH($A68,data_pull!$2:$2,0)),AQ68*(( 1+AR17/400)))</f>
        <v>316.10000000000002</v>
      </c>
      <c r="AS68" s="60">
        <f>_xlfn.IFNA(INDEX(data_pull!$A:$BA,MATCH(AS$2,data_pull!$B:$B,0),MATCH($A68,data_pull!$2:$2,0)),AR68*(( 1+AS17/400)))</f>
        <v>323.10000000000002</v>
      </c>
      <c r="AT68" s="60">
        <f>_xlfn.IFNA(INDEX(data_pull!$A:$BA,MATCH(AT$2,data_pull!$B:$B,0),MATCH($A68,data_pull!$2:$2,0)),AS68*(( 1+AT17/400)))</f>
        <v>336.1</v>
      </c>
      <c r="AU68" s="60">
        <f>_xlfn.IFNA(INDEX(data_pull!$A:$BA,MATCH(AU$2,data_pull!$B:$B,0),MATCH($A68,data_pull!$2:$2,0)),AT68*(( 1+AU17/400)))</f>
        <v>336.8</v>
      </c>
      <c r="AV68" s="60">
        <f>_xlfn.IFNA(INDEX(data_pull!$A:$BA,MATCH(AV$2,data_pull!$B:$B,0),MATCH($A68,data_pull!$2:$2,0)),AU68*(( 1+AV17/400)))</f>
        <v>340.3</v>
      </c>
      <c r="AW68" s="60">
        <f>_xlfn.IFNA(INDEX(data_pull!$A:$BA,MATCH(AW$2,data_pull!$B:$B,0),MATCH($A68,data_pull!$2:$2,0)),AV68*(( 1+AW17/400)))</f>
        <v>348.4</v>
      </c>
      <c r="AX68" s="60">
        <f>_xlfn.IFNA(INDEX(data_pull!$A:$BA,MATCH(AX$2,data_pull!$B:$B,0),MATCH($A68,data_pull!$2:$2,0)),AW68*(( 1+AX17/400)))</f>
        <v>353.2</v>
      </c>
      <c r="AY68" s="60">
        <f>_xlfn.IFNA(INDEX(data_pull!$A:$BA,MATCH(AY$2,data_pull!$B:$B,0),MATCH($A68,data_pull!$2:$2,0)),AX68*(( 1+AY17/400)))</f>
        <v>360.2</v>
      </c>
      <c r="AZ68" s="60">
        <f>_xlfn.IFNA(INDEX(data_pull!$A:$BA,MATCH(AZ$2,data_pull!$B:$B,0),MATCH($A68,data_pull!$2:$2,0)),AY68*(( 1+AZ17/400)))</f>
        <v>365.8</v>
      </c>
      <c r="BA68" s="60">
        <f>_xlfn.IFNA(INDEX(data_pull!$A:$BA,MATCH(BA$2,data_pull!$B:$B,0),MATCH($A68,data_pull!$2:$2,0)),AZ68*(( 1+BA17/400)))</f>
        <v>373.3</v>
      </c>
      <c r="BB68" s="60">
        <f>_xlfn.IFNA(INDEX(data_pull!$A:$BA,MATCH(BB$2,data_pull!$B:$B,0),MATCH($A68,data_pull!$2:$2,0)),BA68*(( 1+BB17/400)))</f>
        <v>377.4</v>
      </c>
      <c r="BC68" s="60">
        <f>_xlfn.IFNA(INDEX(data_pull!$A:$BA,MATCH(BC$2,data_pull!$B:$B,0),MATCH($A68,data_pull!$2:$2,0)),BB68*(( 1+BC17/400)))</f>
        <v>380.7</v>
      </c>
      <c r="BD68" s="60">
        <f>_xlfn.IFNA(INDEX(data_pull!$A:$BA,MATCH(BD$2,data_pull!$B:$B,0),MATCH($A68,data_pull!$2:$2,0)),BC68*(( 1+BD17/400)))</f>
        <v>387.8</v>
      </c>
      <c r="BE68" s="60">
        <f>_xlfn.IFNA(INDEX(data_pull!$A:$BA,MATCH(BE$2,data_pull!$B:$B,0),MATCH($A68,data_pull!$2:$2,0)),BD68*(( 1+BE17/400)))</f>
        <v>390.9</v>
      </c>
      <c r="BF68" s="60">
        <f>_xlfn.IFNA(INDEX(data_pull!$A:$BA,MATCH(BF$2,data_pull!$B:$B,0),MATCH($A68,data_pull!$2:$2,0)),BE68*(( 1+BF17/400)))</f>
        <v>401.6</v>
      </c>
      <c r="BG68" s="60">
        <f>_xlfn.IFNA(INDEX(data_pull!$A:$BA,MATCH(BG$2,data_pull!$B:$B,0),MATCH($A68,data_pull!$2:$2,0)),BF68*(( 1+BG17/400)))</f>
        <v>410.8</v>
      </c>
      <c r="BH68" s="60">
        <f>_xlfn.IFNA(INDEX(data_pull!$A:$BA,MATCH(BH$2,data_pull!$B:$B,0),MATCH($A68,data_pull!$2:$2,0)),BG68*(( 1+BH17/400)))</f>
        <v>421.7</v>
      </c>
      <c r="BI68" s="60">
        <f>_xlfn.IFNA(INDEX(data_pull!$A:$BA,MATCH(BI$2,data_pull!$B:$B,0),MATCH($A68,data_pull!$2:$2,0)),BH68*(( 1+BI17/400)))</f>
        <v>430.2</v>
      </c>
      <c r="BJ68" s="60">
        <f>_xlfn.IFNA(INDEX(data_pull!$A:$BA,MATCH(BJ$2,data_pull!$B:$B,0),MATCH($A68,data_pull!$2:$2,0)),BI68*(( 1+BJ17/400)))</f>
        <v>440.8</v>
      </c>
      <c r="BK68" s="60">
        <f>_xlfn.IFNA(INDEX(data_pull!$A:$BA,MATCH(BK$2,data_pull!$B:$B,0),MATCH($A68,data_pull!$2:$2,0)),BJ68*(( 1+BK17/400)))</f>
        <v>453.2</v>
      </c>
      <c r="BL68" s="60">
        <f>_xlfn.IFNA(INDEX(data_pull!$A:$BA,MATCH(BL$2,data_pull!$B:$B,0),MATCH($A68,data_pull!$2:$2,0)),BK68*(( 1+BL17/400)))</f>
        <v>464.3</v>
      </c>
      <c r="BM68" s="60">
        <f>_xlfn.IFNA(INDEX(data_pull!$A:$BA,MATCH(BM$2,data_pull!$B:$B,0),MATCH($A68,data_pull!$2:$2,0)),BL68*(( 1+BM17/400)))</f>
        <v>472.1</v>
      </c>
      <c r="BN68" s="60">
        <f>_xlfn.IFNA(INDEX(data_pull!$A:$BA,MATCH(BN$2,data_pull!$B:$B,0),MATCH($A68,data_pull!$2:$2,0)),BM68*(( 1+BN17/400)))</f>
        <v>482.8</v>
      </c>
      <c r="BO68" s="60">
        <f>_xlfn.IFNA(INDEX(data_pull!$A:$BA,MATCH(BO$2,data_pull!$B:$B,0),MATCH($A68,data_pull!$2:$2,0)),BN68*(( 1+BO17/400)))</f>
        <v>489.7</v>
      </c>
      <c r="BP68" s="60">
        <f>_xlfn.IFNA(INDEX(data_pull!$A:$BA,MATCH(BP$2,data_pull!$B:$B,0),MATCH($A68,data_pull!$2:$2,0)),BO68*(( 1+BP17/400)))</f>
        <v>498.5</v>
      </c>
      <c r="BQ68" s="60">
        <f>_xlfn.IFNA(INDEX(data_pull!$A:$BA,MATCH(BQ$2,data_pull!$B:$B,0),MATCH($A68,data_pull!$2:$2,0)),BP68*(( 1+BQ17/400)))</f>
        <v>506.6</v>
      </c>
      <c r="BR68" s="60">
        <f>_xlfn.IFNA(INDEX(data_pull!$A:$BA,MATCH(BR$2,data_pull!$B:$B,0),MATCH($A68,data_pull!$2:$2,0)),BQ68*(( 1+BR17/400)))</f>
        <v>516.5</v>
      </c>
      <c r="BS68" s="60">
        <f>_xlfn.IFNA(INDEX(data_pull!$A:$BA,MATCH(BS$2,data_pull!$B:$B,0),MATCH($A68,data_pull!$2:$2,0)),BR68*(( 1+BS17/400)))</f>
        <v>524</v>
      </c>
      <c r="BT68" s="60">
        <f>_xlfn.IFNA(INDEX(data_pull!$A:$BA,MATCH(BT$2,data_pull!$B:$B,0),MATCH($A68,data_pull!$2:$2,0)),BS68*(( 1+BT17/400)))</f>
        <v>532.1</v>
      </c>
      <c r="BU68" s="60">
        <f>_xlfn.IFNA(INDEX(data_pull!$A:$BA,MATCH(BU$2,data_pull!$B:$B,0),MATCH($A68,data_pull!$2:$2,0)),BT68*(( 1+BU17/400)))</f>
        <v>542.29999999999995</v>
      </c>
      <c r="BV68" s="60">
        <f>_xlfn.IFNA(INDEX(data_pull!$A:$BA,MATCH(BV$2,data_pull!$B:$B,0),MATCH($A68,data_pull!$2:$2,0)),BU68*(( 1+BV17/400)))</f>
        <v>551.1</v>
      </c>
      <c r="BW68" s="60">
        <f>_xlfn.IFNA(INDEX(data_pull!$A:$BA,MATCH(BW$2,data_pull!$B:$B,0),MATCH($A68,data_pull!$2:$2,0)),BV68*(( 1+BW17/400)))</f>
        <v>563.5</v>
      </c>
      <c r="BX68" s="60">
        <f>_xlfn.IFNA(INDEX(data_pull!$A:$BA,MATCH(BX$2,data_pull!$B:$B,0),MATCH($A68,data_pull!$2:$2,0)),BW68*(( 1+BX17/400)))</f>
        <v>570.79999999999995</v>
      </c>
      <c r="BY68" s="60">
        <f>_xlfn.IFNA(INDEX(data_pull!$A:$BA,MATCH(BY$2,data_pull!$B:$B,0),MATCH($A68,data_pull!$2:$2,0)),BX68*(( 1+BY17/400)))</f>
        <v>584.29999999999995</v>
      </c>
      <c r="BZ68" s="60">
        <f>_xlfn.IFNA(INDEX(data_pull!$A:$BA,MATCH(BZ$2,data_pull!$B:$B,0),MATCH($A68,data_pull!$2:$2,0)),BY68*(( 1+BZ17/400)))</f>
        <v>596.70000000000005</v>
      </c>
      <c r="CA68" s="60">
        <f>_xlfn.IFNA(INDEX(data_pull!$A:$BA,MATCH(CA$2,data_pull!$B:$B,0),MATCH($A68,data_pull!$2:$2,0)),BZ68*(( 1+CA17/400)))</f>
        <v>611.5</v>
      </c>
      <c r="CB68" s="60">
        <f>_xlfn.IFNA(INDEX(data_pull!$A:$BA,MATCH(CB$2,data_pull!$B:$B,0),MATCH($A68,data_pull!$2:$2,0)),CA68*(( 1+CB17/400)))</f>
        <v>623.20000000000005</v>
      </c>
      <c r="CC68" s="60">
        <f>_xlfn.IFNA(INDEX(data_pull!$A:$BA,MATCH(CC$2,data_pull!$B:$B,0),MATCH($A68,data_pull!$2:$2,0)),CB68*(( 1+CC17/400)))</f>
        <v>639.70000000000005</v>
      </c>
      <c r="CD68" s="60">
        <f>_xlfn.IFNA(INDEX(data_pull!$A:$BA,MATCH(CD$2,data_pull!$B:$B,0),MATCH($A68,data_pull!$2:$2,0)),CC68*(( 1+CD17/400)))</f>
        <v>658.8</v>
      </c>
      <c r="CE68" s="60">
        <f>_xlfn.IFNA(INDEX(data_pull!$A:$BA,MATCH(CE$2,data_pull!$B:$B,0),MATCH($A68,data_pull!$2:$2,0)),CD68*(( 1+CE17/400)))</f>
        <v>666.8</v>
      </c>
      <c r="CF68" s="60">
        <f>_xlfn.IFNA(INDEX(data_pull!$A:$BA,MATCH(CF$2,data_pull!$B:$B,0),MATCH($A68,data_pull!$2:$2,0)),CE68*(( 1+CF17/400)))</f>
        <v>680.3</v>
      </c>
      <c r="CG68" s="60">
        <f>_xlfn.IFNA(INDEX(data_pull!$A:$BA,MATCH(CG$2,data_pull!$B:$B,0),MATCH($A68,data_pull!$2:$2,0)),CF68*(( 1+CG17/400)))</f>
        <v>698.8</v>
      </c>
      <c r="CH68" s="60">
        <f>_xlfn.IFNA(INDEX(data_pull!$A:$BA,MATCH(CH$2,data_pull!$B:$B,0),MATCH($A68,data_pull!$2:$2,0)),CG68*(( 1+CH17/400)))</f>
        <v>702.8</v>
      </c>
      <c r="CI68" s="60">
        <f>_xlfn.IFNA(INDEX(data_pull!$A:$BA,MATCH(CI$2,data_pull!$B:$B,0),MATCH($A68,data_pull!$2:$2,0)),CH68*(( 1+CI17/400)))</f>
        <v>709.9</v>
      </c>
      <c r="CJ68" s="60">
        <f>_xlfn.IFNA(INDEX(data_pull!$A:$BA,MATCH(CJ$2,data_pull!$B:$B,0),MATCH($A68,data_pull!$2:$2,0)),CI68*(( 1+CJ17/400)))</f>
        <v>719.9</v>
      </c>
      <c r="CK68" s="60">
        <f>_xlfn.IFNA(INDEX(data_pull!$A:$BA,MATCH(CK$2,data_pull!$B:$B,0),MATCH($A68,data_pull!$2:$2,0)),CJ68*(( 1+CK17/400)))</f>
        <v>731.4</v>
      </c>
      <c r="CL68" s="60">
        <f>_xlfn.IFNA(INDEX(data_pull!$A:$BA,MATCH(CL$2,data_pull!$B:$B,0),MATCH($A68,data_pull!$2:$2,0)),CK68*(( 1+CL17/400)))</f>
        <v>746.1</v>
      </c>
      <c r="CM68" s="60">
        <f>_xlfn.IFNA(INDEX(data_pull!$A:$BA,MATCH(CM$2,data_pull!$B:$B,0),MATCH($A68,data_pull!$2:$2,0)),CL68*(( 1+CM17/400)))</f>
        <v>753.9</v>
      </c>
      <c r="CN68" s="60">
        <f>_xlfn.IFNA(INDEX(data_pull!$A:$BA,MATCH(CN$2,data_pull!$B:$B,0),MATCH($A68,data_pull!$2:$2,0)),CM68*(( 1+CN17/400)))</f>
        <v>759.8</v>
      </c>
      <c r="CO68" s="60">
        <f>_xlfn.IFNA(INDEX(data_pull!$A:$BA,MATCH(CO$2,data_pull!$B:$B,0),MATCH($A68,data_pull!$2:$2,0)),CN68*(( 1+CO17/400)))</f>
        <v>764.4</v>
      </c>
      <c r="CP68" s="60">
        <f>_xlfn.IFNA(INDEX(data_pull!$A:$BA,MATCH(CP$2,data_pull!$B:$B,0),MATCH($A68,data_pull!$2:$2,0)),CO68*(( 1+CP17/400)))</f>
        <v>771.5</v>
      </c>
      <c r="CQ68" s="60">
        <f>_xlfn.IFNA(INDEX(data_pull!$A:$BA,MATCH(CQ$2,data_pull!$B:$B,0),MATCH($A68,data_pull!$2:$2,0)),CP68*(( 1+CQ17/400)))</f>
        <v>782.3</v>
      </c>
      <c r="CR68" s="60">
        <f>_xlfn.IFNA(INDEX(data_pull!$A:$BA,MATCH(CR$2,data_pull!$B:$B,0),MATCH($A68,data_pull!$2:$2,0)),CQ68*(( 1+CR17/400)))</f>
        <v>788.7</v>
      </c>
      <c r="CS68" s="60">
        <f>_xlfn.IFNA(INDEX(data_pull!$A:$BA,MATCH(CS$2,data_pull!$B:$B,0),MATCH($A68,data_pull!$2:$2,0)),CR68*(( 1+CS17/400)))</f>
        <v>796.5</v>
      </c>
      <c r="CT68" s="60">
        <f>_xlfn.IFNA(INDEX(data_pull!$A:$BA,MATCH(CT$2,data_pull!$B:$B,0),MATCH($A68,data_pull!$2:$2,0)),CS68*(( 1+CT17/400)))</f>
        <v>806.3</v>
      </c>
      <c r="CU68" s="60">
        <f>_xlfn.IFNA(INDEX(data_pull!$A:$BA,MATCH(CU$2,data_pull!$B:$B,0),MATCH($A68,data_pull!$2:$2,0)),CT68*(( 1+CU17/400)))</f>
        <v>820</v>
      </c>
      <c r="CV68" s="60">
        <f>_xlfn.IFNA(INDEX(data_pull!$A:$BA,MATCH(CV$2,data_pull!$B:$B,0),MATCH($A68,data_pull!$2:$2,0)),CU68*(( 1+CV17/400)))</f>
        <v>836.9</v>
      </c>
      <c r="CW68" s="60">
        <f>_xlfn.IFNA(INDEX(data_pull!$A:$BA,MATCH(CW$2,data_pull!$B:$B,0),MATCH($A68,data_pull!$2:$2,0)),CV68*(( 1+CW17/400)))</f>
        <v>847.1</v>
      </c>
      <c r="CX68" s="60">
        <f>_xlfn.IFNA(INDEX(data_pull!$A:$BA,MATCH(CX$2,data_pull!$B:$B,0),MATCH($A68,data_pull!$2:$2,0)),CW68*(( 1+CX17/400)))</f>
        <v>858.5</v>
      </c>
      <c r="CY68" s="60">
        <f>_xlfn.IFNA(INDEX(data_pull!$A:$BA,MATCH(CY$2,data_pull!$B:$B,0),MATCH($A68,data_pull!$2:$2,0)),CX68*(( 1+CY17/400)))</f>
        <v>871.9</v>
      </c>
      <c r="CZ68" s="60">
        <f>_xlfn.IFNA(INDEX(data_pull!$A:$BA,MATCH(CZ$2,data_pull!$B:$B,0),MATCH($A68,data_pull!$2:$2,0)),CY68*(( 1+CZ17/400)))</f>
        <v>876.3</v>
      </c>
      <c r="DA68" s="60">
        <f>_xlfn.IFNA(INDEX(data_pull!$A:$BA,MATCH(DA$2,data_pull!$B:$B,0),MATCH($A68,data_pull!$2:$2,0)),CZ68*(( 1+DA17/400)))</f>
        <v>884.3</v>
      </c>
      <c r="DB68" s="60">
        <f>_xlfn.IFNA(INDEX(data_pull!$A:$BA,MATCH(DB$2,data_pull!$B:$B,0),MATCH($A68,data_pull!$2:$2,0)),DA68*(( 1+DB17/400)))</f>
        <v>891.5</v>
      </c>
      <c r="DC68" s="60">
        <f>_xlfn.IFNA(INDEX(data_pull!$A:$BA,MATCH(DC$2,data_pull!$B:$B,0),MATCH($A68,data_pull!$2:$2,0)),DB68*(( 1+DC17/400)))</f>
        <v>905.5</v>
      </c>
      <c r="DD68" s="60">
        <f>_xlfn.IFNA(INDEX(data_pull!$A:$BA,MATCH(DD$2,data_pull!$B:$B,0),MATCH($A68,data_pull!$2:$2,0)),DC68*(( 1+DD17/400)))</f>
        <v>919</v>
      </c>
      <c r="DE68" s="60">
        <f>_xlfn.IFNA(INDEX(data_pull!$A:$BA,MATCH(DE$2,data_pull!$B:$B,0),MATCH($A68,data_pull!$2:$2,0)),DD68*(( 1+DE17/400)))</f>
        <v>938.8</v>
      </c>
      <c r="DF68" s="60">
        <f>_xlfn.IFNA(INDEX(data_pull!$A:$BA,MATCH(DF$2,data_pull!$B:$B,0),MATCH($A68,data_pull!$2:$2,0)),DE68*(( 1+DF17/400)))</f>
        <v>945.3</v>
      </c>
      <c r="DG68" s="60">
        <f>_xlfn.IFNA(INDEX(data_pull!$A:$BA,MATCH(DG$2,data_pull!$B:$B,0),MATCH($A68,data_pull!$2:$2,0)),DF68*(( 1+DG17/400)))</f>
        <v>955.4</v>
      </c>
      <c r="DH68" s="60">
        <f>_xlfn.IFNA(INDEX(data_pull!$A:$BA,MATCH(DH$2,data_pull!$B:$B,0),MATCH($A68,data_pull!$2:$2,0)),DG68*(( 1+DH17/400)))</f>
        <v>969.2</v>
      </c>
      <c r="DI68" s="60">
        <f>_xlfn.IFNA(INDEX(data_pull!$A:$BA,MATCH(DI$2,data_pull!$B:$B,0),MATCH($A68,data_pull!$2:$2,0)),DH68*(( 1+DI17/400)))</f>
        <v>985.6</v>
      </c>
      <c r="DJ68" s="60">
        <f>_xlfn.IFNA(INDEX(data_pull!$A:$BA,MATCH(DJ$2,data_pull!$B:$B,0),MATCH($A68,data_pull!$2:$2,0)),DI68*(( 1+DJ17/400)))</f>
        <v>995.9</v>
      </c>
      <c r="DK68" s="60">
        <f>_xlfn.IFNA(INDEX(data_pull!$A:$BA,MATCH(DK$2,data_pull!$B:$B,0),MATCH($A68,data_pull!$2:$2,0)),DJ68*(( 1+DK17/400)))</f>
        <v>1016.6</v>
      </c>
      <c r="DL68" s="60">
        <f>_xlfn.IFNA(INDEX(data_pull!$A:$BA,MATCH(DL$2,data_pull!$B:$B,0),MATCH($A68,data_pull!$2:$2,0)),DK68*(( 1+DL17/400)))</f>
        <v>1038.5999999999999</v>
      </c>
      <c r="DM68" s="60">
        <f>_xlfn.IFNA(INDEX(data_pull!$A:$BA,MATCH(DM$2,data_pull!$B:$B,0),MATCH($A68,data_pull!$2:$2,0)),DL68*(( 1+DM17/400)))</f>
        <v>1053.2</v>
      </c>
      <c r="DN68" s="60">
        <f>_xlfn.IFNA(INDEX(data_pull!$A:$BA,MATCH(DN$2,data_pull!$B:$B,0),MATCH($A68,data_pull!$2:$2,0)),DM68*(( 1+DN17/400)))</f>
        <v>1073.9000000000001</v>
      </c>
      <c r="DO68" s="60">
        <f>_xlfn.IFNA(INDEX(data_pull!$A:$BA,MATCH(DO$2,data_pull!$B:$B,0),MATCH($A68,data_pull!$2:$2,0)),DN68*(( 1+DO17/400)))</f>
        <v>1095.4000000000001</v>
      </c>
      <c r="DP68" s="60">
        <f>_xlfn.IFNA(INDEX(data_pull!$A:$BA,MATCH(DP$2,data_pull!$B:$B,0),MATCH($A68,data_pull!$2:$2,0)),DO68*(( 1+DP17/400)))</f>
        <v>1119.5999999999999</v>
      </c>
      <c r="DQ68" s="60">
        <f>_xlfn.IFNA(INDEX(data_pull!$A:$BA,MATCH(DQ$2,data_pull!$B:$B,0),MATCH($A68,data_pull!$2:$2,0)),DP68*(( 1+DQ17/400)))</f>
        <v>1147.0999999999999</v>
      </c>
      <c r="DR68" s="60">
        <f>_xlfn.IFNA(INDEX(data_pull!$A:$BA,MATCH(DR$2,data_pull!$B:$B,0),MATCH($A68,data_pull!$2:$2,0)),DQ68*(( 1+DR17/400)))</f>
        <v>1170.4000000000001</v>
      </c>
      <c r="DS68" s="60">
        <f>_xlfn.IFNA(INDEX(data_pull!$A:$BA,MATCH(DS$2,data_pull!$B:$B,0),MATCH($A68,data_pull!$2:$2,0)),DR68*(( 1+DS17/400)))</f>
        <v>1181.0999999999999</v>
      </c>
      <c r="DT68" s="60">
        <f>_xlfn.IFNA(INDEX(data_pull!$A:$BA,MATCH(DT$2,data_pull!$B:$B,0),MATCH($A68,data_pull!$2:$2,0)),DS68*(( 1+DT17/400)))</f>
        <v>1198.3</v>
      </c>
      <c r="DU68" s="60">
        <f>_xlfn.IFNA(INDEX(data_pull!$A:$BA,MATCH(DU$2,data_pull!$B:$B,0),MATCH($A68,data_pull!$2:$2,0)),DT68*(( 1+DU17/400)))</f>
        <v>1222.9000000000001</v>
      </c>
      <c r="DV68" s="60">
        <f>_xlfn.IFNA(INDEX(data_pull!$A:$BA,MATCH(DV$2,data_pull!$B:$B,0),MATCH($A68,data_pull!$2:$2,0)),DU68*(( 1+DV17/400)))</f>
        <v>1252.3</v>
      </c>
      <c r="DW68" s="60">
        <f>_xlfn.IFNA(INDEX(data_pull!$A:$BA,MATCH(DW$2,data_pull!$B:$B,0),MATCH($A68,data_pull!$2:$2,0)),DV68*(( 1+DW17/400)))</f>
        <v>1280.9000000000001</v>
      </c>
      <c r="DX68" s="60">
        <f>_xlfn.IFNA(INDEX(data_pull!$A:$BA,MATCH(DX$2,data_pull!$B:$B,0),MATCH($A68,data_pull!$2:$2,0)),DW68*(( 1+DX17/400)))</f>
        <v>1278.4000000000001</v>
      </c>
      <c r="DY68" s="60">
        <f>_xlfn.IFNA(INDEX(data_pull!$A:$BA,MATCH(DY$2,data_pull!$B:$B,0),MATCH($A68,data_pull!$2:$2,0)),DX68*(( 1+DY17/400)))</f>
        <v>1305.2</v>
      </c>
      <c r="DZ68" s="60">
        <f>_xlfn.IFNA(INDEX(data_pull!$A:$BA,MATCH(DZ$2,data_pull!$B:$B,0),MATCH($A68,data_pull!$2:$2,0)),DY68*(( 1+DZ17/400)))</f>
        <v>1325</v>
      </c>
      <c r="EA68" s="60">
        <f>_xlfn.IFNA(INDEX(data_pull!$A:$BA,MATCH(EA$2,data_pull!$B:$B,0),MATCH($A68,data_pull!$2:$2,0)),DZ68*(( 1+EA17/400)))</f>
        <v>1338.8</v>
      </c>
      <c r="EB68" s="60">
        <f>_xlfn.IFNA(INDEX(data_pull!$A:$BA,MATCH(EB$2,data_pull!$B:$B,0),MATCH($A68,data_pull!$2:$2,0)),EA68*(( 1+EB17/400)))</f>
        <v>1352.2</v>
      </c>
      <c r="EC68" s="60">
        <f>_xlfn.IFNA(INDEX(data_pull!$A:$BA,MATCH(EC$2,data_pull!$B:$B,0),MATCH($A68,data_pull!$2:$2,0)),EB68*(( 1+EC17/400)))</f>
        <v>1366.9</v>
      </c>
      <c r="ED68" s="60">
        <f>_xlfn.IFNA(INDEX(data_pull!$A:$BA,MATCH(ED$2,data_pull!$B:$B,0),MATCH($A68,data_pull!$2:$2,0)),EC68*(( 1+ED17/400)))</f>
        <v>1380</v>
      </c>
      <c r="EE68" s="60">
        <f>_xlfn.IFNA(INDEX(data_pull!$A:$BA,MATCH(EE$2,data_pull!$B:$B,0),MATCH($A68,data_pull!$2:$2,0)),ED68*(( 1+EE17/400)))</f>
        <v>1374</v>
      </c>
      <c r="EF68" s="60">
        <f>_xlfn.IFNA(INDEX(data_pull!$A:$BA,MATCH(EF$2,data_pull!$B:$B,0),MATCH($A68,data_pull!$2:$2,0)),EE68*(( 1+EF17/400)))</f>
        <v>1388.5</v>
      </c>
      <c r="EG68" s="60">
        <f>_xlfn.IFNA(INDEX(data_pull!$A:$BA,MATCH(EG$2,data_pull!$B:$B,0),MATCH($A68,data_pull!$2:$2,0)),EF68*(( 1+EG17/400)))</f>
        <v>1397.3</v>
      </c>
      <c r="EH68" s="60">
        <f>_xlfn.IFNA(INDEX(data_pull!$A:$BA,MATCH(EH$2,data_pull!$B:$B,0),MATCH($A68,data_pull!$2:$2,0)),EG68*(( 1+EH17/400)))</f>
        <v>1416</v>
      </c>
      <c r="EI68" s="60">
        <f>_xlfn.IFNA(INDEX(data_pull!$A:$BA,MATCH(EI$2,data_pull!$B:$B,0),MATCH($A68,data_pull!$2:$2,0)),EH68*(( 1+EI17/400)))</f>
        <v>1437.2</v>
      </c>
      <c r="EJ68" s="60">
        <f>_xlfn.IFNA(INDEX(data_pull!$A:$BA,MATCH(EJ$2,data_pull!$B:$B,0),MATCH($A68,data_pull!$2:$2,0)),EI68*(( 1+EJ17/400)))</f>
        <v>1455</v>
      </c>
      <c r="EK68" s="60">
        <f>_xlfn.IFNA(INDEX(data_pull!$A:$BA,MATCH(EK$2,data_pull!$B:$B,0),MATCH($A68,data_pull!$2:$2,0)),EJ68*(( 1+EK17/400)))</f>
        <v>1480.3</v>
      </c>
      <c r="EL68" s="60">
        <f>_xlfn.IFNA(INDEX(data_pull!$A:$BA,MATCH(EL$2,data_pull!$B:$B,0),MATCH($A68,data_pull!$2:$2,0)),EK68*(( 1+EL17/400)))</f>
        <v>1495.4</v>
      </c>
      <c r="EM68" s="60">
        <f>_xlfn.IFNA(INDEX(data_pull!$A:$BA,MATCH(EM$2,data_pull!$B:$B,0),MATCH($A68,data_pull!$2:$2,0)),EL68*(( 1+EM17/400)))</f>
        <v>1513.9</v>
      </c>
      <c r="EN68" s="60">
        <f>_xlfn.IFNA(INDEX(data_pull!$A:$BA,MATCH(EN$2,data_pull!$B:$B,0),MATCH($A68,data_pull!$2:$2,0)),EM68*(( 1+EN17/400)))</f>
        <v>1539</v>
      </c>
      <c r="EO68" s="60">
        <f>_xlfn.IFNA(INDEX(data_pull!$A:$BA,MATCH(EO$2,data_pull!$B:$B,0),MATCH($A68,data_pull!$2:$2,0)),EN68*(( 1+EO17/400)))</f>
        <v>1565.8</v>
      </c>
      <c r="EP68" s="60">
        <f>_xlfn.IFNA(INDEX(data_pull!$A:$BA,MATCH(EP$2,data_pull!$B:$B,0),MATCH($A68,data_pull!$2:$2,0)),EO68*(( 1+EP17/400)))</f>
        <v>1584.1</v>
      </c>
      <c r="EQ68" s="60">
        <f>_xlfn.IFNA(INDEX(data_pull!$A:$BA,MATCH(EQ$2,data_pull!$B:$B,0),MATCH($A68,data_pull!$2:$2,0)),EP68*(( 1+EQ17/400)))</f>
        <v>1614.3</v>
      </c>
      <c r="ER68" s="60">
        <f>_xlfn.IFNA(INDEX(data_pull!$A:$BA,MATCH(ER$2,data_pull!$B:$B,0),MATCH($A68,data_pull!$2:$2,0)),EQ68*(( 1+ER17/400)))</f>
        <v>1635.7</v>
      </c>
      <c r="ES68" s="60">
        <f>_xlfn.IFNA(INDEX(data_pull!$A:$BA,MATCH(ES$2,data_pull!$B:$B,0),MATCH($A68,data_pull!$2:$2,0)),ER68*(( 1+ES17/400)))</f>
        <v>1660.1</v>
      </c>
      <c r="ET68" s="60">
        <f>_xlfn.IFNA(INDEX(data_pull!$A:$BA,MATCH(ET$2,data_pull!$B:$B,0),MATCH($A68,data_pull!$2:$2,0)),ES68*(( 1+ET17/400)))</f>
        <v>1702</v>
      </c>
      <c r="EU68" s="60">
        <f>_xlfn.IFNA(INDEX(data_pull!$A:$BA,MATCH(EU$2,data_pull!$B:$B,0),MATCH($A68,data_pull!$2:$2,0)),ET68*(( 1+EU17/400)))</f>
        <v>1728.3</v>
      </c>
      <c r="EV68" s="60">
        <f>_xlfn.IFNA(INDEX(data_pull!$A:$BA,MATCH(EV$2,data_pull!$B:$B,0),MATCH($A68,data_pull!$2:$2,0)),EU68*(( 1+EV17/400)))</f>
        <v>1750.7</v>
      </c>
      <c r="EW68" s="60">
        <f>_xlfn.IFNA(INDEX(data_pull!$A:$BA,MATCH(EW$2,data_pull!$B:$B,0),MATCH($A68,data_pull!$2:$2,0)),EV68*(( 1+EW17/400)))</f>
        <v>1780.3</v>
      </c>
      <c r="EX68" s="60">
        <f>_xlfn.IFNA(INDEX(data_pull!$A:$BA,MATCH(EX$2,data_pull!$B:$B,0),MATCH($A68,data_pull!$2:$2,0)),EW68*(( 1+EX17/400)))</f>
        <v>1799</v>
      </c>
      <c r="EY68" s="60">
        <f>_xlfn.IFNA(INDEX(data_pull!$A:$BA,MATCH(EY$2,data_pull!$B:$B,0),MATCH($A68,data_pull!$2:$2,0)),EX68*(( 1+EY17/400)))</f>
        <v>1825.6</v>
      </c>
      <c r="EZ68" s="60">
        <f>_xlfn.IFNA(INDEX(data_pull!$A:$BA,MATCH(EZ$2,data_pull!$B:$B,0),MATCH($A68,data_pull!$2:$2,0)),EY68*(( 1+EZ17/400)))</f>
        <v>1858.9</v>
      </c>
      <c r="FA68" s="60">
        <f>_xlfn.IFNA(INDEX(data_pull!$A:$BA,MATCH(FA$2,data_pull!$B:$B,0),MATCH($A68,data_pull!$2:$2,0)),EZ68*(( 1+FA17/400)))</f>
        <v>1842.2</v>
      </c>
      <c r="FB68" s="60">
        <f>_xlfn.IFNA(INDEX(data_pull!$A:$BA,MATCH(FB$2,data_pull!$B:$B,0),MATCH($A68,data_pull!$2:$2,0)),FA68*(( 1+FB17/400)))</f>
        <v>1836.7</v>
      </c>
      <c r="FC68" s="60">
        <f>_xlfn.IFNA(INDEX(data_pull!$A:$BA,MATCH(FC$2,data_pull!$B:$B,0),MATCH($A68,data_pull!$2:$2,0)),FB68*(( 1+FC17/400)))</f>
        <v>1856.7</v>
      </c>
      <c r="FD68" s="60">
        <f>_xlfn.IFNA(INDEX(data_pull!$A:$BA,MATCH(FD$2,data_pull!$B:$B,0),MATCH($A68,data_pull!$2:$2,0)),FC68*(( 1+FD17/400)))</f>
        <v>1863.5</v>
      </c>
      <c r="FE68" s="60">
        <f>_xlfn.IFNA(INDEX(data_pull!$A:$BA,MATCH(FE$2,data_pull!$B:$B,0),MATCH($A68,data_pull!$2:$2,0)),FD68*(( 1+FE17/400)))</f>
        <v>1864.4</v>
      </c>
      <c r="FF68" s="60">
        <f>_xlfn.IFNA(INDEX(data_pull!$A:$BA,MATCH(FF$2,data_pull!$B:$B,0),MATCH($A68,data_pull!$2:$2,0)),FE68*(( 1+FF17/400)))</f>
        <v>1856.2</v>
      </c>
      <c r="FG68" s="60">
        <f>_xlfn.IFNA(INDEX(data_pull!$A:$BA,MATCH(FG$2,data_pull!$B:$B,0),MATCH($A68,data_pull!$2:$2,0)),FF68*(( 1+FG17/400)))</f>
        <v>1862.1</v>
      </c>
      <c r="FH68" s="60">
        <f>_xlfn.IFNA(INDEX(data_pull!$A:$BA,MATCH(FH$2,data_pull!$B:$B,0),MATCH($A68,data_pull!$2:$2,0)),FG68*(( 1+FH17/400)))</f>
        <v>1855.6</v>
      </c>
      <c r="FI68" s="60">
        <f>_xlfn.IFNA(INDEX(data_pull!$A:$BA,MATCH(FI$2,data_pull!$B:$B,0),MATCH($A68,data_pull!$2:$2,0)),FH68*(( 1+FI17/400)))</f>
        <v>1853</v>
      </c>
      <c r="FJ68" s="60">
        <f>_xlfn.IFNA(INDEX(data_pull!$A:$BA,MATCH(FJ$2,data_pull!$B:$B,0),MATCH($A68,data_pull!$2:$2,0)),FI68*(( 1+FJ17/400)))</f>
        <v>1851.2</v>
      </c>
      <c r="FK68" s="60">
        <f>_xlfn.IFNA(INDEX(data_pull!$A:$BA,MATCH(FK$2,data_pull!$B:$B,0),MATCH($A68,data_pull!$2:$2,0)),FJ68*(( 1+FK17/400)))</f>
        <v>1856.7</v>
      </c>
      <c r="FL68" s="60">
        <f>_xlfn.IFNA(INDEX(data_pull!$A:$BA,MATCH(FL$2,data_pull!$B:$B,0),MATCH($A68,data_pull!$2:$2,0)),FK68*(( 1+FL17/400)))</f>
        <v>1849.5</v>
      </c>
      <c r="FM68" s="60">
        <f>_xlfn.IFNA(INDEX(data_pull!$A:$BA,MATCH(FM$2,data_pull!$B:$B,0),MATCH($A68,data_pull!$2:$2,0)),FL68*(( 1+FM17/400)))</f>
        <v>1840.3</v>
      </c>
      <c r="FN68" s="60">
        <f>_xlfn.IFNA(INDEX(data_pull!$A:$BA,MATCH(FN$2,data_pull!$B:$B,0),MATCH($A68,data_pull!$2:$2,0)),FM68*(( 1+FN17/400)))</f>
        <v>1849</v>
      </c>
      <c r="FO68" s="60">
        <f>_xlfn.IFNA(INDEX(data_pull!$A:$BA,MATCH(FO$2,data_pull!$B:$B,0),MATCH($A68,data_pull!$2:$2,0)),FN68*(( 1+FO17/400)))</f>
        <v>1842.9</v>
      </c>
      <c r="FP68" s="60">
        <f>_xlfn.IFNA(INDEX(data_pull!$A:$BA,MATCH(FP$2,data_pull!$B:$B,0),MATCH($A68,data_pull!$2:$2,0)),FO68*(( 1+FP17/400)))</f>
        <v>1846.3</v>
      </c>
      <c r="FQ68" s="60">
        <f>_xlfn.IFNA(INDEX(data_pull!$A:$BA,MATCH(FQ$2,data_pull!$B:$B,0),MATCH($A68,data_pull!$2:$2,0)),FP68*(( 1+FQ17/400)))</f>
        <v>1863.7</v>
      </c>
      <c r="FR68" s="60">
        <f>_xlfn.IFNA(INDEX(data_pull!$A:$BA,MATCH(FR$2,data_pull!$B:$B,0),MATCH($A68,data_pull!$2:$2,0)),FQ68*(( 1+FR17/400)))</f>
        <v>1885</v>
      </c>
      <c r="FS68" s="60">
        <f>_xlfn.IFNA(INDEX(data_pull!$A:$BA,MATCH(FS$2,data_pull!$B:$B,0),MATCH($A68,data_pull!$2:$2,0)),FR68*(( 1+FS17/400)))</f>
        <v>1899.6</v>
      </c>
      <c r="FT68" s="60">
        <f>_xlfn.IFNA(INDEX(data_pull!$A:$BA,MATCH(FT$2,data_pull!$B:$B,0),MATCH($A68,data_pull!$2:$2,0)),FS68*(( 1+FT17/400)))</f>
        <v>1915.7</v>
      </c>
      <c r="FU68" s="60">
        <f>_xlfn.IFNA(INDEX(data_pull!$A:$BA,MATCH(FU$2,data_pull!$B:$B,0),MATCH($A68,data_pull!$2:$2,0)),FT68*(( 1+FU17/400)))</f>
        <v>1923</v>
      </c>
      <c r="FV68" s="60">
        <f>_xlfn.IFNA(INDEX(data_pull!$A:$BA,MATCH(FV$2,data_pull!$B:$B,0),MATCH($A68,data_pull!$2:$2,0)),FU68*(( 1+FV17/400)))</f>
        <v>1925.9</v>
      </c>
      <c r="FW68" s="60">
        <f>_xlfn.IFNA(INDEX(data_pull!$A:$BA,MATCH(FW$2,data_pull!$B:$B,0),MATCH($A68,data_pull!$2:$2,0)),FV68*(( 1+FW17/400)))</f>
        <v>1943.8</v>
      </c>
      <c r="FX68" s="60">
        <f>_xlfn.IFNA(INDEX(data_pull!$A:$BA,MATCH(FX$2,data_pull!$B:$B,0),MATCH($A68,data_pull!$2:$2,0)),FW68*(( 1+FX17/400)))</f>
        <v>1963.2</v>
      </c>
      <c r="FY68" s="60">
        <f>_xlfn.IFNA(INDEX(data_pull!$A:$BA,MATCH(FY$2,data_pull!$B:$B,0),MATCH($A68,data_pull!$2:$2,0)),FX68*(( 1+FY17/400)))</f>
        <v>1978.6</v>
      </c>
      <c r="FZ68" s="60">
        <f>_xlfn.IFNA(INDEX(data_pull!$A:$BA,MATCH(FZ$2,data_pull!$B:$B,0),MATCH($A68,data_pull!$2:$2,0)),FY68*(( 1+FZ17/400)))</f>
        <v>1974</v>
      </c>
      <c r="GA68" s="60">
        <f>_xlfn.IFNA(INDEX(data_pull!$A:$BA,MATCH(GA$2,data_pull!$B:$B,0),MATCH($A68,data_pull!$2:$2,0)),FZ68*(( 1+GA17/400)))</f>
        <v>2016.6</v>
      </c>
      <c r="GB68" s="60">
        <f>_xlfn.IFNA(INDEX(data_pull!$A:$BA,MATCH(GB$2,data_pull!$B:$B,0),MATCH($A68,data_pull!$2:$2,0)),GA68*(( 1+GB17/400)))</f>
        <v>2035.5</v>
      </c>
      <c r="GC68" s="60">
        <f>_xlfn.IFNA(INDEX(data_pull!$A:$BA,MATCH(GC$2,data_pull!$B:$B,0),MATCH($A68,data_pull!$2:$2,0)),GB68*(( 1+GC17/400)))</f>
        <v>2027.2</v>
      </c>
      <c r="GD68" s="60">
        <f>_xlfn.IFNA(INDEX(data_pull!$A:$BA,MATCH(GD$2,data_pull!$B:$B,0),MATCH($A68,data_pull!$2:$2,0)),GC68*(( 1+GD17/400)))</f>
        <v>2039.2</v>
      </c>
      <c r="GE68" s="60">
        <f>_xlfn.IFNA(INDEX(data_pull!$A:$BA,MATCH(GE$2,data_pull!$B:$B,0),MATCH($A68,data_pull!$2:$2,0)),GD68*(( 1+GE17/400)))</f>
        <v>2052.9</v>
      </c>
      <c r="GF68" s="60">
        <f>_xlfn.IFNA(INDEX(data_pull!$A:$BA,MATCH(GF$2,data_pull!$B:$B,0),MATCH($A68,data_pull!$2:$2,0)),GE68*(( 1+GF17/400)))</f>
        <v>2064.6999999999998</v>
      </c>
      <c r="GG68" s="60">
        <f>_xlfn.IFNA(INDEX(data_pull!$A:$BA,MATCH(GG$2,data_pull!$B:$B,0),MATCH($A68,data_pull!$2:$2,0)),GF68*(( 1+GG17/400)))</f>
        <v>2078.3000000000002</v>
      </c>
      <c r="GH68" s="60">
        <f>_xlfn.IFNA(INDEX(data_pull!$A:$BA,MATCH(GH$2,data_pull!$B:$B,0),MATCH($A68,data_pull!$2:$2,0)),GG68*(( 1+GH17/400)))</f>
        <v>2093.9</v>
      </c>
      <c r="GI68" s="60">
        <f>_xlfn.IFNA(INDEX(data_pull!$A:$BA,MATCH(GI$2,data_pull!$B:$B,0),MATCH($A68,data_pull!$2:$2,0)),GH68*(( 1+GI17/400)))</f>
        <v>2096</v>
      </c>
      <c r="GJ68" s="60">
        <f>_xlfn.IFNA(INDEX(data_pull!$A:$BA,MATCH(GJ$2,data_pull!$B:$B,0),MATCH($A68,data_pull!$2:$2,0)),GI68*(( 1+GJ17/400)))</f>
        <v>2108.5</v>
      </c>
      <c r="GK68" s="60">
        <f>_xlfn.IFNA(INDEX(data_pull!$A:$BA,MATCH(GK$2,data_pull!$B:$B,0),MATCH($A68,data_pull!$2:$2,0)),GJ68*(( 1+GK17/400)))</f>
        <v>2138.5</v>
      </c>
      <c r="GL68" s="60">
        <f>_xlfn.IFNA(INDEX(data_pull!$A:$BA,MATCH(GL$2,data_pull!$B:$B,0),MATCH($A68,data_pull!$2:$2,0)),GK68*(( 1+GL17/400)))</f>
        <v>2162</v>
      </c>
      <c r="GM68" s="60">
        <f>_xlfn.IFNA(INDEX(data_pull!$A:$BA,MATCH(GM$2,data_pull!$B:$B,0),MATCH($A68,data_pull!$2:$2,0)),GL68*(( 1+GM17/400)))</f>
        <v>2193.5</v>
      </c>
      <c r="GN68" s="60">
        <f>_xlfn.IFNA(INDEX(data_pull!$A:$BA,MATCH(GN$2,data_pull!$B:$B,0),MATCH($A68,data_pull!$2:$2,0)),GM68*(( 1+GN17/400)))</f>
        <v>2221</v>
      </c>
      <c r="GO68" s="60">
        <f>_xlfn.IFNA(INDEX(data_pull!$A:$BA,MATCH(GO$2,data_pull!$B:$B,0),MATCH($A68,data_pull!$2:$2,0)),GN68*(( 1+GO17/400)))</f>
        <v>2233.6999999999998</v>
      </c>
      <c r="GP68" s="60">
        <f>_xlfn.IFNA(INDEX(data_pull!$A:$BA,MATCH(GP$2,data_pull!$B:$B,0),MATCH($A68,data_pull!$2:$2,0)),GO68*(( 1+GP17/400)))</f>
        <v>2255.1297777017435</v>
      </c>
      <c r="GQ68" s="60">
        <f>_xlfn.IFNA(INDEX(data_pull!$A:$BA,MATCH(GQ$2,data_pull!$B:$B,0),MATCH($A68,data_pull!$2:$2,0)),GP68*(( 1+GQ17/400)))</f>
        <v>2277.3800285278007</v>
      </c>
      <c r="GR68" s="60">
        <f>_xlfn.IFNA(INDEX(data_pull!$A:$BA,MATCH(GR$2,data_pull!$B:$B,0),MATCH($A68,data_pull!$2:$2,0)),GQ68*(( 1+GR17/400)))</f>
        <v>2299.1174903821225</v>
      </c>
      <c r="GS68" s="60">
        <f>_xlfn.IFNA(INDEX(data_pull!$A:$BA,MATCH(GS$2,data_pull!$B:$B,0),MATCH($A68,data_pull!$2:$2,0)),GR68*(( 1+GS17/400)))</f>
        <v>2321.0600336433663</v>
      </c>
      <c r="GT68" s="60">
        <f>_xlfn.IFNA(INDEX(data_pull!$A:$BA,MATCH(GT$2,data_pull!$B:$B,0),MATCH($A68,data_pull!$2:$2,0)),GS68*(( 1+GT17/400)))</f>
        <v>2342.0803631871322</v>
      </c>
      <c r="GU68" s="60">
        <f>_xlfn.IFNA(INDEX(data_pull!$A:$BA,MATCH(GU$2,data_pull!$B:$B,0),MATCH($A68,data_pull!$2:$2,0)),GT68*(( 1+GU17/400)))</f>
        <v>2363.1007112287484</v>
      </c>
      <c r="GV68" s="60">
        <f>_xlfn.IFNA(INDEX(data_pull!$A:$BA,MATCH(GV$2,data_pull!$B:$B,0),MATCH($A68,data_pull!$2:$2,0)),GU68*(( 1+GV17/400)))</f>
        <v>2384.1210772832296</v>
      </c>
      <c r="GW68" s="60">
        <f>_xlfn.IFNA(INDEX(data_pull!$A:$BA,MATCH(GW$2,data_pull!$B:$B,0),MATCH($A68,data_pull!$2:$2,0)),GV68*(( 1+GW17/400)))</f>
        <v>2405.4486486561213</v>
      </c>
      <c r="GX68" s="60">
        <f>_xlfn.IFNA(INDEX(data_pull!$A:$BA,MATCH(GX$2,data_pull!$B:$B,0),MATCH($A68,data_pull!$2:$2,0)),GW68*(( 1+GX17/400)))</f>
        <v>2427.1859529661529</v>
      </c>
      <c r="GY68" s="60">
        <f>_xlfn.IFNA(INDEX(data_pull!$A:$BA,MATCH(GY$2,data_pull!$B:$B,0),MATCH($A68,data_pull!$2:$2,0)),GX68*(( 1+GY17/400)))</f>
        <v>2449.0257246943243</v>
      </c>
      <c r="GZ68" s="60">
        <f>_xlfn.IFNA(INDEX(data_pull!$A:$BA,MATCH(GZ$2,data_pull!$B:$B,0),MATCH($A68,data_pull!$2:$2,0)),GY68*(( 1+GZ17/400)))</f>
        <v>2471.1728999772704</v>
      </c>
      <c r="HA68" s="60">
        <f>_xlfn.IFNA(INDEX(data_pull!$A:$BA,MATCH(HA$2,data_pull!$B:$B,0),MATCH($A68,data_pull!$2:$2,0)),GZ68*(( 1+HA17/400)))</f>
        <v>2493.4225691628217</v>
      </c>
      <c r="HB68" s="60">
        <f>_xlfn.IFNA(INDEX(data_pull!$A:$BA,MATCH(HB$2,data_pull!$B:$B,0),MATCH($A68,data_pull!$2:$2,0)),HA68*(( 1+HB17/400)))</f>
        <v>2516.0822308030793</v>
      </c>
      <c r="HC68" s="60">
        <f>_xlfn.IFNA(INDEX(data_pull!$A:$BA,MATCH(HC$2,data_pull!$B:$B,0),MATCH($A68,data_pull!$2:$2,0)),HB68*(( 1+HC17/400)))</f>
        <v>2539.0494842285925</v>
      </c>
      <c r="HD68" s="60">
        <f>_xlfn.IFNA(INDEX(data_pull!$A:$BA,MATCH(HD$2,data_pull!$B:$B,0),MATCH($A68,data_pull!$2:$2,0)),HC68*(( 1+HD17/400)))</f>
        <v>2562.5295579623566</v>
      </c>
      <c r="HE68" s="60">
        <f>_xlfn.IFNA(INDEX(data_pull!$A:$BA,MATCH(HE$2,data_pull!$B:$B,0),MATCH($A68,data_pull!$2:$2,0)),HD68*(( 1+HE17/400)))</f>
        <v>2586.3174396971503</v>
      </c>
      <c r="HF68" s="60">
        <f>_xlfn.IFNA(INDEX(data_pull!$A:$BA,MATCH(HF$2,data_pull!$B:$B,0),MATCH($A68,data_pull!$2:$2,0)),HE68*(( 1+HF17/400)))</f>
        <v>2610.5158409388555</v>
      </c>
      <c r="HG68" s="60">
        <f>_xlfn.IFNA(INDEX(data_pull!$A:$BA,MATCH(HG$2,data_pull!$B:$B,0),MATCH($A68,data_pull!$2:$2,0)),HF68*(( 1+HG17/400)))</f>
        <v>2634.8169065904362</v>
      </c>
      <c r="HH68" s="60">
        <f>_xlfn.IFNA(INDEX(data_pull!$A:$BA,MATCH(HH$2,data_pull!$B:$B,0),MATCH($A68,data_pull!$2:$2,0)),HG68*(( 1+HH17/400)))</f>
        <v>2659.4259502558971</v>
      </c>
      <c r="HI68" s="60">
        <f>_xlfn.IFNA(INDEX(data_pull!$A:$BA,MATCH(HI$2,data_pull!$B:$B,0),MATCH($A68,data_pull!$2:$2,0)),HH68*(( 1+HI17/400)))</f>
        <v>2684.2403532186745</v>
      </c>
      <c r="HJ68" s="60">
        <f>_xlfn.IFNA(INDEX(data_pull!$A:$BA,MATCH(HJ$2,data_pull!$B:$B,0),MATCH($A68,data_pull!$2:$2,0)),HI68*(( 1+HJ17/400)))</f>
        <v>2709.3628310833392</v>
      </c>
      <c r="HK68" s="60">
        <f>_xlfn.IFNA(INDEX(data_pull!$A:$BA,MATCH(HK$2,data_pull!$B:$B,0),MATCH($A68,data_pull!$2:$2,0)),HJ68*(( 1+HK17/400)))</f>
        <v>2734.4853333058923</v>
      </c>
      <c r="HL68" s="60">
        <f>_xlfn.IFNA(INDEX(data_pull!$A:$BA,MATCH(HL$2,data_pull!$B:$B,0),MATCH($A68,data_pull!$2:$2,0)),HK68*(( 1+HL17/400)))</f>
        <v>2759.8132326999112</v>
      </c>
      <c r="HM68" s="60">
        <f>_xlfn.IFNA(INDEX(data_pull!$A:$BA,MATCH(HM$2,data_pull!$B:$B,0),MATCH($A68,data_pull!$2:$2,0)),HL68*(( 1+HM17/400)))</f>
        <v>2785.2438468964833</v>
      </c>
      <c r="HN68" s="60">
        <f>_xlfn.IFNA(INDEX(data_pull!$A:$BA,MATCH(HN$2,data_pull!$B:$B,0),MATCH($A68,data_pull!$2:$2,0)),HM68*(( 1+HN17/400)))</f>
        <v>2810.8798749670077</v>
      </c>
      <c r="HO68" s="60">
        <f>_xlfn.IFNA(INDEX(data_pull!$A:$BA,MATCH(HO$2,data_pull!$B:$B,0),MATCH($A68,data_pull!$2:$2,0)),HN68*(( 1+HO17/400)))</f>
        <v>2836.515926700019</v>
      </c>
      <c r="HP68" s="60">
        <f>_xlfn.IFNA(INDEX(data_pull!$A:$BA,MATCH(HP$2,data_pull!$B:$B,0),MATCH($A68,data_pull!$2:$2,0)),HO68*(( 1+HP17/400)))</f>
        <v>2862.3573865252988</v>
      </c>
      <c r="HQ68" s="60">
        <f>_xlfn.IFNA(INDEX(data_pull!$A:$BA,MATCH(HQ$2,data_pull!$B:$B,0),MATCH($A68,data_pull!$2:$2,0)),HP68*(( 1+HQ17/400)))</f>
        <v>2888.3015660768679</v>
      </c>
      <c r="HR68" s="60">
        <f>_xlfn.IFNA(INDEX(data_pull!$A:$BA,MATCH(HR$2,data_pull!$B:$B,0),MATCH($A68,data_pull!$2:$2,0)),HQ68*(( 1+HR17/400)))</f>
        <v>2914.5538860821489</v>
      </c>
      <c r="HS68" s="60">
        <f>_xlfn.IFNA(INDEX(data_pull!$A:$BA,MATCH(HS$2,data_pull!$B:$B,0),MATCH($A68,data_pull!$2:$2,0)),HR68*(( 1+HS17/400)))</f>
        <v>2940.7035249506803</v>
      </c>
      <c r="HT68" s="60">
        <f>_xlfn.IFNA(INDEX(data_pull!$A:$BA,MATCH(HT$2,data_pull!$B:$B,0),MATCH($A68,data_pull!$2:$2,0)),HS68*(( 1+HT17/400)))</f>
        <v>2966.8531862055288</v>
      </c>
      <c r="HU68" s="60">
        <f>_xlfn.IFNA(INDEX(data_pull!$A:$BA,MATCH(HU$2,data_pull!$B:$B,0),MATCH($A68,data_pull!$2:$2,0)),HT68*(( 1+HU17/400)))</f>
        <v>2992.9001983448024</v>
      </c>
      <c r="HV68" s="60">
        <f>_xlfn.IFNA(INDEX(data_pull!$A:$BA,MATCH(HV$2,data_pull!$B:$B,0),MATCH($A68,data_pull!$2:$2,0)),HU68*(( 1+HV17/400)))</f>
        <v>3019.0498910719975</v>
      </c>
      <c r="HW68" s="60">
        <f>_xlfn.IFNA(INDEX(data_pull!$A:$BA,MATCH(HW$2,data_pull!$B:$B,0),MATCH($A68,data_pull!$2:$2,0)),HV68*(( 1+HW17/400)))</f>
        <v>3045.3022632393349</v>
      </c>
      <c r="HX68" s="60">
        <f>_xlfn.IFNA(INDEX(data_pull!$A:$BA,MATCH(HX$2,data_pull!$B:$B,0),MATCH($A68,data_pull!$2:$2,0)),HW68*(( 1+HX17/400)))</f>
        <v>3071.5546558994897</v>
      </c>
      <c r="HY68" s="60">
        <f>_xlfn.IFNA(INDEX(data_pull!$A:$BA,MATCH(HY$2,data_pull!$B:$B,0),MATCH($A68,data_pull!$2:$2,0)),HX68*(( 1+HY17/400)))</f>
        <v>3097.9097155008521</v>
      </c>
      <c r="HZ68" s="60">
        <f>_xlfn.IFNA(INDEX(data_pull!$A:$BA,MATCH(HZ$2,data_pull!$B:$B,0),MATCH($A68,data_pull!$2:$2,0)),HY68*(( 1+HZ17/400)))</f>
        <v>3124.1621585883795</v>
      </c>
      <c r="IA68" s="60">
        <f>_xlfn.IFNA(INDEX(data_pull!$A:$BA,MATCH(IA$2,data_pull!$B:$B,0),MATCH($A68,data_pull!$2:$2,0)),HZ68*(( 1+IA17/400)))</f>
        <v>3150.6198820455088</v>
      </c>
      <c r="IB68" s="60">
        <f>_xlfn.IFNA(INDEX(data_pull!$A:$BA,MATCH(IB$2,data_pull!$B:$B,0),MATCH($A68,data_pull!$2:$2,0)),IA68*(( 1+IB17/400)))</f>
        <v>3176.8723839526588</v>
      </c>
      <c r="IC68" s="60">
        <f>_xlfn.IFNA(INDEX(data_pull!$A:$BA,MATCH(IC$2,data_pull!$B:$B,0),MATCH($A68,data_pull!$2:$2,0)),IB68*(( 1+IC17/400)))</f>
        <v>3203.0223082325169</v>
      </c>
      <c r="ID68" s="60"/>
    </row>
    <row r="69" spans="1:238" s="60" customFormat="1">
      <c r="A69" s="91" t="s">
        <v>546</v>
      </c>
    </row>
    <row r="70" spans="1:238" s="60" customFormat="1">
      <c r="A70" s="69" t="s">
        <v>13</v>
      </c>
      <c r="B70" s="60">
        <f t="shared" ref="B70:BM70" si="71">B39</f>
        <v>7</v>
      </c>
      <c r="C70" s="60">
        <f t="shared" si="71"/>
        <v>7.2</v>
      </c>
      <c r="D70" s="60">
        <f t="shared" si="71"/>
        <v>7.3</v>
      </c>
      <c r="E70" s="60">
        <f t="shared" si="71"/>
        <v>7.5</v>
      </c>
      <c r="F70" s="60">
        <f t="shared" si="71"/>
        <v>7.8</v>
      </c>
      <c r="G70" s="60">
        <f t="shared" si="71"/>
        <v>8</v>
      </c>
      <c r="H70" s="60">
        <f t="shared" si="71"/>
        <v>8.1</v>
      </c>
      <c r="I70" s="60">
        <f t="shared" si="71"/>
        <v>8.3000000000000007</v>
      </c>
      <c r="J70" s="60">
        <f t="shared" si="71"/>
        <v>8.5</v>
      </c>
      <c r="K70" s="60">
        <f t="shared" si="71"/>
        <v>8.6999999999999993</v>
      </c>
      <c r="L70" s="60">
        <f t="shared" si="71"/>
        <v>8.9</v>
      </c>
      <c r="M70" s="60">
        <f t="shared" si="71"/>
        <v>9.1999999999999993</v>
      </c>
      <c r="N70" s="60">
        <f t="shared" si="71"/>
        <v>9.5</v>
      </c>
      <c r="O70" s="60">
        <f t="shared" si="71"/>
        <v>10</v>
      </c>
      <c r="P70" s="60">
        <f t="shared" si="71"/>
        <v>10.5</v>
      </c>
      <c r="Q70" s="60">
        <f t="shared" si="71"/>
        <v>11</v>
      </c>
      <c r="R70" s="60">
        <f t="shared" si="71"/>
        <v>11.7</v>
      </c>
      <c r="S70" s="60">
        <f t="shared" si="71"/>
        <v>12.4</v>
      </c>
      <c r="T70" s="60">
        <f t="shared" si="71"/>
        <v>13.1</v>
      </c>
      <c r="U70" s="60">
        <f t="shared" si="71"/>
        <v>13.8</v>
      </c>
      <c r="V70" s="60">
        <f t="shared" si="71"/>
        <v>14.5</v>
      </c>
      <c r="W70" s="60">
        <f t="shared" si="71"/>
        <v>15.2</v>
      </c>
      <c r="X70" s="60">
        <f t="shared" si="71"/>
        <v>16</v>
      </c>
      <c r="Y70" s="60">
        <f t="shared" si="71"/>
        <v>16.8</v>
      </c>
      <c r="Z70" s="60">
        <f t="shared" si="71"/>
        <v>17.600000000000001</v>
      </c>
      <c r="AA70" s="60">
        <f t="shared" si="71"/>
        <v>18.399999999999999</v>
      </c>
      <c r="AB70" s="60">
        <f t="shared" si="71"/>
        <v>19.2</v>
      </c>
      <c r="AC70" s="60">
        <f t="shared" si="71"/>
        <v>20</v>
      </c>
      <c r="AD70" s="60">
        <f t="shared" si="71"/>
        <v>20.9</v>
      </c>
      <c r="AE70" s="60">
        <f t="shared" si="71"/>
        <v>21.7</v>
      </c>
      <c r="AF70" s="60">
        <f t="shared" si="71"/>
        <v>22.5</v>
      </c>
      <c r="AG70" s="60">
        <f t="shared" si="71"/>
        <v>23.3</v>
      </c>
      <c r="AH70" s="60">
        <f t="shared" si="71"/>
        <v>24.2</v>
      </c>
      <c r="AI70" s="60">
        <f t="shared" si="71"/>
        <v>25</v>
      </c>
      <c r="AJ70" s="60">
        <f t="shared" si="71"/>
        <v>26</v>
      </c>
      <c r="AK70" s="60">
        <f t="shared" si="71"/>
        <v>27</v>
      </c>
      <c r="AL70" s="60">
        <f t="shared" si="71"/>
        <v>28</v>
      </c>
      <c r="AM70" s="60">
        <f t="shared" si="71"/>
        <v>29.2</v>
      </c>
      <c r="AN70" s="60">
        <f t="shared" si="71"/>
        <v>30.5</v>
      </c>
      <c r="AO70" s="60">
        <f t="shared" si="71"/>
        <v>32</v>
      </c>
      <c r="AP70" s="60">
        <f t="shared" si="71"/>
        <v>33.6</v>
      </c>
      <c r="AQ70" s="60">
        <f t="shared" si="71"/>
        <v>35.299999999999997</v>
      </c>
      <c r="AR70" s="60">
        <f t="shared" si="71"/>
        <v>37</v>
      </c>
      <c r="AS70" s="60">
        <f t="shared" si="71"/>
        <v>38.799999999999997</v>
      </c>
      <c r="AT70" s="60">
        <f t="shared" si="71"/>
        <v>40.700000000000003</v>
      </c>
      <c r="AU70" s="60">
        <f t="shared" si="71"/>
        <v>42.6</v>
      </c>
      <c r="AV70" s="60">
        <f t="shared" si="71"/>
        <v>44.4</v>
      </c>
      <c r="AW70" s="60">
        <f t="shared" si="71"/>
        <v>46.3</v>
      </c>
      <c r="AX70" s="60">
        <f t="shared" si="71"/>
        <v>48.2</v>
      </c>
      <c r="AY70" s="60">
        <f t="shared" si="71"/>
        <v>50.1</v>
      </c>
      <c r="AZ70" s="60">
        <f t="shared" si="71"/>
        <v>51.8</v>
      </c>
      <c r="BA70" s="60">
        <f t="shared" si="71"/>
        <v>53.6</v>
      </c>
      <c r="BB70" s="60">
        <f t="shared" si="71"/>
        <v>55.2</v>
      </c>
      <c r="BC70" s="60">
        <f t="shared" si="71"/>
        <v>56.9</v>
      </c>
      <c r="BD70" s="60">
        <f t="shared" si="71"/>
        <v>58.7</v>
      </c>
      <c r="BE70" s="60">
        <f t="shared" si="71"/>
        <v>60.4</v>
      </c>
      <c r="BF70" s="60">
        <f t="shared" si="71"/>
        <v>62.5</v>
      </c>
      <c r="BG70" s="60">
        <f t="shared" si="71"/>
        <v>64.099999999999994</v>
      </c>
      <c r="BH70" s="60">
        <f t="shared" si="71"/>
        <v>65.599999999999994</v>
      </c>
      <c r="BI70" s="60">
        <f t="shared" si="71"/>
        <v>66.900000000000006</v>
      </c>
      <c r="BJ70" s="60">
        <f t="shared" si="71"/>
        <v>67.900000000000006</v>
      </c>
      <c r="BK70" s="60">
        <f t="shared" si="71"/>
        <v>69.099999999999994</v>
      </c>
      <c r="BL70" s="60">
        <f t="shared" si="71"/>
        <v>70.3</v>
      </c>
      <c r="BM70" s="60">
        <f t="shared" si="71"/>
        <v>71.599999999999994</v>
      </c>
      <c r="BN70" s="60">
        <f t="shared" ref="BN70:DY70" si="72">BN39</f>
        <v>73</v>
      </c>
      <c r="BO70" s="60">
        <f t="shared" si="72"/>
        <v>74.5</v>
      </c>
      <c r="BP70" s="60">
        <f t="shared" si="72"/>
        <v>76</v>
      </c>
      <c r="BQ70" s="60">
        <f t="shared" si="72"/>
        <v>77.599999999999994</v>
      </c>
      <c r="BR70" s="60">
        <f t="shared" si="72"/>
        <v>79.599999999999994</v>
      </c>
      <c r="BS70" s="60">
        <f t="shared" si="72"/>
        <v>81.099999999999994</v>
      </c>
      <c r="BT70" s="60">
        <f t="shared" si="72"/>
        <v>82.3</v>
      </c>
      <c r="BU70" s="60">
        <f t="shared" si="72"/>
        <v>83.3</v>
      </c>
      <c r="BV70" s="60">
        <f t="shared" si="72"/>
        <v>83.4</v>
      </c>
      <c r="BW70" s="60">
        <f t="shared" si="72"/>
        <v>85</v>
      </c>
      <c r="BX70" s="60">
        <f t="shared" si="72"/>
        <v>87</v>
      </c>
      <c r="BY70" s="60">
        <f t="shared" si="72"/>
        <v>89.7</v>
      </c>
      <c r="BZ70" s="60">
        <f t="shared" si="72"/>
        <v>93.8</v>
      </c>
      <c r="CA70" s="60">
        <f t="shared" si="72"/>
        <v>96.9</v>
      </c>
      <c r="CB70" s="60">
        <f t="shared" si="72"/>
        <v>99.7</v>
      </c>
      <c r="CC70" s="60">
        <f t="shared" si="72"/>
        <v>102.3</v>
      </c>
      <c r="CD70" s="60">
        <f t="shared" si="72"/>
        <v>104.3</v>
      </c>
      <c r="CE70" s="60">
        <f t="shared" si="72"/>
        <v>106.5</v>
      </c>
      <c r="CF70" s="60">
        <f t="shared" si="72"/>
        <v>108.7</v>
      </c>
      <c r="CG70" s="60">
        <f t="shared" si="72"/>
        <v>111</v>
      </c>
      <c r="CH70" s="60">
        <f t="shared" si="72"/>
        <v>112.9</v>
      </c>
      <c r="CI70" s="60">
        <f t="shared" si="72"/>
        <v>115.7</v>
      </c>
      <c r="CJ70" s="60">
        <f t="shared" si="72"/>
        <v>118.9</v>
      </c>
      <c r="CK70" s="60">
        <f t="shared" si="72"/>
        <v>122.5</v>
      </c>
      <c r="CL70" s="60">
        <f t="shared" si="72"/>
        <v>127.2</v>
      </c>
      <c r="CM70" s="60">
        <f t="shared" si="72"/>
        <v>131</v>
      </c>
      <c r="CN70" s="60">
        <f t="shared" si="72"/>
        <v>134.5</v>
      </c>
      <c r="CO70" s="60">
        <f t="shared" si="72"/>
        <v>137.69999999999999</v>
      </c>
      <c r="CP70" s="60">
        <f t="shared" si="72"/>
        <v>143.4</v>
      </c>
      <c r="CQ70" s="60">
        <f t="shared" si="72"/>
        <v>144.69999999999999</v>
      </c>
      <c r="CR70" s="60">
        <f t="shared" si="72"/>
        <v>147.5</v>
      </c>
      <c r="CS70" s="60">
        <f t="shared" si="72"/>
        <v>151.6</v>
      </c>
      <c r="CT70" s="60">
        <f t="shared" si="72"/>
        <v>156.9</v>
      </c>
      <c r="CU70" s="60">
        <f t="shared" si="72"/>
        <v>162.19999999999999</v>
      </c>
      <c r="CV70" s="60">
        <f t="shared" si="72"/>
        <v>167.1</v>
      </c>
      <c r="CW70" s="60">
        <f t="shared" si="72"/>
        <v>171.6</v>
      </c>
      <c r="CX70" s="60">
        <f t="shared" si="72"/>
        <v>175.7</v>
      </c>
      <c r="CY70" s="60">
        <f t="shared" si="72"/>
        <v>179.6</v>
      </c>
      <c r="CZ70" s="60">
        <f t="shared" si="72"/>
        <v>183.2</v>
      </c>
      <c r="DA70" s="60">
        <f t="shared" si="72"/>
        <v>186.5</v>
      </c>
      <c r="DB70" s="60">
        <f t="shared" si="72"/>
        <v>189.6</v>
      </c>
      <c r="DC70" s="60">
        <f t="shared" si="72"/>
        <v>192.9</v>
      </c>
      <c r="DD70" s="60">
        <f t="shared" si="72"/>
        <v>196.5</v>
      </c>
      <c r="DE70" s="60">
        <f t="shared" si="72"/>
        <v>200.4</v>
      </c>
      <c r="DF70" s="60">
        <f t="shared" si="72"/>
        <v>204.4</v>
      </c>
      <c r="DG70" s="60">
        <f t="shared" si="72"/>
        <v>207.1</v>
      </c>
      <c r="DH70" s="60">
        <f t="shared" si="72"/>
        <v>208.3</v>
      </c>
      <c r="DI70" s="60">
        <f t="shared" si="72"/>
        <v>207.9</v>
      </c>
      <c r="DJ70" s="60">
        <f t="shared" si="72"/>
        <v>206.4</v>
      </c>
      <c r="DK70" s="60">
        <f t="shared" si="72"/>
        <v>205.3</v>
      </c>
      <c r="DL70" s="60">
        <f t="shared" si="72"/>
        <v>205</v>
      </c>
      <c r="DM70" s="60">
        <f t="shared" si="72"/>
        <v>205.5</v>
      </c>
      <c r="DN70" s="60">
        <f t="shared" si="72"/>
        <v>206.6</v>
      </c>
      <c r="DO70" s="60">
        <f t="shared" si="72"/>
        <v>207.9</v>
      </c>
      <c r="DP70" s="60">
        <f t="shared" si="72"/>
        <v>209.4</v>
      </c>
      <c r="DQ70" s="60">
        <f t="shared" si="72"/>
        <v>211</v>
      </c>
      <c r="DR70" s="60">
        <f t="shared" si="72"/>
        <v>213</v>
      </c>
      <c r="DS70" s="60">
        <f t="shared" si="72"/>
        <v>216.1</v>
      </c>
      <c r="DT70" s="60">
        <f t="shared" si="72"/>
        <v>220.7</v>
      </c>
      <c r="DU70" s="60">
        <f t="shared" si="72"/>
        <v>226.7</v>
      </c>
      <c r="DV70" s="60">
        <f t="shared" si="72"/>
        <v>233.8</v>
      </c>
      <c r="DW70" s="60">
        <f t="shared" si="72"/>
        <v>240.4</v>
      </c>
      <c r="DX70" s="60">
        <f t="shared" si="72"/>
        <v>245.8</v>
      </c>
      <c r="DY70" s="60">
        <f t="shared" si="72"/>
        <v>250.3</v>
      </c>
      <c r="DZ70" s="60">
        <f t="shared" ref="DZ70:GK70" si="73">DZ39</f>
        <v>254.1</v>
      </c>
      <c r="EA70" s="60">
        <f t="shared" si="73"/>
        <v>257.89999999999998</v>
      </c>
      <c r="EB70" s="60">
        <f t="shared" si="73"/>
        <v>261.60000000000002</v>
      </c>
      <c r="EC70" s="60">
        <f t="shared" si="73"/>
        <v>265.2</v>
      </c>
      <c r="ED70" s="60">
        <f t="shared" si="73"/>
        <v>268.89999999999998</v>
      </c>
      <c r="EE70" s="60">
        <f t="shared" si="73"/>
        <v>273.39999999999998</v>
      </c>
      <c r="EF70" s="60">
        <f t="shared" si="73"/>
        <v>279</v>
      </c>
      <c r="EG70" s="60">
        <f t="shared" si="73"/>
        <v>285.5</v>
      </c>
      <c r="EH70" s="60">
        <f t="shared" si="73"/>
        <v>293</v>
      </c>
      <c r="EI70" s="60">
        <f t="shared" si="73"/>
        <v>300.39999999999998</v>
      </c>
      <c r="EJ70" s="60">
        <f t="shared" si="73"/>
        <v>308.60000000000002</v>
      </c>
      <c r="EK70" s="60">
        <f t="shared" si="73"/>
        <v>315.39999999999998</v>
      </c>
      <c r="EL70" s="60">
        <f t="shared" si="73"/>
        <v>323.2</v>
      </c>
      <c r="EM70" s="60">
        <f t="shared" si="73"/>
        <v>329.2</v>
      </c>
      <c r="EN70" s="60">
        <f t="shared" si="73"/>
        <v>335.1</v>
      </c>
      <c r="EO70" s="60">
        <f t="shared" si="73"/>
        <v>341</v>
      </c>
      <c r="EP70" s="60">
        <f t="shared" si="73"/>
        <v>389.6</v>
      </c>
      <c r="EQ70" s="60">
        <f t="shared" si="73"/>
        <v>395.6</v>
      </c>
      <c r="ER70" s="60">
        <f t="shared" si="73"/>
        <v>402.1</v>
      </c>
      <c r="ES70" s="60">
        <f t="shared" si="73"/>
        <v>409.1</v>
      </c>
      <c r="ET70" s="60">
        <f t="shared" si="73"/>
        <v>416.4</v>
      </c>
      <c r="EU70" s="60">
        <f t="shared" si="73"/>
        <v>424.1</v>
      </c>
      <c r="EV70" s="60">
        <f t="shared" si="73"/>
        <v>432</v>
      </c>
      <c r="EW70" s="60">
        <f t="shared" si="73"/>
        <v>440.3</v>
      </c>
      <c r="EX70" s="60">
        <f t="shared" si="73"/>
        <v>448.8</v>
      </c>
      <c r="EY70" s="60">
        <f t="shared" si="73"/>
        <v>457.3</v>
      </c>
      <c r="EZ70" s="60">
        <f t="shared" si="73"/>
        <v>465.9</v>
      </c>
      <c r="FA70" s="60">
        <f t="shared" si="73"/>
        <v>474.5</v>
      </c>
      <c r="FB70" s="60">
        <f t="shared" si="73"/>
        <v>482.9</v>
      </c>
      <c r="FC70" s="60">
        <f t="shared" si="73"/>
        <v>490.4</v>
      </c>
      <c r="FD70" s="60">
        <f t="shared" si="73"/>
        <v>496.7</v>
      </c>
      <c r="FE70" s="60">
        <f t="shared" si="73"/>
        <v>501.8</v>
      </c>
      <c r="FF70" s="60">
        <f t="shared" si="73"/>
        <v>506</v>
      </c>
      <c r="FG70" s="60">
        <f t="shared" si="73"/>
        <v>510.5</v>
      </c>
      <c r="FH70" s="60">
        <f t="shared" si="73"/>
        <v>515.70000000000005</v>
      </c>
      <c r="FI70" s="60">
        <f t="shared" si="73"/>
        <v>521.4</v>
      </c>
      <c r="FJ70" s="60">
        <f t="shared" si="73"/>
        <v>527.6</v>
      </c>
      <c r="FK70" s="60">
        <f t="shared" si="73"/>
        <v>533.4</v>
      </c>
      <c r="FL70" s="60">
        <f t="shared" si="73"/>
        <v>538.5</v>
      </c>
      <c r="FM70" s="60">
        <f t="shared" si="73"/>
        <v>542.9</v>
      </c>
      <c r="FN70" s="60">
        <f t="shared" si="73"/>
        <v>547</v>
      </c>
      <c r="FO70" s="60">
        <f t="shared" si="73"/>
        <v>551.6</v>
      </c>
      <c r="FP70" s="60">
        <f t="shared" si="73"/>
        <v>557.1</v>
      </c>
      <c r="FQ70" s="60">
        <f t="shared" si="73"/>
        <v>563.4</v>
      </c>
      <c r="FR70" s="60">
        <f t="shared" si="73"/>
        <v>570.29999999999995</v>
      </c>
      <c r="FS70" s="60">
        <f t="shared" si="73"/>
        <v>567.1</v>
      </c>
      <c r="FT70" s="60">
        <f t="shared" si="73"/>
        <v>573.70000000000005</v>
      </c>
      <c r="FU70" s="60">
        <f t="shared" si="73"/>
        <v>580.20000000000005</v>
      </c>
      <c r="FV70" s="60">
        <f t="shared" si="73"/>
        <v>586.70000000000005</v>
      </c>
      <c r="FW70" s="60">
        <f t="shared" si="73"/>
        <v>594</v>
      </c>
      <c r="FX70" s="60">
        <f t="shared" si="73"/>
        <v>602.29999999999995</v>
      </c>
      <c r="FY70" s="60">
        <f t="shared" si="73"/>
        <v>611.5</v>
      </c>
      <c r="FZ70" s="60">
        <f t="shared" si="73"/>
        <v>621.5</v>
      </c>
      <c r="GA70" s="60">
        <f t="shared" si="73"/>
        <v>630.6</v>
      </c>
      <c r="GB70" s="60">
        <f t="shared" si="73"/>
        <v>638.5</v>
      </c>
      <c r="GC70" s="60">
        <f t="shared" si="73"/>
        <v>645.29999999999995</v>
      </c>
      <c r="GD70" s="60">
        <f t="shared" si="73"/>
        <v>651.29999999999995</v>
      </c>
      <c r="GE70" s="60">
        <f t="shared" si="73"/>
        <v>657.9</v>
      </c>
      <c r="GF70" s="60">
        <f t="shared" si="73"/>
        <v>665.5</v>
      </c>
      <c r="GG70" s="60">
        <f t="shared" si="73"/>
        <v>673.9</v>
      </c>
      <c r="GH70" s="60">
        <f t="shared" si="73"/>
        <v>683.1</v>
      </c>
      <c r="GI70" s="60">
        <f t="shared" si="73"/>
        <v>691.7</v>
      </c>
      <c r="GJ70" s="60">
        <f t="shared" si="73"/>
        <v>699.6</v>
      </c>
      <c r="GK70" s="60">
        <f t="shared" si="73"/>
        <v>706.6</v>
      </c>
      <c r="GL70" s="60">
        <f t="shared" ref="GL70:IC70" si="74">GL39</f>
        <v>713.7</v>
      </c>
      <c r="GM70" s="60">
        <f t="shared" si="74"/>
        <v>724.5</v>
      </c>
      <c r="GN70" s="60">
        <f t="shared" si="74"/>
        <v>739.9</v>
      </c>
      <c r="GO70" s="60">
        <f t="shared" si="74"/>
        <v>759.8</v>
      </c>
      <c r="GP70" s="60">
        <f t="shared" si="74"/>
        <v>764.16846575273314</v>
      </c>
      <c r="GQ70" s="60">
        <f t="shared" si="74"/>
        <v>769.60482992034645</v>
      </c>
      <c r="GR70" s="60">
        <f t="shared" si="74"/>
        <v>776.37309480011663</v>
      </c>
      <c r="GS70" s="60">
        <f t="shared" si="74"/>
        <v>795.11509912408678</v>
      </c>
      <c r="GT70" s="60">
        <f t="shared" si="74"/>
        <v>802.76957071544257</v>
      </c>
      <c r="GU70" s="60">
        <f t="shared" si="74"/>
        <v>810.98049380882992</v>
      </c>
      <c r="GV70" s="60">
        <f t="shared" si="74"/>
        <v>819.55230256151617</v>
      </c>
      <c r="GW70" s="60">
        <f t="shared" si="74"/>
        <v>842.62134858406375</v>
      </c>
      <c r="GX70" s="60">
        <f t="shared" si="74"/>
        <v>852.47134810969794</v>
      </c>
      <c r="GY70" s="60">
        <f t="shared" si="74"/>
        <v>862.73102818084965</v>
      </c>
      <c r="GZ70" s="60">
        <f t="shared" si="74"/>
        <v>873.41258141625269</v>
      </c>
      <c r="HA70" s="60">
        <f t="shared" si="74"/>
        <v>911.0070300261109</v>
      </c>
      <c r="HB70" s="60">
        <f t="shared" si="74"/>
        <v>925.35826485652694</v>
      </c>
      <c r="HC70" s="60">
        <f t="shared" si="74"/>
        <v>940.73566261968961</v>
      </c>
      <c r="HD70" s="60">
        <f t="shared" si="74"/>
        <v>957.29227328732759</v>
      </c>
      <c r="HE70" s="60">
        <f t="shared" si="74"/>
        <v>979.14279683279938</v>
      </c>
      <c r="HF70" s="60">
        <f t="shared" si="74"/>
        <v>992.49306592199423</v>
      </c>
      <c r="HG70" s="60">
        <f t="shared" si="74"/>
        <v>1005.337579374978</v>
      </c>
      <c r="HH70" s="60">
        <f t="shared" si="74"/>
        <v>1017.2599073407915</v>
      </c>
      <c r="HI70" s="60">
        <f t="shared" si="74"/>
        <v>1035.893971032832</v>
      </c>
      <c r="HJ70" s="60">
        <f t="shared" si="74"/>
        <v>1046.6808241281303</v>
      </c>
      <c r="HK70" s="60">
        <f t="shared" si="74"/>
        <v>1056.9547399683613</v>
      </c>
      <c r="HL70" s="60">
        <f t="shared" si="74"/>
        <v>1066.8173123907859</v>
      </c>
      <c r="HM70" s="60">
        <f t="shared" si="74"/>
        <v>1108.3852419800653</v>
      </c>
      <c r="HN70" s="60">
        <f t="shared" si="74"/>
        <v>1123.5141984003667</v>
      </c>
      <c r="HO70" s="60">
        <f t="shared" si="74"/>
        <v>1139.8622450099335</v>
      </c>
      <c r="HP70" s="60">
        <f t="shared" si="74"/>
        <v>1157.8439257353011</v>
      </c>
      <c r="HQ70" s="60">
        <f t="shared" si="74"/>
        <v>1194.5695856652808</v>
      </c>
      <c r="HR70" s="60">
        <f t="shared" si="74"/>
        <v>1212.1399260365799</v>
      </c>
      <c r="HS70" s="60">
        <f t="shared" si="74"/>
        <v>1230.0131092431288</v>
      </c>
      <c r="HT70" s="60">
        <f t="shared" si="74"/>
        <v>1247.8561149474965</v>
      </c>
      <c r="HU70" s="60">
        <f t="shared" si="74"/>
        <v>1287.5874538788723</v>
      </c>
      <c r="HV70" s="60">
        <f t="shared" si="74"/>
        <v>1306.2390683738327</v>
      </c>
      <c r="HW70" s="60">
        <f t="shared" si="74"/>
        <v>1325.0821005904604</v>
      </c>
      <c r="HX70" s="60">
        <f t="shared" si="74"/>
        <v>1344.172007110466</v>
      </c>
      <c r="HY70" s="60">
        <f t="shared" si="74"/>
        <v>1408.0563765718234</v>
      </c>
      <c r="HZ70" s="60">
        <f t="shared" si="74"/>
        <v>1432.9970568126714</v>
      </c>
      <c r="IA70" s="60">
        <f t="shared" si="74"/>
        <v>1459.4634564578023</v>
      </c>
      <c r="IB70" s="60">
        <f t="shared" si="74"/>
        <v>1487.7796126508058</v>
      </c>
      <c r="IC70" s="60" t="e">
        <f t="shared" si="74"/>
        <v>#VALUE!</v>
      </c>
    </row>
    <row r="71" spans="1:238" s="60" customFormat="1">
      <c r="A71" s="69" t="s">
        <v>14</v>
      </c>
      <c r="B71" s="60">
        <f t="shared" ref="B71:BM71" si="75">B40</f>
        <v>5</v>
      </c>
      <c r="C71" s="60">
        <f t="shared" si="75"/>
        <v>5.3</v>
      </c>
      <c r="D71" s="60">
        <f t="shared" si="75"/>
        <v>5.6</v>
      </c>
      <c r="E71" s="60">
        <f t="shared" si="75"/>
        <v>5.9</v>
      </c>
      <c r="F71" s="60">
        <f t="shared" si="75"/>
        <v>6.2</v>
      </c>
      <c r="G71" s="60">
        <f t="shared" si="75"/>
        <v>6.6</v>
      </c>
      <c r="H71" s="60">
        <f t="shared" si="75"/>
        <v>6.9</v>
      </c>
      <c r="I71" s="60">
        <f t="shared" si="75"/>
        <v>7.3</v>
      </c>
      <c r="J71" s="60">
        <f t="shared" si="75"/>
        <v>7.8</v>
      </c>
      <c r="K71" s="60">
        <f t="shared" si="75"/>
        <v>8</v>
      </c>
      <c r="L71" s="60">
        <f t="shared" si="75"/>
        <v>8.6</v>
      </c>
      <c r="M71" s="60">
        <f t="shared" si="75"/>
        <v>8.5</v>
      </c>
      <c r="N71" s="60">
        <f t="shared" si="75"/>
        <v>9</v>
      </c>
      <c r="O71" s="60">
        <f t="shared" si="75"/>
        <v>9.6</v>
      </c>
      <c r="P71" s="60">
        <f t="shared" si="75"/>
        <v>9.6999999999999993</v>
      </c>
      <c r="Q71" s="60">
        <f t="shared" si="75"/>
        <v>10.1</v>
      </c>
      <c r="R71" s="60">
        <f t="shared" si="75"/>
        <v>10.199999999999999</v>
      </c>
      <c r="S71" s="60">
        <f t="shared" si="75"/>
        <v>11.1</v>
      </c>
      <c r="T71" s="60">
        <f t="shared" si="75"/>
        <v>11.4</v>
      </c>
      <c r="U71" s="60">
        <f t="shared" si="75"/>
        <v>12</v>
      </c>
      <c r="V71" s="60">
        <f t="shared" si="75"/>
        <v>13.3</v>
      </c>
      <c r="W71" s="60">
        <f t="shared" si="75"/>
        <v>13.8</v>
      </c>
      <c r="X71" s="60">
        <f t="shared" si="75"/>
        <v>13.8</v>
      </c>
      <c r="Y71" s="60">
        <f t="shared" si="75"/>
        <v>14.6</v>
      </c>
      <c r="Z71" s="60">
        <f t="shared" si="75"/>
        <v>15.2</v>
      </c>
      <c r="AA71" s="60">
        <f t="shared" si="75"/>
        <v>14.9</v>
      </c>
      <c r="AB71" s="60">
        <f t="shared" si="75"/>
        <v>15.9</v>
      </c>
      <c r="AC71" s="60">
        <f t="shared" si="75"/>
        <v>15.9</v>
      </c>
      <c r="AD71" s="60">
        <f t="shared" si="75"/>
        <v>16.2</v>
      </c>
      <c r="AE71" s="60">
        <f t="shared" si="75"/>
        <v>17.5</v>
      </c>
      <c r="AF71" s="60">
        <f t="shared" si="75"/>
        <v>16.7</v>
      </c>
      <c r="AG71" s="60">
        <f t="shared" si="75"/>
        <v>16.5</v>
      </c>
      <c r="AH71" s="60">
        <f t="shared" si="75"/>
        <v>17.5</v>
      </c>
      <c r="AI71" s="60">
        <f t="shared" si="75"/>
        <v>18.600000000000001</v>
      </c>
      <c r="AJ71" s="60">
        <f t="shared" si="75"/>
        <v>18.899999999999999</v>
      </c>
      <c r="AK71" s="60">
        <f t="shared" si="75"/>
        <v>19.5</v>
      </c>
      <c r="AL71" s="60">
        <f t="shared" si="75"/>
        <v>20</v>
      </c>
      <c r="AM71" s="60">
        <f t="shared" si="75"/>
        <v>20.8</v>
      </c>
      <c r="AN71" s="60">
        <f t="shared" si="75"/>
        <v>21.1</v>
      </c>
      <c r="AO71" s="60">
        <f t="shared" si="75"/>
        <v>22.4</v>
      </c>
      <c r="AP71" s="60">
        <f t="shared" si="75"/>
        <v>23.4</v>
      </c>
      <c r="AQ71" s="60">
        <f t="shared" si="75"/>
        <v>22.2</v>
      </c>
      <c r="AR71" s="60">
        <f t="shared" si="75"/>
        <v>24.2</v>
      </c>
      <c r="AS71" s="60">
        <f t="shared" si="75"/>
        <v>25.6</v>
      </c>
      <c r="AT71" s="60">
        <f t="shared" si="75"/>
        <v>26.5</v>
      </c>
      <c r="AU71" s="60">
        <f t="shared" si="75"/>
        <v>28.1</v>
      </c>
      <c r="AV71" s="60">
        <f t="shared" si="75"/>
        <v>28.3</v>
      </c>
      <c r="AW71" s="60">
        <f t="shared" si="75"/>
        <v>28</v>
      </c>
      <c r="AX71" s="60">
        <f t="shared" si="75"/>
        <v>28.8</v>
      </c>
      <c r="AY71" s="60">
        <f t="shared" si="75"/>
        <v>30.2</v>
      </c>
      <c r="AZ71" s="60">
        <f t="shared" si="75"/>
        <v>30.8</v>
      </c>
      <c r="BA71" s="60">
        <f t="shared" si="75"/>
        <v>30.8</v>
      </c>
      <c r="BB71" s="60">
        <f t="shared" si="75"/>
        <v>33.200000000000003</v>
      </c>
      <c r="BC71" s="60">
        <f t="shared" si="75"/>
        <v>33.4</v>
      </c>
      <c r="BD71" s="60">
        <f t="shared" si="75"/>
        <v>34</v>
      </c>
      <c r="BE71" s="60">
        <f t="shared" si="75"/>
        <v>34.9</v>
      </c>
      <c r="BF71" s="60">
        <f t="shared" si="75"/>
        <v>35.700000000000003</v>
      </c>
      <c r="BG71" s="60">
        <f t="shared" si="75"/>
        <v>36.200000000000003</v>
      </c>
      <c r="BH71" s="60">
        <f t="shared" si="75"/>
        <v>36.799999999999997</v>
      </c>
      <c r="BI71" s="60">
        <f t="shared" si="75"/>
        <v>37.6</v>
      </c>
      <c r="BJ71" s="60">
        <f t="shared" si="75"/>
        <v>38.4</v>
      </c>
      <c r="BK71" s="60">
        <f t="shared" si="75"/>
        <v>39.200000000000003</v>
      </c>
      <c r="BL71" s="60">
        <f t="shared" si="75"/>
        <v>40.1</v>
      </c>
      <c r="BM71" s="60">
        <f t="shared" si="75"/>
        <v>41.1</v>
      </c>
      <c r="BN71" s="60">
        <f t="shared" ref="BN71:DY71" si="76">BN40</f>
        <v>42.1</v>
      </c>
      <c r="BO71" s="60">
        <f t="shared" si="76"/>
        <v>43.1</v>
      </c>
      <c r="BP71" s="60">
        <f t="shared" si="76"/>
        <v>44.1</v>
      </c>
      <c r="BQ71" s="60">
        <f t="shared" si="76"/>
        <v>45.2</v>
      </c>
      <c r="BR71" s="60">
        <f t="shared" si="76"/>
        <v>46.2</v>
      </c>
      <c r="BS71" s="60">
        <f t="shared" si="76"/>
        <v>47.3</v>
      </c>
      <c r="BT71" s="60">
        <f t="shared" si="76"/>
        <v>48.4</v>
      </c>
      <c r="BU71" s="60">
        <f t="shared" si="76"/>
        <v>49.4</v>
      </c>
      <c r="BV71" s="60">
        <f t="shared" si="76"/>
        <v>50.9</v>
      </c>
      <c r="BW71" s="60">
        <f t="shared" si="76"/>
        <v>52.2</v>
      </c>
      <c r="BX71" s="60">
        <f t="shared" si="76"/>
        <v>53.7</v>
      </c>
      <c r="BY71" s="60">
        <f t="shared" si="76"/>
        <v>55.4</v>
      </c>
      <c r="BZ71" s="60">
        <f t="shared" si="76"/>
        <v>57.4</v>
      </c>
      <c r="CA71" s="60">
        <f t="shared" si="76"/>
        <v>59.6</v>
      </c>
      <c r="CB71" s="60">
        <f t="shared" si="76"/>
        <v>61.9</v>
      </c>
      <c r="CC71" s="60">
        <f t="shared" si="76"/>
        <v>64.400000000000006</v>
      </c>
      <c r="CD71" s="60">
        <f t="shared" si="76"/>
        <v>66.599999999999994</v>
      </c>
      <c r="CE71" s="60">
        <f t="shared" si="76"/>
        <v>70.3</v>
      </c>
      <c r="CF71" s="60">
        <f t="shared" si="76"/>
        <v>74.900000000000006</v>
      </c>
      <c r="CG71" s="60">
        <f t="shared" si="76"/>
        <v>80.7</v>
      </c>
      <c r="CH71" s="60">
        <f t="shared" si="76"/>
        <v>83.7</v>
      </c>
      <c r="CI71" s="60">
        <f t="shared" si="76"/>
        <v>93.1</v>
      </c>
      <c r="CJ71" s="60">
        <f t="shared" si="76"/>
        <v>98.4</v>
      </c>
      <c r="CK71" s="60">
        <f t="shared" si="76"/>
        <v>112.5</v>
      </c>
      <c r="CL71" s="60">
        <f t="shared" si="76"/>
        <v>108.3</v>
      </c>
      <c r="CM71" s="60">
        <f t="shared" si="76"/>
        <v>115.4</v>
      </c>
      <c r="CN71" s="60">
        <f t="shared" si="76"/>
        <v>120.6</v>
      </c>
      <c r="CO71" s="60">
        <f t="shared" si="76"/>
        <v>120.8</v>
      </c>
      <c r="CP71" s="60">
        <f t="shared" si="76"/>
        <v>124.4</v>
      </c>
      <c r="CQ71" s="60">
        <f t="shared" si="76"/>
        <v>124.8</v>
      </c>
      <c r="CR71" s="60">
        <f t="shared" si="76"/>
        <v>135.19999999999999</v>
      </c>
      <c r="CS71" s="60">
        <f t="shared" si="76"/>
        <v>136</v>
      </c>
      <c r="CT71" s="60">
        <f t="shared" si="76"/>
        <v>136.6</v>
      </c>
      <c r="CU71" s="60">
        <f t="shared" si="76"/>
        <v>137.1</v>
      </c>
      <c r="CV71" s="60">
        <f t="shared" si="76"/>
        <v>136.19999999999999</v>
      </c>
      <c r="CW71" s="60">
        <f t="shared" si="76"/>
        <v>147.80000000000001</v>
      </c>
      <c r="CX71" s="60">
        <f t="shared" si="76"/>
        <v>152.5</v>
      </c>
      <c r="CY71" s="60">
        <f t="shared" si="76"/>
        <v>152.5</v>
      </c>
      <c r="CZ71" s="60">
        <f t="shared" si="76"/>
        <v>152.69999999999999</v>
      </c>
      <c r="DA71" s="60">
        <f t="shared" si="76"/>
        <v>140.69999999999999</v>
      </c>
      <c r="DB71" s="60">
        <f t="shared" si="76"/>
        <v>151.30000000000001</v>
      </c>
      <c r="DC71" s="60">
        <f t="shared" si="76"/>
        <v>165.8</v>
      </c>
      <c r="DD71" s="60">
        <f t="shared" si="76"/>
        <v>158.80000000000001</v>
      </c>
      <c r="DE71" s="60">
        <f t="shared" si="76"/>
        <v>156.9</v>
      </c>
      <c r="DF71" s="60">
        <f t="shared" si="76"/>
        <v>161.4</v>
      </c>
      <c r="DG71" s="60">
        <f t="shared" si="76"/>
        <v>159.4</v>
      </c>
      <c r="DH71" s="60">
        <f t="shared" si="76"/>
        <v>163.69999999999999</v>
      </c>
      <c r="DI71" s="60">
        <f t="shared" si="76"/>
        <v>168</v>
      </c>
      <c r="DJ71" s="60">
        <f t="shared" si="76"/>
        <v>167.2</v>
      </c>
      <c r="DK71" s="60">
        <f t="shared" si="76"/>
        <v>170</v>
      </c>
      <c r="DL71" s="60">
        <f t="shared" si="76"/>
        <v>168.1</v>
      </c>
      <c r="DM71" s="60">
        <f t="shared" si="76"/>
        <v>175.4</v>
      </c>
      <c r="DN71" s="60">
        <f t="shared" si="76"/>
        <v>181.1</v>
      </c>
      <c r="DO71" s="60">
        <f t="shared" si="76"/>
        <v>179.1</v>
      </c>
      <c r="DP71" s="60">
        <f t="shared" si="76"/>
        <v>186.7</v>
      </c>
      <c r="DQ71" s="60">
        <f t="shared" si="76"/>
        <v>191.3</v>
      </c>
      <c r="DR71" s="60">
        <f t="shared" si="76"/>
        <v>190.2</v>
      </c>
      <c r="DS71" s="60">
        <f t="shared" si="76"/>
        <v>198.3</v>
      </c>
      <c r="DT71" s="60">
        <f t="shared" si="76"/>
        <v>204.8</v>
      </c>
      <c r="DU71" s="60">
        <f t="shared" si="76"/>
        <v>204.8</v>
      </c>
      <c r="DV71" s="60">
        <f t="shared" si="76"/>
        <v>215</v>
      </c>
      <c r="DW71" s="60">
        <f t="shared" si="76"/>
        <v>230.1</v>
      </c>
      <c r="DX71" s="60">
        <f t="shared" si="76"/>
        <v>217.4</v>
      </c>
      <c r="DY71" s="60">
        <f t="shared" si="76"/>
        <v>246.5</v>
      </c>
      <c r="DZ71" s="60">
        <f t="shared" ref="DZ71:GK71" si="77">DZ40</f>
        <v>244.9</v>
      </c>
      <c r="EA71" s="60">
        <f t="shared" si="77"/>
        <v>243.8</v>
      </c>
      <c r="EB71" s="60">
        <f t="shared" si="77"/>
        <v>251.1</v>
      </c>
      <c r="EC71" s="60">
        <f t="shared" si="77"/>
        <v>260.3</v>
      </c>
      <c r="ED71" s="60">
        <f t="shared" si="77"/>
        <v>260.7</v>
      </c>
      <c r="EE71" s="60">
        <f t="shared" si="77"/>
        <v>260.10000000000002</v>
      </c>
      <c r="EF71" s="60">
        <f t="shared" si="77"/>
        <v>271.7</v>
      </c>
      <c r="EG71" s="60">
        <f t="shared" si="77"/>
        <v>265.7</v>
      </c>
      <c r="EH71" s="60">
        <f t="shared" si="77"/>
        <v>283.39999999999998</v>
      </c>
      <c r="EI71" s="60">
        <f t="shared" si="77"/>
        <v>293</v>
      </c>
      <c r="EJ71" s="60">
        <f t="shared" si="77"/>
        <v>288.3</v>
      </c>
      <c r="EK71" s="60">
        <f t="shared" si="77"/>
        <v>294.5</v>
      </c>
      <c r="EL71" s="60">
        <f t="shared" si="77"/>
        <v>301.3</v>
      </c>
      <c r="EM71" s="60">
        <f t="shared" si="77"/>
        <v>310.8</v>
      </c>
      <c r="EN71" s="60">
        <f t="shared" si="77"/>
        <v>300.10000000000002</v>
      </c>
      <c r="EO71" s="60">
        <f t="shared" si="77"/>
        <v>305.39999999999998</v>
      </c>
      <c r="EP71" s="60">
        <f t="shared" si="77"/>
        <v>291.3</v>
      </c>
      <c r="EQ71" s="60">
        <f t="shared" si="77"/>
        <v>294.89999999999998</v>
      </c>
      <c r="ER71" s="60">
        <f t="shared" si="77"/>
        <v>308.7</v>
      </c>
      <c r="ES71" s="60">
        <f t="shared" si="77"/>
        <v>301.39999999999998</v>
      </c>
      <c r="ET71" s="60">
        <f t="shared" si="77"/>
        <v>332.5</v>
      </c>
      <c r="EU71" s="60">
        <f t="shared" si="77"/>
        <v>314.7</v>
      </c>
      <c r="EV71" s="60">
        <f t="shared" si="77"/>
        <v>319.60000000000002</v>
      </c>
      <c r="EW71" s="60">
        <f t="shared" si="77"/>
        <v>329.9</v>
      </c>
      <c r="EX71" s="60">
        <f t="shared" si="77"/>
        <v>331.6</v>
      </c>
      <c r="EY71" s="60">
        <f t="shared" si="77"/>
        <v>339.2</v>
      </c>
      <c r="EZ71" s="60">
        <f t="shared" si="77"/>
        <v>340.8</v>
      </c>
      <c r="FA71" s="60">
        <f t="shared" si="77"/>
        <v>341.8</v>
      </c>
      <c r="FB71" s="60">
        <f t="shared" si="77"/>
        <v>358.4</v>
      </c>
      <c r="FC71" s="60">
        <f t="shared" si="77"/>
        <v>368.9</v>
      </c>
      <c r="FD71" s="60">
        <f t="shared" si="77"/>
        <v>378.2</v>
      </c>
      <c r="FE71" s="60">
        <f t="shared" si="77"/>
        <v>372.8</v>
      </c>
      <c r="FF71" s="60">
        <f t="shared" si="77"/>
        <v>382.1</v>
      </c>
      <c r="FG71" s="60">
        <f t="shared" si="77"/>
        <v>385.7</v>
      </c>
      <c r="FH71" s="60">
        <f t="shared" si="77"/>
        <v>405.6</v>
      </c>
      <c r="FI71" s="60">
        <f t="shared" si="77"/>
        <v>414.1</v>
      </c>
      <c r="FJ71" s="60">
        <f t="shared" si="77"/>
        <v>418.8</v>
      </c>
      <c r="FK71" s="60">
        <f t="shared" si="77"/>
        <v>409.7</v>
      </c>
      <c r="FL71" s="60">
        <f t="shared" si="77"/>
        <v>396.4</v>
      </c>
      <c r="FM71" s="60">
        <f t="shared" si="77"/>
        <v>399.3</v>
      </c>
      <c r="FN71" s="60">
        <f t="shared" si="77"/>
        <v>400.6</v>
      </c>
      <c r="FO71" s="60">
        <f t="shared" si="77"/>
        <v>421.7</v>
      </c>
      <c r="FP71" s="60">
        <f t="shared" si="77"/>
        <v>419</v>
      </c>
      <c r="FQ71" s="60">
        <f t="shared" si="77"/>
        <v>428.9</v>
      </c>
      <c r="FR71" s="60">
        <f t="shared" si="77"/>
        <v>424.8</v>
      </c>
      <c r="FS71" s="60">
        <f t="shared" si="77"/>
        <v>438.4</v>
      </c>
      <c r="FT71" s="60">
        <f t="shared" si="77"/>
        <v>448.2</v>
      </c>
      <c r="FU71" s="60">
        <f t="shared" si="77"/>
        <v>448.6</v>
      </c>
      <c r="FV71" s="60">
        <f t="shared" si="77"/>
        <v>459.4</v>
      </c>
      <c r="FW71" s="60">
        <f t="shared" si="77"/>
        <v>481.5</v>
      </c>
      <c r="FX71" s="60">
        <f t="shared" si="77"/>
        <v>507.3</v>
      </c>
      <c r="FY71" s="60">
        <f t="shared" si="77"/>
        <v>515.5</v>
      </c>
      <c r="FZ71" s="60">
        <f t="shared" si="77"/>
        <v>523.70000000000005</v>
      </c>
      <c r="GA71" s="60">
        <f t="shared" si="77"/>
        <v>538</v>
      </c>
      <c r="GB71" s="60">
        <f t="shared" si="77"/>
        <v>540.5</v>
      </c>
      <c r="GC71" s="60">
        <f t="shared" si="77"/>
        <v>541.70000000000005</v>
      </c>
      <c r="GD71" s="60">
        <f t="shared" si="77"/>
        <v>550.20000000000005</v>
      </c>
      <c r="GE71" s="60">
        <f t="shared" si="77"/>
        <v>558.6</v>
      </c>
      <c r="GF71" s="60">
        <f t="shared" si="77"/>
        <v>566.5</v>
      </c>
      <c r="GG71" s="60">
        <f t="shared" si="77"/>
        <v>575.79999999999995</v>
      </c>
      <c r="GH71" s="60">
        <f t="shared" si="77"/>
        <v>573.6</v>
      </c>
      <c r="GI71" s="60">
        <f t="shared" si="77"/>
        <v>569.29999999999995</v>
      </c>
      <c r="GJ71" s="60">
        <f t="shared" si="77"/>
        <v>583.6</v>
      </c>
      <c r="GK71" s="60">
        <f t="shared" si="77"/>
        <v>583.20000000000005</v>
      </c>
      <c r="GL71" s="60">
        <f t="shared" ref="GL71:IC71" si="78">GL40</f>
        <v>590.29999999999995</v>
      </c>
      <c r="GM71" s="60">
        <f t="shared" si="78"/>
        <v>602.6</v>
      </c>
      <c r="GN71" s="60">
        <f t="shared" si="78"/>
        <v>607.79999999999995</v>
      </c>
      <c r="GO71" s="60">
        <f t="shared" si="78"/>
        <v>604.70000000000005</v>
      </c>
      <c r="GP71" s="60">
        <f t="shared" si="78"/>
        <v>607.69858552320352</v>
      </c>
      <c r="GQ71" s="60">
        <f t="shared" si="78"/>
        <v>611.00943927898459</v>
      </c>
      <c r="GR71" s="60">
        <f t="shared" si="78"/>
        <v>614.6001523127303</v>
      </c>
      <c r="GS71" s="60">
        <f t="shared" si="78"/>
        <v>622.68276072816366</v>
      </c>
      <c r="GT71" s="60">
        <f t="shared" si="78"/>
        <v>626.4096796605246</v>
      </c>
      <c r="GU71" s="60">
        <f t="shared" si="78"/>
        <v>630.24061262484315</v>
      </c>
      <c r="GV71" s="60">
        <f t="shared" si="78"/>
        <v>634.13151434741599</v>
      </c>
      <c r="GW71" s="60">
        <f t="shared" si="78"/>
        <v>645.06120427669612</v>
      </c>
      <c r="GX71" s="60">
        <f t="shared" si="78"/>
        <v>649.68969934916618</v>
      </c>
      <c r="GY71" s="60">
        <f t="shared" si="78"/>
        <v>654.51775831213001</v>
      </c>
      <c r="GZ71" s="60">
        <f t="shared" si="78"/>
        <v>659.58043006428295</v>
      </c>
      <c r="HA71" s="60">
        <f t="shared" si="78"/>
        <v>674.19895436366608</v>
      </c>
      <c r="HB71" s="60">
        <f t="shared" si="78"/>
        <v>680.26772121408067</v>
      </c>
      <c r="HC71" s="60">
        <f t="shared" si="78"/>
        <v>686.64710782550662</v>
      </c>
      <c r="HD71" s="60">
        <f t="shared" si="78"/>
        <v>693.35619710047013</v>
      </c>
      <c r="HE71" s="60">
        <f t="shared" si="78"/>
        <v>710.00964398319434</v>
      </c>
      <c r="HF71" s="60">
        <f t="shared" si="78"/>
        <v>717.37540232117249</v>
      </c>
      <c r="HG71" s="60">
        <f t="shared" si="78"/>
        <v>724.98753973137593</v>
      </c>
      <c r="HH71" s="60">
        <f t="shared" si="78"/>
        <v>732.82509522781049</v>
      </c>
      <c r="HI71" s="60">
        <f t="shared" si="78"/>
        <v>750.83815010669707</v>
      </c>
      <c r="HJ71" s="60">
        <f t="shared" si="78"/>
        <v>759.12779265787128</v>
      </c>
      <c r="HK71" s="60">
        <f t="shared" si="78"/>
        <v>767.58613454520412</v>
      </c>
      <c r="HL71" s="60">
        <f t="shared" si="78"/>
        <v>776.19893557829812</v>
      </c>
      <c r="HM71" s="60">
        <f t="shared" si="78"/>
        <v>795.28035825865936</v>
      </c>
      <c r="HN71" s="60">
        <f t="shared" si="78"/>
        <v>804.23828513222975</v>
      </c>
      <c r="HO71" s="60">
        <f t="shared" si="78"/>
        <v>813.32024166858901</v>
      </c>
      <c r="HP71" s="60">
        <f t="shared" si="78"/>
        <v>822.51859240781562</v>
      </c>
      <c r="HQ71" s="60">
        <f t="shared" si="78"/>
        <v>843.33844090614411</v>
      </c>
      <c r="HR71" s="60">
        <f t="shared" si="78"/>
        <v>853.02346040882367</v>
      </c>
      <c r="HS71" s="60">
        <f t="shared" si="78"/>
        <v>862.85828066573595</v>
      </c>
      <c r="HT71" s="60">
        <f t="shared" si="78"/>
        <v>872.85125172461721</v>
      </c>
      <c r="HU71" s="60">
        <f t="shared" si="78"/>
        <v>894.66808500487673</v>
      </c>
      <c r="HV71" s="60">
        <f t="shared" si="78"/>
        <v>904.98625788664333</v>
      </c>
      <c r="HW71" s="60">
        <f t="shared" si="78"/>
        <v>915.42419766381397</v>
      </c>
      <c r="HX71" s="60">
        <f t="shared" si="78"/>
        <v>925.97228090282852</v>
      </c>
      <c r="HY71" s="60">
        <f t="shared" si="78"/>
        <v>948.65978269283141</v>
      </c>
      <c r="HZ71" s="60">
        <f t="shared" si="78"/>
        <v>959.48330927031145</v>
      </c>
      <c r="IA71" s="60">
        <f t="shared" si="78"/>
        <v>970.40211696345966</v>
      </c>
      <c r="IB71" s="60">
        <f t="shared" si="78"/>
        <v>981.41247618073351</v>
      </c>
      <c r="IC71" s="60" t="e">
        <f t="shared" si="78"/>
        <v>#VALUE!</v>
      </c>
    </row>
    <row r="72" spans="1:238">
      <c r="A72" s="69" t="s">
        <v>18</v>
      </c>
      <c r="B72" s="60">
        <f t="shared" ref="B72:BM72" si="79">B41+B49</f>
        <v>63</v>
      </c>
      <c r="C72" s="60">
        <f t="shared" si="79"/>
        <v>73.099999999999994</v>
      </c>
      <c r="D72" s="60">
        <f t="shared" si="79"/>
        <v>73.5</v>
      </c>
      <c r="E72" s="60">
        <f t="shared" si="79"/>
        <v>77.3</v>
      </c>
      <c r="F72" s="60">
        <f t="shared" si="79"/>
        <v>79.3</v>
      </c>
      <c r="G72" s="60">
        <f t="shared" si="79"/>
        <v>87</v>
      </c>
      <c r="H72" s="60">
        <f t="shared" si="79"/>
        <v>86.800000000000011</v>
      </c>
      <c r="I72" s="60">
        <f t="shared" si="79"/>
        <v>88.5</v>
      </c>
      <c r="J72" s="60">
        <f t="shared" si="79"/>
        <v>91.4</v>
      </c>
      <c r="K72" s="60">
        <f t="shared" si="79"/>
        <v>91.800000000000011</v>
      </c>
      <c r="L72" s="60">
        <f t="shared" si="79"/>
        <v>92.8</v>
      </c>
      <c r="M72" s="60">
        <f t="shared" si="79"/>
        <v>103.1</v>
      </c>
      <c r="N72" s="60">
        <f t="shared" si="79"/>
        <v>105.4</v>
      </c>
      <c r="O72" s="60">
        <f t="shared" si="79"/>
        <v>107.6</v>
      </c>
      <c r="P72" s="60">
        <f t="shared" si="79"/>
        <v>109.3</v>
      </c>
      <c r="Q72" s="60">
        <f t="shared" si="79"/>
        <v>112.3</v>
      </c>
      <c r="R72" s="60">
        <f t="shared" si="79"/>
        <v>117.5</v>
      </c>
      <c r="S72" s="60">
        <f t="shared" si="79"/>
        <v>125.4</v>
      </c>
      <c r="T72" s="60">
        <f t="shared" si="79"/>
        <v>132.30000000000001</v>
      </c>
      <c r="U72" s="60">
        <f t="shared" si="79"/>
        <v>139.1</v>
      </c>
      <c r="V72" s="60">
        <f t="shared" si="79"/>
        <v>149.69999999999999</v>
      </c>
      <c r="W72" s="60">
        <f t="shared" si="79"/>
        <v>164.7</v>
      </c>
      <c r="X72" s="60">
        <f t="shared" si="79"/>
        <v>167.8</v>
      </c>
      <c r="Y72" s="60">
        <f t="shared" si="79"/>
        <v>170.4</v>
      </c>
      <c r="Z72" s="60">
        <f t="shared" si="79"/>
        <v>174.70000000000002</v>
      </c>
      <c r="AA72" s="60">
        <f t="shared" si="79"/>
        <v>173</v>
      </c>
      <c r="AB72" s="60">
        <f t="shared" si="79"/>
        <v>180.10000000000002</v>
      </c>
      <c r="AC72" s="60">
        <f t="shared" si="79"/>
        <v>182.7</v>
      </c>
      <c r="AD72" s="60">
        <f t="shared" si="79"/>
        <v>185.5</v>
      </c>
      <c r="AE72" s="60">
        <f t="shared" si="79"/>
        <v>186.4</v>
      </c>
      <c r="AF72" s="60">
        <f t="shared" si="79"/>
        <v>191.7</v>
      </c>
      <c r="AG72" s="60">
        <f t="shared" si="79"/>
        <v>194.3</v>
      </c>
      <c r="AH72" s="60">
        <f t="shared" si="79"/>
        <v>197.7</v>
      </c>
      <c r="AI72" s="60">
        <f t="shared" si="79"/>
        <v>199</v>
      </c>
      <c r="AJ72" s="60">
        <f t="shared" si="79"/>
        <v>207.2</v>
      </c>
      <c r="AK72" s="60">
        <f t="shared" si="79"/>
        <v>210</v>
      </c>
      <c r="AL72" s="60">
        <f t="shared" si="79"/>
        <v>214.9</v>
      </c>
      <c r="AM72" s="60">
        <f t="shared" si="79"/>
        <v>219.2</v>
      </c>
      <c r="AN72" s="60">
        <f t="shared" si="79"/>
        <v>234.6</v>
      </c>
      <c r="AO72" s="60">
        <f t="shared" si="79"/>
        <v>240.70000000000002</v>
      </c>
      <c r="AP72" s="60">
        <f t="shared" si="79"/>
        <v>251.2</v>
      </c>
      <c r="AQ72" s="60">
        <f t="shared" si="79"/>
        <v>256.3</v>
      </c>
      <c r="AR72" s="60">
        <f t="shared" si="79"/>
        <v>287.8</v>
      </c>
      <c r="AS72" s="60">
        <f t="shared" si="79"/>
        <v>290.7</v>
      </c>
      <c r="AT72" s="60">
        <f t="shared" si="79"/>
        <v>296.10000000000002</v>
      </c>
      <c r="AU72" s="60">
        <f t="shared" si="79"/>
        <v>299</v>
      </c>
      <c r="AV72" s="60">
        <f t="shared" si="79"/>
        <v>317</v>
      </c>
      <c r="AW72" s="60">
        <f t="shared" si="79"/>
        <v>319.2</v>
      </c>
      <c r="AX72" s="60">
        <f t="shared" si="79"/>
        <v>324.2</v>
      </c>
      <c r="AY72" s="60">
        <f t="shared" si="79"/>
        <v>333.2</v>
      </c>
      <c r="AZ72" s="60">
        <f t="shared" si="79"/>
        <v>349.6</v>
      </c>
      <c r="BA72" s="60">
        <f t="shared" si="79"/>
        <v>365.20000000000005</v>
      </c>
      <c r="BB72" s="60">
        <f t="shared" si="79"/>
        <v>368</v>
      </c>
      <c r="BC72" s="60">
        <f t="shared" si="79"/>
        <v>373.7</v>
      </c>
      <c r="BD72" s="60">
        <f t="shared" si="79"/>
        <v>368.5</v>
      </c>
      <c r="BE72" s="60">
        <f t="shared" si="79"/>
        <v>371.8</v>
      </c>
      <c r="BF72" s="60">
        <f t="shared" si="79"/>
        <v>376.29999999999995</v>
      </c>
      <c r="BG72" s="60">
        <f t="shared" si="79"/>
        <v>379</v>
      </c>
      <c r="BH72" s="60">
        <f t="shared" si="79"/>
        <v>380.40000000000003</v>
      </c>
      <c r="BI72" s="60">
        <f t="shared" si="79"/>
        <v>387.90000000000003</v>
      </c>
      <c r="BJ72" s="60">
        <f t="shared" si="79"/>
        <v>398.1</v>
      </c>
      <c r="BK72" s="60">
        <f t="shared" si="79"/>
        <v>400.5</v>
      </c>
      <c r="BL72" s="60">
        <f t="shared" si="79"/>
        <v>405.6</v>
      </c>
      <c r="BM72" s="60">
        <f t="shared" si="79"/>
        <v>408.3</v>
      </c>
      <c r="BN72" s="60">
        <f t="shared" ref="BN72:DY72" si="80">BN41+BN49</f>
        <v>419.9</v>
      </c>
      <c r="BO72" s="60">
        <f t="shared" si="80"/>
        <v>425.6</v>
      </c>
      <c r="BP72" s="60">
        <f t="shared" si="80"/>
        <v>433.1</v>
      </c>
      <c r="BQ72" s="60">
        <f t="shared" si="80"/>
        <v>435.79999999999995</v>
      </c>
      <c r="BR72" s="60">
        <f t="shared" si="80"/>
        <v>441.90000000000003</v>
      </c>
      <c r="BS72" s="60">
        <f t="shared" si="80"/>
        <v>447.5</v>
      </c>
      <c r="BT72" s="60">
        <f t="shared" si="80"/>
        <v>449.5</v>
      </c>
      <c r="BU72" s="60">
        <f t="shared" si="80"/>
        <v>452.79999999999995</v>
      </c>
      <c r="BV72" s="60">
        <f t="shared" si="80"/>
        <v>470.3</v>
      </c>
      <c r="BW72" s="60">
        <f t="shared" si="80"/>
        <v>473.40000000000003</v>
      </c>
      <c r="BX72" s="60">
        <f t="shared" si="80"/>
        <v>478.8</v>
      </c>
      <c r="BY72" s="60">
        <f t="shared" si="80"/>
        <v>484.9</v>
      </c>
      <c r="BZ72" s="60">
        <f t="shared" si="80"/>
        <v>508.09999999999997</v>
      </c>
      <c r="CA72" s="60">
        <f t="shared" si="80"/>
        <v>515.6</v>
      </c>
      <c r="CB72" s="60">
        <f t="shared" si="80"/>
        <v>524.70000000000005</v>
      </c>
      <c r="CC72" s="60">
        <f t="shared" si="80"/>
        <v>535.69999999999993</v>
      </c>
      <c r="CD72" s="60">
        <f t="shared" si="80"/>
        <v>556.29999999999995</v>
      </c>
      <c r="CE72" s="60">
        <f t="shared" si="80"/>
        <v>567.6</v>
      </c>
      <c r="CF72" s="60">
        <f t="shared" si="80"/>
        <v>578.20000000000005</v>
      </c>
      <c r="CG72" s="60">
        <f t="shared" si="80"/>
        <v>596.79999999999995</v>
      </c>
      <c r="CH72" s="60">
        <f t="shared" si="80"/>
        <v>622.5</v>
      </c>
      <c r="CI72" s="60">
        <f t="shared" si="80"/>
        <v>643.5</v>
      </c>
      <c r="CJ72" s="60">
        <f t="shared" si="80"/>
        <v>653.70000000000005</v>
      </c>
      <c r="CK72" s="60">
        <f t="shared" si="80"/>
        <v>682.3</v>
      </c>
      <c r="CL72" s="60">
        <f t="shared" si="80"/>
        <v>710.5</v>
      </c>
      <c r="CM72" s="60">
        <f t="shared" si="80"/>
        <v>729.1</v>
      </c>
      <c r="CN72" s="60">
        <f t="shared" si="80"/>
        <v>741.3</v>
      </c>
      <c r="CO72" s="60">
        <f t="shared" si="80"/>
        <v>746.1</v>
      </c>
      <c r="CP72" s="60">
        <f t="shared" si="80"/>
        <v>766.5</v>
      </c>
      <c r="CQ72" s="60">
        <f t="shared" si="80"/>
        <v>771.7</v>
      </c>
      <c r="CR72" s="60">
        <f t="shared" si="80"/>
        <v>786.30000000000007</v>
      </c>
      <c r="CS72" s="60">
        <f t="shared" si="80"/>
        <v>791.3</v>
      </c>
      <c r="CT72" s="60">
        <f t="shared" si="80"/>
        <v>805.4</v>
      </c>
      <c r="CU72" s="60">
        <f t="shared" si="80"/>
        <v>810.1</v>
      </c>
      <c r="CV72" s="60">
        <f t="shared" si="80"/>
        <v>813.7</v>
      </c>
      <c r="CW72" s="60">
        <f t="shared" si="80"/>
        <v>833.8</v>
      </c>
      <c r="CX72" s="60">
        <f t="shared" si="80"/>
        <v>858</v>
      </c>
      <c r="CY72" s="60">
        <f t="shared" si="80"/>
        <v>865.59999999999991</v>
      </c>
      <c r="CZ72" s="60">
        <f t="shared" si="80"/>
        <v>870.7</v>
      </c>
      <c r="DA72" s="60">
        <f t="shared" si="80"/>
        <v>864.59999999999991</v>
      </c>
      <c r="DB72" s="60">
        <f t="shared" si="80"/>
        <v>893.2</v>
      </c>
      <c r="DC72" s="60">
        <f t="shared" si="80"/>
        <v>912.90000000000009</v>
      </c>
      <c r="DD72" s="60">
        <f t="shared" si="80"/>
        <v>908.5</v>
      </c>
      <c r="DE72" s="60">
        <f t="shared" si="80"/>
        <v>910.59999999999991</v>
      </c>
      <c r="DF72" s="60">
        <f t="shared" si="80"/>
        <v>930.5</v>
      </c>
      <c r="DG72" s="60">
        <f t="shared" si="80"/>
        <v>931.2</v>
      </c>
      <c r="DH72" s="60">
        <f t="shared" si="80"/>
        <v>937.2</v>
      </c>
      <c r="DI72" s="60">
        <f t="shared" si="80"/>
        <v>942.6</v>
      </c>
      <c r="DJ72" s="60">
        <f t="shared" si="80"/>
        <v>951.80000000000007</v>
      </c>
      <c r="DK72" s="60">
        <f t="shared" si="80"/>
        <v>956</v>
      </c>
      <c r="DL72" s="60">
        <f t="shared" si="80"/>
        <v>957.4</v>
      </c>
      <c r="DM72" s="60">
        <f t="shared" si="80"/>
        <v>966.40000000000009</v>
      </c>
      <c r="DN72" s="60">
        <f t="shared" si="80"/>
        <v>983.3</v>
      </c>
      <c r="DO72" s="60">
        <f t="shared" si="80"/>
        <v>985</v>
      </c>
      <c r="DP72" s="60">
        <f t="shared" si="80"/>
        <v>996.1</v>
      </c>
      <c r="DQ72" s="60">
        <f t="shared" si="80"/>
        <v>1004.4000000000001</v>
      </c>
      <c r="DR72" s="60">
        <f t="shared" si="80"/>
        <v>1016.9</v>
      </c>
      <c r="DS72" s="60">
        <f t="shared" si="80"/>
        <v>1042.3</v>
      </c>
      <c r="DT72" s="60">
        <f t="shared" si="80"/>
        <v>1054.7</v>
      </c>
      <c r="DU72" s="60">
        <f t="shared" si="80"/>
        <v>1065.5999999999999</v>
      </c>
      <c r="DV72" s="60">
        <f t="shared" si="80"/>
        <v>1107.6999999999998</v>
      </c>
      <c r="DW72" s="60">
        <f t="shared" si="80"/>
        <v>1139</v>
      </c>
      <c r="DX72" s="60">
        <f t="shared" si="80"/>
        <v>1145.2</v>
      </c>
      <c r="DY72" s="60">
        <f t="shared" si="80"/>
        <v>1191.2</v>
      </c>
      <c r="DZ72" s="60">
        <f t="shared" ref="DZ72:GK72" si="81">DZ41+DZ49</f>
        <v>1221</v>
      </c>
      <c r="EA72" s="60">
        <f t="shared" si="81"/>
        <v>1247</v>
      </c>
      <c r="EB72" s="60">
        <f t="shared" si="81"/>
        <v>1259.9000000000001</v>
      </c>
      <c r="EC72" s="60">
        <f t="shared" si="81"/>
        <v>1276.1999999999998</v>
      </c>
      <c r="ED72" s="60">
        <f t="shared" si="81"/>
        <v>1294.7</v>
      </c>
      <c r="EE72" s="60">
        <f t="shared" si="81"/>
        <v>1312.6</v>
      </c>
      <c r="EF72" s="60">
        <f t="shared" si="81"/>
        <v>1335.5</v>
      </c>
      <c r="EG72" s="60">
        <f t="shared" si="81"/>
        <v>1341.3</v>
      </c>
      <c r="EH72" s="60">
        <f t="shared" si="81"/>
        <v>1379.6</v>
      </c>
      <c r="EI72" s="60">
        <f t="shared" si="81"/>
        <v>1400.6</v>
      </c>
      <c r="EJ72" s="60">
        <f t="shared" si="81"/>
        <v>1409.8</v>
      </c>
      <c r="EK72" s="60">
        <f t="shared" si="81"/>
        <v>1427.9</v>
      </c>
      <c r="EL72" s="60">
        <f t="shared" si="81"/>
        <v>1464.4</v>
      </c>
      <c r="EM72" s="60">
        <f t="shared" si="81"/>
        <v>1486</v>
      </c>
      <c r="EN72" s="60">
        <f t="shared" si="81"/>
        <v>1500.9</v>
      </c>
      <c r="EO72" s="60">
        <f t="shared" si="81"/>
        <v>1512.3000000000002</v>
      </c>
      <c r="EP72" s="60">
        <f t="shared" si="81"/>
        <v>1566.7</v>
      </c>
      <c r="EQ72" s="60">
        <f t="shared" si="81"/>
        <v>1583.2</v>
      </c>
      <c r="ER72" s="60">
        <f t="shared" si="81"/>
        <v>1608.5</v>
      </c>
      <c r="ES72" s="60">
        <f t="shared" si="81"/>
        <v>1613.6999999999998</v>
      </c>
      <c r="ET72" s="60">
        <f t="shared" si="81"/>
        <v>1680.1999999999998</v>
      </c>
      <c r="EU72" s="60">
        <f t="shared" si="81"/>
        <v>1680.4</v>
      </c>
      <c r="EV72" s="60">
        <f t="shared" si="81"/>
        <v>1700.1</v>
      </c>
      <c r="EW72" s="60">
        <f t="shared" si="81"/>
        <v>1728.6</v>
      </c>
      <c r="EX72" s="60">
        <f t="shared" si="81"/>
        <v>1768.2</v>
      </c>
      <c r="EY72" s="60">
        <f t="shared" si="81"/>
        <v>2113</v>
      </c>
      <c r="EZ72" s="60">
        <f t="shared" si="81"/>
        <v>1905.3</v>
      </c>
      <c r="FA72" s="60">
        <f t="shared" si="81"/>
        <v>1890.8000000000002</v>
      </c>
      <c r="FB72" s="60">
        <f t="shared" si="81"/>
        <v>2002</v>
      </c>
      <c r="FC72" s="60">
        <f t="shared" si="81"/>
        <v>2140</v>
      </c>
      <c r="FD72" s="60">
        <f t="shared" si="81"/>
        <v>2136.9</v>
      </c>
      <c r="FE72" s="60">
        <f t="shared" si="81"/>
        <v>2152.1</v>
      </c>
      <c r="FF72" s="60">
        <f t="shared" si="81"/>
        <v>2262.1999999999998</v>
      </c>
      <c r="FG72" s="60">
        <f t="shared" si="81"/>
        <v>2268.6999999999998</v>
      </c>
      <c r="FH72" s="60">
        <f t="shared" si="81"/>
        <v>2292</v>
      </c>
      <c r="FI72" s="60">
        <f t="shared" si="81"/>
        <v>2302.6999999999998</v>
      </c>
      <c r="FJ72" s="60">
        <f t="shared" si="81"/>
        <v>2313</v>
      </c>
      <c r="FK72" s="60">
        <f t="shared" si="81"/>
        <v>2312.1000000000004</v>
      </c>
      <c r="FL72" s="60">
        <f t="shared" si="81"/>
        <v>2303.1000000000004</v>
      </c>
      <c r="FM72" s="60">
        <f t="shared" si="81"/>
        <v>2312.1999999999998</v>
      </c>
      <c r="FN72" s="60">
        <f t="shared" si="81"/>
        <v>2296.8000000000002</v>
      </c>
      <c r="FO72" s="60">
        <f t="shared" si="81"/>
        <v>2321.9</v>
      </c>
      <c r="FP72" s="60">
        <f t="shared" si="81"/>
        <v>2325.6</v>
      </c>
      <c r="FQ72" s="60">
        <f t="shared" si="81"/>
        <v>2346.1000000000004</v>
      </c>
      <c r="FR72" s="60">
        <f t="shared" si="81"/>
        <v>2365.6999999999998</v>
      </c>
      <c r="FS72" s="60">
        <f t="shared" si="81"/>
        <v>2378.3000000000002</v>
      </c>
      <c r="FT72" s="60">
        <f t="shared" si="81"/>
        <v>2396</v>
      </c>
      <c r="FU72" s="60">
        <f t="shared" si="81"/>
        <v>2403.6999999999998</v>
      </c>
      <c r="FV72" s="60">
        <f t="shared" si="81"/>
        <v>2433.1999999999998</v>
      </c>
      <c r="FW72" s="60">
        <f t="shared" si="81"/>
        <v>2484.1</v>
      </c>
      <c r="FX72" s="60">
        <f t="shared" si="81"/>
        <v>2523.6</v>
      </c>
      <c r="FY72" s="60">
        <f t="shared" si="81"/>
        <v>2548.1</v>
      </c>
      <c r="FZ72" s="60">
        <f t="shared" si="81"/>
        <v>2596.4</v>
      </c>
      <c r="GA72" s="60">
        <f t="shared" si="81"/>
        <v>2631.7</v>
      </c>
      <c r="GB72" s="60">
        <f t="shared" si="81"/>
        <v>2644.8</v>
      </c>
      <c r="GC72" s="60">
        <f t="shared" si="81"/>
        <v>2656.8999999999996</v>
      </c>
      <c r="GD72" s="60">
        <f t="shared" si="81"/>
        <v>2687.5</v>
      </c>
      <c r="GE72" s="60">
        <f t="shared" si="81"/>
        <v>2708.3</v>
      </c>
      <c r="GF72" s="60">
        <f t="shared" si="81"/>
        <v>2726.8</v>
      </c>
      <c r="GG72" s="60">
        <f t="shared" si="81"/>
        <v>2747.1000000000004</v>
      </c>
      <c r="GH72" s="60">
        <f t="shared" si="81"/>
        <v>2777.2999999999997</v>
      </c>
      <c r="GI72" s="60">
        <f t="shared" si="81"/>
        <v>2786.6</v>
      </c>
      <c r="GJ72" s="60">
        <f t="shared" si="81"/>
        <v>2820.3999999999996</v>
      </c>
      <c r="GK72" s="60">
        <f t="shared" si="81"/>
        <v>2831.5</v>
      </c>
      <c r="GL72" s="60">
        <f t="shared" ref="GL72:IC72" si="82">GL41+GL49</f>
        <v>2875.8</v>
      </c>
      <c r="GM72" s="60">
        <f t="shared" si="82"/>
        <v>2905.5</v>
      </c>
      <c r="GN72" s="60">
        <f t="shared" si="82"/>
        <v>2935.6</v>
      </c>
      <c r="GO72" s="60">
        <f t="shared" si="82"/>
        <v>2964.2</v>
      </c>
      <c r="GP72" s="60">
        <f t="shared" si="82"/>
        <v>2984.4599970170116</v>
      </c>
      <c r="GQ72" s="60">
        <f t="shared" si="82"/>
        <v>3006.6098711129798</v>
      </c>
      <c r="GR72" s="60">
        <f t="shared" si="82"/>
        <v>3030.1889191607179</v>
      </c>
      <c r="GS72" s="60">
        <f t="shared" si="82"/>
        <v>3082.7500102194654</v>
      </c>
      <c r="GT72" s="60">
        <f t="shared" si="82"/>
        <v>3108.6695108602435</v>
      </c>
      <c r="GU72" s="60">
        <f t="shared" si="82"/>
        <v>3135.6357629651961</v>
      </c>
      <c r="GV72" s="60">
        <f t="shared" si="82"/>
        <v>3163.5094922911585</v>
      </c>
      <c r="GW72" s="60">
        <f t="shared" si="82"/>
        <v>3224.3062274535955</v>
      </c>
      <c r="GX72" s="60">
        <f t="shared" si="82"/>
        <v>3254.9645818832205</v>
      </c>
      <c r="GY72" s="60">
        <f t="shared" si="82"/>
        <v>3286.5202438230617</v>
      </c>
      <c r="GZ72" s="60">
        <f t="shared" si="82"/>
        <v>3319.0302266169247</v>
      </c>
      <c r="HA72" s="60">
        <f t="shared" si="82"/>
        <v>3386.8387897539778</v>
      </c>
      <c r="HB72" s="60">
        <f t="shared" si="82"/>
        <v>3421.5863404691509</v>
      </c>
      <c r="HC72" s="60">
        <f t="shared" si="82"/>
        <v>3457.1644670661053</v>
      </c>
      <c r="HD72" s="60">
        <f t="shared" si="82"/>
        <v>3493.6103596440298</v>
      </c>
      <c r="HE72" s="60">
        <f t="shared" si="82"/>
        <v>3565.8420594356417</v>
      </c>
      <c r="HF72" s="60">
        <f t="shared" si="82"/>
        <v>3603.8489665985207</v>
      </c>
      <c r="HG72" s="60">
        <f t="shared" si="82"/>
        <v>3642.3920814674539</v>
      </c>
      <c r="HH72" s="60">
        <f t="shared" si="82"/>
        <v>3681.490888650414</v>
      </c>
      <c r="HI72" s="60">
        <f t="shared" si="82"/>
        <v>3757.9323044437251</v>
      </c>
      <c r="HJ72" s="60">
        <f t="shared" si="82"/>
        <v>3798.397511766887</v>
      </c>
      <c r="HK72" s="60">
        <f t="shared" si="82"/>
        <v>3839.2717377066497</v>
      </c>
      <c r="HL72" s="60">
        <f t="shared" si="82"/>
        <v>3880.6122972738171</v>
      </c>
      <c r="HM72" s="60">
        <f t="shared" si="82"/>
        <v>3960.7788133757404</v>
      </c>
      <c r="HN72" s="60">
        <f t="shared" si="82"/>
        <v>4003.2975751381332</v>
      </c>
      <c r="HO72" s="60">
        <f t="shared" si="82"/>
        <v>4046.1813717554751</v>
      </c>
      <c r="HP72" s="60">
        <f t="shared" si="82"/>
        <v>4089.4903381310587</v>
      </c>
      <c r="HQ72" s="60">
        <f t="shared" si="82"/>
        <v>4174.0087456692563</v>
      </c>
      <c r="HR72" s="60">
        <f t="shared" si="82"/>
        <v>4218.6697764193159</v>
      </c>
      <c r="HS72" s="60">
        <f t="shared" si="82"/>
        <v>4263.6860710039864</v>
      </c>
      <c r="HT72" s="60">
        <f t="shared" si="82"/>
        <v>4309.0999828424274</v>
      </c>
      <c r="HU72" s="60">
        <f t="shared" si="82"/>
        <v>4394.2855173196749</v>
      </c>
      <c r="HV72" s="60">
        <f t="shared" si="82"/>
        <v>4440.0734224716016</v>
      </c>
      <c r="HW72" s="60">
        <f t="shared" si="82"/>
        <v>4486.0849569443935</v>
      </c>
      <c r="HX72" s="60">
        <f t="shared" si="82"/>
        <v>4532.233852933502</v>
      </c>
      <c r="HY72" s="60">
        <f t="shared" si="82"/>
        <v>4627.4653015821459</v>
      </c>
      <c r="HZ72" s="60">
        <f t="shared" si="82"/>
        <v>4676.1253615850273</v>
      </c>
      <c r="IA72" s="60">
        <f t="shared" si="82"/>
        <v>4725.512253029201</v>
      </c>
      <c r="IB72" s="60">
        <f t="shared" si="82"/>
        <v>4775.6197609335413</v>
      </c>
      <c r="IC72" s="60" t="e">
        <f t="shared" si="82"/>
        <v>#VALUE!</v>
      </c>
      <c r="ID72" s="60"/>
    </row>
    <row r="73" spans="1:238">
      <c r="A73" s="69" t="s">
        <v>35</v>
      </c>
      <c r="B73" s="60">
        <f t="shared" ref="B73:BM73" si="83">B42+B50</f>
        <v>104.6</v>
      </c>
      <c r="C73" s="60">
        <f t="shared" si="83"/>
        <v>105.5</v>
      </c>
      <c r="D73" s="60">
        <f t="shared" si="83"/>
        <v>100.6</v>
      </c>
      <c r="E73" s="60">
        <f t="shared" si="83"/>
        <v>101.60000000000001</v>
      </c>
      <c r="F73" s="60">
        <f t="shared" si="83"/>
        <v>98.3</v>
      </c>
      <c r="G73" s="60">
        <f t="shared" si="83"/>
        <v>100.69999999999999</v>
      </c>
      <c r="H73" s="60">
        <f t="shared" si="83"/>
        <v>102.3</v>
      </c>
      <c r="I73" s="60">
        <f t="shared" si="83"/>
        <v>105.5</v>
      </c>
      <c r="J73" s="60">
        <f t="shared" si="83"/>
        <v>119.8</v>
      </c>
      <c r="K73" s="60">
        <f t="shared" si="83"/>
        <v>123.4</v>
      </c>
      <c r="L73" s="60">
        <f t="shared" si="83"/>
        <v>124.3</v>
      </c>
      <c r="M73" s="60">
        <f t="shared" si="83"/>
        <v>127.1</v>
      </c>
      <c r="N73" s="60">
        <f t="shared" si="83"/>
        <v>126.4</v>
      </c>
      <c r="O73" s="60">
        <f t="shared" si="83"/>
        <v>129.20000000000002</v>
      </c>
      <c r="P73" s="60">
        <f t="shared" si="83"/>
        <v>134.1</v>
      </c>
      <c r="Q73" s="60">
        <f t="shared" si="83"/>
        <v>140</v>
      </c>
      <c r="R73" s="60">
        <f t="shared" si="83"/>
        <v>142.80000000000001</v>
      </c>
      <c r="S73" s="60">
        <f t="shared" si="83"/>
        <v>148.9</v>
      </c>
      <c r="T73" s="60">
        <f t="shared" si="83"/>
        <v>154.89999999999998</v>
      </c>
      <c r="U73" s="60">
        <f t="shared" si="83"/>
        <v>157.6</v>
      </c>
      <c r="V73" s="60">
        <f t="shared" si="83"/>
        <v>158</v>
      </c>
      <c r="W73" s="60">
        <f t="shared" si="83"/>
        <v>121.1</v>
      </c>
      <c r="X73" s="60">
        <f t="shared" si="83"/>
        <v>152.9</v>
      </c>
      <c r="Y73" s="60">
        <f t="shared" si="83"/>
        <v>158.6</v>
      </c>
      <c r="Z73" s="60">
        <f t="shared" si="83"/>
        <v>162.5</v>
      </c>
      <c r="AA73" s="60">
        <f t="shared" si="83"/>
        <v>169.29999999999998</v>
      </c>
      <c r="AB73" s="60">
        <f t="shared" si="83"/>
        <v>176.1</v>
      </c>
      <c r="AC73" s="60">
        <f t="shared" si="83"/>
        <v>182.7</v>
      </c>
      <c r="AD73" s="60">
        <f t="shared" si="83"/>
        <v>188.8</v>
      </c>
      <c r="AE73" s="60">
        <f t="shared" si="83"/>
        <v>195.7</v>
      </c>
      <c r="AF73" s="60">
        <f t="shared" si="83"/>
        <v>198.5</v>
      </c>
      <c r="AG73" s="60">
        <f t="shared" si="83"/>
        <v>208.5</v>
      </c>
      <c r="AH73" s="60">
        <f t="shared" si="83"/>
        <v>212</v>
      </c>
      <c r="AI73" s="60">
        <f t="shared" si="83"/>
        <v>223</v>
      </c>
      <c r="AJ73" s="60">
        <f t="shared" si="83"/>
        <v>236.3</v>
      </c>
      <c r="AK73" s="60">
        <f t="shared" si="83"/>
        <v>247.2</v>
      </c>
      <c r="AL73" s="60">
        <f t="shared" si="83"/>
        <v>253.6</v>
      </c>
      <c r="AM73" s="60">
        <f t="shared" si="83"/>
        <v>262</v>
      </c>
      <c r="AN73" s="60">
        <f t="shared" si="83"/>
        <v>274.8</v>
      </c>
      <c r="AO73" s="60">
        <f t="shared" si="83"/>
        <v>285.2</v>
      </c>
      <c r="AP73" s="60">
        <f t="shared" si="83"/>
        <v>284.90000000000003</v>
      </c>
      <c r="AQ73" s="60">
        <f t="shared" si="83"/>
        <v>292.2</v>
      </c>
      <c r="AR73" s="60">
        <f t="shared" si="83"/>
        <v>302.2</v>
      </c>
      <c r="AS73" s="60">
        <f t="shared" si="83"/>
        <v>318.8</v>
      </c>
      <c r="AT73" s="60">
        <f t="shared" si="83"/>
        <v>330.9</v>
      </c>
      <c r="AU73" s="60">
        <f t="shared" si="83"/>
        <v>342.7</v>
      </c>
      <c r="AV73" s="60">
        <f t="shared" si="83"/>
        <v>356.9</v>
      </c>
      <c r="AW73" s="60">
        <f t="shared" si="83"/>
        <v>352.7</v>
      </c>
      <c r="AX73" s="60">
        <f t="shared" si="83"/>
        <v>352.5</v>
      </c>
      <c r="AY73" s="60">
        <f t="shared" si="83"/>
        <v>359.8</v>
      </c>
      <c r="AZ73" s="60">
        <f t="shared" si="83"/>
        <v>350.09999999999997</v>
      </c>
      <c r="BA73" s="60">
        <f t="shared" si="83"/>
        <v>356.6</v>
      </c>
      <c r="BB73" s="60">
        <f t="shared" si="83"/>
        <v>350.8</v>
      </c>
      <c r="BC73" s="60">
        <f t="shared" si="83"/>
        <v>359.6</v>
      </c>
      <c r="BD73" s="60">
        <f t="shared" si="83"/>
        <v>345.4</v>
      </c>
      <c r="BE73" s="60">
        <f t="shared" si="83"/>
        <v>355.59999999999997</v>
      </c>
      <c r="BF73" s="60">
        <f t="shared" si="83"/>
        <v>361.2</v>
      </c>
      <c r="BG73" s="60">
        <f t="shared" si="83"/>
        <v>370.40000000000003</v>
      </c>
      <c r="BH73" s="60">
        <f t="shared" si="83"/>
        <v>384.1</v>
      </c>
      <c r="BI73" s="60">
        <f t="shared" si="83"/>
        <v>395.9</v>
      </c>
      <c r="BJ73" s="60">
        <f t="shared" si="83"/>
        <v>432.3</v>
      </c>
      <c r="BK73" s="60">
        <f t="shared" si="83"/>
        <v>388.5</v>
      </c>
      <c r="BL73" s="60">
        <f t="shared" si="83"/>
        <v>421.5</v>
      </c>
      <c r="BM73" s="60">
        <f t="shared" si="83"/>
        <v>428.9</v>
      </c>
      <c r="BN73" s="60">
        <f t="shared" ref="BN73:DY73" si="84">BN42+BN50</f>
        <v>426.3</v>
      </c>
      <c r="BO73" s="60">
        <f t="shared" si="84"/>
        <v>429.4</v>
      </c>
      <c r="BP73" s="60">
        <f t="shared" si="84"/>
        <v>439.5</v>
      </c>
      <c r="BQ73" s="60">
        <f t="shared" si="84"/>
        <v>456</v>
      </c>
      <c r="BR73" s="60">
        <f t="shared" si="84"/>
        <v>450.70000000000005</v>
      </c>
      <c r="BS73" s="60">
        <f t="shared" si="84"/>
        <v>511.7</v>
      </c>
      <c r="BT73" s="60">
        <f t="shared" si="84"/>
        <v>489</v>
      </c>
      <c r="BU73" s="60">
        <f t="shared" si="84"/>
        <v>506.9</v>
      </c>
      <c r="BV73" s="60">
        <f t="shared" si="84"/>
        <v>502</v>
      </c>
      <c r="BW73" s="60">
        <f t="shared" si="84"/>
        <v>497.8</v>
      </c>
      <c r="BX73" s="60">
        <f t="shared" si="84"/>
        <v>506.6</v>
      </c>
      <c r="BY73" s="60">
        <f t="shared" si="84"/>
        <v>517.20000000000005</v>
      </c>
      <c r="BZ73" s="60">
        <f t="shared" si="84"/>
        <v>552.9</v>
      </c>
      <c r="CA73" s="60">
        <f t="shared" si="84"/>
        <v>566.69999999999993</v>
      </c>
      <c r="CB73" s="60">
        <f t="shared" si="84"/>
        <v>571.6</v>
      </c>
      <c r="CC73" s="60">
        <f t="shared" si="84"/>
        <v>579.79999999999995</v>
      </c>
      <c r="CD73" s="60">
        <f t="shared" si="84"/>
        <v>582.6</v>
      </c>
      <c r="CE73" s="60">
        <f t="shared" si="84"/>
        <v>594.6</v>
      </c>
      <c r="CF73" s="60">
        <f t="shared" si="84"/>
        <v>600.70000000000005</v>
      </c>
      <c r="CG73" s="60">
        <f t="shared" si="84"/>
        <v>600.79999999999995</v>
      </c>
      <c r="CH73" s="60">
        <f t="shared" si="84"/>
        <v>580.80000000000007</v>
      </c>
      <c r="CI73" s="60">
        <f t="shared" si="84"/>
        <v>585.9</v>
      </c>
      <c r="CJ73" s="60">
        <f t="shared" si="84"/>
        <v>590.20000000000005</v>
      </c>
      <c r="CK73" s="60">
        <f t="shared" si="84"/>
        <v>598.70000000000005</v>
      </c>
      <c r="CL73" s="60">
        <f t="shared" si="84"/>
        <v>588.9</v>
      </c>
      <c r="CM73" s="60">
        <f t="shared" si="84"/>
        <v>607.1</v>
      </c>
      <c r="CN73" s="60">
        <f t="shared" si="84"/>
        <v>616.20000000000005</v>
      </c>
      <c r="CO73" s="60">
        <f t="shared" si="84"/>
        <v>639</v>
      </c>
      <c r="CP73" s="60">
        <f t="shared" si="84"/>
        <v>617</v>
      </c>
      <c r="CQ73" s="60">
        <f t="shared" si="84"/>
        <v>643.6</v>
      </c>
      <c r="CR73" s="60">
        <f t="shared" si="84"/>
        <v>659.2</v>
      </c>
      <c r="CS73" s="60">
        <f t="shared" si="84"/>
        <v>675.3</v>
      </c>
      <c r="CT73" s="60">
        <f t="shared" si="84"/>
        <v>673.6</v>
      </c>
      <c r="CU73" s="60">
        <f t="shared" si="84"/>
        <v>697.8</v>
      </c>
      <c r="CV73" s="60">
        <f t="shared" si="84"/>
        <v>695.40000000000009</v>
      </c>
      <c r="CW73" s="60">
        <f t="shared" si="84"/>
        <v>705.4</v>
      </c>
      <c r="CX73" s="60">
        <f t="shared" si="84"/>
        <v>724.6</v>
      </c>
      <c r="CY73" s="60">
        <f t="shared" si="84"/>
        <v>746.8</v>
      </c>
      <c r="CZ73" s="60">
        <f t="shared" si="84"/>
        <v>752.2</v>
      </c>
      <c r="DA73" s="60">
        <f t="shared" si="84"/>
        <v>770</v>
      </c>
      <c r="DB73" s="60">
        <f t="shared" si="84"/>
        <v>801.7</v>
      </c>
      <c r="DC73" s="60">
        <f t="shared" si="84"/>
        <v>839.5</v>
      </c>
      <c r="DD73" s="60">
        <f t="shared" si="84"/>
        <v>843.5</v>
      </c>
      <c r="DE73" s="60">
        <f t="shared" si="84"/>
        <v>863.5</v>
      </c>
      <c r="DF73" s="60">
        <f t="shared" si="84"/>
        <v>902.09999999999991</v>
      </c>
      <c r="DG73" s="60">
        <f t="shared" si="84"/>
        <v>916.19999999999993</v>
      </c>
      <c r="DH73" s="60">
        <f t="shared" si="84"/>
        <v>941.1</v>
      </c>
      <c r="DI73" s="60">
        <f t="shared" si="84"/>
        <v>967.8</v>
      </c>
      <c r="DJ73" s="60">
        <f t="shared" si="84"/>
        <v>996.2</v>
      </c>
      <c r="DK73" s="60">
        <f t="shared" si="84"/>
        <v>1022.3</v>
      </c>
      <c r="DL73" s="60">
        <f t="shared" si="84"/>
        <v>1043.2</v>
      </c>
      <c r="DM73" s="60">
        <f t="shared" si="84"/>
        <v>1068</v>
      </c>
      <c r="DN73" s="60">
        <f t="shared" si="84"/>
        <v>1078</v>
      </c>
      <c r="DO73" s="60">
        <f t="shared" si="84"/>
        <v>1095.2</v>
      </c>
      <c r="DP73" s="60">
        <f t="shared" si="84"/>
        <v>1120.6000000000001</v>
      </c>
      <c r="DQ73" s="60">
        <f t="shared" si="84"/>
        <v>1154</v>
      </c>
      <c r="DR73" s="60">
        <f t="shared" si="84"/>
        <v>1208.8</v>
      </c>
      <c r="DS73" s="60">
        <f t="shared" si="84"/>
        <v>1230.0999999999999</v>
      </c>
      <c r="DT73" s="60">
        <f t="shared" si="84"/>
        <v>1247.7</v>
      </c>
      <c r="DU73" s="60">
        <f t="shared" si="84"/>
        <v>1258.7</v>
      </c>
      <c r="DV73" s="60">
        <f t="shared" si="84"/>
        <v>1301.9000000000001</v>
      </c>
      <c r="DW73" s="60">
        <f t="shared" si="84"/>
        <v>1308.9000000000001</v>
      </c>
      <c r="DX73" s="60">
        <f t="shared" si="84"/>
        <v>1113.6000000000001</v>
      </c>
      <c r="DY73" s="60">
        <f t="shared" si="84"/>
        <v>1231.7</v>
      </c>
      <c r="DZ73" s="60">
        <f t="shared" ref="DZ73:GK73" si="85">DZ42+DZ50</f>
        <v>1075.2</v>
      </c>
      <c r="EA73" s="60">
        <f t="shared" si="85"/>
        <v>1050.9000000000001</v>
      </c>
      <c r="EB73" s="60">
        <f t="shared" si="85"/>
        <v>1044.0999999999999</v>
      </c>
      <c r="EC73" s="60">
        <f t="shared" si="85"/>
        <v>1038.5</v>
      </c>
      <c r="ED73" s="60">
        <f t="shared" si="85"/>
        <v>1021.4</v>
      </c>
      <c r="EE73" s="60">
        <f t="shared" si="85"/>
        <v>1020.8</v>
      </c>
      <c r="EF73" s="60">
        <f t="shared" si="85"/>
        <v>950.7</v>
      </c>
      <c r="EG73" s="60">
        <f t="shared" si="85"/>
        <v>1021.3</v>
      </c>
      <c r="EH73" s="60">
        <f t="shared" si="85"/>
        <v>1012.2</v>
      </c>
      <c r="EI73" s="60">
        <f t="shared" si="85"/>
        <v>1026.7</v>
      </c>
      <c r="EJ73" s="60">
        <f t="shared" si="85"/>
        <v>1064.3</v>
      </c>
      <c r="EK73" s="60">
        <f t="shared" si="85"/>
        <v>1091.5</v>
      </c>
      <c r="EL73" s="60">
        <f t="shared" si="85"/>
        <v>1172.3</v>
      </c>
      <c r="EM73" s="60">
        <f t="shared" si="85"/>
        <v>1196.1999999999998</v>
      </c>
      <c r="EN73" s="60">
        <f t="shared" si="85"/>
        <v>1225.5</v>
      </c>
      <c r="EO73" s="60">
        <f t="shared" si="85"/>
        <v>1255.7</v>
      </c>
      <c r="EP73" s="60">
        <f t="shared" si="85"/>
        <v>1320.3000000000002</v>
      </c>
      <c r="EQ73" s="60">
        <f t="shared" si="85"/>
        <v>1351.1</v>
      </c>
      <c r="ER73" s="60">
        <f t="shared" si="85"/>
        <v>1358.4</v>
      </c>
      <c r="ES73" s="60">
        <f t="shared" si="85"/>
        <v>1397.3</v>
      </c>
      <c r="ET73" s="60">
        <f t="shared" si="85"/>
        <v>1466.3</v>
      </c>
      <c r="EU73" s="60">
        <f t="shared" si="85"/>
        <v>1495.6</v>
      </c>
      <c r="EV73" s="60">
        <f t="shared" si="85"/>
        <v>1498.6</v>
      </c>
      <c r="EW73" s="60">
        <f t="shared" si="85"/>
        <v>1508.3</v>
      </c>
      <c r="EX73" s="60">
        <f t="shared" si="85"/>
        <v>1534.8000000000002</v>
      </c>
      <c r="EY73" s="60">
        <f t="shared" si="85"/>
        <v>1552.1</v>
      </c>
      <c r="EZ73" s="60">
        <f t="shared" si="85"/>
        <v>1497.2</v>
      </c>
      <c r="FA73" s="60">
        <f t="shared" si="85"/>
        <v>1444.6</v>
      </c>
      <c r="FB73" s="60">
        <f t="shared" si="85"/>
        <v>1202</v>
      </c>
      <c r="FC73" s="60">
        <f t="shared" si="85"/>
        <v>1130.8000000000002</v>
      </c>
      <c r="FD73" s="60">
        <f t="shared" si="85"/>
        <v>1135</v>
      </c>
      <c r="FE73" s="60">
        <f t="shared" si="85"/>
        <v>1140.4000000000001</v>
      </c>
      <c r="FF73" s="60">
        <f t="shared" si="85"/>
        <v>1191.5</v>
      </c>
      <c r="FG73" s="60">
        <f t="shared" si="85"/>
        <v>1212.9000000000001</v>
      </c>
      <c r="FH73" s="60">
        <f t="shared" si="85"/>
        <v>1255.9000000000001</v>
      </c>
      <c r="FI73" s="60">
        <f t="shared" si="85"/>
        <v>1288.6999999999998</v>
      </c>
      <c r="FJ73" s="60">
        <f t="shared" si="85"/>
        <v>1426.1000000000001</v>
      </c>
      <c r="FK73" s="60">
        <f t="shared" si="85"/>
        <v>1445.4</v>
      </c>
      <c r="FL73" s="60">
        <f t="shared" si="85"/>
        <v>1470.9</v>
      </c>
      <c r="FM73" s="60">
        <f t="shared" si="85"/>
        <v>1470.4</v>
      </c>
      <c r="FN73" s="60">
        <f t="shared" si="85"/>
        <v>1467.8000000000002</v>
      </c>
      <c r="FO73" s="60">
        <f t="shared" si="85"/>
        <v>1487.1</v>
      </c>
      <c r="FP73" s="60">
        <f t="shared" si="85"/>
        <v>1509.4</v>
      </c>
      <c r="FQ73" s="60">
        <f t="shared" si="85"/>
        <v>1571.4</v>
      </c>
      <c r="FR73" s="60">
        <f t="shared" si="85"/>
        <v>1649.4</v>
      </c>
      <c r="FS73" s="60">
        <f t="shared" si="85"/>
        <v>1681.9</v>
      </c>
      <c r="FT73" s="60">
        <f t="shared" si="85"/>
        <v>1674.5</v>
      </c>
      <c r="FU73" s="60">
        <f t="shared" si="85"/>
        <v>1697.6</v>
      </c>
      <c r="FV73" s="60">
        <f t="shared" si="85"/>
        <v>1748.3</v>
      </c>
      <c r="FW73" s="60">
        <f t="shared" si="85"/>
        <v>1760.8999999999999</v>
      </c>
      <c r="FX73" s="60">
        <f t="shared" si="85"/>
        <v>1798.1</v>
      </c>
      <c r="FY73" s="60">
        <f t="shared" si="85"/>
        <v>1834.3999999999999</v>
      </c>
      <c r="FZ73" s="60">
        <f t="shared" si="85"/>
        <v>1900</v>
      </c>
      <c r="GA73" s="60">
        <f t="shared" si="85"/>
        <v>1940</v>
      </c>
      <c r="GB73" s="60">
        <f t="shared" si="85"/>
        <v>1943.6999999999998</v>
      </c>
      <c r="GC73" s="60">
        <f t="shared" si="85"/>
        <v>1957.1</v>
      </c>
      <c r="GD73" s="60">
        <f t="shared" si="85"/>
        <v>1919.9</v>
      </c>
      <c r="GE73" s="60">
        <f t="shared" si="85"/>
        <v>1944.2</v>
      </c>
      <c r="GF73" s="60">
        <f t="shared" si="85"/>
        <v>1968.6999999999998</v>
      </c>
      <c r="GG73" s="60">
        <f t="shared" si="85"/>
        <v>1984.3000000000002</v>
      </c>
      <c r="GH73" s="60">
        <f t="shared" si="85"/>
        <v>2004.8999999999999</v>
      </c>
      <c r="GI73" s="60">
        <f t="shared" si="85"/>
        <v>2014.1999999999998</v>
      </c>
      <c r="GJ73" s="60">
        <f t="shared" si="85"/>
        <v>2048.5</v>
      </c>
      <c r="GK73" s="60">
        <f t="shared" si="85"/>
        <v>2070.9</v>
      </c>
      <c r="GL73" s="60">
        <f t="shared" ref="GL73:IC73" si="86">GL42+GL50</f>
        <v>2030</v>
      </c>
      <c r="GM73" s="60">
        <f t="shared" si="86"/>
        <v>2035.3000000000002</v>
      </c>
      <c r="GN73" s="60">
        <f t="shared" si="86"/>
        <v>2064.9</v>
      </c>
      <c r="GO73" s="60">
        <f t="shared" si="86"/>
        <v>2071.3000000000002</v>
      </c>
      <c r="GP73" s="60">
        <f t="shared" si="86"/>
        <v>2082.8542026889754</v>
      </c>
      <c r="GQ73" s="60">
        <f t="shared" si="86"/>
        <v>2095.8284682686667</v>
      </c>
      <c r="GR73" s="60">
        <f t="shared" si="86"/>
        <v>2110.133879488229</v>
      </c>
      <c r="GS73" s="60">
        <f t="shared" si="86"/>
        <v>2143.4497598657431</v>
      </c>
      <c r="GT73" s="60">
        <f t="shared" si="86"/>
        <v>2159.3626851283711</v>
      </c>
      <c r="GU73" s="60">
        <f t="shared" si="86"/>
        <v>2176.0704210069252</v>
      </c>
      <c r="GV73" s="60">
        <f t="shared" si="86"/>
        <v>2193.4135855120035</v>
      </c>
      <c r="GW73" s="60">
        <f t="shared" si="86"/>
        <v>2223.715138810433</v>
      </c>
      <c r="GX73" s="60">
        <f t="shared" si="86"/>
        <v>2240.8486055592766</v>
      </c>
      <c r="GY73" s="60">
        <f t="shared" si="86"/>
        <v>2258.0734539114364</v>
      </c>
      <c r="GZ73" s="60">
        <f t="shared" si="86"/>
        <v>2275.2876269761659</v>
      </c>
      <c r="HA73" s="60">
        <f t="shared" si="86"/>
        <v>2312.4484154099637</v>
      </c>
      <c r="HB73" s="60">
        <f t="shared" si="86"/>
        <v>2331.3956120949097</v>
      </c>
      <c r="HC73" s="60">
        <f t="shared" si="86"/>
        <v>2350.7924611934573</v>
      </c>
      <c r="HD73" s="60">
        <f t="shared" si="86"/>
        <v>2370.7932186975258</v>
      </c>
      <c r="HE73" s="60">
        <f t="shared" si="86"/>
        <v>2413.0423885581813</v>
      </c>
      <c r="HF73" s="60">
        <f t="shared" si="86"/>
        <v>2434.577143213186</v>
      </c>
      <c r="HG73" s="60">
        <f t="shared" si="86"/>
        <v>2456.6070893178999</v>
      </c>
      <c r="HH73" s="60">
        <f t="shared" si="86"/>
        <v>2479.1632178551004</v>
      </c>
      <c r="HI73" s="60">
        <f t="shared" si="86"/>
        <v>2524.4814278931326</v>
      </c>
      <c r="HJ73" s="60">
        <f t="shared" si="86"/>
        <v>2548.0779743918529</v>
      </c>
      <c r="HK73" s="60">
        <f t="shared" si="86"/>
        <v>2572.0262469422146</v>
      </c>
      <c r="HL73" s="60">
        <f t="shared" si="86"/>
        <v>2596.3359579397534</v>
      </c>
      <c r="HM73" s="60">
        <f t="shared" si="86"/>
        <v>2645.5479677115986</v>
      </c>
      <c r="HN73" s="60">
        <f t="shared" si="86"/>
        <v>2671.0116179418483</v>
      </c>
      <c r="HO73" s="60">
        <f t="shared" si="86"/>
        <v>2696.8284633447324</v>
      </c>
      <c r="HP73" s="60">
        <f t="shared" si="86"/>
        <v>2723.044995497602</v>
      </c>
      <c r="HQ73" s="60">
        <f t="shared" si="86"/>
        <v>2811.5067538343042</v>
      </c>
      <c r="HR73" s="60">
        <f t="shared" si="86"/>
        <v>2847.3531579571318</v>
      </c>
      <c r="HS73" s="60">
        <f t="shared" si="86"/>
        <v>2885.6695028841009</v>
      </c>
      <c r="HT73" s="60">
        <f t="shared" si="86"/>
        <v>2927.0154129400621</v>
      </c>
      <c r="HU73" s="60">
        <f t="shared" si="86"/>
        <v>3019.5021116559055</v>
      </c>
      <c r="HV73" s="60">
        <f t="shared" si="86"/>
        <v>3063.2446695122762</v>
      </c>
      <c r="HW73" s="60">
        <f t="shared" si="86"/>
        <v>3108.3584492258974</v>
      </c>
      <c r="HX73" s="60">
        <f t="shared" si="86"/>
        <v>3154.4016800707905</v>
      </c>
      <c r="HY73" s="60">
        <f t="shared" si="86"/>
        <v>3220.8815566021058</v>
      </c>
      <c r="HZ73" s="60">
        <f t="shared" si="86"/>
        <v>3261.2617318098423</v>
      </c>
      <c r="IA73" s="60">
        <f t="shared" si="86"/>
        <v>3300.4985370304767</v>
      </c>
      <c r="IB73" s="60">
        <f t="shared" si="86"/>
        <v>3337.9910416621419</v>
      </c>
      <c r="IC73" s="60" t="e">
        <f t="shared" si="86"/>
        <v>#VALUE!</v>
      </c>
      <c r="ID73" s="60"/>
    </row>
    <row r="74" spans="1:238">
      <c r="A74" s="69" t="s">
        <v>36</v>
      </c>
      <c r="B74" s="60">
        <f t="shared" ref="B74:BM74" si="87">B51+B43</f>
        <v>88.5</v>
      </c>
      <c r="C74" s="60">
        <f t="shared" si="87"/>
        <v>90.5</v>
      </c>
      <c r="D74" s="60">
        <f t="shared" si="87"/>
        <v>92.5</v>
      </c>
      <c r="E74" s="60">
        <f t="shared" si="87"/>
        <v>94.2</v>
      </c>
      <c r="F74" s="60">
        <f t="shared" si="87"/>
        <v>97.699999999999989</v>
      </c>
      <c r="G74" s="60">
        <f t="shared" si="87"/>
        <v>98.9</v>
      </c>
      <c r="H74" s="60">
        <f t="shared" si="87"/>
        <v>101.69999999999999</v>
      </c>
      <c r="I74" s="60">
        <f t="shared" si="87"/>
        <v>103.7</v>
      </c>
      <c r="J74" s="60">
        <f t="shared" si="87"/>
        <v>104.60000000000001</v>
      </c>
      <c r="K74" s="60">
        <f t="shared" si="87"/>
        <v>106.8</v>
      </c>
      <c r="L74" s="60">
        <f t="shared" si="87"/>
        <v>108.9</v>
      </c>
      <c r="M74" s="60">
        <f t="shared" si="87"/>
        <v>111.5</v>
      </c>
      <c r="N74" s="60">
        <f t="shared" si="87"/>
        <v>114.6</v>
      </c>
      <c r="O74" s="60">
        <f t="shared" si="87"/>
        <v>116.19999999999999</v>
      </c>
      <c r="P74" s="60">
        <f t="shared" si="87"/>
        <v>118.4</v>
      </c>
      <c r="Q74" s="60">
        <f t="shared" si="87"/>
        <v>119.69999999999999</v>
      </c>
      <c r="R74" s="60">
        <f t="shared" si="87"/>
        <v>120.8</v>
      </c>
      <c r="S74" s="60">
        <f t="shared" si="87"/>
        <v>124.1</v>
      </c>
      <c r="T74" s="60">
        <f t="shared" si="87"/>
        <v>127</v>
      </c>
      <c r="U74" s="60">
        <f t="shared" si="87"/>
        <v>127.7</v>
      </c>
      <c r="V74" s="60">
        <f t="shared" si="87"/>
        <v>128.80000000000001</v>
      </c>
      <c r="W74" s="60">
        <f t="shared" si="87"/>
        <v>133</v>
      </c>
      <c r="X74" s="60">
        <f t="shared" si="87"/>
        <v>138.20000000000002</v>
      </c>
      <c r="Y74" s="60">
        <f t="shared" si="87"/>
        <v>141.19999999999999</v>
      </c>
      <c r="Z74" s="60">
        <f t="shared" si="87"/>
        <v>141.70000000000002</v>
      </c>
      <c r="AA74" s="60">
        <f t="shared" si="87"/>
        <v>144.80000000000001</v>
      </c>
      <c r="AB74" s="60">
        <f t="shared" si="87"/>
        <v>147.69999999999999</v>
      </c>
      <c r="AC74" s="60">
        <f t="shared" si="87"/>
        <v>151.29999999999998</v>
      </c>
      <c r="AD74" s="60">
        <f t="shared" si="87"/>
        <v>154.9</v>
      </c>
      <c r="AE74" s="60">
        <f t="shared" si="87"/>
        <v>158</v>
      </c>
      <c r="AF74" s="60">
        <f t="shared" si="87"/>
        <v>161.5</v>
      </c>
      <c r="AG74" s="60">
        <f t="shared" si="87"/>
        <v>164.29999999999998</v>
      </c>
      <c r="AH74" s="60">
        <f t="shared" si="87"/>
        <v>167</v>
      </c>
      <c r="AI74" s="60">
        <f t="shared" si="87"/>
        <v>173.1</v>
      </c>
      <c r="AJ74" s="60">
        <f t="shared" si="87"/>
        <v>169.7</v>
      </c>
      <c r="AK74" s="60">
        <f t="shared" si="87"/>
        <v>173.9</v>
      </c>
      <c r="AL74" s="60">
        <f t="shared" si="87"/>
        <v>176.5</v>
      </c>
      <c r="AM74" s="60">
        <f t="shared" si="87"/>
        <v>178.5</v>
      </c>
      <c r="AN74" s="60">
        <f t="shared" si="87"/>
        <v>180.9</v>
      </c>
      <c r="AO74" s="60">
        <f t="shared" si="87"/>
        <v>184.6</v>
      </c>
      <c r="AP74" s="60">
        <f t="shared" si="87"/>
        <v>189.5</v>
      </c>
      <c r="AQ74" s="60">
        <f t="shared" si="87"/>
        <v>196.9</v>
      </c>
      <c r="AR74" s="60">
        <f t="shared" si="87"/>
        <v>204.29999999999998</v>
      </c>
      <c r="AS74" s="60">
        <f t="shared" si="87"/>
        <v>210.60000000000002</v>
      </c>
      <c r="AT74" s="60">
        <f t="shared" si="87"/>
        <v>230.89999999999998</v>
      </c>
      <c r="AU74" s="60">
        <f t="shared" si="87"/>
        <v>235.5</v>
      </c>
      <c r="AV74" s="60">
        <f t="shared" si="87"/>
        <v>237.4</v>
      </c>
      <c r="AW74" s="60">
        <f t="shared" si="87"/>
        <v>238.79999999999998</v>
      </c>
      <c r="AX74" s="60">
        <f t="shared" si="87"/>
        <v>237.4</v>
      </c>
      <c r="AY74" s="60">
        <f t="shared" si="87"/>
        <v>238.3</v>
      </c>
      <c r="AZ74" s="60">
        <f t="shared" si="87"/>
        <v>241.79999999999998</v>
      </c>
      <c r="BA74" s="60">
        <f t="shared" si="87"/>
        <v>246.3</v>
      </c>
      <c r="BB74" s="60">
        <f t="shared" si="87"/>
        <v>250.7</v>
      </c>
      <c r="BC74" s="60">
        <f t="shared" si="87"/>
        <v>261.3</v>
      </c>
      <c r="BD74" s="60">
        <f t="shared" si="87"/>
        <v>267.5</v>
      </c>
      <c r="BE74" s="60">
        <f t="shared" si="87"/>
        <v>273.8</v>
      </c>
      <c r="BF74" s="60">
        <f t="shared" si="87"/>
        <v>281.7</v>
      </c>
      <c r="BG74" s="60">
        <f t="shared" si="87"/>
        <v>287.8</v>
      </c>
      <c r="BH74" s="60">
        <f t="shared" si="87"/>
        <v>292.09999999999997</v>
      </c>
      <c r="BI74" s="60">
        <f t="shared" si="87"/>
        <v>297.5</v>
      </c>
      <c r="BJ74" s="60">
        <f t="shared" si="87"/>
        <v>301.09999999999997</v>
      </c>
      <c r="BK74" s="60">
        <f t="shared" si="87"/>
        <v>305.7</v>
      </c>
      <c r="BL74" s="60">
        <f t="shared" si="87"/>
        <v>311.90000000000003</v>
      </c>
      <c r="BM74" s="60">
        <f t="shared" si="87"/>
        <v>313.89999999999998</v>
      </c>
      <c r="BN74" s="60">
        <f t="shared" ref="BN74:DY74" si="88">BN51+BN43</f>
        <v>317.5</v>
      </c>
      <c r="BO74" s="60">
        <f t="shared" si="88"/>
        <v>319.5</v>
      </c>
      <c r="BP74" s="60">
        <f t="shared" si="88"/>
        <v>326.10000000000002</v>
      </c>
      <c r="BQ74" s="60">
        <f t="shared" si="88"/>
        <v>330.40000000000003</v>
      </c>
      <c r="BR74" s="60">
        <f t="shared" si="88"/>
        <v>336</v>
      </c>
      <c r="BS74" s="60">
        <f t="shared" si="88"/>
        <v>344.3</v>
      </c>
      <c r="BT74" s="60">
        <f t="shared" si="88"/>
        <v>352.4</v>
      </c>
      <c r="BU74" s="60">
        <f t="shared" si="88"/>
        <v>357.4</v>
      </c>
      <c r="BV74" s="60">
        <f t="shared" si="88"/>
        <v>365.3</v>
      </c>
      <c r="BW74" s="60">
        <f t="shared" si="88"/>
        <v>372.5</v>
      </c>
      <c r="BX74" s="60">
        <f t="shared" si="88"/>
        <v>377.5</v>
      </c>
      <c r="BY74" s="60">
        <f t="shared" si="88"/>
        <v>382.59999999999997</v>
      </c>
      <c r="BZ74" s="60">
        <f t="shared" si="88"/>
        <v>391</v>
      </c>
      <c r="CA74" s="60">
        <f t="shared" si="88"/>
        <v>397.4</v>
      </c>
      <c r="CB74" s="60">
        <f t="shared" si="88"/>
        <v>403.9</v>
      </c>
      <c r="CC74" s="60">
        <f t="shared" si="88"/>
        <v>403.09999999999997</v>
      </c>
      <c r="CD74" s="60">
        <f t="shared" si="88"/>
        <v>419.6</v>
      </c>
      <c r="CE74" s="60">
        <f t="shared" si="88"/>
        <v>419.5</v>
      </c>
      <c r="CF74" s="60">
        <f t="shared" si="88"/>
        <v>426.70000000000005</v>
      </c>
      <c r="CG74" s="60">
        <f t="shared" si="88"/>
        <v>434.2</v>
      </c>
      <c r="CH74" s="60">
        <f t="shared" si="88"/>
        <v>444</v>
      </c>
      <c r="CI74" s="60">
        <f t="shared" si="88"/>
        <v>451.5</v>
      </c>
      <c r="CJ74" s="60">
        <f t="shared" si="88"/>
        <v>461.2</v>
      </c>
      <c r="CK74" s="60">
        <f t="shared" si="88"/>
        <v>471.5</v>
      </c>
      <c r="CL74" s="60">
        <f t="shared" si="88"/>
        <v>476.40000000000003</v>
      </c>
      <c r="CM74" s="60">
        <f t="shared" si="88"/>
        <v>481.3</v>
      </c>
      <c r="CN74" s="60">
        <f t="shared" si="88"/>
        <v>486</v>
      </c>
      <c r="CO74" s="60">
        <f t="shared" si="88"/>
        <v>489.9</v>
      </c>
      <c r="CP74" s="60">
        <f t="shared" si="88"/>
        <v>489.7</v>
      </c>
      <c r="CQ74" s="60">
        <f t="shared" si="88"/>
        <v>497.6</v>
      </c>
      <c r="CR74" s="60">
        <f t="shared" si="88"/>
        <v>504.9</v>
      </c>
      <c r="CS74" s="60">
        <f t="shared" si="88"/>
        <v>520.29999999999995</v>
      </c>
      <c r="CT74" s="60">
        <f t="shared" si="88"/>
        <v>531.5</v>
      </c>
      <c r="CU74" s="60">
        <f t="shared" si="88"/>
        <v>544.4</v>
      </c>
      <c r="CV74" s="60">
        <f t="shared" si="88"/>
        <v>550.5</v>
      </c>
      <c r="CW74" s="60">
        <f t="shared" si="88"/>
        <v>554.70000000000005</v>
      </c>
      <c r="CX74" s="60">
        <f t="shared" si="88"/>
        <v>555.4</v>
      </c>
      <c r="CY74" s="60">
        <f t="shared" si="88"/>
        <v>553.6</v>
      </c>
      <c r="CZ74" s="60">
        <f t="shared" si="88"/>
        <v>558.9</v>
      </c>
      <c r="DA74" s="60">
        <f t="shared" si="88"/>
        <v>563.79999999999995</v>
      </c>
      <c r="DB74" s="60">
        <f t="shared" si="88"/>
        <v>570.4</v>
      </c>
      <c r="DC74" s="60">
        <f t="shared" si="88"/>
        <v>577.70000000000005</v>
      </c>
      <c r="DD74" s="60">
        <f t="shared" si="88"/>
        <v>581.80000000000007</v>
      </c>
      <c r="DE74" s="60">
        <f t="shared" si="88"/>
        <v>593.19999999999993</v>
      </c>
      <c r="DF74" s="60">
        <f t="shared" si="88"/>
        <v>595.79999999999995</v>
      </c>
      <c r="DG74" s="60">
        <f t="shared" si="88"/>
        <v>610.40000000000009</v>
      </c>
      <c r="DH74" s="60">
        <f t="shared" si="88"/>
        <v>616.5</v>
      </c>
      <c r="DI74" s="60">
        <f t="shared" si="88"/>
        <v>623.70000000000005</v>
      </c>
      <c r="DJ74" s="60">
        <f t="shared" si="88"/>
        <v>629.1</v>
      </c>
      <c r="DK74" s="60">
        <f t="shared" si="88"/>
        <v>635.5</v>
      </c>
      <c r="DL74" s="60">
        <f t="shared" si="88"/>
        <v>643.1</v>
      </c>
      <c r="DM74" s="60">
        <f t="shared" si="88"/>
        <v>650.30000000000007</v>
      </c>
      <c r="DN74" s="60">
        <f t="shared" si="88"/>
        <v>657.5</v>
      </c>
      <c r="DO74" s="60">
        <f t="shared" si="88"/>
        <v>667</v>
      </c>
      <c r="DP74" s="60">
        <f t="shared" si="88"/>
        <v>679</v>
      </c>
      <c r="DQ74" s="60">
        <f t="shared" si="88"/>
        <v>690.7</v>
      </c>
      <c r="DR74" s="60">
        <f t="shared" si="88"/>
        <v>698.5</v>
      </c>
      <c r="DS74" s="60">
        <f t="shared" si="88"/>
        <v>707.3</v>
      </c>
      <c r="DT74" s="60">
        <f t="shared" si="88"/>
        <v>711.2</v>
      </c>
      <c r="DU74" s="60">
        <f t="shared" si="88"/>
        <v>717.1</v>
      </c>
      <c r="DV74" s="60">
        <f t="shared" si="88"/>
        <v>724.2</v>
      </c>
      <c r="DW74" s="60">
        <f t="shared" si="88"/>
        <v>724.09999999999991</v>
      </c>
      <c r="DX74" s="60">
        <f t="shared" si="88"/>
        <v>725.30000000000007</v>
      </c>
      <c r="DY74" s="60">
        <f t="shared" si="88"/>
        <v>737.1</v>
      </c>
      <c r="DZ74" s="60">
        <f t="shared" ref="DZ74:GK74" si="89">DZ51+DZ43</f>
        <v>744</v>
      </c>
      <c r="EA74" s="60">
        <f t="shared" si="89"/>
        <v>751.3</v>
      </c>
      <c r="EB74" s="60">
        <f t="shared" si="89"/>
        <v>768.5</v>
      </c>
      <c r="EC74" s="60">
        <f t="shared" si="89"/>
        <v>776.3</v>
      </c>
      <c r="ED74" s="60">
        <f t="shared" si="89"/>
        <v>788.6</v>
      </c>
      <c r="EE74" s="60">
        <f t="shared" si="89"/>
        <v>799.9</v>
      </c>
      <c r="EF74" s="60">
        <f t="shared" si="89"/>
        <v>813</v>
      </c>
      <c r="EG74" s="60">
        <f t="shared" si="89"/>
        <v>820.9</v>
      </c>
      <c r="EH74" s="60">
        <f t="shared" si="89"/>
        <v>847.30000000000007</v>
      </c>
      <c r="EI74" s="60">
        <f t="shared" si="89"/>
        <v>859.9</v>
      </c>
      <c r="EJ74" s="60">
        <f t="shared" si="89"/>
        <v>871.3</v>
      </c>
      <c r="EK74" s="60">
        <f t="shared" si="89"/>
        <v>893.80000000000007</v>
      </c>
      <c r="EL74" s="60">
        <f t="shared" si="89"/>
        <v>915.1</v>
      </c>
      <c r="EM74" s="60">
        <f t="shared" si="89"/>
        <v>937.3</v>
      </c>
      <c r="EN74" s="60">
        <f t="shared" si="89"/>
        <v>952.09999999999991</v>
      </c>
      <c r="EO74" s="60">
        <f t="shared" si="89"/>
        <v>965.30000000000007</v>
      </c>
      <c r="EP74" s="60">
        <f t="shared" si="89"/>
        <v>981.80000000000007</v>
      </c>
      <c r="EQ74" s="60">
        <f t="shared" si="89"/>
        <v>991.7</v>
      </c>
      <c r="ER74" s="60">
        <f t="shared" si="89"/>
        <v>1004.1</v>
      </c>
      <c r="ES74" s="60">
        <f t="shared" si="89"/>
        <v>1010.5</v>
      </c>
      <c r="ET74" s="60">
        <f t="shared" si="89"/>
        <v>1025.8</v>
      </c>
      <c r="EU74" s="60">
        <f t="shared" si="89"/>
        <v>1033.0999999999999</v>
      </c>
      <c r="EV74" s="60">
        <f t="shared" si="89"/>
        <v>1035.8</v>
      </c>
      <c r="EW74" s="60">
        <f t="shared" si="89"/>
        <v>1052.5999999999999</v>
      </c>
      <c r="EX74" s="60">
        <f t="shared" si="89"/>
        <v>1045.7</v>
      </c>
      <c r="EY74" s="60">
        <f t="shared" si="89"/>
        <v>1054.7</v>
      </c>
      <c r="EZ74" s="60">
        <f t="shared" si="89"/>
        <v>1058.5</v>
      </c>
      <c r="FA74" s="60">
        <f t="shared" si="89"/>
        <v>1040</v>
      </c>
      <c r="FB74" s="60">
        <f t="shared" si="89"/>
        <v>1015.9000000000001</v>
      </c>
      <c r="FC74" s="60">
        <f t="shared" si="89"/>
        <v>1017.3</v>
      </c>
      <c r="FD74" s="60">
        <f t="shared" si="89"/>
        <v>1028.8</v>
      </c>
      <c r="FE74" s="60">
        <f t="shared" si="89"/>
        <v>1045.3</v>
      </c>
      <c r="FF74" s="60">
        <f t="shared" si="89"/>
        <v>1044.7</v>
      </c>
      <c r="FG74" s="60">
        <f t="shared" si="89"/>
        <v>1062.1000000000001</v>
      </c>
      <c r="FH74" s="60">
        <f t="shared" si="89"/>
        <v>1069</v>
      </c>
      <c r="FI74" s="60">
        <f t="shared" si="89"/>
        <v>1076.4000000000001</v>
      </c>
      <c r="FJ74" s="60">
        <f t="shared" si="89"/>
        <v>1091.5</v>
      </c>
      <c r="FK74" s="60">
        <f t="shared" si="89"/>
        <v>1105.5</v>
      </c>
      <c r="FL74" s="60">
        <f t="shared" si="89"/>
        <v>1103.9000000000001</v>
      </c>
      <c r="FM74" s="60">
        <f t="shared" si="89"/>
        <v>1114.1000000000001</v>
      </c>
      <c r="FN74" s="60">
        <f t="shared" si="89"/>
        <v>1130.8</v>
      </c>
      <c r="FO74" s="60">
        <f t="shared" si="89"/>
        <v>1133.9000000000001</v>
      </c>
      <c r="FP74" s="60">
        <f t="shared" si="89"/>
        <v>1131.3</v>
      </c>
      <c r="FQ74" s="60">
        <f t="shared" si="89"/>
        <v>1148.3999999999999</v>
      </c>
      <c r="FR74" s="60">
        <f t="shared" si="89"/>
        <v>1174.5999999999999</v>
      </c>
      <c r="FS74" s="60">
        <f t="shared" si="89"/>
        <v>1180.8000000000002</v>
      </c>
      <c r="FT74" s="60">
        <f t="shared" si="89"/>
        <v>1195.1000000000001</v>
      </c>
      <c r="FU74" s="60">
        <f t="shared" si="89"/>
        <v>1204.0999999999999</v>
      </c>
      <c r="FV74" s="60">
        <f t="shared" si="89"/>
        <v>1220.8</v>
      </c>
      <c r="FW74" s="60">
        <f t="shared" si="89"/>
        <v>1238.7</v>
      </c>
      <c r="FX74" s="60">
        <f t="shared" si="89"/>
        <v>1248.4000000000001</v>
      </c>
      <c r="FY74" s="60">
        <f t="shared" si="89"/>
        <v>1255.7</v>
      </c>
      <c r="FZ74" s="60">
        <f t="shared" si="89"/>
        <v>1257.2</v>
      </c>
      <c r="GA74" s="60">
        <f t="shared" si="89"/>
        <v>1267.7</v>
      </c>
      <c r="GB74" s="60">
        <f t="shared" si="89"/>
        <v>1271.4000000000001</v>
      </c>
      <c r="GC74" s="60">
        <f t="shared" si="89"/>
        <v>1283.2</v>
      </c>
      <c r="GD74" s="60">
        <f t="shared" si="89"/>
        <v>1288.8</v>
      </c>
      <c r="GE74" s="60">
        <f t="shared" si="89"/>
        <v>1294.5</v>
      </c>
      <c r="GF74" s="60">
        <f t="shared" si="89"/>
        <v>1310.7</v>
      </c>
      <c r="GG74" s="60">
        <f t="shared" si="89"/>
        <v>1320.6999999999998</v>
      </c>
      <c r="GH74" s="60">
        <f t="shared" si="89"/>
        <v>1326</v>
      </c>
      <c r="GI74" s="60">
        <f t="shared" si="89"/>
        <v>1338.9</v>
      </c>
      <c r="GJ74" s="60">
        <f t="shared" si="89"/>
        <v>1353.7</v>
      </c>
      <c r="GK74" s="60">
        <f t="shared" si="89"/>
        <v>1370</v>
      </c>
      <c r="GL74" s="60">
        <f t="shared" ref="GL74:IC74" si="90">GL51+GL43</f>
        <v>1397.9</v>
      </c>
      <c r="GM74" s="60">
        <f t="shared" si="90"/>
        <v>1413.4</v>
      </c>
      <c r="GN74" s="60">
        <f t="shared" si="90"/>
        <v>1435.2</v>
      </c>
      <c r="GO74" s="60">
        <f t="shared" si="90"/>
        <v>1467.3999999999999</v>
      </c>
      <c r="GP74" s="60">
        <f t="shared" si="90"/>
        <v>1476.3318831591616</v>
      </c>
      <c r="GQ74" s="60">
        <f t="shared" si="90"/>
        <v>1485.9982275128327</v>
      </c>
      <c r="GR74" s="60">
        <f t="shared" si="90"/>
        <v>1495.9737839107695</v>
      </c>
      <c r="GS74" s="60">
        <f t="shared" si="90"/>
        <v>1509.2922201442293</v>
      </c>
      <c r="GT74" s="60">
        <f t="shared" si="90"/>
        <v>1520.1226040363892</v>
      </c>
      <c r="GU74" s="60">
        <f t="shared" si="90"/>
        <v>1531.4312739435882</v>
      </c>
      <c r="GV74" s="60">
        <f t="shared" si="90"/>
        <v>1543.1852723192619</v>
      </c>
      <c r="GW74" s="60">
        <f t="shared" si="90"/>
        <v>1558.3368114744094</v>
      </c>
      <c r="GX74" s="60">
        <f t="shared" si="90"/>
        <v>1571.2689664190493</v>
      </c>
      <c r="GY74" s="60">
        <f t="shared" si="90"/>
        <v>1584.5668782021091</v>
      </c>
      <c r="GZ74" s="60">
        <f t="shared" si="90"/>
        <v>1598.3129903063166</v>
      </c>
      <c r="HA74" s="60">
        <f t="shared" si="90"/>
        <v>1615.7652348332094</v>
      </c>
      <c r="HB74" s="60">
        <f t="shared" si="90"/>
        <v>1630.3785407600494</v>
      </c>
      <c r="HC74" s="60">
        <f t="shared" si="90"/>
        <v>1645.381452577441</v>
      </c>
      <c r="HD74" s="60">
        <f t="shared" si="90"/>
        <v>1660.8772052647071</v>
      </c>
      <c r="HE74" s="60">
        <f t="shared" si="90"/>
        <v>1680.919580775352</v>
      </c>
      <c r="HF74" s="60">
        <f t="shared" si="90"/>
        <v>1697.3410680799989</v>
      </c>
      <c r="HG74" s="60">
        <f t="shared" si="90"/>
        <v>1713.99965866876</v>
      </c>
      <c r="HH74" s="60">
        <f t="shared" si="90"/>
        <v>1731.0086338258022</v>
      </c>
      <c r="HI74" s="60">
        <f t="shared" si="90"/>
        <v>1749.912328340218</v>
      </c>
      <c r="HJ74" s="60">
        <f t="shared" si="90"/>
        <v>1766.8912220814486</v>
      </c>
      <c r="HK74" s="60">
        <f t="shared" si="90"/>
        <v>1783.8317432468441</v>
      </c>
      <c r="HL74" s="60">
        <f t="shared" si="90"/>
        <v>1800.7996488122246</v>
      </c>
      <c r="HM74" s="60">
        <f t="shared" si="90"/>
        <v>1819.4768025953258</v>
      </c>
      <c r="HN74" s="60">
        <f t="shared" si="90"/>
        <v>1836.4495365033763</v>
      </c>
      <c r="HO74" s="60">
        <f t="shared" si="90"/>
        <v>1853.3564151209462</v>
      </c>
      <c r="HP74" s="60">
        <f t="shared" si="90"/>
        <v>1870.3219971377284</v>
      </c>
      <c r="HQ74" s="60">
        <f t="shared" si="90"/>
        <v>1891.7360870092261</v>
      </c>
      <c r="HR74" s="60">
        <f t="shared" si="90"/>
        <v>1909.4974161036805</v>
      </c>
      <c r="HS74" s="60">
        <f t="shared" si="90"/>
        <v>1927.3245042410538</v>
      </c>
      <c r="HT74" s="60">
        <f t="shared" si="90"/>
        <v>1945.3230444986605</v>
      </c>
      <c r="HU74" s="60">
        <f t="shared" si="90"/>
        <v>1966.8625897187856</v>
      </c>
      <c r="HV74" s="60">
        <f t="shared" si="90"/>
        <v>1984.9541547512042</v>
      </c>
      <c r="HW74" s="60">
        <f t="shared" si="90"/>
        <v>2003.1706730578519</v>
      </c>
      <c r="HX74" s="60">
        <f t="shared" si="90"/>
        <v>2021.426516274912</v>
      </c>
      <c r="HY74" s="60">
        <f t="shared" si="90"/>
        <v>2041.6764008411553</v>
      </c>
      <c r="HZ74" s="60">
        <f t="shared" si="90"/>
        <v>2059.6049109581591</v>
      </c>
      <c r="IA74" s="60">
        <f t="shared" si="90"/>
        <v>2077.5796509751476</v>
      </c>
      <c r="IB74" s="60">
        <f t="shared" si="90"/>
        <v>2095.3364541960946</v>
      </c>
      <c r="IC74" s="60" t="e">
        <f t="shared" si="90"/>
        <v>#VALUE!</v>
      </c>
      <c r="ID74" s="60"/>
    </row>
    <row r="75" spans="1:238">
      <c r="A75" s="69" t="s">
        <v>216</v>
      </c>
      <c r="B75" s="60">
        <f t="shared" ref="B75:BM75" si="91">B52+B44</f>
        <v>30.8</v>
      </c>
      <c r="C75" s="60">
        <f t="shared" si="91"/>
        <v>30.7</v>
      </c>
      <c r="D75" s="60">
        <f t="shared" si="91"/>
        <v>31.7</v>
      </c>
      <c r="E75" s="60">
        <f t="shared" si="91"/>
        <v>30.200000000000003</v>
      </c>
      <c r="F75" s="60">
        <f t="shared" si="91"/>
        <v>34</v>
      </c>
      <c r="G75" s="60">
        <f t="shared" si="91"/>
        <v>34.9</v>
      </c>
      <c r="H75" s="60">
        <f t="shared" si="91"/>
        <v>34.200000000000003</v>
      </c>
      <c r="I75" s="60">
        <f t="shared" si="91"/>
        <v>34.6</v>
      </c>
      <c r="J75" s="60">
        <f t="shared" si="91"/>
        <v>36.799999999999997</v>
      </c>
      <c r="K75" s="60">
        <f t="shared" si="91"/>
        <v>37</v>
      </c>
      <c r="L75" s="60">
        <f t="shared" si="91"/>
        <v>38.300000000000004</v>
      </c>
      <c r="M75" s="60">
        <f t="shared" si="91"/>
        <v>42.300000000000004</v>
      </c>
      <c r="N75" s="60">
        <f t="shared" si="91"/>
        <v>45.3</v>
      </c>
      <c r="O75" s="60">
        <f t="shared" si="91"/>
        <v>45.5</v>
      </c>
      <c r="P75" s="60">
        <f t="shared" si="91"/>
        <v>43.5</v>
      </c>
      <c r="Q75" s="60">
        <f t="shared" si="91"/>
        <v>45.5</v>
      </c>
      <c r="R75" s="60">
        <f t="shared" si="91"/>
        <v>43.699999999999996</v>
      </c>
      <c r="S75" s="60">
        <f t="shared" si="91"/>
        <v>45.9</v>
      </c>
      <c r="T75" s="60">
        <f t="shared" si="91"/>
        <v>50.8</v>
      </c>
      <c r="U75" s="60">
        <f t="shared" si="91"/>
        <v>44.6</v>
      </c>
      <c r="V75" s="60">
        <f t="shared" si="91"/>
        <v>37.6</v>
      </c>
      <c r="W75" s="60">
        <f t="shared" si="91"/>
        <v>40.800000000000004</v>
      </c>
      <c r="X75" s="60">
        <f t="shared" si="91"/>
        <v>51.400000000000006</v>
      </c>
      <c r="Y75" s="60">
        <f t="shared" si="91"/>
        <v>52.3</v>
      </c>
      <c r="Z75" s="60">
        <f t="shared" si="91"/>
        <v>59.599999999999994</v>
      </c>
      <c r="AA75" s="60">
        <f t="shared" si="91"/>
        <v>58.6</v>
      </c>
      <c r="AB75" s="60">
        <f t="shared" si="91"/>
        <v>58.2</v>
      </c>
      <c r="AC75" s="60">
        <f t="shared" si="91"/>
        <v>57.1</v>
      </c>
      <c r="AD75" s="60">
        <f t="shared" si="91"/>
        <v>61.5</v>
      </c>
      <c r="AE75" s="60">
        <f t="shared" si="91"/>
        <v>67.100000000000009</v>
      </c>
      <c r="AF75" s="60">
        <f t="shared" si="91"/>
        <v>69.7</v>
      </c>
      <c r="AG75" s="60">
        <f t="shared" si="91"/>
        <v>70.099999999999994</v>
      </c>
      <c r="AH75" s="60">
        <f t="shared" si="91"/>
        <v>64.900000000000006</v>
      </c>
      <c r="AI75" s="60">
        <f t="shared" si="91"/>
        <v>78.600000000000009</v>
      </c>
      <c r="AJ75" s="60">
        <f t="shared" si="91"/>
        <v>79.2</v>
      </c>
      <c r="AK75" s="60">
        <f t="shared" si="91"/>
        <v>83.399999999999991</v>
      </c>
      <c r="AL75" s="60">
        <f t="shared" si="91"/>
        <v>80.3</v>
      </c>
      <c r="AM75" s="60">
        <f t="shared" si="91"/>
        <v>80.3</v>
      </c>
      <c r="AN75" s="60">
        <f t="shared" si="91"/>
        <v>78.899999999999991</v>
      </c>
      <c r="AO75" s="60">
        <f t="shared" si="91"/>
        <v>75.3</v>
      </c>
      <c r="AP75" s="60">
        <f t="shared" si="91"/>
        <v>83.1</v>
      </c>
      <c r="AQ75" s="60">
        <f t="shared" si="91"/>
        <v>62.599999999999994</v>
      </c>
      <c r="AR75" s="60">
        <f t="shared" si="91"/>
        <v>70</v>
      </c>
      <c r="AS75" s="60">
        <f t="shared" si="91"/>
        <v>76.8</v>
      </c>
      <c r="AT75" s="60">
        <f t="shared" si="91"/>
        <v>75.3</v>
      </c>
      <c r="AU75" s="60">
        <f t="shared" si="91"/>
        <v>65.900000000000006</v>
      </c>
      <c r="AV75" s="60">
        <f t="shared" si="91"/>
        <v>68.400000000000006</v>
      </c>
      <c r="AW75" s="60">
        <f t="shared" si="91"/>
        <v>58.9</v>
      </c>
      <c r="AX75" s="60">
        <f t="shared" si="91"/>
        <v>47.6</v>
      </c>
      <c r="AY75" s="60">
        <f t="shared" si="91"/>
        <v>49</v>
      </c>
      <c r="AZ75" s="60">
        <f t="shared" si="91"/>
        <v>49.8</v>
      </c>
      <c r="BA75" s="60">
        <f t="shared" si="91"/>
        <v>45</v>
      </c>
      <c r="BB75" s="60">
        <f t="shared" si="91"/>
        <v>47.099999999999994</v>
      </c>
      <c r="BC75" s="60">
        <f t="shared" si="91"/>
        <v>62</v>
      </c>
      <c r="BD75" s="60">
        <f t="shared" si="91"/>
        <v>70.699999999999989</v>
      </c>
      <c r="BE75" s="60">
        <f t="shared" si="91"/>
        <v>72.3</v>
      </c>
      <c r="BF75" s="60">
        <f t="shared" si="91"/>
        <v>84.9</v>
      </c>
      <c r="BG75" s="60">
        <f t="shared" si="91"/>
        <v>83.699999999999989</v>
      </c>
      <c r="BH75" s="60">
        <f t="shared" si="91"/>
        <v>71.3</v>
      </c>
      <c r="BI75" s="60">
        <f t="shared" si="91"/>
        <v>72</v>
      </c>
      <c r="BJ75" s="60">
        <f t="shared" si="91"/>
        <v>77.7</v>
      </c>
      <c r="BK75" s="60">
        <f t="shared" si="91"/>
        <v>75.900000000000006</v>
      </c>
      <c r="BL75" s="60">
        <f t="shared" si="91"/>
        <v>81.699999999999989</v>
      </c>
      <c r="BM75" s="60">
        <f t="shared" si="91"/>
        <v>79.5</v>
      </c>
      <c r="BN75" s="60">
        <f t="shared" ref="BN75:DY75" si="92">BN52+BN44</f>
        <v>84.4</v>
      </c>
      <c r="BO75" s="60">
        <f t="shared" si="92"/>
        <v>85.4</v>
      </c>
      <c r="BP75" s="60">
        <f t="shared" si="92"/>
        <v>87</v>
      </c>
      <c r="BQ75" s="60">
        <f t="shared" si="92"/>
        <v>97.899999999999991</v>
      </c>
      <c r="BR75" s="60">
        <f t="shared" si="92"/>
        <v>98.7</v>
      </c>
      <c r="BS75" s="60">
        <f t="shared" si="92"/>
        <v>111.8</v>
      </c>
      <c r="BT75" s="60">
        <f t="shared" si="92"/>
        <v>116.1</v>
      </c>
      <c r="BU75" s="60">
        <f t="shared" si="92"/>
        <v>110.69999999999999</v>
      </c>
      <c r="BV75" s="60">
        <f t="shared" si="92"/>
        <v>107.9</v>
      </c>
      <c r="BW75" s="60">
        <f t="shared" si="92"/>
        <v>115.2</v>
      </c>
      <c r="BX75" s="60">
        <f t="shared" si="92"/>
        <v>125.1</v>
      </c>
      <c r="BY75" s="60">
        <f t="shared" si="92"/>
        <v>130.9</v>
      </c>
      <c r="BZ75" s="60">
        <f t="shared" si="92"/>
        <v>132.70000000000002</v>
      </c>
      <c r="CA75" s="60">
        <f t="shared" si="92"/>
        <v>118.60000000000001</v>
      </c>
      <c r="CB75" s="60">
        <f t="shared" si="92"/>
        <v>114.39999999999999</v>
      </c>
      <c r="CC75" s="60">
        <f t="shared" si="92"/>
        <v>113.5</v>
      </c>
      <c r="CD75" s="60">
        <f t="shared" si="92"/>
        <v>112.5</v>
      </c>
      <c r="CE75" s="60">
        <f t="shared" si="92"/>
        <v>116.80000000000001</v>
      </c>
      <c r="CF75" s="60">
        <f t="shared" si="92"/>
        <v>120</v>
      </c>
      <c r="CG75" s="60">
        <f t="shared" si="92"/>
        <v>118.80000000000001</v>
      </c>
      <c r="CH75" s="60">
        <f t="shared" si="92"/>
        <v>115.3</v>
      </c>
      <c r="CI75" s="60">
        <f t="shared" si="92"/>
        <v>110.9</v>
      </c>
      <c r="CJ75" s="60">
        <f t="shared" si="92"/>
        <v>111.9</v>
      </c>
      <c r="CK75" s="60">
        <f t="shared" si="92"/>
        <v>113.1</v>
      </c>
      <c r="CL75" s="60">
        <f t="shared" si="92"/>
        <v>125</v>
      </c>
      <c r="CM75" s="60">
        <f t="shared" si="92"/>
        <v>126.7</v>
      </c>
      <c r="CN75" s="60">
        <f t="shared" si="92"/>
        <v>122.10000000000001</v>
      </c>
      <c r="CO75" s="60">
        <f t="shared" si="92"/>
        <v>131.6</v>
      </c>
      <c r="CP75" s="60">
        <f t="shared" si="92"/>
        <v>136.30000000000001</v>
      </c>
      <c r="CQ75" s="60">
        <f t="shared" si="92"/>
        <v>148.70000000000002</v>
      </c>
      <c r="CR75" s="60">
        <f t="shared" si="92"/>
        <v>140.69999999999999</v>
      </c>
      <c r="CS75" s="60">
        <f t="shared" si="92"/>
        <v>171.8</v>
      </c>
      <c r="CT75" s="60">
        <f t="shared" si="92"/>
        <v>149.5</v>
      </c>
      <c r="CU75" s="60">
        <f t="shared" si="92"/>
        <v>158</v>
      </c>
      <c r="CV75" s="60">
        <f t="shared" si="92"/>
        <v>173.8</v>
      </c>
      <c r="CW75" s="60">
        <f t="shared" si="92"/>
        <v>183.60000000000002</v>
      </c>
      <c r="CX75" s="60">
        <f t="shared" si="92"/>
        <v>187.8</v>
      </c>
      <c r="CY75" s="60">
        <f t="shared" si="92"/>
        <v>184.4</v>
      </c>
      <c r="CZ75" s="60">
        <f t="shared" si="92"/>
        <v>191</v>
      </c>
      <c r="DA75" s="60">
        <f t="shared" si="92"/>
        <v>187.1</v>
      </c>
      <c r="DB75" s="60">
        <f t="shared" si="92"/>
        <v>194.3</v>
      </c>
      <c r="DC75" s="60">
        <f t="shared" si="92"/>
        <v>205.4</v>
      </c>
      <c r="DD75" s="60">
        <f t="shared" si="92"/>
        <v>205.89999999999998</v>
      </c>
      <c r="DE75" s="60">
        <f t="shared" si="92"/>
        <v>208.70000000000002</v>
      </c>
      <c r="DF75" s="60">
        <f t="shared" si="92"/>
        <v>210</v>
      </c>
      <c r="DG75" s="60">
        <f t="shared" si="92"/>
        <v>214.1</v>
      </c>
      <c r="DH75" s="60">
        <f t="shared" si="92"/>
        <v>226</v>
      </c>
      <c r="DI75" s="60">
        <f t="shared" si="92"/>
        <v>215.9</v>
      </c>
      <c r="DJ75" s="60">
        <f t="shared" si="92"/>
        <v>213.5</v>
      </c>
      <c r="DK75" s="60">
        <f t="shared" si="92"/>
        <v>209.9</v>
      </c>
      <c r="DL75" s="60">
        <f t="shared" si="92"/>
        <v>215.8</v>
      </c>
      <c r="DM75" s="60">
        <f t="shared" si="92"/>
        <v>211.2</v>
      </c>
      <c r="DN75" s="60">
        <f t="shared" si="92"/>
        <v>222.3</v>
      </c>
      <c r="DO75" s="60">
        <f t="shared" si="92"/>
        <v>219.9</v>
      </c>
      <c r="DP75" s="60">
        <f t="shared" si="92"/>
        <v>223.29999999999998</v>
      </c>
      <c r="DQ75" s="60">
        <f t="shared" si="92"/>
        <v>228</v>
      </c>
      <c r="DR75" s="60">
        <f t="shared" si="92"/>
        <v>239.39999999999998</v>
      </c>
      <c r="DS75" s="60">
        <f t="shared" si="92"/>
        <v>237.6</v>
      </c>
      <c r="DT75" s="60">
        <f t="shared" si="92"/>
        <v>219.1</v>
      </c>
      <c r="DU75" s="60">
        <f t="shared" si="92"/>
        <v>221.3</v>
      </c>
      <c r="DV75" s="60">
        <f t="shared" si="92"/>
        <v>185</v>
      </c>
      <c r="DW75" s="60">
        <f t="shared" si="92"/>
        <v>179.1</v>
      </c>
      <c r="DX75" s="60">
        <f t="shared" si="92"/>
        <v>159.20000000000002</v>
      </c>
      <c r="DY75" s="60">
        <f t="shared" si="92"/>
        <v>142.4</v>
      </c>
      <c r="DZ75" s="60">
        <f t="shared" ref="DZ75:GK75" si="93">DZ52+DZ44</f>
        <v>143.80000000000001</v>
      </c>
      <c r="EA75" s="60">
        <f t="shared" si="93"/>
        <v>150.1</v>
      </c>
      <c r="EB75" s="60">
        <f t="shared" si="93"/>
        <v>158</v>
      </c>
      <c r="EC75" s="60">
        <f t="shared" si="93"/>
        <v>175.5</v>
      </c>
      <c r="ED75" s="60">
        <f t="shared" si="93"/>
        <v>196</v>
      </c>
      <c r="EE75" s="60">
        <f t="shared" si="93"/>
        <v>192.6</v>
      </c>
      <c r="EF75" s="60">
        <f t="shared" si="93"/>
        <v>213.9</v>
      </c>
      <c r="EG75" s="60">
        <f t="shared" si="93"/>
        <v>236.60000000000002</v>
      </c>
      <c r="EH75" s="60">
        <f t="shared" si="93"/>
        <v>247</v>
      </c>
      <c r="EI75" s="60">
        <f t="shared" si="93"/>
        <v>266.8</v>
      </c>
      <c r="EJ75" s="60">
        <f t="shared" si="93"/>
        <v>288.39999999999998</v>
      </c>
      <c r="EK75" s="60">
        <f t="shared" si="93"/>
        <v>293.5</v>
      </c>
      <c r="EL75" s="60">
        <f t="shared" si="93"/>
        <v>370.6</v>
      </c>
      <c r="EM75" s="60">
        <f t="shared" si="93"/>
        <v>359.1</v>
      </c>
      <c r="EN75" s="60">
        <f t="shared" si="93"/>
        <v>365.2</v>
      </c>
      <c r="EO75" s="60">
        <f t="shared" si="93"/>
        <v>402.9</v>
      </c>
      <c r="EP75" s="60">
        <f t="shared" si="93"/>
        <v>416.8</v>
      </c>
      <c r="EQ75" s="60">
        <f t="shared" si="93"/>
        <v>427.6</v>
      </c>
      <c r="ER75" s="60">
        <f t="shared" si="93"/>
        <v>446.6</v>
      </c>
      <c r="ES75" s="60">
        <f t="shared" si="93"/>
        <v>409.8</v>
      </c>
      <c r="ET75" s="60">
        <f t="shared" si="93"/>
        <v>413.7</v>
      </c>
      <c r="EU75" s="60">
        <f t="shared" si="93"/>
        <v>407.09999999999997</v>
      </c>
      <c r="EV75" s="60">
        <f t="shared" si="93"/>
        <v>370.90000000000003</v>
      </c>
      <c r="EW75" s="60">
        <f t="shared" si="93"/>
        <v>352.8</v>
      </c>
      <c r="EX75" s="60">
        <f t="shared" si="93"/>
        <v>291.89999999999998</v>
      </c>
      <c r="EY75" s="60">
        <f t="shared" si="93"/>
        <v>278.7</v>
      </c>
      <c r="EZ75" s="60">
        <f t="shared" si="93"/>
        <v>264.3</v>
      </c>
      <c r="FA75" s="60">
        <f t="shared" si="93"/>
        <v>162.6</v>
      </c>
      <c r="FB75" s="60">
        <f t="shared" si="93"/>
        <v>166.4</v>
      </c>
      <c r="FC75" s="60">
        <f t="shared" si="93"/>
        <v>188.5</v>
      </c>
      <c r="FD75" s="60">
        <f t="shared" si="93"/>
        <v>200.7</v>
      </c>
      <c r="FE75" s="60">
        <f t="shared" si="93"/>
        <v>234.20000000000002</v>
      </c>
      <c r="FF75" s="60">
        <f t="shared" si="93"/>
        <v>249.79999999999998</v>
      </c>
      <c r="FG75" s="60">
        <f t="shared" si="93"/>
        <v>255.6</v>
      </c>
      <c r="FH75" s="60">
        <f t="shared" si="93"/>
        <v>272.60000000000002</v>
      </c>
      <c r="FI75" s="60">
        <f t="shared" si="93"/>
        <v>284</v>
      </c>
      <c r="FJ75" s="60">
        <f t="shared" si="93"/>
        <v>277.3</v>
      </c>
      <c r="FK75" s="60">
        <f t="shared" si="93"/>
        <v>277</v>
      </c>
      <c r="FL75" s="60">
        <f t="shared" si="93"/>
        <v>248.1</v>
      </c>
      <c r="FM75" s="60">
        <f t="shared" si="93"/>
        <v>287</v>
      </c>
      <c r="FN75" s="60">
        <f t="shared" si="93"/>
        <v>310.7</v>
      </c>
      <c r="FO75" s="60">
        <f t="shared" si="93"/>
        <v>325</v>
      </c>
      <c r="FP75" s="60">
        <f t="shared" si="93"/>
        <v>332.90000000000003</v>
      </c>
      <c r="FQ75" s="60">
        <f t="shared" si="93"/>
        <v>332.79999999999995</v>
      </c>
      <c r="FR75" s="60">
        <f t="shared" si="93"/>
        <v>350.8</v>
      </c>
      <c r="FS75" s="60">
        <f t="shared" si="93"/>
        <v>347.3</v>
      </c>
      <c r="FT75" s="60">
        <f t="shared" si="93"/>
        <v>354.3</v>
      </c>
      <c r="FU75" s="60">
        <f t="shared" si="93"/>
        <v>356.90000000000003</v>
      </c>
      <c r="FV75" s="60">
        <f t="shared" si="93"/>
        <v>394.7</v>
      </c>
      <c r="FW75" s="60">
        <f t="shared" si="93"/>
        <v>415.1</v>
      </c>
      <c r="FX75" s="60">
        <f t="shared" si="93"/>
        <v>385.6</v>
      </c>
      <c r="FY75" s="60">
        <f t="shared" si="93"/>
        <v>389.5</v>
      </c>
      <c r="FZ75" s="60">
        <f t="shared" si="93"/>
        <v>406.6</v>
      </c>
      <c r="GA75" s="60">
        <f t="shared" si="93"/>
        <v>410.6</v>
      </c>
      <c r="GB75" s="60">
        <f t="shared" si="93"/>
        <v>379.9</v>
      </c>
      <c r="GC75" s="60">
        <f t="shared" si="93"/>
        <v>346.6</v>
      </c>
      <c r="GD75" s="60">
        <f t="shared" si="93"/>
        <v>373.4</v>
      </c>
      <c r="GE75" s="60">
        <f t="shared" si="93"/>
        <v>373.9</v>
      </c>
      <c r="GF75" s="60">
        <f t="shared" si="93"/>
        <v>400.5</v>
      </c>
      <c r="GG75" s="60">
        <f t="shared" si="93"/>
        <v>376.09999999999997</v>
      </c>
      <c r="GH75" s="60">
        <f t="shared" si="93"/>
        <v>336.3</v>
      </c>
      <c r="GI75" s="60">
        <f t="shared" si="93"/>
        <v>343.7</v>
      </c>
      <c r="GJ75" s="60">
        <f t="shared" si="93"/>
        <v>349.9</v>
      </c>
      <c r="GK75" s="60">
        <f t="shared" si="93"/>
        <v>320.39999999999998</v>
      </c>
      <c r="GL75" s="60">
        <f t="shared" ref="GL75:IC75" si="94">GL52+GL44</f>
        <v>198.7</v>
      </c>
      <c r="GM75" s="60">
        <f t="shared" si="94"/>
        <v>221.7</v>
      </c>
      <c r="GN75" s="60">
        <f t="shared" si="94"/>
        <v>230.7</v>
      </c>
      <c r="GO75" s="60">
        <f t="shared" si="94"/>
        <v>233.25044236920525</v>
      </c>
      <c r="GP75" s="60">
        <f t="shared" si="94"/>
        <v>234.69677284939689</v>
      </c>
      <c r="GQ75" s="60">
        <f t="shared" si="94"/>
        <v>236.22746576792781</v>
      </c>
      <c r="GR75" s="60">
        <f t="shared" si="94"/>
        <v>237.78154814470534</v>
      </c>
      <c r="GS75" s="60">
        <f t="shared" si="94"/>
        <v>241.12009349371544</v>
      </c>
      <c r="GT75" s="60">
        <f t="shared" si="94"/>
        <v>242.85740217904697</v>
      </c>
      <c r="GU75" s="60">
        <f t="shared" si="94"/>
        <v>244.65591671548077</v>
      </c>
      <c r="GV75" s="60">
        <f t="shared" si="94"/>
        <v>246.52117748674894</v>
      </c>
      <c r="GW75" s="60">
        <f t="shared" si="94"/>
        <v>250.0496895009253</v>
      </c>
      <c r="GX75" s="60">
        <f t="shared" si="94"/>
        <v>252.02038618839174</v>
      </c>
      <c r="GY75" s="60">
        <f t="shared" si="94"/>
        <v>254.03175693701567</v>
      </c>
      <c r="GZ75" s="60">
        <f t="shared" si="94"/>
        <v>256.08277106648075</v>
      </c>
      <c r="HA75" s="60">
        <f t="shared" si="94"/>
        <v>260.04436900592168</v>
      </c>
      <c r="HB75" s="60">
        <f t="shared" si="94"/>
        <v>262.22723247879537</v>
      </c>
      <c r="HC75" s="60">
        <f t="shared" si="94"/>
        <v>264.45607852817682</v>
      </c>
      <c r="HD75" s="60">
        <f t="shared" si="94"/>
        <v>266.73879696866749</v>
      </c>
      <c r="HE75" s="60">
        <f t="shared" si="94"/>
        <v>270.98926988578398</v>
      </c>
      <c r="HF75" s="60">
        <f t="shared" si="94"/>
        <v>273.3722095319194</v>
      </c>
      <c r="HG75" s="60">
        <f t="shared" si="94"/>
        <v>275.78729260288299</v>
      </c>
      <c r="HH75" s="60">
        <f t="shared" si="94"/>
        <v>278.23853824778973</v>
      </c>
      <c r="HI75" s="60">
        <f t="shared" si="94"/>
        <v>282.66332057781477</v>
      </c>
      <c r="HJ75" s="60">
        <f t="shared" si="94"/>
        <v>285.17974900769491</v>
      </c>
      <c r="HK75" s="60">
        <f t="shared" si="94"/>
        <v>287.71510535032473</v>
      </c>
      <c r="HL75" s="60">
        <f t="shared" si="94"/>
        <v>290.27375237094037</v>
      </c>
      <c r="HM75" s="60">
        <f t="shared" si="94"/>
        <v>294.88889329003518</v>
      </c>
      <c r="HN75" s="60">
        <f t="shared" si="94"/>
        <v>297.50847769972103</v>
      </c>
      <c r="HO75" s="60">
        <f t="shared" si="94"/>
        <v>300.14506725868409</v>
      </c>
      <c r="HP75" s="60">
        <f t="shared" si="94"/>
        <v>302.80497663574096</v>
      </c>
      <c r="HQ75" s="60">
        <f t="shared" si="94"/>
        <v>307.56706971598123</v>
      </c>
      <c r="HR75" s="60">
        <f t="shared" si="94"/>
        <v>310.28083006517113</v>
      </c>
      <c r="HS75" s="60">
        <f t="shared" si="94"/>
        <v>313.00588234576276</v>
      </c>
      <c r="HT75" s="60">
        <f t="shared" si="94"/>
        <v>315.74473978743794</v>
      </c>
      <c r="HU75" s="60">
        <f t="shared" si="94"/>
        <v>320.59735818808451</v>
      </c>
      <c r="HV75" s="60">
        <f t="shared" si="94"/>
        <v>323.36534521591443</v>
      </c>
      <c r="HW75" s="60">
        <f t="shared" si="94"/>
        <v>326.14710658989549</v>
      </c>
      <c r="HX75" s="60">
        <f t="shared" si="94"/>
        <v>328.93869135026347</v>
      </c>
      <c r="HY75" s="60">
        <f t="shared" si="94"/>
        <v>334.00653179906777</v>
      </c>
      <c r="HZ75" s="60">
        <f t="shared" si="94"/>
        <v>336.8541568822065</v>
      </c>
      <c r="IA75" s="60">
        <f t="shared" si="94"/>
        <v>339.72443763839686</v>
      </c>
      <c r="IB75" s="60">
        <f t="shared" si="94"/>
        <v>342.60639441235526</v>
      </c>
      <c r="IC75" s="60" t="e">
        <f t="shared" si="94"/>
        <v>#VALUE!</v>
      </c>
      <c r="ID75" s="60"/>
    </row>
    <row r="76" spans="1:238">
      <c r="A76" s="69" t="s">
        <v>34</v>
      </c>
      <c r="B76" s="60">
        <f t="shared" ref="B76:BM76" si="95">B45+B53</f>
        <v>46.2</v>
      </c>
      <c r="C76" s="60">
        <f t="shared" si="95"/>
        <v>46.5</v>
      </c>
      <c r="D76" s="60">
        <f t="shared" si="95"/>
        <v>47</v>
      </c>
      <c r="E76" s="60">
        <f t="shared" si="95"/>
        <v>46.7</v>
      </c>
      <c r="F76" s="60">
        <f t="shared" si="95"/>
        <v>50.7</v>
      </c>
      <c r="G76" s="60">
        <f t="shared" si="95"/>
        <v>51.400000000000006</v>
      </c>
      <c r="H76" s="60">
        <f t="shared" si="95"/>
        <v>51.7</v>
      </c>
      <c r="I76" s="60">
        <f t="shared" si="95"/>
        <v>52.2</v>
      </c>
      <c r="J76" s="60">
        <f t="shared" si="95"/>
        <v>58.599999999999994</v>
      </c>
      <c r="K76" s="60">
        <f t="shared" si="95"/>
        <v>59.199999999999996</v>
      </c>
      <c r="L76" s="60">
        <f t="shared" si="95"/>
        <v>59.8</v>
      </c>
      <c r="M76" s="60">
        <f t="shared" si="95"/>
        <v>60.8</v>
      </c>
      <c r="N76" s="60">
        <f t="shared" si="95"/>
        <v>74.100000000000009</v>
      </c>
      <c r="O76" s="60">
        <f t="shared" si="95"/>
        <v>75.3</v>
      </c>
      <c r="P76" s="60">
        <f t="shared" si="95"/>
        <v>76.599999999999994</v>
      </c>
      <c r="Q76" s="60">
        <f t="shared" si="95"/>
        <v>78.199999999999989</v>
      </c>
      <c r="R76" s="60">
        <f t="shared" si="95"/>
        <v>83.699999999999989</v>
      </c>
      <c r="S76" s="60">
        <f t="shared" si="95"/>
        <v>85.199999999999989</v>
      </c>
      <c r="T76" s="60">
        <f t="shared" si="95"/>
        <v>86.9</v>
      </c>
      <c r="U76" s="60">
        <f t="shared" si="95"/>
        <v>87.100000000000009</v>
      </c>
      <c r="V76" s="60">
        <f t="shared" si="95"/>
        <v>88.3</v>
      </c>
      <c r="W76" s="60">
        <f t="shared" si="95"/>
        <v>88.6</v>
      </c>
      <c r="X76" s="60">
        <f t="shared" si="95"/>
        <v>90.4</v>
      </c>
      <c r="Y76" s="60">
        <f t="shared" si="95"/>
        <v>92.5</v>
      </c>
      <c r="Z76" s="60">
        <f t="shared" si="95"/>
        <v>99.5</v>
      </c>
      <c r="AA76" s="60">
        <f t="shared" si="95"/>
        <v>101</v>
      </c>
      <c r="AB76" s="60">
        <f t="shared" si="95"/>
        <v>102.8</v>
      </c>
      <c r="AC76" s="60">
        <f t="shared" si="95"/>
        <v>104.39999999999999</v>
      </c>
      <c r="AD76" s="60">
        <f t="shared" si="95"/>
        <v>110</v>
      </c>
      <c r="AE76" s="60">
        <f t="shared" si="95"/>
        <v>112.8</v>
      </c>
      <c r="AF76" s="60">
        <f t="shared" si="95"/>
        <v>115.10000000000001</v>
      </c>
      <c r="AG76" s="60">
        <f t="shared" si="95"/>
        <v>117.4</v>
      </c>
      <c r="AH76" s="60">
        <f t="shared" si="95"/>
        <v>124.8</v>
      </c>
      <c r="AI76" s="60">
        <f t="shared" si="95"/>
        <v>129.80000000000001</v>
      </c>
      <c r="AJ76" s="60">
        <f t="shared" si="95"/>
        <v>134.30000000000001</v>
      </c>
      <c r="AK76" s="60">
        <f t="shared" si="95"/>
        <v>139.6</v>
      </c>
      <c r="AL76" s="60">
        <f t="shared" si="95"/>
        <v>146.9</v>
      </c>
      <c r="AM76" s="60">
        <f t="shared" si="95"/>
        <v>151.30000000000001</v>
      </c>
      <c r="AN76" s="60">
        <f t="shared" si="95"/>
        <v>156.30000000000001</v>
      </c>
      <c r="AO76" s="60">
        <f t="shared" si="95"/>
        <v>160.30000000000001</v>
      </c>
      <c r="AP76" s="60">
        <f t="shared" si="95"/>
        <v>162.9</v>
      </c>
      <c r="AQ76" s="60">
        <f t="shared" si="95"/>
        <v>163.9</v>
      </c>
      <c r="AR76" s="60">
        <f t="shared" si="95"/>
        <v>168</v>
      </c>
      <c r="AS76" s="60">
        <f t="shared" si="95"/>
        <v>174.1</v>
      </c>
      <c r="AT76" s="60">
        <f t="shared" si="95"/>
        <v>191</v>
      </c>
      <c r="AU76" s="60">
        <f t="shared" si="95"/>
        <v>194.70000000000002</v>
      </c>
      <c r="AV76" s="60">
        <f t="shared" si="95"/>
        <v>199.5</v>
      </c>
      <c r="AW76" s="60">
        <f t="shared" si="95"/>
        <v>202.2</v>
      </c>
      <c r="AX76" s="60">
        <f t="shared" si="95"/>
        <v>207.2</v>
      </c>
      <c r="AY76" s="60">
        <f t="shared" si="95"/>
        <v>209.2</v>
      </c>
      <c r="AZ76" s="60">
        <f t="shared" si="95"/>
        <v>211.6</v>
      </c>
      <c r="BA76" s="60">
        <f t="shared" si="95"/>
        <v>212.4</v>
      </c>
      <c r="BB76" s="60">
        <f t="shared" si="95"/>
        <v>220.1</v>
      </c>
      <c r="BC76" s="60">
        <f t="shared" si="95"/>
        <v>224.29999999999998</v>
      </c>
      <c r="BD76" s="60">
        <f t="shared" si="95"/>
        <v>228.9</v>
      </c>
      <c r="BE76" s="60">
        <f t="shared" si="95"/>
        <v>235.5</v>
      </c>
      <c r="BF76" s="60">
        <f t="shared" si="95"/>
        <v>250.8</v>
      </c>
      <c r="BG76" s="60">
        <f t="shared" si="95"/>
        <v>256.8</v>
      </c>
      <c r="BH76" s="60">
        <f t="shared" si="95"/>
        <v>261.90000000000003</v>
      </c>
      <c r="BI76" s="60">
        <f t="shared" si="95"/>
        <v>265.90000000000003</v>
      </c>
      <c r="BJ76" s="60">
        <f t="shared" si="95"/>
        <v>275.7</v>
      </c>
      <c r="BK76" s="60">
        <f t="shared" si="95"/>
        <v>279.8</v>
      </c>
      <c r="BL76" s="60">
        <f t="shared" si="95"/>
        <v>284.59999999999997</v>
      </c>
      <c r="BM76" s="60">
        <f t="shared" si="95"/>
        <v>291.09999999999997</v>
      </c>
      <c r="BN76" s="60">
        <f t="shared" ref="BN76:DY76" si="96">BN45+BN53</f>
        <v>298.2</v>
      </c>
      <c r="BO76" s="60">
        <f t="shared" si="96"/>
        <v>301.90000000000003</v>
      </c>
      <c r="BP76" s="60">
        <f t="shared" si="96"/>
        <v>306.90000000000003</v>
      </c>
      <c r="BQ76" s="60">
        <f t="shared" si="96"/>
        <v>312.59999999999997</v>
      </c>
      <c r="BR76" s="60">
        <f t="shared" si="96"/>
        <v>317.39999999999998</v>
      </c>
      <c r="BS76" s="60">
        <f t="shared" si="96"/>
        <v>321.5</v>
      </c>
      <c r="BT76" s="60">
        <f t="shared" si="96"/>
        <v>326.3</v>
      </c>
      <c r="BU76" s="60">
        <f t="shared" si="96"/>
        <v>333.3</v>
      </c>
      <c r="BV76" s="60">
        <f t="shared" si="96"/>
        <v>352.7</v>
      </c>
      <c r="BW76" s="60">
        <f t="shared" si="96"/>
        <v>360</v>
      </c>
      <c r="BX76" s="60">
        <f t="shared" si="96"/>
        <v>366.2</v>
      </c>
      <c r="BY76" s="60">
        <f t="shared" si="96"/>
        <v>373.7</v>
      </c>
      <c r="BZ76" s="60">
        <f t="shared" si="96"/>
        <v>379.7</v>
      </c>
      <c r="CA76" s="60">
        <f t="shared" si="96"/>
        <v>384.29999999999995</v>
      </c>
      <c r="CB76" s="60">
        <f t="shared" si="96"/>
        <v>388.8</v>
      </c>
      <c r="CC76" s="60">
        <f t="shared" si="96"/>
        <v>394.90000000000003</v>
      </c>
      <c r="CD76" s="60">
        <f t="shared" si="96"/>
        <v>403.5</v>
      </c>
      <c r="CE76" s="60">
        <f t="shared" si="96"/>
        <v>408.9</v>
      </c>
      <c r="CF76" s="60">
        <f t="shared" si="96"/>
        <v>416.59999999999997</v>
      </c>
      <c r="CG76" s="60">
        <f t="shared" si="96"/>
        <v>419.4</v>
      </c>
      <c r="CH76" s="60">
        <f t="shared" si="96"/>
        <v>423</v>
      </c>
      <c r="CI76" s="60">
        <f t="shared" si="96"/>
        <v>429.7</v>
      </c>
      <c r="CJ76" s="60">
        <f t="shared" si="96"/>
        <v>435.5</v>
      </c>
      <c r="CK76" s="60">
        <f t="shared" si="96"/>
        <v>440.59999999999997</v>
      </c>
      <c r="CL76" s="60">
        <f t="shared" si="96"/>
        <v>452.5</v>
      </c>
      <c r="CM76" s="60">
        <f t="shared" si="96"/>
        <v>458.1</v>
      </c>
      <c r="CN76" s="60">
        <f t="shared" si="96"/>
        <v>461.2</v>
      </c>
      <c r="CO76" s="60">
        <f t="shared" si="96"/>
        <v>456.5</v>
      </c>
      <c r="CP76" s="60">
        <f t="shared" si="96"/>
        <v>475.90000000000003</v>
      </c>
      <c r="CQ76" s="60">
        <f t="shared" si="96"/>
        <v>476.5</v>
      </c>
      <c r="CR76" s="60">
        <f t="shared" si="96"/>
        <v>481</v>
      </c>
      <c r="CS76" s="60">
        <f t="shared" si="96"/>
        <v>485.2</v>
      </c>
      <c r="CT76" s="60">
        <f t="shared" si="96"/>
        <v>500.40000000000003</v>
      </c>
      <c r="CU76" s="60">
        <f t="shared" si="96"/>
        <v>507.6</v>
      </c>
      <c r="CV76" s="60">
        <f t="shared" si="96"/>
        <v>513.5</v>
      </c>
      <c r="CW76" s="60">
        <f t="shared" si="96"/>
        <v>521.20000000000005</v>
      </c>
      <c r="CX76" s="60">
        <f t="shared" si="96"/>
        <v>528.20000000000005</v>
      </c>
      <c r="CY76" s="60">
        <f t="shared" si="96"/>
        <v>532.70000000000005</v>
      </c>
      <c r="CZ76" s="60">
        <f t="shared" si="96"/>
        <v>538.1</v>
      </c>
      <c r="DA76" s="60">
        <f t="shared" si="96"/>
        <v>543.1</v>
      </c>
      <c r="DB76" s="60">
        <f t="shared" si="96"/>
        <v>545.9</v>
      </c>
      <c r="DC76" s="60">
        <f t="shared" si="96"/>
        <v>554.40000000000009</v>
      </c>
      <c r="DD76" s="60">
        <f t="shared" si="96"/>
        <v>561.79999999999995</v>
      </c>
      <c r="DE76" s="60">
        <f t="shared" si="96"/>
        <v>569.4</v>
      </c>
      <c r="DF76" s="60">
        <f t="shared" si="96"/>
        <v>577.29999999999995</v>
      </c>
      <c r="DG76" s="60">
        <f t="shared" si="96"/>
        <v>584.9</v>
      </c>
      <c r="DH76" s="60">
        <f t="shared" si="96"/>
        <v>593.5</v>
      </c>
      <c r="DI76" s="60">
        <f t="shared" si="96"/>
        <v>605.29999999999995</v>
      </c>
      <c r="DJ76" s="60">
        <f t="shared" si="96"/>
        <v>613.29999999999995</v>
      </c>
      <c r="DK76" s="60">
        <f t="shared" si="96"/>
        <v>622.79999999999995</v>
      </c>
      <c r="DL76" s="60">
        <f t="shared" si="96"/>
        <v>632.5</v>
      </c>
      <c r="DM76" s="60">
        <f t="shared" si="96"/>
        <v>642.30000000000007</v>
      </c>
      <c r="DN76" s="60">
        <f t="shared" si="96"/>
        <v>653.4</v>
      </c>
      <c r="DO76" s="60">
        <f t="shared" si="96"/>
        <v>659</v>
      </c>
      <c r="DP76" s="60">
        <f t="shared" si="96"/>
        <v>666.40000000000009</v>
      </c>
      <c r="DQ76" s="60">
        <f t="shared" si="96"/>
        <v>679.59999999999991</v>
      </c>
      <c r="DR76" s="60">
        <f t="shared" si="96"/>
        <v>699.4</v>
      </c>
      <c r="DS76" s="60">
        <f t="shared" si="96"/>
        <v>701.9</v>
      </c>
      <c r="DT76" s="60">
        <f t="shared" si="96"/>
        <v>715.2</v>
      </c>
      <c r="DU76" s="60">
        <f t="shared" si="96"/>
        <v>721</v>
      </c>
      <c r="DV76" s="60">
        <f t="shared" si="96"/>
        <v>736.1</v>
      </c>
      <c r="DW76" s="60">
        <f t="shared" si="96"/>
        <v>736.9</v>
      </c>
      <c r="DX76" s="60">
        <f t="shared" si="96"/>
        <v>736.1</v>
      </c>
      <c r="DY76" s="60">
        <f t="shared" si="96"/>
        <v>738.7</v>
      </c>
      <c r="DZ76" s="60">
        <f t="shared" ref="DZ76:GK76" si="97">DZ45+DZ53</f>
        <v>746.9</v>
      </c>
      <c r="EA76" s="60">
        <f t="shared" si="97"/>
        <v>755.3</v>
      </c>
      <c r="EB76" s="60">
        <f t="shared" si="97"/>
        <v>758.1</v>
      </c>
      <c r="EC76" s="60">
        <f t="shared" si="97"/>
        <v>760.8</v>
      </c>
      <c r="ED76" s="60">
        <f t="shared" si="97"/>
        <v>767.1</v>
      </c>
      <c r="EE76" s="60">
        <f t="shared" si="97"/>
        <v>777.80000000000007</v>
      </c>
      <c r="EF76" s="60">
        <f t="shared" si="97"/>
        <v>787.7</v>
      </c>
      <c r="EG76" s="60">
        <f t="shared" si="97"/>
        <v>800.2</v>
      </c>
      <c r="EH76" s="60">
        <f t="shared" si="97"/>
        <v>813.4</v>
      </c>
      <c r="EI76" s="60">
        <f t="shared" si="97"/>
        <v>828</v>
      </c>
      <c r="EJ76" s="60">
        <f t="shared" si="97"/>
        <v>843.6</v>
      </c>
      <c r="EK76" s="60">
        <f t="shared" si="97"/>
        <v>849.5</v>
      </c>
      <c r="EL76" s="60">
        <f t="shared" si="97"/>
        <v>862.69999999999993</v>
      </c>
      <c r="EM76" s="60">
        <f t="shared" si="97"/>
        <v>871</v>
      </c>
      <c r="EN76" s="60">
        <f t="shared" si="97"/>
        <v>884.19999999999993</v>
      </c>
      <c r="EO76" s="60">
        <f t="shared" si="97"/>
        <v>894.1</v>
      </c>
      <c r="EP76" s="60">
        <f t="shared" si="97"/>
        <v>917.9</v>
      </c>
      <c r="EQ76" s="60">
        <f t="shared" si="97"/>
        <v>922.69999999999993</v>
      </c>
      <c r="ER76" s="60">
        <f t="shared" si="97"/>
        <v>927.2</v>
      </c>
      <c r="ES76" s="60">
        <f t="shared" si="97"/>
        <v>940.80000000000007</v>
      </c>
      <c r="ET76" s="60">
        <f t="shared" si="97"/>
        <v>960.3</v>
      </c>
      <c r="EU76" s="60">
        <f t="shared" si="97"/>
        <v>962</v>
      </c>
      <c r="EV76" s="60">
        <f t="shared" si="97"/>
        <v>965.2</v>
      </c>
      <c r="EW76" s="60">
        <f t="shared" si="97"/>
        <v>976.9</v>
      </c>
      <c r="EX76" s="60">
        <f t="shared" si="97"/>
        <v>988.80000000000007</v>
      </c>
      <c r="EY76" s="60">
        <f t="shared" si="97"/>
        <v>991</v>
      </c>
      <c r="EZ76" s="60">
        <f t="shared" si="97"/>
        <v>996.30000000000007</v>
      </c>
      <c r="FA76" s="60">
        <f t="shared" si="97"/>
        <v>996.59999999999991</v>
      </c>
      <c r="FB76" s="60">
        <f t="shared" si="97"/>
        <v>964.8</v>
      </c>
      <c r="FC76" s="60">
        <f t="shared" si="97"/>
        <v>971.30000000000007</v>
      </c>
      <c r="FD76" s="60">
        <f t="shared" si="97"/>
        <v>968.8</v>
      </c>
      <c r="FE76" s="60">
        <f t="shared" si="97"/>
        <v>972.19999999999993</v>
      </c>
      <c r="FF76" s="60">
        <f t="shared" si="97"/>
        <v>978.6</v>
      </c>
      <c r="FG76" s="60">
        <f t="shared" si="97"/>
        <v>989.40000000000009</v>
      </c>
      <c r="FH76" s="60">
        <f t="shared" si="97"/>
        <v>992.30000000000007</v>
      </c>
      <c r="FI76" s="60">
        <f t="shared" si="97"/>
        <v>994.30000000000007</v>
      </c>
      <c r="FJ76" s="60">
        <f t="shared" si="97"/>
        <v>916.19999999999993</v>
      </c>
      <c r="FK76" s="60">
        <f t="shared" si="97"/>
        <v>918.9</v>
      </c>
      <c r="FL76" s="60">
        <f t="shared" si="97"/>
        <v>927.3</v>
      </c>
      <c r="FM76" s="60">
        <f t="shared" si="97"/>
        <v>921.90000000000009</v>
      </c>
      <c r="FN76" s="60">
        <f t="shared" si="97"/>
        <v>944.9</v>
      </c>
      <c r="FO76" s="60">
        <f t="shared" si="97"/>
        <v>949.40000000000009</v>
      </c>
      <c r="FP76" s="60">
        <f t="shared" si="97"/>
        <v>952.30000000000007</v>
      </c>
      <c r="FQ76" s="60">
        <f t="shared" si="97"/>
        <v>974.1</v>
      </c>
      <c r="FR76" s="60">
        <f t="shared" si="97"/>
        <v>1095.8999999999999</v>
      </c>
      <c r="FS76" s="60">
        <f t="shared" si="97"/>
        <v>1108.2</v>
      </c>
      <c r="FT76" s="60">
        <f t="shared" si="97"/>
        <v>1111.3999999999999</v>
      </c>
      <c r="FU76" s="60">
        <f t="shared" si="97"/>
        <v>1122.3</v>
      </c>
      <c r="FV76" s="60">
        <f t="shared" si="97"/>
        <v>1147.4000000000001</v>
      </c>
      <c r="FW76" s="60">
        <f t="shared" si="97"/>
        <v>1150.1000000000001</v>
      </c>
      <c r="FX76" s="60">
        <f t="shared" si="97"/>
        <v>1160.8000000000002</v>
      </c>
      <c r="FY76" s="60">
        <f t="shared" si="97"/>
        <v>1177.9000000000001</v>
      </c>
      <c r="FZ76" s="60">
        <f t="shared" si="97"/>
        <v>1193.0999999999999</v>
      </c>
      <c r="GA76" s="60">
        <f t="shared" si="97"/>
        <v>1206.6999999999998</v>
      </c>
      <c r="GB76" s="60">
        <f t="shared" si="97"/>
        <v>1217.1000000000001</v>
      </c>
      <c r="GC76" s="60">
        <f t="shared" si="97"/>
        <v>1225.5</v>
      </c>
      <c r="GD76" s="60">
        <f t="shared" si="97"/>
        <v>1231.1000000000001</v>
      </c>
      <c r="GE76" s="60">
        <f t="shared" si="97"/>
        <v>1237.5</v>
      </c>
      <c r="GF76" s="60">
        <f t="shared" si="97"/>
        <v>1248.7</v>
      </c>
      <c r="GG76" s="60">
        <f t="shared" si="97"/>
        <v>1262.7</v>
      </c>
      <c r="GH76" s="60">
        <f t="shared" si="97"/>
        <v>1285.7</v>
      </c>
      <c r="GI76" s="60">
        <f t="shared" si="97"/>
        <v>1295.8000000000002</v>
      </c>
      <c r="GJ76" s="60">
        <f t="shared" si="97"/>
        <v>1311.1</v>
      </c>
      <c r="GK76" s="60">
        <f t="shared" si="97"/>
        <v>1322.5</v>
      </c>
      <c r="GL76" s="60">
        <f t="shared" ref="GL76:IC76" si="98">GL45+GL53</f>
        <v>1348.8</v>
      </c>
      <c r="GM76" s="60">
        <f t="shared" si="98"/>
        <v>1357.8</v>
      </c>
      <c r="GN76" s="60">
        <f t="shared" si="98"/>
        <v>1372.8000000000002</v>
      </c>
      <c r="GO76" s="60">
        <f t="shared" si="98"/>
        <v>1386.6</v>
      </c>
      <c r="GP76" s="60">
        <f t="shared" si="98"/>
        <v>1386.8120240351025</v>
      </c>
      <c r="GQ76" s="60">
        <f t="shared" si="98"/>
        <v>1387.0321657476225</v>
      </c>
      <c r="GR76" s="60">
        <f t="shared" si="98"/>
        <v>1387.2472339783519</v>
      </c>
      <c r="GS76" s="60">
        <f t="shared" si="98"/>
        <v>1387.4643312636067</v>
      </c>
      <c r="GT76" s="60">
        <f t="shared" si="98"/>
        <v>1387.6723042603912</v>
      </c>
      <c r="GU76" s="60">
        <f t="shared" si="98"/>
        <v>1387.8802774401913</v>
      </c>
      <c r="GV76" s="60">
        <f t="shared" si="98"/>
        <v>1388.0882507982089</v>
      </c>
      <c r="GW76" s="60">
        <f t="shared" si="98"/>
        <v>1388.2992636143172</v>
      </c>
      <c r="GX76" s="60">
        <f t="shared" si="98"/>
        <v>1388.5143302863196</v>
      </c>
      <c r="GY76" s="60">
        <f t="shared" si="98"/>
        <v>1388.7304107605071</v>
      </c>
      <c r="GZ76" s="60">
        <f t="shared" si="98"/>
        <v>1388.9495326541155</v>
      </c>
      <c r="HA76" s="60">
        <f t="shared" si="98"/>
        <v>1389.1696686119435</v>
      </c>
      <c r="HB76" s="60">
        <f t="shared" si="98"/>
        <v>1389.3938609933061</v>
      </c>
      <c r="HC76" s="60">
        <f t="shared" si="98"/>
        <v>1389.6210966564229</v>
      </c>
      <c r="HD76" s="60">
        <f t="shared" si="98"/>
        <v>1389.8534061113705</v>
      </c>
      <c r="HE76" s="60">
        <f t="shared" si="98"/>
        <v>1390.0887609872889</v>
      </c>
      <c r="HF76" s="60">
        <f t="shared" si="98"/>
        <v>1390.3281775013425</v>
      </c>
      <c r="HG76" s="60">
        <f t="shared" si="98"/>
        <v>1390.5686097665973</v>
      </c>
      <c r="HH76" s="60">
        <f t="shared" si="98"/>
        <v>1390.8120891349131</v>
      </c>
      <c r="HI76" s="60">
        <f t="shared" si="98"/>
        <v>1391.0576003071733</v>
      </c>
      <c r="HJ76" s="60">
        <f t="shared" si="98"/>
        <v>1391.3061595410941</v>
      </c>
      <c r="HK76" s="60">
        <f t="shared" si="98"/>
        <v>1391.5547190160094</v>
      </c>
      <c r="HL76" s="60">
        <f t="shared" si="98"/>
        <v>1391.8053106695922</v>
      </c>
      <c r="HM76" s="60">
        <f t="shared" si="98"/>
        <v>1392.0569185729562</v>
      </c>
      <c r="HN76" s="60">
        <f t="shared" si="98"/>
        <v>1392.3105588202404</v>
      </c>
      <c r="HO76" s="60">
        <f t="shared" si="98"/>
        <v>1392.5641993016388</v>
      </c>
      <c r="HP76" s="60">
        <f t="shared" si="98"/>
        <v>1392.8198720697537</v>
      </c>
      <c r="HQ76" s="60">
        <f t="shared" si="98"/>
        <v>1393.0765611363652</v>
      </c>
      <c r="HR76" s="60">
        <f t="shared" si="98"/>
        <v>1393.3362989132004</v>
      </c>
      <c r="HS76" s="60">
        <f t="shared" si="98"/>
        <v>1393.5950207733401</v>
      </c>
      <c r="HT76" s="60">
        <f t="shared" si="98"/>
        <v>1393.853742854968</v>
      </c>
      <c r="HU76" s="60">
        <f t="shared" si="98"/>
        <v>1394.1114493367149</v>
      </c>
      <c r="HV76" s="60">
        <f t="shared" si="98"/>
        <v>1394.370171729727</v>
      </c>
      <c r="HW76" s="60">
        <f t="shared" si="98"/>
        <v>1394.6299100226481</v>
      </c>
      <c r="HX76" s="60">
        <f t="shared" si="98"/>
        <v>1394.8896485183234</v>
      </c>
      <c r="HY76" s="60">
        <f t="shared" si="98"/>
        <v>1395.1504027902442</v>
      </c>
      <c r="HZ76" s="60">
        <f t="shared" si="98"/>
        <v>1395.4101417848426</v>
      </c>
      <c r="IA76" s="60">
        <f t="shared" si="98"/>
        <v>1395.6719118024828</v>
      </c>
      <c r="IB76" s="60">
        <f t="shared" si="98"/>
        <v>1395.9316513790366</v>
      </c>
      <c r="IC76" s="60">
        <f t="shared" si="98"/>
        <v>1396.1903760630069</v>
      </c>
      <c r="ID76" s="60"/>
    </row>
    <row r="77" spans="1:238" s="60" customFormat="1">
      <c r="A77" s="69"/>
      <c r="B77" s="69"/>
      <c r="C77" s="69"/>
      <c r="D77" s="69"/>
      <c r="E77" s="69"/>
      <c r="F77" s="69"/>
      <c r="G77" s="69"/>
      <c r="H77" s="69"/>
      <c r="I77" s="69"/>
      <c r="J77" s="69"/>
      <c r="K77" s="69"/>
      <c r="L77" s="69"/>
      <c r="M77" s="69"/>
      <c r="N77" s="69"/>
      <c r="O77" s="69"/>
      <c r="P77" s="69"/>
      <c r="Q77" s="69"/>
      <c r="R77" s="69"/>
      <c r="S77" s="69"/>
      <c r="T77" s="69"/>
      <c r="U77" s="69"/>
      <c r="V77" s="69"/>
      <c r="W77" s="69"/>
      <c r="X77" s="69"/>
      <c r="Y77" s="69"/>
      <c r="Z77" s="69"/>
      <c r="AA77" s="69"/>
      <c r="AB77" s="69"/>
      <c r="AC77" s="69"/>
      <c r="AD77" s="69"/>
      <c r="AE77" s="69"/>
      <c r="AF77" s="69"/>
      <c r="AG77" s="69"/>
      <c r="AH77" s="69"/>
      <c r="AI77" s="69"/>
      <c r="AJ77" s="69"/>
      <c r="AK77" s="69"/>
      <c r="AL77" s="69"/>
      <c r="AM77" s="69"/>
      <c r="AN77" s="69"/>
      <c r="AO77" s="69"/>
      <c r="AP77" s="69"/>
      <c r="AQ77" s="69"/>
      <c r="AR77" s="69"/>
      <c r="AS77" s="69"/>
      <c r="AT77" s="69"/>
      <c r="AU77" s="69"/>
      <c r="AV77" s="69"/>
      <c r="AW77" s="69"/>
      <c r="AX77" s="69"/>
      <c r="AY77" s="69"/>
      <c r="AZ77" s="69"/>
      <c r="BA77" s="69"/>
      <c r="BB77" s="69"/>
      <c r="BC77" s="69"/>
      <c r="BD77" s="69"/>
      <c r="BE77" s="69"/>
      <c r="BF77" s="69"/>
      <c r="BG77" s="69"/>
      <c r="BH77" s="69"/>
      <c r="BI77" s="69"/>
      <c r="BJ77" s="69"/>
      <c r="BK77" s="69"/>
      <c r="BL77" s="69"/>
      <c r="BM77" s="69"/>
      <c r="BN77" s="69"/>
      <c r="BO77" s="69"/>
      <c r="BP77" s="69"/>
      <c r="BQ77" s="69"/>
      <c r="BR77" s="69"/>
      <c r="BS77" s="69"/>
      <c r="BT77" s="69"/>
      <c r="BU77" s="69"/>
      <c r="BV77" s="69"/>
      <c r="BW77" s="69"/>
      <c r="BX77" s="69"/>
      <c r="BY77" s="69"/>
      <c r="BZ77" s="69"/>
      <c r="CA77" s="69"/>
      <c r="CB77" s="69"/>
      <c r="CC77" s="69"/>
      <c r="CD77" s="69"/>
      <c r="CE77" s="69"/>
      <c r="CF77" s="69"/>
      <c r="CG77" s="69"/>
      <c r="CH77" s="69"/>
      <c r="CI77" s="69"/>
      <c r="CJ77" s="69"/>
      <c r="CK77" s="69"/>
      <c r="CL77" s="69"/>
      <c r="CM77" s="69"/>
      <c r="CN77" s="69"/>
      <c r="CO77" s="69"/>
      <c r="CP77" s="69"/>
      <c r="CQ77" s="69"/>
      <c r="CR77" s="69"/>
      <c r="CS77" s="69"/>
      <c r="CT77" s="69"/>
      <c r="CU77" s="69"/>
      <c r="CV77" s="69"/>
      <c r="CW77" s="69"/>
      <c r="CX77" s="69"/>
      <c r="CY77" s="69"/>
      <c r="CZ77" s="69"/>
      <c r="DA77" s="69"/>
      <c r="DB77" s="69"/>
      <c r="DC77" s="69"/>
      <c r="DD77" s="69"/>
      <c r="DE77" s="69"/>
      <c r="DF77" s="69"/>
      <c r="DG77" s="69"/>
      <c r="DH77" s="69"/>
      <c r="DI77" s="69"/>
      <c r="DJ77" s="69"/>
      <c r="DK77" s="69"/>
      <c r="DL77" s="69"/>
      <c r="DM77" s="69"/>
      <c r="DN77" s="69"/>
      <c r="DO77" s="69"/>
      <c r="DP77" s="69"/>
      <c r="DQ77" s="69"/>
      <c r="DR77" s="69"/>
      <c r="DS77" s="69"/>
      <c r="DT77" s="69"/>
      <c r="DU77" s="69"/>
      <c r="DV77" s="69"/>
      <c r="DW77" s="69"/>
      <c r="DX77" s="69"/>
      <c r="DY77" s="69"/>
      <c r="DZ77" s="69"/>
      <c r="EA77" s="69"/>
      <c r="EB77" s="69"/>
      <c r="EC77" s="69"/>
      <c r="ED77" s="69"/>
      <c r="EE77" s="69"/>
      <c r="EF77" s="69"/>
      <c r="EG77" s="69"/>
      <c r="EH77" s="69"/>
      <c r="EI77" s="69"/>
      <c r="EJ77" s="69"/>
      <c r="EK77" s="69"/>
      <c r="EL77" s="69"/>
      <c r="EM77" s="69"/>
      <c r="EN77" s="69"/>
      <c r="EO77" s="69"/>
      <c r="EP77" s="69"/>
      <c r="EQ77" s="69"/>
      <c r="ER77" s="69"/>
      <c r="ES77" s="69"/>
      <c r="ET77" s="69"/>
      <c r="EU77" s="69"/>
      <c r="EV77" s="69"/>
      <c r="EW77" s="69"/>
      <c r="EX77" s="69"/>
      <c r="EY77" s="69"/>
      <c r="EZ77" s="69"/>
      <c r="FA77" s="69"/>
      <c r="FB77" s="69"/>
      <c r="FC77" s="69"/>
      <c r="FD77" s="69"/>
      <c r="FE77" s="69"/>
      <c r="FF77" s="69"/>
      <c r="FG77" s="69"/>
      <c r="FH77" s="69"/>
      <c r="FI77" s="69"/>
      <c r="FJ77" s="69"/>
      <c r="FK77" s="69"/>
      <c r="FL77" s="69"/>
      <c r="FM77" s="69"/>
      <c r="FN77" s="69"/>
      <c r="FO77" s="69"/>
      <c r="FP77" s="69"/>
      <c r="FQ77" s="69"/>
      <c r="FR77" s="69"/>
      <c r="FS77" s="69"/>
      <c r="FT77" s="69"/>
      <c r="FU77" s="69"/>
      <c r="FV77" s="69"/>
      <c r="FW77" s="69"/>
      <c r="FX77" s="69"/>
      <c r="FY77" s="69"/>
      <c r="FZ77" s="69"/>
      <c r="GA77" s="69"/>
      <c r="GB77" s="69"/>
      <c r="GC77" s="69"/>
      <c r="GD77" s="69"/>
      <c r="GE77" s="69"/>
      <c r="GF77" s="69"/>
      <c r="GG77" s="69"/>
      <c r="GH77" s="69"/>
      <c r="GI77" s="69"/>
      <c r="GJ77" s="69"/>
      <c r="GK77" s="69"/>
      <c r="GL77" s="69"/>
      <c r="GM77" s="69"/>
      <c r="GN77" s="69"/>
      <c r="GO77" s="69"/>
      <c r="GP77" s="69"/>
      <c r="GQ77" s="69"/>
      <c r="GR77" s="69"/>
      <c r="GS77" s="69"/>
      <c r="GT77" s="69"/>
      <c r="GU77" s="69"/>
      <c r="GV77" s="69"/>
      <c r="GW77" s="69"/>
      <c r="GX77" s="69"/>
      <c r="GY77" s="69"/>
      <c r="GZ77" s="69"/>
      <c r="HA77" s="69"/>
      <c r="HB77" s="69"/>
      <c r="HC77" s="69"/>
      <c r="HD77" s="69"/>
      <c r="HE77" s="69"/>
      <c r="HF77" s="69"/>
      <c r="HG77" s="69"/>
      <c r="HH77" s="69"/>
      <c r="HI77" s="69"/>
      <c r="HJ77" s="69"/>
      <c r="HK77" s="69"/>
      <c r="HL77" s="69"/>
      <c r="HM77" s="69"/>
      <c r="HN77" s="69"/>
      <c r="HO77" s="69"/>
      <c r="HP77" s="69"/>
      <c r="HQ77" s="69"/>
      <c r="HR77" s="69"/>
      <c r="HS77" s="69"/>
      <c r="HT77" s="69"/>
      <c r="HU77" s="69"/>
      <c r="HV77" s="69"/>
      <c r="HW77" s="69"/>
      <c r="HX77" s="69"/>
      <c r="HY77" s="69"/>
      <c r="HZ77" s="69"/>
      <c r="IA77" s="69"/>
      <c r="IB77" s="69"/>
      <c r="IC77" s="69"/>
      <c r="ID77" s="69"/>
    </row>
    <row r="78" spans="1:238" s="60" customFormat="1">
      <c r="A78" s="59" t="s">
        <v>160</v>
      </c>
      <c r="B78" s="60">
        <f>_xlfn.IFNA(INDEX(data_pull!$A:$BA,MATCH(B$2,data_pull!$B:$B,0),MATCH($A78,data_pull!$2:$2,0)),(B66/B57)*B10)</f>
        <v>-0.48</v>
      </c>
      <c r="C78" s="60">
        <f>_xlfn.IFNA(INDEX(data_pull!$A:$BA,MATCH(C$2,data_pull!$B:$B,0),MATCH($A78,data_pull!$2:$2,0)),(C66/C57)*C10)</f>
        <v>-1.1100000000000001</v>
      </c>
      <c r="D78" s="60">
        <f>_xlfn.IFNA(INDEX(data_pull!$A:$BA,MATCH(D$2,data_pull!$B:$B,0),MATCH($A78,data_pull!$2:$2,0)),(D66/D57)*D10)</f>
        <v>0.4</v>
      </c>
      <c r="E78" s="60">
        <f>_xlfn.IFNA(INDEX(data_pull!$A:$BA,MATCH(E$2,data_pull!$B:$B,0),MATCH($A78,data_pull!$2:$2,0)),(E66/E57)*E10)</f>
        <v>0.06</v>
      </c>
      <c r="F78" s="60">
        <f>_xlfn.IFNA(INDEX(data_pull!$A:$BA,MATCH(F$2,data_pull!$B:$B,0),MATCH($A78,data_pull!$2:$2,0)),(F66/F57)*F10)</f>
        <v>-1.31</v>
      </c>
      <c r="G78" s="60">
        <f>_xlfn.IFNA(INDEX(data_pull!$A:$BA,MATCH(G$2,data_pull!$B:$B,0),MATCH($A78,data_pull!$2:$2,0)),(G66/G57)*G10)</f>
        <v>-0.21</v>
      </c>
      <c r="H78" s="60">
        <f>_xlfn.IFNA(INDEX(data_pull!$A:$BA,MATCH(H$2,data_pull!$B:$B,0),MATCH($A78,data_pull!$2:$2,0)),(H66/H57)*H10)</f>
        <v>-0.05</v>
      </c>
      <c r="I78" s="60">
        <f>_xlfn.IFNA(INDEX(data_pull!$A:$BA,MATCH(I$2,data_pull!$B:$B,0),MATCH($A78,data_pull!$2:$2,0)),(I66/I57)*I10)</f>
        <v>-0.66</v>
      </c>
      <c r="J78" s="60">
        <f>_xlfn.IFNA(INDEX(data_pull!$A:$BA,MATCH(J$2,data_pull!$B:$B,0),MATCH($A78,data_pull!$2:$2,0)),(J66/J57)*J10)</f>
        <v>0.52</v>
      </c>
      <c r="K78" s="60">
        <f>_xlfn.IFNA(INDEX(data_pull!$A:$BA,MATCH(K$2,data_pull!$B:$B,0),MATCH($A78,data_pull!$2:$2,0)),(K66/K57)*K10)</f>
        <v>0.41</v>
      </c>
      <c r="L78" s="60">
        <f>_xlfn.IFNA(INDEX(data_pull!$A:$BA,MATCH(L$2,data_pull!$B:$B,0),MATCH($A78,data_pull!$2:$2,0)),(L66/L57)*L10)</f>
        <v>-1.72</v>
      </c>
      <c r="M78" s="60">
        <f>_xlfn.IFNA(INDEX(data_pull!$A:$BA,MATCH(M$2,data_pull!$B:$B,0),MATCH($A78,data_pull!$2:$2,0)),(M66/M57)*M10)</f>
        <v>0.77</v>
      </c>
      <c r="N78" s="60">
        <f>_xlfn.IFNA(INDEX(data_pull!$A:$BA,MATCH(N$2,data_pull!$B:$B,0),MATCH($A78,data_pull!$2:$2,0)),(N66/N57)*N10)</f>
        <v>0.84</v>
      </c>
      <c r="O78" s="60">
        <f>_xlfn.IFNA(INDEX(data_pull!$A:$BA,MATCH(O$2,data_pull!$B:$B,0),MATCH($A78,data_pull!$2:$2,0)),(O66/O57)*O10)</f>
        <v>-0.59</v>
      </c>
      <c r="P78" s="60">
        <f>_xlfn.IFNA(INDEX(data_pull!$A:$BA,MATCH(P$2,data_pull!$B:$B,0),MATCH($A78,data_pull!$2:$2,0)),(P66/P57)*P10)</f>
        <v>-1</v>
      </c>
      <c r="Q78" s="60">
        <f>_xlfn.IFNA(INDEX(data_pull!$A:$BA,MATCH(Q$2,data_pull!$B:$B,0),MATCH($A78,data_pull!$2:$2,0)),(Q66/Q57)*Q10)</f>
        <v>0.63</v>
      </c>
      <c r="R78" s="60">
        <f>_xlfn.IFNA(INDEX(data_pull!$A:$BA,MATCH(R$2,data_pull!$B:$B,0),MATCH($A78,data_pull!$2:$2,0)),(R66/R57)*R10)</f>
        <v>1.52</v>
      </c>
      <c r="S78" s="60">
        <f>_xlfn.IFNA(INDEX(data_pull!$A:$BA,MATCH(S$2,data_pull!$B:$B,0),MATCH($A78,data_pull!$2:$2,0)),(S66/S57)*S10)</f>
        <v>0.43</v>
      </c>
      <c r="T78" s="60">
        <f>_xlfn.IFNA(INDEX(data_pull!$A:$BA,MATCH(T$2,data_pull!$B:$B,0),MATCH($A78,data_pull!$2:$2,0)),(T66/T57)*T10)</f>
        <v>0.2</v>
      </c>
      <c r="U78" s="60">
        <f>_xlfn.IFNA(INDEX(data_pull!$A:$BA,MATCH(U$2,data_pull!$B:$B,0),MATCH($A78,data_pull!$2:$2,0)),(U66/U57)*U10)</f>
        <v>0.45</v>
      </c>
      <c r="V78" s="60">
        <f>_xlfn.IFNA(INDEX(data_pull!$A:$BA,MATCH(V$2,data_pull!$B:$B,0),MATCH($A78,data_pull!$2:$2,0)),(V66/V57)*V10)</f>
        <v>1.03</v>
      </c>
      <c r="W78" s="60">
        <f>_xlfn.IFNA(INDEX(data_pull!$A:$BA,MATCH(W$2,data_pull!$B:$B,0),MATCH($A78,data_pull!$2:$2,0)),(W66/W57)*W10)</f>
        <v>-0.74</v>
      </c>
      <c r="X78" s="60">
        <f>_xlfn.IFNA(INDEX(data_pull!$A:$BA,MATCH(X$2,data_pull!$B:$B,0),MATCH($A78,data_pull!$2:$2,0)),(X66/X57)*X10)</f>
        <v>1.75</v>
      </c>
      <c r="Y78" s="60">
        <f>_xlfn.IFNA(INDEX(data_pull!$A:$BA,MATCH(Y$2,data_pull!$B:$B,0),MATCH($A78,data_pull!$2:$2,0)),(Y66/Y57)*Y10)</f>
        <v>0.82</v>
      </c>
      <c r="Z78" s="60">
        <f>_xlfn.IFNA(INDEX(data_pull!$A:$BA,MATCH(Z$2,data_pull!$B:$B,0),MATCH($A78,data_pull!$2:$2,0)),(Z66/Z57)*Z10)</f>
        <v>0.18</v>
      </c>
      <c r="AA78" s="60">
        <f>_xlfn.IFNA(INDEX(data_pull!$A:$BA,MATCH(AA$2,data_pull!$B:$B,0),MATCH($A78,data_pull!$2:$2,0)),(AA66/AA57)*AA10)</f>
        <v>-0.97</v>
      </c>
      <c r="AB78" s="60">
        <f>_xlfn.IFNA(INDEX(data_pull!$A:$BA,MATCH(AB$2,data_pull!$B:$B,0),MATCH($A78,data_pull!$2:$2,0)),(AB66/AB57)*AB10)</f>
        <v>-0.24</v>
      </c>
      <c r="AC78" s="60">
        <f>_xlfn.IFNA(INDEX(data_pull!$A:$BA,MATCH(AC$2,data_pull!$B:$B,0),MATCH($A78,data_pull!$2:$2,0)),(AC66/AC57)*AC10)</f>
        <v>-0.02</v>
      </c>
      <c r="AD78" s="60">
        <f>_xlfn.IFNA(INDEX(data_pull!$A:$BA,MATCH(AD$2,data_pull!$B:$B,0),MATCH($A78,data_pull!$2:$2,0)),(AD66/AD57)*AD10)</f>
        <v>0.76</v>
      </c>
      <c r="AE78" s="60">
        <f>_xlfn.IFNA(INDEX(data_pull!$A:$BA,MATCH(AE$2,data_pull!$B:$B,0),MATCH($A78,data_pull!$2:$2,0)),(AE66/AE57)*AE10)</f>
        <v>0.81</v>
      </c>
      <c r="AF78" s="60">
        <f>_xlfn.IFNA(INDEX(data_pull!$A:$BA,MATCH(AF$2,data_pull!$B:$B,0),MATCH($A78,data_pull!$2:$2,0)),(AF66/AF57)*AF10)</f>
        <v>0.35</v>
      </c>
      <c r="AG78" s="60">
        <f>_xlfn.IFNA(INDEX(data_pull!$A:$BA,MATCH(AG$2,data_pull!$B:$B,0),MATCH($A78,data_pull!$2:$2,0)),(AG66/AG57)*AG10)</f>
        <v>-0.23</v>
      </c>
      <c r="AH78" s="60">
        <f>_xlfn.IFNA(INDEX(data_pull!$A:$BA,MATCH(AH$2,data_pull!$B:$B,0),MATCH($A78,data_pull!$2:$2,0)),(AH66/AH57)*AH10)</f>
        <v>-0.03</v>
      </c>
      <c r="AI78" s="60">
        <f>_xlfn.IFNA(INDEX(data_pull!$A:$BA,MATCH(AI$2,data_pull!$B:$B,0),MATCH($A78,data_pull!$2:$2,0)),(AI66/AI57)*AI10)</f>
        <v>2.13</v>
      </c>
      <c r="AJ78" s="60">
        <f>_xlfn.IFNA(INDEX(data_pull!$A:$BA,MATCH(AJ$2,data_pull!$B:$B,0),MATCH($A78,data_pull!$2:$2,0)),(AJ66/AJ57)*AJ10)</f>
        <v>0.73</v>
      </c>
      <c r="AK78" s="60">
        <f>_xlfn.IFNA(INDEX(data_pull!$A:$BA,MATCH(AK$2,data_pull!$B:$B,0),MATCH($A78,data_pull!$2:$2,0)),(AK66/AK57)*AK10)</f>
        <v>0.73</v>
      </c>
      <c r="AL78" s="60">
        <f>_xlfn.IFNA(INDEX(data_pull!$A:$BA,MATCH(AL$2,data_pull!$B:$B,0),MATCH($A78,data_pull!$2:$2,0)),(AL66/AL57)*AL10)</f>
        <v>-0.79</v>
      </c>
      <c r="AM78" s="60">
        <f>_xlfn.IFNA(INDEX(data_pull!$A:$BA,MATCH(AM$2,data_pull!$B:$B,0),MATCH($A78,data_pull!$2:$2,0)),(AM66/AM57)*AM10)</f>
        <v>0.77</v>
      </c>
      <c r="AN78" s="60">
        <f>_xlfn.IFNA(INDEX(data_pull!$A:$BA,MATCH(AN$2,data_pull!$B:$B,0),MATCH($A78,data_pull!$2:$2,0)),(AN66/AN57)*AN10)</f>
        <v>0.24</v>
      </c>
      <c r="AO78" s="60">
        <f>_xlfn.IFNA(INDEX(data_pull!$A:$BA,MATCH(AO$2,data_pull!$B:$B,0),MATCH($A78,data_pull!$2:$2,0)),(AO66/AO57)*AO10)</f>
        <v>0.52</v>
      </c>
      <c r="AP78" s="60">
        <f>_xlfn.IFNA(INDEX(data_pull!$A:$BA,MATCH(AP$2,data_pull!$B:$B,0),MATCH($A78,data_pull!$2:$2,0)),(AP66/AP57)*AP10)</f>
        <v>1.18</v>
      </c>
      <c r="AQ78" s="60">
        <f>_xlfn.IFNA(INDEX(data_pull!$A:$BA,MATCH(AQ$2,data_pull!$B:$B,0),MATCH($A78,data_pull!$2:$2,0)),(AQ66/AQ57)*AQ10)</f>
        <v>0.18</v>
      </c>
      <c r="AR78" s="60">
        <f>_xlfn.IFNA(INDEX(data_pull!$A:$BA,MATCH(AR$2,data_pull!$B:$B,0),MATCH($A78,data_pull!$2:$2,0)),(AR66/AR57)*AR10)</f>
        <v>-1.1499999999999999</v>
      </c>
      <c r="AS78" s="60">
        <f>_xlfn.IFNA(INDEX(data_pull!$A:$BA,MATCH(AS$2,data_pull!$B:$B,0),MATCH($A78,data_pull!$2:$2,0)),(AS66/AS57)*AS10)</f>
        <v>0</v>
      </c>
      <c r="AT78" s="60">
        <f>_xlfn.IFNA(INDEX(data_pull!$A:$BA,MATCH(AT$2,data_pull!$B:$B,0),MATCH($A78,data_pull!$2:$2,0)),(AT66/AT57)*AT10)</f>
        <v>1.1100000000000001</v>
      </c>
      <c r="AU78" s="60">
        <f>_xlfn.IFNA(INDEX(data_pull!$A:$BA,MATCH(AU$2,data_pull!$B:$B,0),MATCH($A78,data_pull!$2:$2,0)),(AU66/AU57)*AU10)</f>
        <v>0.16</v>
      </c>
      <c r="AV78" s="60">
        <f>_xlfn.IFNA(INDEX(data_pull!$A:$BA,MATCH(AV$2,data_pull!$B:$B,0),MATCH($A78,data_pull!$2:$2,0)),(AV66/AV57)*AV10)</f>
        <v>-0.26</v>
      </c>
      <c r="AW78" s="60">
        <f>_xlfn.IFNA(INDEX(data_pull!$A:$BA,MATCH(AW$2,data_pull!$B:$B,0),MATCH($A78,data_pull!$2:$2,0)),(AW66/AW57)*AW10)</f>
        <v>1.05</v>
      </c>
      <c r="AX78" s="60">
        <f>_xlfn.IFNA(INDEX(data_pull!$A:$BA,MATCH(AX$2,data_pull!$B:$B,0),MATCH($A78,data_pull!$2:$2,0)),(AX66/AX57)*AX10)</f>
        <v>-0.05</v>
      </c>
      <c r="AY78" s="60">
        <f>_xlfn.IFNA(INDEX(data_pull!$A:$BA,MATCH(AY$2,data_pull!$B:$B,0),MATCH($A78,data_pull!$2:$2,0)),(AY66/AY57)*AY10)</f>
        <v>0.34</v>
      </c>
      <c r="AZ78" s="60">
        <f>_xlfn.IFNA(INDEX(data_pull!$A:$BA,MATCH(AZ$2,data_pull!$B:$B,0),MATCH($A78,data_pull!$2:$2,0)),(AZ66/AZ57)*AZ10)</f>
        <v>0.68</v>
      </c>
      <c r="BA78" s="60">
        <f>_xlfn.IFNA(INDEX(data_pull!$A:$BA,MATCH(BA$2,data_pull!$B:$B,0),MATCH($A78,data_pull!$2:$2,0)),(BA66/BA57)*BA10)</f>
        <v>1.3</v>
      </c>
      <c r="BB78" s="60">
        <f>_xlfn.IFNA(INDEX(data_pull!$A:$BA,MATCH(BB$2,data_pull!$B:$B,0),MATCH($A78,data_pull!$2:$2,0)),(BB66/BB57)*BB10)</f>
        <v>0.81</v>
      </c>
      <c r="BC78" s="60">
        <f>_xlfn.IFNA(INDEX(data_pull!$A:$BA,MATCH(BC$2,data_pull!$B:$B,0),MATCH($A78,data_pull!$2:$2,0)),(BC66/BC57)*BC10)</f>
        <v>0.73</v>
      </c>
      <c r="BD78" s="60">
        <f>_xlfn.IFNA(INDEX(data_pull!$A:$BA,MATCH(BD$2,data_pull!$B:$B,0),MATCH($A78,data_pull!$2:$2,0)),(BD66/BD57)*BD10)</f>
        <v>1.49</v>
      </c>
      <c r="BE78" s="60">
        <f>_xlfn.IFNA(INDEX(data_pull!$A:$BA,MATCH(BE$2,data_pull!$B:$B,0),MATCH($A78,data_pull!$2:$2,0)),(BE66/BE57)*BE10)</f>
        <v>-1.3</v>
      </c>
      <c r="BF78" s="60">
        <f>_xlfn.IFNA(INDEX(data_pull!$A:$BA,MATCH(BF$2,data_pull!$B:$B,0),MATCH($A78,data_pull!$2:$2,0)),(BF66/BF57)*BF10)</f>
        <v>0.92</v>
      </c>
      <c r="BG78" s="60">
        <f>_xlfn.IFNA(INDEX(data_pull!$A:$BA,MATCH(BG$2,data_pull!$B:$B,0),MATCH($A78,data_pull!$2:$2,0)),(BG66/BG57)*BG10)</f>
        <v>1.82</v>
      </c>
      <c r="BH78" s="60">
        <f>_xlfn.IFNA(INDEX(data_pull!$A:$BA,MATCH(BH$2,data_pull!$B:$B,0),MATCH($A78,data_pull!$2:$2,0)),(BH66/BH57)*BH10)</f>
        <v>0.69</v>
      </c>
      <c r="BI78" s="60">
        <f>_xlfn.IFNA(INDEX(data_pull!$A:$BA,MATCH(BI$2,data_pull!$B:$B,0),MATCH($A78,data_pull!$2:$2,0)),(BI66/BI57)*BI10)</f>
        <v>1.74</v>
      </c>
      <c r="BJ78" s="60">
        <f>_xlfn.IFNA(INDEX(data_pull!$A:$BA,MATCH(BJ$2,data_pull!$B:$B,0),MATCH($A78,data_pull!$2:$2,0)),(BJ66/BJ57)*BJ10)</f>
        <v>0.92</v>
      </c>
      <c r="BK78" s="60">
        <f>_xlfn.IFNA(INDEX(data_pull!$A:$BA,MATCH(BK$2,data_pull!$B:$B,0),MATCH($A78,data_pull!$2:$2,0)),(BK66/BK57)*BK10)</f>
        <v>1.85</v>
      </c>
      <c r="BL78" s="60">
        <f>_xlfn.IFNA(INDEX(data_pull!$A:$BA,MATCH(BL$2,data_pull!$B:$B,0),MATCH($A78,data_pull!$2:$2,0)),(BL66/BL57)*BL10)</f>
        <v>1.93</v>
      </c>
      <c r="BM78" s="60">
        <f>_xlfn.IFNA(INDEX(data_pull!$A:$BA,MATCH(BM$2,data_pull!$B:$B,0),MATCH($A78,data_pull!$2:$2,0)),(BM66/BM57)*BM10)</f>
        <v>0.35</v>
      </c>
      <c r="BN78" s="60">
        <f>_xlfn.IFNA(INDEX(data_pull!$A:$BA,MATCH(BN$2,data_pull!$B:$B,0),MATCH($A78,data_pull!$2:$2,0)),(BN66/BN57)*BN10)</f>
        <v>0.66</v>
      </c>
      <c r="BO78" s="60">
        <f>_xlfn.IFNA(INDEX(data_pull!$A:$BA,MATCH(BO$2,data_pull!$B:$B,0),MATCH($A78,data_pull!$2:$2,0)),(BO66/BO57)*BO10)</f>
        <v>1.75</v>
      </c>
      <c r="BP78" s="60">
        <f>_xlfn.IFNA(INDEX(data_pull!$A:$BA,MATCH(BP$2,data_pull!$B:$B,0),MATCH($A78,data_pull!$2:$2,0)),(BP66/BP57)*BP10)</f>
        <v>1.87</v>
      </c>
      <c r="BQ78" s="60">
        <f>_xlfn.IFNA(INDEX(data_pull!$A:$BA,MATCH(BQ$2,data_pull!$B:$B,0),MATCH($A78,data_pull!$2:$2,0)),(BQ66/BQ57)*BQ10)</f>
        <v>-0.33</v>
      </c>
      <c r="BR78" s="60">
        <f>_xlfn.IFNA(INDEX(data_pull!$A:$BA,MATCH(BR$2,data_pull!$B:$B,0),MATCH($A78,data_pull!$2:$2,0)),(BR66/BR57)*BR10)</f>
        <v>0.54</v>
      </c>
      <c r="BS78" s="60">
        <f>_xlfn.IFNA(INDEX(data_pull!$A:$BA,MATCH(BS$2,data_pull!$B:$B,0),MATCH($A78,data_pull!$2:$2,0)),(BS66/BS57)*BS10)</f>
        <v>0.7</v>
      </c>
      <c r="BT78" s="60">
        <f>_xlfn.IFNA(INDEX(data_pull!$A:$BA,MATCH(BT$2,data_pull!$B:$B,0),MATCH($A78,data_pull!$2:$2,0)),(BT66/BT57)*BT10)</f>
        <v>0.13</v>
      </c>
      <c r="BU78" s="60">
        <f>_xlfn.IFNA(INDEX(data_pull!$A:$BA,MATCH(BU$2,data_pull!$B:$B,0),MATCH($A78,data_pull!$2:$2,0)),(BU66/BU57)*BU10)</f>
        <v>1.33</v>
      </c>
      <c r="BV78" s="60">
        <f>_xlfn.IFNA(INDEX(data_pull!$A:$BA,MATCH(BV$2,data_pull!$B:$B,0),MATCH($A78,data_pull!$2:$2,0)),(BV66/BV57)*BV10)</f>
        <v>-0.67</v>
      </c>
      <c r="BW78" s="60">
        <f>_xlfn.IFNA(INDEX(data_pull!$A:$BA,MATCH(BW$2,data_pull!$B:$B,0),MATCH($A78,data_pull!$2:$2,0)),(BW66/BW57)*BW10)</f>
        <v>0.28999999999999998</v>
      </c>
      <c r="BX78" s="60">
        <f>_xlfn.IFNA(INDEX(data_pull!$A:$BA,MATCH(BX$2,data_pull!$B:$B,0),MATCH($A78,data_pull!$2:$2,0)),(BX66/BX57)*BX10)</f>
        <v>0.03</v>
      </c>
      <c r="BY78" s="60">
        <f>_xlfn.IFNA(INDEX(data_pull!$A:$BA,MATCH(BY$2,data_pull!$B:$B,0),MATCH($A78,data_pull!$2:$2,0)),(BY66/BY57)*BY10)</f>
        <v>1.62</v>
      </c>
      <c r="BZ78" s="60">
        <f>_xlfn.IFNA(INDEX(data_pull!$A:$BA,MATCH(BZ$2,data_pull!$B:$B,0),MATCH($A78,data_pull!$2:$2,0)),(BZ66/BZ57)*BZ10)</f>
        <v>-0.34</v>
      </c>
      <c r="CA78" s="60">
        <f>_xlfn.IFNA(INDEX(data_pull!$A:$BA,MATCH(CA$2,data_pull!$B:$B,0),MATCH($A78,data_pull!$2:$2,0)),(CA66/CA57)*CA10)</f>
        <v>1.26</v>
      </c>
      <c r="CB78" s="60">
        <f>_xlfn.IFNA(INDEX(data_pull!$A:$BA,MATCH(CB$2,data_pull!$B:$B,0),MATCH($A78,data_pull!$2:$2,0)),(CB66/CB57)*CB10)</f>
        <v>0.75</v>
      </c>
      <c r="CC78" s="60">
        <f>_xlfn.IFNA(INDEX(data_pull!$A:$BA,MATCH(CC$2,data_pull!$B:$B,0),MATCH($A78,data_pull!$2:$2,0)),(CC66/CC57)*CC10)</f>
        <v>0.42</v>
      </c>
      <c r="CD78" s="60">
        <f>_xlfn.IFNA(INDEX(data_pull!$A:$BA,MATCH(CD$2,data_pull!$B:$B,0),MATCH($A78,data_pull!$2:$2,0)),(CD66/CD57)*CD10)</f>
        <v>1.33</v>
      </c>
      <c r="CE78" s="60">
        <f>_xlfn.IFNA(INDEX(data_pull!$A:$BA,MATCH(CE$2,data_pull!$B:$B,0),MATCH($A78,data_pull!$2:$2,0)),(CE66/CE57)*CE10)</f>
        <v>0.13</v>
      </c>
      <c r="CF78" s="60">
        <f>_xlfn.IFNA(INDEX(data_pull!$A:$BA,MATCH(CF$2,data_pull!$B:$B,0),MATCH($A78,data_pull!$2:$2,0)),(CF66/CF57)*CF10)</f>
        <v>0.13</v>
      </c>
      <c r="CG78" s="60">
        <f>_xlfn.IFNA(INDEX(data_pull!$A:$BA,MATCH(CG$2,data_pull!$B:$B,0),MATCH($A78,data_pull!$2:$2,0)),(CG66/CG57)*CG10)</f>
        <v>0.55000000000000004</v>
      </c>
      <c r="CH78" s="60">
        <f>_xlfn.IFNA(INDEX(data_pull!$A:$BA,MATCH(CH$2,data_pull!$B:$B,0),MATCH($A78,data_pull!$2:$2,0)),(CH66/CH57)*CH10)</f>
        <v>0.49</v>
      </c>
      <c r="CI78" s="60">
        <f>_xlfn.IFNA(INDEX(data_pull!$A:$BA,MATCH(CI$2,data_pull!$B:$B,0),MATCH($A78,data_pull!$2:$2,0)),(CI66/CI57)*CI10)</f>
        <v>0.35</v>
      </c>
      <c r="CJ78" s="60">
        <f>_xlfn.IFNA(INDEX(data_pull!$A:$BA,MATCH(CJ$2,data_pull!$B:$B,0),MATCH($A78,data_pull!$2:$2,0)),(CJ66/CJ57)*CJ10)</f>
        <v>-0.23</v>
      </c>
      <c r="CK78" s="60">
        <f>_xlfn.IFNA(INDEX(data_pull!$A:$BA,MATCH(CK$2,data_pull!$B:$B,0),MATCH($A78,data_pull!$2:$2,0)),(CK66/CK57)*CK10)</f>
        <v>-0.61</v>
      </c>
      <c r="CL78" s="60">
        <f>_xlfn.IFNA(INDEX(data_pull!$A:$BA,MATCH(CL$2,data_pull!$B:$B,0),MATCH($A78,data_pull!$2:$2,0)),(CL66/CL57)*CL10)</f>
        <v>0.77</v>
      </c>
      <c r="CM78" s="60">
        <f>_xlfn.IFNA(INDEX(data_pull!$A:$BA,MATCH(CM$2,data_pull!$B:$B,0),MATCH($A78,data_pull!$2:$2,0)),(CM66/CM57)*CM10)</f>
        <v>-0.14000000000000001</v>
      </c>
      <c r="CN78" s="60">
        <f>_xlfn.IFNA(INDEX(data_pull!$A:$BA,MATCH(CN$2,data_pull!$B:$B,0),MATCH($A78,data_pull!$2:$2,0)),(CN66/CN57)*CN10)</f>
        <v>0.55000000000000004</v>
      </c>
      <c r="CO78" s="60">
        <f>_xlfn.IFNA(INDEX(data_pull!$A:$BA,MATCH(CO$2,data_pull!$B:$B,0),MATCH($A78,data_pull!$2:$2,0)),(CO66/CO57)*CO10)</f>
        <v>0.01</v>
      </c>
      <c r="CP78" s="60">
        <f>_xlfn.IFNA(INDEX(data_pull!$A:$BA,MATCH(CP$2,data_pull!$B:$B,0),MATCH($A78,data_pull!$2:$2,0)),(CP66/CP57)*CP10)</f>
        <v>-1.01</v>
      </c>
      <c r="CQ78" s="60">
        <f>_xlfn.IFNA(INDEX(data_pull!$A:$BA,MATCH(CQ$2,data_pull!$B:$B,0),MATCH($A78,data_pull!$2:$2,0)),(CQ66/CQ57)*CQ10)</f>
        <v>0.01</v>
      </c>
      <c r="CR78" s="60">
        <f>_xlfn.IFNA(INDEX(data_pull!$A:$BA,MATCH(CR$2,data_pull!$B:$B,0),MATCH($A78,data_pull!$2:$2,0)),(CR66/CR57)*CR10)</f>
        <v>0.11</v>
      </c>
      <c r="CS78" s="60">
        <f>_xlfn.IFNA(INDEX(data_pull!$A:$BA,MATCH(CS$2,data_pull!$B:$B,0),MATCH($A78,data_pull!$2:$2,0)),(CS66/CS57)*CS10)</f>
        <v>0.28999999999999998</v>
      </c>
      <c r="CT78" s="60">
        <f>_xlfn.IFNA(INDEX(data_pull!$A:$BA,MATCH(CT$2,data_pull!$B:$B,0),MATCH($A78,data_pull!$2:$2,0)),(CT66/CT57)*CT10)</f>
        <v>-0.97</v>
      </c>
      <c r="CU78" s="60">
        <f>_xlfn.IFNA(INDEX(data_pull!$A:$BA,MATCH(CU$2,data_pull!$B:$B,0),MATCH($A78,data_pull!$2:$2,0)),(CU66/CU57)*CU10)</f>
        <v>0.4</v>
      </c>
      <c r="CV78" s="60">
        <f>_xlfn.IFNA(INDEX(data_pull!$A:$BA,MATCH(CV$2,data_pull!$B:$B,0),MATCH($A78,data_pull!$2:$2,0)),(CV66/CV57)*CV10)</f>
        <v>1.3</v>
      </c>
      <c r="CW78" s="60">
        <f>_xlfn.IFNA(INDEX(data_pull!$A:$BA,MATCH(CW$2,data_pull!$B:$B,0),MATCH($A78,data_pull!$2:$2,0)),(CW66/CW57)*CW10)</f>
        <v>-0.66</v>
      </c>
      <c r="CX78" s="60">
        <f>_xlfn.IFNA(INDEX(data_pull!$A:$BA,MATCH(CX$2,data_pull!$B:$B,0),MATCH($A78,data_pull!$2:$2,0)),(CX66/CX57)*CX10)</f>
        <v>0.28000000000000003</v>
      </c>
      <c r="CY78" s="60">
        <f>_xlfn.IFNA(INDEX(data_pull!$A:$BA,MATCH(CY$2,data_pull!$B:$B,0),MATCH($A78,data_pull!$2:$2,0)),(CY66/CY57)*CY10)</f>
        <v>0.26</v>
      </c>
      <c r="CZ78" s="60">
        <f>_xlfn.IFNA(INDEX(data_pull!$A:$BA,MATCH(CZ$2,data_pull!$B:$B,0),MATCH($A78,data_pull!$2:$2,0)),(CZ66/CZ57)*CZ10)</f>
        <v>-0.19</v>
      </c>
      <c r="DA78" s="60">
        <f>_xlfn.IFNA(INDEX(data_pull!$A:$BA,MATCH(DA$2,data_pull!$B:$B,0),MATCH($A78,data_pull!$2:$2,0)),(DA66/DA57)*DA10)</f>
        <v>-0.78</v>
      </c>
      <c r="DB78" s="60">
        <f>_xlfn.IFNA(INDEX(data_pull!$A:$BA,MATCH(DB$2,data_pull!$B:$B,0),MATCH($A78,data_pull!$2:$2,0)),(DB66/DB57)*DB10)</f>
        <v>0.51</v>
      </c>
      <c r="DC78" s="60">
        <f>_xlfn.IFNA(INDEX(data_pull!$A:$BA,MATCH(DC$2,data_pull!$B:$B,0),MATCH($A78,data_pull!$2:$2,0)),(DC66/DC57)*DC10)</f>
        <v>0.96</v>
      </c>
      <c r="DD78" s="60">
        <f>_xlfn.IFNA(INDEX(data_pull!$A:$BA,MATCH(DD$2,data_pull!$B:$B,0),MATCH($A78,data_pull!$2:$2,0)),(DD66/DD57)*DD10)</f>
        <v>0.01</v>
      </c>
      <c r="DE78" s="60">
        <f>_xlfn.IFNA(INDEX(data_pull!$A:$BA,MATCH(DE$2,data_pull!$B:$B,0),MATCH($A78,data_pull!$2:$2,0)),(DE66/DE57)*DE10)</f>
        <v>0.52</v>
      </c>
      <c r="DF78" s="60">
        <f>_xlfn.IFNA(INDEX(data_pull!$A:$BA,MATCH(DF$2,data_pull!$B:$B,0),MATCH($A78,data_pull!$2:$2,0)),(DF66/DF57)*DF10)</f>
        <v>-0.38</v>
      </c>
      <c r="DG78" s="60">
        <f>_xlfn.IFNA(INDEX(data_pull!$A:$BA,MATCH(DG$2,data_pull!$B:$B,0),MATCH($A78,data_pull!$2:$2,0)),(DG66/DG57)*DG10)</f>
        <v>0.96</v>
      </c>
      <c r="DH78" s="60">
        <f>_xlfn.IFNA(INDEX(data_pull!$A:$BA,MATCH(DH$2,data_pull!$B:$B,0),MATCH($A78,data_pull!$2:$2,0)),(DH66/DH57)*DH10)</f>
        <v>0.34</v>
      </c>
      <c r="DI78" s="60">
        <f>_xlfn.IFNA(INDEX(data_pull!$A:$BA,MATCH(DI$2,data_pull!$B:$B,0),MATCH($A78,data_pull!$2:$2,0)),(DI66/DI57)*DI10)</f>
        <v>0.37</v>
      </c>
      <c r="DJ78" s="60">
        <f>_xlfn.IFNA(INDEX(data_pull!$A:$BA,MATCH(DJ$2,data_pull!$B:$B,0),MATCH($A78,data_pull!$2:$2,0)),(DJ66/DJ57)*DJ10)</f>
        <v>-0.25</v>
      </c>
      <c r="DK78" s="60">
        <f>_xlfn.IFNA(INDEX(data_pull!$A:$BA,MATCH(DK$2,data_pull!$B:$B,0),MATCH($A78,data_pull!$2:$2,0)),(DK66/DK57)*DK10)</f>
        <v>1.25</v>
      </c>
      <c r="DL78" s="60">
        <f>_xlfn.IFNA(INDEX(data_pull!$A:$BA,MATCH(DL$2,data_pull!$B:$B,0),MATCH($A78,data_pull!$2:$2,0)),(DL66/DL57)*DL10)</f>
        <v>0.56000000000000005</v>
      </c>
      <c r="DM78" s="60">
        <f>_xlfn.IFNA(INDEX(data_pull!$A:$BA,MATCH(DM$2,data_pull!$B:$B,0),MATCH($A78,data_pull!$2:$2,0)),(DM66/DM57)*DM10)</f>
        <v>0.45</v>
      </c>
      <c r="DN78" s="60">
        <f>_xlfn.IFNA(INDEX(data_pull!$A:$BA,MATCH(DN$2,data_pull!$B:$B,0),MATCH($A78,data_pull!$2:$2,0)),(DN66/DN57)*DN10)</f>
        <v>0.5</v>
      </c>
      <c r="DO78" s="60">
        <f>_xlfn.IFNA(INDEX(data_pull!$A:$BA,MATCH(DO$2,data_pull!$B:$B,0),MATCH($A78,data_pull!$2:$2,0)),(DO66/DO57)*DO10)</f>
        <v>0.28000000000000003</v>
      </c>
      <c r="DP78" s="60">
        <f>_xlfn.IFNA(INDEX(data_pull!$A:$BA,MATCH(DP$2,data_pull!$B:$B,0),MATCH($A78,data_pull!$2:$2,0)),(DP66/DP57)*DP10)</f>
        <v>0.88</v>
      </c>
      <c r="DQ78" s="60">
        <f>_xlfn.IFNA(INDEX(data_pull!$A:$BA,MATCH(DQ$2,data_pull!$B:$B,0),MATCH($A78,data_pull!$2:$2,0)),(DQ66/DQ57)*DQ10)</f>
        <v>1.1499999999999999</v>
      </c>
      <c r="DR78" s="60">
        <f>_xlfn.IFNA(INDEX(data_pull!$A:$BA,MATCH(DR$2,data_pull!$B:$B,0),MATCH($A78,data_pull!$2:$2,0)),(DR66/DR57)*DR10)</f>
        <v>-0.51</v>
      </c>
      <c r="DS78" s="60">
        <f>_xlfn.IFNA(INDEX(data_pull!$A:$BA,MATCH(DS$2,data_pull!$B:$B,0),MATCH($A78,data_pull!$2:$2,0)),(DS66/DS57)*DS10)</f>
        <v>0.72</v>
      </c>
      <c r="DT78" s="60">
        <f>_xlfn.IFNA(INDEX(data_pull!$A:$BA,MATCH(DT$2,data_pull!$B:$B,0),MATCH($A78,data_pull!$2:$2,0)),(DT66/DT57)*DT10)</f>
        <v>-0.31</v>
      </c>
      <c r="DU78" s="60">
        <f>_xlfn.IFNA(INDEX(data_pull!$A:$BA,MATCH(DU$2,data_pull!$B:$B,0),MATCH($A78,data_pull!$2:$2,0)),(DU66/DU57)*DU10)</f>
        <v>0.43</v>
      </c>
      <c r="DV78" s="60">
        <f>_xlfn.IFNA(INDEX(data_pull!$A:$BA,MATCH(DV$2,data_pull!$B:$B,0),MATCH($A78,data_pull!$2:$2,0)),(DV66/DV57)*DV10)</f>
        <v>1.1000000000000001</v>
      </c>
      <c r="DW78" s="60">
        <f>_xlfn.IFNA(INDEX(data_pull!$A:$BA,MATCH(DW$2,data_pull!$B:$B,0),MATCH($A78,data_pull!$2:$2,0)),(DW66/DW57)*DW10)</f>
        <v>1.27</v>
      </c>
      <c r="DX78" s="60">
        <f>_xlfn.IFNA(INDEX(data_pull!$A:$BA,MATCH(DX$2,data_pull!$B:$B,0),MATCH($A78,data_pull!$2:$2,0)),(DX66/DX57)*DX10)</f>
        <v>-0.08</v>
      </c>
      <c r="DY78" s="60">
        <f>_xlfn.IFNA(INDEX(data_pull!$A:$BA,MATCH(DY$2,data_pull!$B:$B,0),MATCH($A78,data_pull!$2:$2,0)),(DY66/DY57)*DY10)</f>
        <v>1.21</v>
      </c>
      <c r="DZ78" s="60">
        <f>_xlfn.IFNA(INDEX(data_pull!$A:$BA,MATCH(DZ$2,data_pull!$B:$B,0),MATCH($A78,data_pull!$2:$2,0)),(DZ66/DZ57)*DZ10)</f>
        <v>1.29</v>
      </c>
      <c r="EA78" s="60">
        <f>_xlfn.IFNA(INDEX(data_pull!$A:$BA,MATCH(EA$2,data_pull!$B:$B,0),MATCH($A78,data_pull!$2:$2,0)),(EA66/EA57)*EA10)</f>
        <v>0.57999999999999996</v>
      </c>
      <c r="EB78" s="60">
        <f>_xlfn.IFNA(INDEX(data_pull!$A:$BA,MATCH(EB$2,data_pull!$B:$B,0),MATCH($A78,data_pull!$2:$2,0)),(EB66/EB57)*EB10)</f>
        <v>0.4</v>
      </c>
      <c r="EC78" s="60">
        <f>_xlfn.IFNA(INDEX(data_pull!$A:$BA,MATCH(EC$2,data_pull!$B:$B,0),MATCH($A78,data_pull!$2:$2,0)),(EC66/EC57)*EC10)</f>
        <v>0.59</v>
      </c>
      <c r="ED78" s="60">
        <f>_xlfn.IFNA(INDEX(data_pull!$A:$BA,MATCH(ED$2,data_pull!$B:$B,0),MATCH($A78,data_pull!$2:$2,0)),(ED66/ED57)*ED10)</f>
        <v>0.09</v>
      </c>
      <c r="EE78" s="60">
        <f>_xlfn.IFNA(INDEX(data_pull!$A:$BA,MATCH(EE$2,data_pull!$B:$B,0),MATCH($A78,data_pull!$2:$2,0)),(EE66/EE57)*EE10)</f>
        <v>0.74</v>
      </c>
      <c r="EF78" s="60">
        <f>_xlfn.IFNA(INDEX(data_pull!$A:$BA,MATCH(EF$2,data_pull!$B:$B,0),MATCH($A78,data_pull!$2:$2,0)),(EF66/EF57)*EF10)</f>
        <v>0.2</v>
      </c>
      <c r="EG78" s="60">
        <f>_xlfn.IFNA(INDEX(data_pull!$A:$BA,MATCH(EG$2,data_pull!$B:$B,0),MATCH($A78,data_pull!$2:$2,0)),(EG66/EG57)*EG10)</f>
        <v>0.48</v>
      </c>
      <c r="EH78" s="60">
        <f>_xlfn.IFNA(INDEX(data_pull!$A:$BA,MATCH(EH$2,data_pull!$B:$B,0),MATCH($A78,data_pull!$2:$2,0)),(EH66/EH57)*EH10)</f>
        <v>0.34</v>
      </c>
      <c r="EI78" s="60">
        <f>_xlfn.IFNA(INDEX(data_pull!$A:$BA,MATCH(EI$2,data_pull!$B:$B,0),MATCH($A78,data_pull!$2:$2,0)),(EI66/EI57)*EI10)</f>
        <v>0.21</v>
      </c>
      <c r="EJ78" s="60">
        <f>_xlfn.IFNA(INDEX(data_pull!$A:$BA,MATCH(EJ$2,data_pull!$B:$B,0),MATCH($A78,data_pull!$2:$2,0)),(EJ66/EJ57)*EJ10)</f>
        <v>0.15</v>
      </c>
      <c r="EK78" s="60">
        <f>_xlfn.IFNA(INDEX(data_pull!$A:$BA,MATCH(EK$2,data_pull!$B:$B,0),MATCH($A78,data_pull!$2:$2,0)),(EK66/EK57)*EK10)</f>
        <v>-0.03</v>
      </c>
      <c r="EL78" s="60">
        <f>_xlfn.IFNA(INDEX(data_pull!$A:$BA,MATCH(EL$2,data_pull!$B:$B,0),MATCH($A78,data_pull!$2:$2,0)),(EL66/EL57)*EL10)</f>
        <v>0.4</v>
      </c>
      <c r="EM78" s="60">
        <f>_xlfn.IFNA(INDEX(data_pull!$A:$BA,MATCH(EM$2,data_pull!$B:$B,0),MATCH($A78,data_pull!$2:$2,0)),(EM66/EM57)*EM10)</f>
        <v>-0.04</v>
      </c>
      <c r="EN78" s="60">
        <f>_xlfn.IFNA(INDEX(data_pull!$A:$BA,MATCH(EN$2,data_pull!$B:$B,0),MATCH($A78,data_pull!$2:$2,0)),(EN66/EN57)*EN10)</f>
        <v>0.25</v>
      </c>
      <c r="EO78" s="60">
        <f>_xlfn.IFNA(INDEX(data_pull!$A:$BA,MATCH(EO$2,data_pull!$B:$B,0),MATCH($A78,data_pull!$2:$2,0)),(EO66/EO57)*EO10)</f>
        <v>0.05</v>
      </c>
      <c r="EP78" s="60">
        <f>_xlfn.IFNA(INDEX(data_pull!$A:$BA,MATCH(EP$2,data_pull!$B:$B,0),MATCH($A78,data_pull!$2:$2,0)),(EP66/EP57)*EP10)</f>
        <v>0.96</v>
      </c>
      <c r="EQ78" s="60">
        <f>_xlfn.IFNA(INDEX(data_pull!$A:$BA,MATCH(EQ$2,data_pull!$B:$B,0),MATCH($A78,data_pull!$2:$2,0)),(EQ66/EQ57)*EQ10)</f>
        <v>-0.03</v>
      </c>
      <c r="ER78" s="60">
        <f>_xlfn.IFNA(INDEX(data_pull!$A:$BA,MATCH(ER$2,data_pull!$B:$B,0),MATCH($A78,data_pull!$2:$2,0)),(ER66/ER57)*ER10)</f>
        <v>-0.11</v>
      </c>
      <c r="ES78" s="60">
        <f>_xlfn.IFNA(INDEX(data_pull!$A:$BA,MATCH(ES$2,data_pull!$B:$B,0),MATCH($A78,data_pull!$2:$2,0)),(ES66/ES57)*ES10)</f>
        <v>0.64</v>
      </c>
      <c r="ET78" s="60">
        <f>_xlfn.IFNA(INDEX(data_pull!$A:$BA,MATCH(ET$2,data_pull!$B:$B,0),MATCH($A78,data_pull!$2:$2,0)),(ET66/ET57)*ET10)</f>
        <v>0.13</v>
      </c>
      <c r="EU78" s="60">
        <f>_xlfn.IFNA(INDEX(data_pull!$A:$BA,MATCH(EU$2,data_pull!$B:$B,0),MATCH($A78,data_pull!$2:$2,0)),(EU66/EU57)*EU10)</f>
        <v>0.71</v>
      </c>
      <c r="EV78" s="60">
        <f>_xlfn.IFNA(INDEX(data_pull!$A:$BA,MATCH(EV$2,data_pull!$B:$B,0),MATCH($A78,data_pull!$2:$2,0)),(EV66/EV57)*EV10)</f>
        <v>0.35</v>
      </c>
      <c r="EW78" s="60">
        <f>_xlfn.IFNA(INDEX(data_pull!$A:$BA,MATCH(EW$2,data_pull!$B:$B,0),MATCH($A78,data_pull!$2:$2,0)),(EW66/EW57)*EW10)</f>
        <v>0.6</v>
      </c>
      <c r="EX78" s="60">
        <f>_xlfn.IFNA(INDEX(data_pull!$A:$BA,MATCH(EX$2,data_pull!$B:$B,0),MATCH($A78,data_pull!$2:$2,0)),(EX66/EX57)*EX10)</f>
        <v>0.17</v>
      </c>
      <c r="EY78" s="60">
        <f>_xlfn.IFNA(INDEX(data_pull!$A:$BA,MATCH(EY$2,data_pull!$B:$B,0),MATCH($A78,data_pull!$2:$2,0)),(EY66/EY57)*EY10)</f>
        <v>0.68</v>
      </c>
      <c r="EZ78" s="60">
        <f>_xlfn.IFNA(INDEX(data_pull!$A:$BA,MATCH(EZ$2,data_pull!$B:$B,0),MATCH($A78,data_pull!$2:$2,0)),(EZ66/EZ57)*EZ10)</f>
        <v>0.64</v>
      </c>
      <c r="FA78" s="60">
        <f>_xlfn.IFNA(INDEX(data_pull!$A:$BA,MATCH(FA$2,data_pull!$B:$B,0),MATCH($A78,data_pull!$2:$2,0)),(FA66/FA57)*FA10)</f>
        <v>0.55000000000000004</v>
      </c>
      <c r="FB78" s="60">
        <f>_xlfn.IFNA(INDEX(data_pull!$A:$BA,MATCH(FB$2,data_pull!$B:$B,0),MATCH($A78,data_pull!$2:$2,0)),(FB66/FB57)*FB10)</f>
        <v>0.92</v>
      </c>
      <c r="FC78" s="60">
        <f>_xlfn.IFNA(INDEX(data_pull!$A:$BA,MATCH(FC$2,data_pull!$B:$B,0),MATCH($A78,data_pull!$2:$2,0)),(FC66/FC57)*FC10)</f>
        <v>1.22</v>
      </c>
      <c r="FD78" s="60">
        <f>_xlfn.IFNA(INDEX(data_pull!$A:$BA,MATCH(FD$2,data_pull!$B:$B,0),MATCH($A78,data_pull!$2:$2,0)),(FD66/FD57)*FD10)</f>
        <v>0.23</v>
      </c>
      <c r="FE78" s="60">
        <f>_xlfn.IFNA(INDEX(data_pull!$A:$BA,MATCH(FE$2,data_pull!$B:$B,0),MATCH($A78,data_pull!$2:$2,0)),(FE66/FE57)*FE10)</f>
        <v>0.17</v>
      </c>
      <c r="FF78" s="60">
        <f>_xlfn.IFNA(INDEX(data_pull!$A:$BA,MATCH(FF$2,data_pull!$B:$B,0),MATCH($A78,data_pull!$2:$2,0)),(FF66/FF57)*FF10)</f>
        <v>-0.33</v>
      </c>
      <c r="FG78" s="60">
        <f>_xlfn.IFNA(INDEX(data_pull!$A:$BA,MATCH(FG$2,data_pull!$B:$B,0),MATCH($A78,data_pull!$2:$2,0)),(FG66/FG57)*FG10)</f>
        <v>0.3</v>
      </c>
      <c r="FH78" s="60">
        <f>_xlfn.IFNA(INDEX(data_pull!$A:$BA,MATCH(FH$2,data_pull!$B:$B,0),MATCH($A78,data_pull!$2:$2,0)),(FH66/FH57)*FH10)</f>
        <v>-0.56999999999999995</v>
      </c>
      <c r="FI78" s="60">
        <f>_xlfn.IFNA(INDEX(data_pull!$A:$BA,MATCH(FI$2,data_pull!$B:$B,0),MATCH($A78,data_pull!$2:$2,0)),(FI66/FI57)*FI10)</f>
        <v>-0.52</v>
      </c>
      <c r="FJ78" s="60">
        <f>_xlfn.IFNA(INDEX(data_pull!$A:$BA,MATCH(FJ$2,data_pull!$B:$B,0),MATCH($A78,data_pull!$2:$2,0)),(FJ66/FJ57)*FJ10)</f>
        <v>-1.01</v>
      </c>
      <c r="FK78" s="60">
        <f>_xlfn.IFNA(INDEX(data_pull!$A:$BA,MATCH(FK$2,data_pull!$B:$B,0),MATCH($A78,data_pull!$2:$2,0)),(FK66/FK57)*FK10)</f>
        <v>-0.55000000000000004</v>
      </c>
      <c r="FL78" s="60">
        <f>_xlfn.IFNA(INDEX(data_pull!$A:$BA,MATCH(FL$2,data_pull!$B:$B,0),MATCH($A78,data_pull!$2:$2,0)),(FL66/FL57)*FL10)</f>
        <v>-1.1599999999999999</v>
      </c>
      <c r="FM78" s="60">
        <f>_xlfn.IFNA(INDEX(data_pull!$A:$BA,MATCH(FM$2,data_pull!$B:$B,0),MATCH($A78,data_pull!$2:$2,0)),(FM66/FM57)*FM10)</f>
        <v>-0.04</v>
      </c>
      <c r="FN78" s="60">
        <f>_xlfn.IFNA(INDEX(data_pull!$A:$BA,MATCH(FN$2,data_pull!$B:$B,0),MATCH($A78,data_pull!$2:$2,0)),(FN66/FN57)*FN10)</f>
        <v>-0.34</v>
      </c>
      <c r="FO78" s="60">
        <f>_xlfn.IFNA(INDEX(data_pull!$A:$BA,MATCH(FO$2,data_pull!$B:$B,0),MATCH($A78,data_pull!$2:$2,0)),(FO66/FO57)*FO10)</f>
        <v>-0.41</v>
      </c>
      <c r="FP78" s="60">
        <f>_xlfn.IFNA(INDEX(data_pull!$A:$BA,MATCH(FP$2,data_pull!$B:$B,0),MATCH($A78,data_pull!$2:$2,0)),(FP66/FP57)*FP10)</f>
        <v>-0.12</v>
      </c>
      <c r="FQ78" s="60">
        <f>_xlfn.IFNA(INDEX(data_pull!$A:$BA,MATCH(FQ$2,data_pull!$B:$B,0),MATCH($A78,data_pull!$2:$2,0)),(FQ66/FQ57)*FQ10)</f>
        <v>-0.76</v>
      </c>
      <c r="FR78" s="60">
        <f>_xlfn.IFNA(INDEX(data_pull!$A:$BA,MATCH(FR$2,data_pull!$B:$B,0),MATCH($A78,data_pull!$2:$2,0)),(FR66/FR57)*FR10)</f>
        <v>-0.68</v>
      </c>
      <c r="FS78" s="60">
        <f>_xlfn.IFNA(INDEX(data_pull!$A:$BA,MATCH(FS$2,data_pull!$B:$B,0),MATCH($A78,data_pull!$2:$2,0)),(FS66/FS57)*FS10)</f>
        <v>-0.13</v>
      </c>
      <c r="FT78" s="60">
        <f>_xlfn.IFNA(INDEX(data_pull!$A:$BA,MATCH(FT$2,data_pull!$B:$B,0),MATCH($A78,data_pull!$2:$2,0)),(FT66/FT57)*FT10)</f>
        <v>-0.4</v>
      </c>
      <c r="FU78" s="60">
        <f>_xlfn.IFNA(INDEX(data_pull!$A:$BA,MATCH(FU$2,data_pull!$B:$B,0),MATCH($A78,data_pull!$2:$2,0)),(FU66/FU57)*FU10)</f>
        <v>-0.57999999999999996</v>
      </c>
      <c r="FV78" s="60">
        <f>_xlfn.IFNA(INDEX(data_pull!$A:$BA,MATCH(FV$2,data_pull!$B:$B,0),MATCH($A78,data_pull!$2:$2,0)),(FV66/FV57)*FV10)</f>
        <v>-0.26</v>
      </c>
      <c r="FW78" s="60">
        <f>_xlfn.IFNA(INDEX(data_pull!$A:$BA,MATCH(FW$2,data_pull!$B:$B,0),MATCH($A78,data_pull!$2:$2,0)),(FW66/FW57)*FW10)</f>
        <v>0</v>
      </c>
      <c r="FX78" s="60">
        <f>_xlfn.IFNA(INDEX(data_pull!$A:$BA,MATCH(FX$2,data_pull!$B:$B,0),MATCH($A78,data_pull!$2:$2,0)),(FX66/FX57)*FX10)</f>
        <v>0.51</v>
      </c>
      <c r="FY78" s="60">
        <f>_xlfn.IFNA(INDEX(data_pull!$A:$BA,MATCH(FY$2,data_pull!$B:$B,0),MATCH($A78,data_pull!$2:$2,0)),(FY66/FY57)*FY10)</f>
        <v>-7.0000000000000007E-2</v>
      </c>
      <c r="FZ78" s="60">
        <f>_xlfn.IFNA(INDEX(data_pull!$A:$BA,MATCH(FZ$2,data_pull!$B:$B,0),MATCH($A78,data_pull!$2:$2,0)),(FZ66/FZ57)*FZ10)</f>
        <v>0.4</v>
      </c>
      <c r="GA78" s="60">
        <f>_xlfn.IFNA(INDEX(data_pull!$A:$BA,MATCH(GA$2,data_pull!$B:$B,0),MATCH($A78,data_pull!$2:$2,0)),(GA66/GA57)*GA10)</f>
        <v>0.7</v>
      </c>
      <c r="GB78" s="60">
        <f>_xlfn.IFNA(INDEX(data_pull!$A:$BA,MATCH(GB$2,data_pull!$B:$B,0),MATCH($A78,data_pull!$2:$2,0)),(GB66/GB57)*GB10)</f>
        <v>0.33</v>
      </c>
      <c r="GC78" s="60">
        <f>_xlfn.IFNA(INDEX(data_pull!$A:$BA,MATCH(GC$2,data_pull!$B:$B,0),MATCH($A78,data_pull!$2:$2,0)),(GC66/GC57)*GC10)</f>
        <v>0.12</v>
      </c>
      <c r="GD78" s="60">
        <f>_xlfn.IFNA(INDEX(data_pull!$A:$BA,MATCH(GD$2,data_pull!$B:$B,0),MATCH($A78,data_pull!$2:$2,0)),(GD66/GD57)*GD10)</f>
        <v>0.6</v>
      </c>
      <c r="GE78" s="60">
        <f>_xlfn.IFNA(INDEX(data_pull!$A:$BA,MATCH(GE$2,data_pull!$B:$B,0),MATCH($A78,data_pull!$2:$2,0)),(GE66/GE57)*GE10)</f>
        <v>-0.15</v>
      </c>
      <c r="GF78" s="60">
        <f>_xlfn.IFNA(INDEX(data_pull!$A:$BA,MATCH(GF$2,data_pull!$B:$B,0),MATCH($A78,data_pull!$2:$2,0)),(GF66/GF57)*GF10)</f>
        <v>0.17</v>
      </c>
      <c r="GG78" s="60">
        <f>_xlfn.IFNA(INDEX(data_pull!$A:$BA,MATCH(GG$2,data_pull!$B:$B,0),MATCH($A78,data_pull!$2:$2,0)),(GG66/GG57)*GG10)</f>
        <v>0.03</v>
      </c>
      <c r="GH78" s="60">
        <f>_xlfn.IFNA(INDEX(data_pull!$A:$BA,MATCH(GH$2,data_pull!$B:$B,0),MATCH($A78,data_pull!$2:$2,0)),(GH66/GH57)*GH10)</f>
        <v>-0.13</v>
      </c>
      <c r="GI78" s="60">
        <f>_xlfn.IFNA(INDEX(data_pull!$A:$BA,MATCH(GI$2,data_pull!$B:$B,0),MATCH($A78,data_pull!$2:$2,0)),(GI66/GI57)*GI10)</f>
        <v>0.01</v>
      </c>
      <c r="GJ78" s="60">
        <f>_xlfn.IFNA(INDEX(data_pull!$A:$BA,MATCH(GJ$2,data_pull!$B:$B,0),MATCH($A78,data_pull!$2:$2,0)),(GJ66/GJ57)*GJ10)</f>
        <v>-0.18</v>
      </c>
      <c r="GK78" s="60">
        <f>_xlfn.IFNA(INDEX(data_pull!$A:$BA,MATCH(GK$2,data_pull!$B:$B,0),MATCH($A78,data_pull!$2:$2,0)),(GK66/GK57)*GK10)</f>
        <v>0.41</v>
      </c>
      <c r="GL78" s="60">
        <f>_xlfn.IFNA(INDEX(data_pull!$A:$BA,MATCH(GL$2,data_pull!$B:$B,0),MATCH($A78,data_pull!$2:$2,0)),(GL66/GL57)*GL10)</f>
        <v>0.27</v>
      </c>
      <c r="GM78" s="60">
        <f>_xlfn.IFNA(INDEX(data_pull!$A:$BA,MATCH(GM$2,data_pull!$B:$B,0),MATCH($A78,data_pull!$2:$2,0)),(GM66/GM57)*GM10)</f>
        <v>0.43</v>
      </c>
      <c r="GN78" s="60">
        <f>_xlfn.IFNA(INDEX(data_pull!$A:$BA,MATCH(GN$2,data_pull!$B:$B,0),MATCH($A78,data_pull!$2:$2,0)),(GN66/GN57)*GN10)</f>
        <v>0.44</v>
      </c>
      <c r="GO78" s="60">
        <f>_xlfn.IFNA(INDEX(data_pull!$A:$BA,MATCH(GO$2,data_pull!$B:$B,0),MATCH($A78,data_pull!$2:$2,0)),(GO66/GO57)*GO10)</f>
        <v>7.0000000000000007E-2</v>
      </c>
      <c r="GP78" s="60">
        <f>_xlfn.IFNA(INDEX(data_pull!$A:$BA,MATCH(GP$2,data_pull!$B:$B,0),MATCH($A78,data_pull!$2:$2,0)),(GP66/GP57)*GP10)</f>
        <v>0.41813342487254629</v>
      </c>
      <c r="GQ78" s="60">
        <f>_xlfn.IFNA(INDEX(data_pull!$A:$BA,MATCH(GQ$2,data_pull!$B:$B,0),MATCH($A78,data_pull!$2:$2,0)),(GQ66/GQ57)*GQ10)</f>
        <v>0.16490078850854836</v>
      </c>
      <c r="GR78" s="60">
        <f>_xlfn.IFNA(INDEX(data_pull!$A:$BA,MATCH(GR$2,data_pull!$B:$B,0),MATCH($A78,data_pull!$2:$2,0)),(GR66/GR57)*GR10)</f>
        <v>8.5976440688850922E-2</v>
      </c>
      <c r="GS78" s="60">
        <f>_xlfn.IFNA(INDEX(data_pull!$A:$BA,MATCH(GS$2,data_pull!$B:$B,0),MATCH($A78,data_pull!$2:$2,0)),(GS66/GS57)*GS10)</f>
        <v>-0.492822881727777</v>
      </c>
      <c r="GT78" s="60">
        <f>_xlfn.IFNA(INDEX(data_pull!$A:$BA,MATCH(GT$2,data_pull!$B:$B,0),MATCH($A78,data_pull!$2:$2,0)),(GT66/GT57)*GT10)</f>
        <v>-0.26704983418494738</v>
      </c>
      <c r="GU78" s="60">
        <f>_xlfn.IFNA(INDEX(data_pull!$A:$BA,MATCH(GU$2,data_pull!$B:$B,0),MATCH($A78,data_pull!$2:$2,0)),(GU66/GU57)*GU10)</f>
        <v>-0.10091178594187494</v>
      </c>
      <c r="GV78" s="60">
        <f>_xlfn.IFNA(INDEX(data_pull!$A:$BA,MATCH(GV$2,data_pull!$B:$B,0),MATCH($A78,data_pull!$2:$2,0)),(GV66/GV57)*GV10)</f>
        <v>6.6093368015448975E-2</v>
      </c>
      <c r="GW78" s="60">
        <f>_xlfn.IFNA(INDEX(data_pull!$A:$BA,MATCH(GW$2,data_pull!$B:$B,0),MATCH($A78,data_pull!$2:$2,0)),(GW66/GW57)*GW10)</f>
        <v>8.2419084614882662E-2</v>
      </c>
      <c r="GX78" s="60">
        <f>_xlfn.IFNA(INDEX(data_pull!$A:$BA,MATCH(GX$2,data_pull!$B:$B,0),MATCH($A78,data_pull!$2:$2,0)),(GX66/GX57)*GX10)</f>
        <v>9.661013012671095E-2</v>
      </c>
      <c r="GY78" s="60">
        <f>_xlfn.IFNA(INDEX(data_pull!$A:$BA,MATCH(GY$2,data_pull!$B:$B,0),MATCH($A78,data_pull!$2:$2,0)),(GY66/GY57)*GY10)</f>
        <v>9.4269452390539119E-2</v>
      </c>
      <c r="GZ78" s="60">
        <f>_xlfn.IFNA(INDEX(data_pull!$A:$BA,MATCH(GZ$2,data_pull!$B:$B,0),MATCH($A78,data_pull!$2:$2,0)),(GZ66/GZ57)*GZ10)</f>
        <v>7.7604067470360777E-2</v>
      </c>
      <c r="HA78" s="60">
        <f>_xlfn.IFNA(INDEX(data_pull!$A:$BA,MATCH(HA$2,data_pull!$B:$B,0),MATCH($A78,data_pull!$2:$2,0)),(HA66/HA57)*HA10)</f>
        <v>7.3301698748560989E-2</v>
      </c>
      <c r="HB78" s="60">
        <f>_xlfn.IFNA(INDEX(data_pull!$A:$BA,MATCH(HB$2,data_pull!$B:$B,0),MATCH($A78,data_pull!$2:$2,0)),(HB66/HB57)*HB10)</f>
        <v>-6.0721975122360154E-3</v>
      </c>
      <c r="HC78" s="60">
        <f>_xlfn.IFNA(INDEX(data_pull!$A:$BA,MATCH(HC$2,data_pull!$B:$B,0),MATCH($A78,data_pull!$2:$2,0)),(HC66/HC57)*HC10)</f>
        <v>2.2224836846546681E-2</v>
      </c>
      <c r="HD78" s="60">
        <f>_xlfn.IFNA(INDEX(data_pull!$A:$BA,MATCH(HD$2,data_pull!$B:$B,0),MATCH($A78,data_pull!$2:$2,0)),(HD66/HD57)*HD10)</f>
        <v>6.8617299863462364E-2</v>
      </c>
      <c r="HE78" s="60">
        <f>_xlfn.IFNA(INDEX(data_pull!$A:$BA,MATCH(HE$2,data_pull!$B:$B,0),MATCH($A78,data_pull!$2:$2,0)),(HE66/HE57)*HE10)</f>
        <v>7.0442707741436406E-2</v>
      </c>
      <c r="HF78" s="60">
        <f>_xlfn.IFNA(INDEX(data_pull!$A:$BA,MATCH(HF$2,data_pull!$B:$B,0),MATCH($A78,data_pull!$2:$2,0)),(HF66/HF57)*HF10)</f>
        <v>9.0378601787192245E-2</v>
      </c>
      <c r="HG78" s="60">
        <f>_xlfn.IFNA(INDEX(data_pull!$A:$BA,MATCH(HG$2,data_pull!$B:$B,0),MATCH($A78,data_pull!$2:$2,0)),(HG66/HG57)*HG10)</f>
        <v>8.6096861014277076E-2</v>
      </c>
      <c r="HH78" s="60">
        <f>_xlfn.IFNA(INDEX(data_pull!$A:$BA,MATCH(HH$2,data_pull!$B:$B,0),MATCH($A78,data_pull!$2:$2,0)),(HH66/HH57)*HH10)</f>
        <v>8.5835598329640383E-2</v>
      </c>
      <c r="HI78" s="60">
        <f>_xlfn.IFNA(INDEX(data_pull!$A:$BA,MATCH(HI$2,data_pull!$B:$B,0),MATCH($A78,data_pull!$2:$2,0)),(HI66/HI57)*HI10)</f>
        <v>8.3573357053129363E-2</v>
      </c>
      <c r="HJ78" s="60">
        <f>_xlfn.IFNA(INDEX(data_pull!$A:$BA,MATCH(HJ$2,data_pull!$B:$B,0),MATCH($A78,data_pull!$2:$2,0)),(HJ66/HJ57)*HJ10)</f>
        <v>7.7327247985217312E-2</v>
      </c>
      <c r="HK78" s="60">
        <f>_xlfn.IFNA(INDEX(data_pull!$A:$BA,MATCH(HK$2,data_pull!$B:$B,0),MATCH($A78,data_pull!$2:$2,0)),(HK66/HK57)*HK10)</f>
        <v>5.133296747796464E-2</v>
      </c>
      <c r="HL78" s="60">
        <f>_xlfn.IFNA(INDEX(data_pull!$A:$BA,MATCH(HL$2,data_pull!$B:$B,0),MATCH($A78,data_pull!$2:$2,0)),(HL66/HL57)*HL10)</f>
        <v>9.2647597584402913E-2</v>
      </c>
      <c r="HM78" s="60">
        <f>_xlfn.IFNA(INDEX(data_pull!$A:$BA,MATCH(HM$2,data_pull!$B:$B,0),MATCH($A78,data_pull!$2:$2,0)),(HM66/HM57)*HM10)</f>
        <v>7.6588840593519725E-2</v>
      </c>
      <c r="HN78" s="60">
        <f>_xlfn.IFNA(INDEX(data_pull!$A:$BA,MATCH(HN$2,data_pull!$B:$B,0),MATCH($A78,data_pull!$2:$2,0)),(HN66/HN57)*HN10)</f>
        <v>7.4390042035875334E-2</v>
      </c>
      <c r="HO78" s="60">
        <f>_xlfn.IFNA(INDEX(data_pull!$A:$BA,MATCH(HO$2,data_pull!$B:$B,0),MATCH($A78,data_pull!$2:$2,0)),(HO66/HO57)*HO10)</f>
        <v>7.0253218421944333E-2</v>
      </c>
      <c r="HP78" s="60">
        <f>_xlfn.IFNA(INDEX(data_pull!$A:$BA,MATCH(HP$2,data_pull!$B:$B,0),MATCH($A78,data_pull!$2:$2,0)),(HP66/HP57)*HP10)</f>
        <v>7.2012903750754864E-2</v>
      </c>
      <c r="HQ78" s="60">
        <f>_xlfn.IFNA(INDEX(data_pull!$A:$BA,MATCH(HQ$2,data_pull!$B:$B,0),MATCH($A78,data_pull!$2:$2,0)),(HQ66/HQ57)*HQ10)</f>
        <v>6.9879664665504562E-2</v>
      </c>
      <c r="HR78" s="60">
        <f>_xlfn.IFNA(INDEX(data_pull!$A:$BA,MATCH(HR$2,data_pull!$B:$B,0),MATCH($A78,data_pull!$2:$2,0)),(HR66/HR57)*HR10)</f>
        <v>6.7758193832024652E-2</v>
      </c>
      <c r="HS78" s="60">
        <f>_xlfn.IFNA(INDEX(data_pull!$A:$BA,MATCH(HS$2,data_pull!$B:$B,0),MATCH($A78,data_pull!$2:$2,0)),(HS66/HS57)*HS10)</f>
        <v>6.7582122030589012E-2</v>
      </c>
      <c r="HT78" s="60">
        <f>_xlfn.IFNA(INDEX(data_pull!$A:$BA,MATCH(HT$2,data_pull!$B:$B,0),MATCH($A78,data_pull!$2:$2,0)),(HT66/HT57)*HT10)</f>
        <v>7.5120699840771549E-2</v>
      </c>
      <c r="HU78" s="60">
        <f>_xlfn.IFNA(INDEX(data_pull!$A:$BA,MATCH(HU$2,data_pull!$B:$B,0),MATCH($A78,data_pull!$2:$2,0)),(HU66/HU57)*HU10)</f>
        <v>7.1045395398911221E-2</v>
      </c>
      <c r="HV78" s="60">
        <f>_xlfn.IFNA(INDEX(data_pull!$A:$BA,MATCH(HV$2,data_pull!$B:$B,0),MATCH($A78,data_pull!$2:$2,0)),(HV66/HV57)*HV10)</f>
        <v>7.4656286189303686E-2</v>
      </c>
      <c r="HW78" s="60">
        <f>_xlfn.IFNA(INDEX(data_pull!$A:$BA,MATCH(HW$2,data_pull!$B:$B,0),MATCH($A78,data_pull!$2:$2,0)),(HW66/HW57)*HW10)</f>
        <v>7.4408099757350382E-2</v>
      </c>
      <c r="HX78" s="60">
        <f>_xlfn.IFNA(INDEX(data_pull!$A:$BA,MATCH(HX$2,data_pull!$B:$B,0),MATCH($A78,data_pull!$2:$2,0)),(HX66/HX57)*HX10)</f>
        <v>7.9881655301500043E-2</v>
      </c>
      <c r="HY78" s="60">
        <f>_xlfn.IFNA(INDEX(data_pull!$A:$BA,MATCH(HY$2,data_pull!$B:$B,0),MATCH($A78,data_pull!$2:$2,0)),(HY66/HY57)*HY10)</f>
        <v>7.5823741931097546E-2</v>
      </c>
      <c r="HZ78" s="60">
        <f>_xlfn.IFNA(INDEX(data_pull!$A:$BA,MATCH(HZ$2,data_pull!$B:$B,0),MATCH($A78,data_pull!$2:$2,0)),(HZ66/HZ57)*HZ10)</f>
        <v>7.7488084701598056E-2</v>
      </c>
      <c r="IA78" s="60">
        <f>_xlfn.IFNA(INDEX(data_pull!$A:$BA,MATCH(IA$2,data_pull!$B:$B,0),MATCH($A78,data_pull!$2:$2,0)),(IA66/IA57)*IA10)</f>
        <v>7.7256130353063959E-2</v>
      </c>
      <c r="IB78" s="60">
        <f>_xlfn.IFNA(INDEX(data_pull!$A:$BA,MATCH(IB$2,data_pull!$B:$B,0),MATCH($A78,data_pull!$2:$2,0)),(IB66/IB57)*IB10)</f>
        <v>7.5136955784058018E-2</v>
      </c>
      <c r="IC78" s="60">
        <f>_xlfn.IFNA(INDEX(data_pull!$A:$BA,MATCH(IC$2,data_pull!$B:$B,0),MATCH($A78,data_pull!$2:$2,0)),(IC66/IC57)*IC10)</f>
        <v>6.9275689535478843E-2</v>
      </c>
    </row>
    <row r="79" spans="1:238" s="60" customForma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6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6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6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61"/>
      <c r="FV79" s="61"/>
      <c r="FW79" s="61"/>
      <c r="FX79" s="61"/>
      <c r="FY79" s="61"/>
      <c r="FZ79" s="61"/>
      <c r="GA79" s="61"/>
      <c r="GB79" s="61"/>
      <c r="GC79" s="61"/>
      <c r="GD79" s="61"/>
      <c r="GE79" s="61"/>
      <c r="GF79" s="61"/>
      <c r="GG79" s="61"/>
      <c r="GH79" s="61"/>
      <c r="GI79" s="61"/>
      <c r="GJ79" s="61"/>
      <c r="GK79" s="61"/>
      <c r="GL79" s="61"/>
      <c r="GM79" s="61"/>
      <c r="GN79" s="61"/>
      <c r="GO79" s="61"/>
      <c r="GP79" s="61"/>
      <c r="GQ79" s="61"/>
      <c r="GR79" s="61"/>
      <c r="GS79" s="61"/>
      <c r="GT79" s="61"/>
      <c r="GU79" s="61"/>
      <c r="GV79" s="61"/>
      <c r="GW79" s="61"/>
      <c r="GX79" s="61"/>
      <c r="GY79" s="61"/>
      <c r="GZ79" s="61"/>
      <c r="HA79" s="61"/>
      <c r="HB79" s="61"/>
      <c r="HC79" s="61"/>
      <c r="HD79" s="61"/>
      <c r="HE79" s="61"/>
      <c r="HF79" s="61"/>
      <c r="HG79" s="61"/>
      <c r="HH79" s="61"/>
      <c r="HI79" s="61"/>
      <c r="HJ79" s="61"/>
      <c r="HK79" s="61"/>
      <c r="HL79" s="61"/>
      <c r="HM79" s="61"/>
      <c r="HN79" s="61"/>
      <c r="HO79" s="61"/>
      <c r="HP79" s="61"/>
      <c r="HQ79" s="61"/>
      <c r="HR79" s="61"/>
      <c r="HS79" s="61"/>
      <c r="HT79" s="61"/>
      <c r="HU79" s="61"/>
      <c r="HV79" s="61"/>
      <c r="HW79" s="61"/>
      <c r="HX79" s="61"/>
      <c r="HY79" s="61"/>
      <c r="HZ79" s="61"/>
      <c r="IA79" s="61"/>
      <c r="IB79" s="61"/>
      <c r="IC79" s="61"/>
      <c r="ID79" s="61"/>
    </row>
    <row r="80" spans="1:238">
      <c r="A80" s="69"/>
      <c r="B80" s="69"/>
      <c r="C80" s="69"/>
      <c r="D80" s="69"/>
      <c r="E80" s="69"/>
      <c r="F80" s="69"/>
      <c r="G80" s="69"/>
      <c r="H80" s="69"/>
      <c r="I80" s="69"/>
      <c r="J80" s="69"/>
      <c r="K80" s="69"/>
      <c r="L80" s="69"/>
      <c r="M80" s="69"/>
      <c r="N80" s="69"/>
      <c r="O80" s="69"/>
      <c r="P80" s="69"/>
      <c r="Q80" s="69"/>
      <c r="R80" s="69"/>
      <c r="S80" s="69"/>
      <c r="T80" s="69"/>
      <c r="U80" s="69"/>
      <c r="V80" s="69"/>
      <c r="W80" s="69"/>
      <c r="X80" s="69"/>
      <c r="Y80" s="69"/>
      <c r="Z80" s="69"/>
      <c r="AA80" s="69"/>
      <c r="AB80" s="69"/>
      <c r="AC80" s="69"/>
      <c r="AD80" s="69"/>
      <c r="AE80" s="69"/>
      <c r="AF80" s="69"/>
      <c r="AG80" s="69"/>
      <c r="AH80" s="69"/>
      <c r="AI80" s="69"/>
      <c r="AJ80" s="69"/>
      <c r="AK80" s="69"/>
      <c r="AL80" s="69"/>
      <c r="AM80" s="69"/>
      <c r="AN80" s="69"/>
      <c r="AO80" s="69"/>
      <c r="AP80" s="69"/>
      <c r="AQ80" s="69"/>
      <c r="AR80" s="69"/>
      <c r="AT80" s="69"/>
      <c r="AU80" s="69"/>
      <c r="AV80" s="69"/>
      <c r="AW80" s="69"/>
      <c r="AX80" s="69"/>
      <c r="AY80" s="69"/>
      <c r="AZ80" s="69"/>
      <c r="BA80" s="69"/>
      <c r="BB80" s="69"/>
      <c r="BC80" s="69"/>
      <c r="BD80" s="69"/>
      <c r="BE80" s="69"/>
      <c r="BF80" s="69"/>
      <c r="BG80" s="69"/>
      <c r="BH80" s="69"/>
      <c r="BI80" s="69"/>
      <c r="BJ80" s="69"/>
      <c r="BK80" s="69"/>
      <c r="BL80" s="69"/>
      <c r="BM80" s="69"/>
      <c r="BN80" s="69"/>
      <c r="BO80" s="69"/>
      <c r="BP80" s="69"/>
      <c r="BQ80" s="69"/>
      <c r="BR80" s="69"/>
      <c r="BS80" s="69"/>
      <c r="BT80" s="69"/>
      <c r="BU80" s="69"/>
      <c r="BV80" s="69"/>
      <c r="BW80" s="69"/>
      <c r="BX80" s="69"/>
      <c r="BY80" s="69"/>
      <c r="BZ80" s="69"/>
      <c r="CA80" s="69"/>
      <c r="CB80" s="69"/>
      <c r="CC80" s="69"/>
      <c r="CD80" s="69"/>
      <c r="CE80" s="69"/>
      <c r="CF80" s="69"/>
      <c r="CG80" s="69"/>
      <c r="CH80" s="69"/>
      <c r="CI80" s="69"/>
      <c r="CJ80" s="69"/>
      <c r="CL80" s="69"/>
      <c r="CM80" s="69"/>
      <c r="CN80" s="69"/>
      <c r="CO80" s="69"/>
      <c r="CP80" s="69"/>
      <c r="CQ80" s="69"/>
      <c r="CR80" s="69"/>
      <c r="CS80" s="69"/>
      <c r="CT80" s="69"/>
      <c r="CU80" s="69"/>
      <c r="CV80" s="69"/>
      <c r="CW80" s="69"/>
      <c r="CX80" s="69"/>
      <c r="CY80" s="69"/>
      <c r="CZ80" s="69"/>
      <c r="DA80" s="69"/>
      <c r="DB80" s="69"/>
      <c r="DC80" s="69"/>
      <c r="DD80" s="69"/>
      <c r="DE80" s="69"/>
      <c r="DF80" s="69"/>
      <c r="DG80" s="69"/>
      <c r="DH80" s="69"/>
      <c r="DI80" s="69"/>
      <c r="DJ80" s="69"/>
      <c r="DK80" s="69"/>
      <c r="DL80" s="69"/>
      <c r="DM80" s="69"/>
      <c r="DN80" s="69"/>
      <c r="DO80" s="69"/>
      <c r="DP80" s="69"/>
      <c r="DQ80" s="69"/>
      <c r="DR80" s="69"/>
      <c r="DS80" s="69"/>
      <c r="DT80" s="69"/>
      <c r="DU80" s="69"/>
      <c r="DV80" s="69"/>
      <c r="DW80" s="69"/>
      <c r="DX80" s="69"/>
      <c r="DY80" s="69"/>
      <c r="DZ80" s="69"/>
      <c r="EA80" s="69"/>
      <c r="EB80" s="69"/>
      <c r="ED80" s="69"/>
      <c r="EE80" s="69"/>
      <c r="EF80" s="69"/>
      <c r="EG80" s="69"/>
      <c r="EH80" s="69"/>
      <c r="EI80" s="69"/>
      <c r="EJ80" s="69"/>
      <c r="EK80" s="69"/>
      <c r="EL80" s="69"/>
      <c r="EM80" s="69"/>
      <c r="EN80" s="69"/>
      <c r="EO80" s="69"/>
      <c r="EP80" s="69"/>
      <c r="EQ80" s="69"/>
      <c r="ER80" s="69"/>
      <c r="ES80" s="69"/>
      <c r="ET80" s="69"/>
      <c r="EU80" s="69"/>
      <c r="EV80" s="69"/>
      <c r="EW80" s="69"/>
      <c r="EX80" s="69"/>
      <c r="EY80" s="69"/>
      <c r="EZ80" s="69"/>
      <c r="FA80" s="69"/>
      <c r="FB80" s="69"/>
      <c r="FC80" s="69"/>
      <c r="FD80" s="69"/>
      <c r="FE80" s="69"/>
      <c r="FF80" s="69"/>
      <c r="FG80" s="69"/>
      <c r="FH80" s="69"/>
      <c r="FI80" s="69"/>
      <c r="FJ80" s="69"/>
      <c r="FK80" s="69"/>
      <c r="FL80" s="69"/>
      <c r="FM80" s="69"/>
      <c r="FN80" s="69"/>
      <c r="FO80" s="69"/>
      <c r="FP80" s="69"/>
      <c r="FQ80" s="69"/>
      <c r="FR80" s="69"/>
      <c r="FS80" s="69"/>
      <c r="FT80" s="69"/>
      <c r="GE80" s="61"/>
      <c r="GF80" s="61"/>
      <c r="GG80" s="61"/>
      <c r="GH80" s="61"/>
      <c r="GI80" s="61"/>
      <c r="GJ80" s="61"/>
      <c r="GK80" s="61"/>
      <c r="GL80" s="61"/>
      <c r="GM80" s="61"/>
      <c r="GN80" s="61"/>
      <c r="GO80" s="61"/>
      <c r="GP80" s="61"/>
      <c r="GQ80" s="61"/>
      <c r="GR80" s="61"/>
      <c r="GS80" s="61"/>
      <c r="GT80" s="61"/>
      <c r="GU80" s="61"/>
      <c r="GV80" s="61"/>
      <c r="GW80" s="61"/>
      <c r="GX80" s="61"/>
      <c r="GY80" s="61"/>
      <c r="GZ80" s="61"/>
      <c r="HA80" s="61"/>
      <c r="HB80" s="61"/>
      <c r="HC80" s="61"/>
      <c r="HD80" s="61"/>
      <c r="HE80" s="61"/>
      <c r="HF80" s="61"/>
      <c r="HG80" s="61"/>
      <c r="HH80" s="61"/>
      <c r="HI80" s="61"/>
      <c r="HJ80" s="61"/>
      <c r="HK80" s="61"/>
      <c r="HL80" s="61"/>
      <c r="HM80" s="61"/>
      <c r="HN80" s="61"/>
      <c r="HO80" s="61"/>
      <c r="HP80" s="61"/>
      <c r="HQ80" s="61"/>
      <c r="HR80" s="61"/>
      <c r="HS80" s="61"/>
      <c r="HT80" s="61"/>
      <c r="HU80" s="61"/>
      <c r="HV80" s="61"/>
      <c r="HW80" s="61"/>
      <c r="HX80" s="61"/>
      <c r="HY80" s="61"/>
      <c r="HZ80" s="61"/>
      <c r="IA80" s="61"/>
      <c r="IB80" s="61"/>
      <c r="IC80" s="61"/>
      <c r="ID80" s="61"/>
    </row>
    <row r="81" spans="1:238" ht="15.75">
      <c r="A81" s="84" t="s">
        <v>450</v>
      </c>
      <c r="B81" s="69"/>
      <c r="C81" s="69"/>
      <c r="D81" s="69"/>
      <c r="E81" s="69"/>
      <c r="F81" s="69"/>
      <c r="G81" s="69"/>
      <c r="H81" s="69"/>
      <c r="I81" s="69"/>
      <c r="J81" s="69"/>
      <c r="K81" s="69"/>
      <c r="L81" s="69"/>
      <c r="M81" s="69"/>
      <c r="N81" s="69"/>
      <c r="O81" s="69"/>
      <c r="P81" s="69"/>
      <c r="Q81" s="69"/>
      <c r="R81" s="69"/>
      <c r="S81" s="69"/>
      <c r="T81" s="69"/>
      <c r="U81" s="69"/>
      <c r="V81" s="69"/>
      <c r="W81" s="69"/>
      <c r="X81" s="69"/>
      <c r="Y81" s="69"/>
      <c r="Z81" s="69"/>
      <c r="AA81" s="69"/>
      <c r="AB81" s="69"/>
      <c r="AC81" s="69"/>
      <c r="AD81" s="69"/>
      <c r="AE81" s="69"/>
      <c r="AF81" s="69"/>
      <c r="AG81" s="69"/>
      <c r="AH81" s="69"/>
      <c r="AI81" s="69"/>
      <c r="AJ81" s="69"/>
      <c r="AK81" s="69"/>
      <c r="AL81" s="69"/>
      <c r="AM81" s="69"/>
      <c r="AN81" s="69"/>
      <c r="AO81" s="69"/>
      <c r="AP81" s="69"/>
      <c r="AQ81" s="69"/>
      <c r="AR81" s="69"/>
      <c r="AT81" s="69"/>
      <c r="AU81" s="69"/>
      <c r="AV81" s="69"/>
      <c r="AW81" s="69"/>
      <c r="AX81" s="69"/>
      <c r="AY81" s="69"/>
      <c r="AZ81" s="69"/>
      <c r="BA81" s="69"/>
      <c r="BB81" s="69"/>
      <c r="BC81" s="69"/>
      <c r="BD81" s="69"/>
      <c r="BE81" s="69"/>
      <c r="BF81" s="69"/>
      <c r="BG81" s="69"/>
      <c r="BH81" s="69"/>
      <c r="BI81" s="69"/>
      <c r="BJ81" s="69"/>
      <c r="BK81" s="69"/>
      <c r="BL81" s="69"/>
      <c r="BM81" s="69"/>
      <c r="BN81" s="69"/>
      <c r="BO81" s="69"/>
      <c r="BP81" s="69"/>
      <c r="BQ81" s="69"/>
      <c r="BR81" s="69"/>
      <c r="BS81" s="69"/>
      <c r="BT81" s="69"/>
      <c r="BU81" s="69"/>
      <c r="BV81" s="69"/>
      <c r="BW81" s="69"/>
      <c r="BX81" s="69"/>
      <c r="BY81" s="69"/>
      <c r="BZ81" s="69"/>
      <c r="CA81" s="69"/>
      <c r="CB81" s="69"/>
      <c r="CC81" s="69"/>
      <c r="CD81" s="69"/>
      <c r="CE81" s="69"/>
      <c r="CF81" s="69"/>
      <c r="CG81" s="69"/>
      <c r="CH81" s="69"/>
      <c r="CI81" s="69"/>
      <c r="CJ81" s="69"/>
      <c r="CL81" s="69"/>
      <c r="CM81" s="69"/>
      <c r="CN81" s="69"/>
      <c r="CO81" s="69"/>
      <c r="CP81" s="69"/>
      <c r="CQ81" s="69"/>
      <c r="CR81" s="69"/>
      <c r="CS81" s="69"/>
      <c r="CT81" s="69"/>
      <c r="CU81" s="69"/>
      <c r="CV81" s="69"/>
      <c r="CW81" s="69"/>
      <c r="CX81" s="69"/>
      <c r="CY81" s="69"/>
      <c r="CZ81" s="69"/>
      <c r="DA81" s="69"/>
      <c r="DB81" s="69"/>
      <c r="DC81" s="69"/>
      <c r="DD81" s="69"/>
      <c r="DE81" s="69"/>
      <c r="DF81" s="69"/>
      <c r="DG81" s="69"/>
      <c r="DH81" s="69"/>
      <c r="DI81" s="69"/>
      <c r="DJ81" s="69"/>
      <c r="DK81" s="69"/>
      <c r="DL81" s="69"/>
      <c r="DM81" s="69"/>
      <c r="DN81" s="69"/>
      <c r="DO81" s="69"/>
      <c r="DP81" s="69"/>
      <c r="DQ81" s="69"/>
      <c r="DR81" s="69"/>
      <c r="DS81" s="69"/>
      <c r="DT81" s="69"/>
      <c r="DU81" s="69"/>
      <c r="DV81" s="69"/>
      <c r="DW81" s="69"/>
      <c r="DX81" s="69"/>
      <c r="DY81" s="69"/>
      <c r="DZ81" s="69"/>
      <c r="EA81" s="69"/>
      <c r="EB81" s="69"/>
      <c r="ED81" s="69"/>
      <c r="EE81" s="69"/>
      <c r="EF81" s="69"/>
      <c r="EG81" s="69"/>
      <c r="EH81" s="69"/>
      <c r="EI81" s="69"/>
      <c r="EJ81" s="69"/>
      <c r="EK81" s="69"/>
      <c r="EL81" s="69"/>
      <c r="EM81" s="69"/>
      <c r="EN81" s="69"/>
      <c r="EO81" s="69"/>
      <c r="EP81" s="69"/>
      <c r="EQ81" s="69"/>
      <c r="ER81" s="69"/>
      <c r="ES81" s="69"/>
      <c r="ET81" s="69"/>
      <c r="EU81" s="69"/>
      <c r="EV81" s="69"/>
      <c r="EW81" s="69"/>
      <c r="EX81" s="69"/>
      <c r="EY81" s="69"/>
      <c r="EZ81" s="69"/>
      <c r="FA81" s="69"/>
      <c r="FB81" s="69"/>
      <c r="FC81" s="69"/>
      <c r="FD81" s="69"/>
      <c r="FE81" s="69"/>
      <c r="FF81" s="69"/>
      <c r="FG81" s="69"/>
      <c r="FH81" s="69"/>
      <c r="FI81" s="69"/>
      <c r="FJ81" s="69"/>
      <c r="FK81" s="69"/>
      <c r="FL81" s="69"/>
      <c r="FM81" s="69"/>
      <c r="FN81" s="69"/>
      <c r="FO81" s="69"/>
      <c r="FP81" s="69"/>
      <c r="FQ81" s="69"/>
      <c r="FR81" s="69"/>
      <c r="FS81" s="69"/>
      <c r="FT81" s="69"/>
    </row>
    <row r="82" spans="1:238">
      <c r="A82" s="11" t="s">
        <v>451</v>
      </c>
      <c r="B82" s="69"/>
      <c r="C82" s="69"/>
      <c r="D82" s="69"/>
      <c r="E82" s="69"/>
      <c r="F82" s="69"/>
      <c r="G82" s="69"/>
      <c r="H82" s="69"/>
      <c r="I82" s="69"/>
      <c r="J82" s="69"/>
      <c r="K82" s="69"/>
      <c r="L82" s="69"/>
      <c r="M82" s="69"/>
      <c r="N82" s="69"/>
      <c r="O82" s="69"/>
      <c r="P82" s="69"/>
      <c r="Q82" s="69"/>
      <c r="R82" s="69"/>
      <c r="S82" s="69"/>
      <c r="T82" s="69"/>
      <c r="U82" s="69"/>
      <c r="V82" s="69"/>
      <c r="W82" s="69"/>
      <c r="X82" s="69"/>
      <c r="Y82" s="69"/>
      <c r="Z82" s="69"/>
      <c r="AA82" s="69"/>
      <c r="AB82" s="69"/>
      <c r="AC82" s="69"/>
      <c r="AD82" s="69"/>
      <c r="AE82" s="69"/>
      <c r="AF82" s="69"/>
      <c r="AG82" s="69"/>
      <c r="AH82" s="69"/>
      <c r="AI82" s="69"/>
      <c r="AJ82" s="69"/>
      <c r="AK82" s="69"/>
      <c r="AL82" s="69"/>
      <c r="AM82" s="69"/>
      <c r="AN82" s="69"/>
      <c r="AO82" s="69"/>
      <c r="AP82" s="69"/>
      <c r="AQ82" s="69"/>
      <c r="AR82" s="69"/>
      <c r="AT82" s="69"/>
      <c r="AU82" s="69"/>
      <c r="AV82" s="69"/>
      <c r="AW82" s="69"/>
      <c r="AX82" s="69"/>
      <c r="AY82" s="69"/>
      <c r="AZ82" s="69"/>
      <c r="BA82" s="69"/>
      <c r="BB82" s="69"/>
      <c r="BC82" s="69"/>
      <c r="BD82" s="69"/>
      <c r="BE82" s="69"/>
      <c r="BF82" s="69"/>
      <c r="BG82" s="69"/>
      <c r="BH82" s="69"/>
      <c r="BI82" s="69"/>
      <c r="BJ82" s="69"/>
      <c r="BK82" s="69"/>
      <c r="BL82" s="69"/>
      <c r="BM82" s="69"/>
      <c r="BN82" s="69"/>
      <c r="BO82" s="69"/>
      <c r="BP82" s="69"/>
      <c r="BQ82" s="69"/>
      <c r="BR82" s="69"/>
      <c r="BS82" s="69"/>
      <c r="BT82" s="69"/>
      <c r="BU82" s="69"/>
      <c r="BV82" s="69"/>
      <c r="BW82" s="69"/>
      <c r="BX82" s="69"/>
      <c r="BY82" s="69"/>
      <c r="BZ82" s="69"/>
      <c r="CA82" s="69"/>
      <c r="CB82" s="69"/>
      <c r="CC82" s="69"/>
      <c r="CD82" s="69"/>
      <c r="CE82" s="69"/>
      <c r="CF82" s="69"/>
      <c r="CG82" s="69"/>
      <c r="CH82" s="69"/>
      <c r="CI82" s="69"/>
      <c r="CJ82" s="69"/>
      <c r="CL82" s="69"/>
      <c r="CM82" s="69"/>
      <c r="CN82" s="69"/>
      <c r="CO82" s="69"/>
      <c r="CP82" s="69"/>
      <c r="CQ82" s="69"/>
      <c r="CR82" s="69"/>
      <c r="CS82" s="69"/>
      <c r="CT82" s="69"/>
      <c r="CU82" s="69"/>
      <c r="CV82" s="69"/>
      <c r="CW82" s="69"/>
      <c r="CX82" s="69"/>
      <c r="CY82" s="69"/>
      <c r="CZ82" s="69"/>
      <c r="DA82" s="69"/>
      <c r="DB82" s="69"/>
      <c r="DC82" s="69"/>
      <c r="DD82" s="69"/>
      <c r="DE82" s="69"/>
      <c r="DF82" s="69"/>
      <c r="DG82" s="69"/>
      <c r="DH82" s="69"/>
      <c r="DI82" s="69"/>
      <c r="DJ82" s="69"/>
      <c r="DK82" s="69"/>
      <c r="DL82" s="69"/>
      <c r="DM82" s="69"/>
      <c r="DN82" s="69"/>
      <c r="DO82" s="69"/>
      <c r="DP82" s="69"/>
      <c r="DQ82" s="69"/>
      <c r="DR82" s="69"/>
      <c r="DS82" s="69"/>
      <c r="DT82" s="69"/>
      <c r="DU82" s="69"/>
      <c r="DV82" s="69"/>
      <c r="DW82" s="69"/>
      <c r="DX82" s="69"/>
      <c r="DY82" s="69"/>
      <c r="DZ82" s="69"/>
      <c r="EA82" s="69"/>
      <c r="EB82" s="69"/>
      <c r="ED82" s="69"/>
      <c r="EE82" s="69"/>
      <c r="EF82" s="69"/>
      <c r="EG82" s="69"/>
      <c r="EH82" s="69"/>
      <c r="EI82" s="69"/>
      <c r="EJ82" s="69"/>
      <c r="EK82" s="69"/>
      <c r="EL82" s="69"/>
      <c r="EM82" s="69"/>
      <c r="EN82" s="69"/>
      <c r="EO82" s="69"/>
      <c r="EP82" s="69"/>
      <c r="EQ82" s="69"/>
      <c r="ER82" s="69"/>
      <c r="ES82" s="69"/>
      <c r="ET82" s="69"/>
      <c r="EU82" s="69"/>
      <c r="EV82" s="69"/>
      <c r="EW82" s="69"/>
      <c r="EX82" s="69"/>
      <c r="EY82" s="69"/>
      <c r="EZ82" s="69"/>
      <c r="FA82" s="69"/>
      <c r="FB82" s="69"/>
      <c r="FC82" s="69"/>
      <c r="FD82" s="69"/>
      <c r="FE82" s="69"/>
      <c r="FF82" s="69"/>
      <c r="FG82" s="69"/>
      <c r="FH82" s="69"/>
      <c r="FI82" s="69"/>
      <c r="FJ82" s="69"/>
      <c r="FK82" s="69"/>
      <c r="FL82" s="69"/>
      <c r="FM82" s="69"/>
      <c r="FN82" s="69"/>
      <c r="FO82" s="69"/>
      <c r="FP82" s="69"/>
      <c r="FQ82" s="69"/>
      <c r="FR82" s="69"/>
      <c r="FS82" s="69"/>
      <c r="FT82" s="69"/>
    </row>
    <row r="83" spans="1:238">
      <c r="A83" s="70" t="s">
        <v>462</v>
      </c>
      <c r="B83" s="70">
        <f t="shared" ref="B83:BM83" si="99">100*B66/B$57</f>
        <v>23.582572298325722</v>
      </c>
      <c r="C83" s="70">
        <f t="shared" si="99"/>
        <v>23.337080756979574</v>
      </c>
      <c r="D83" s="70">
        <f t="shared" si="99"/>
        <v>23.441672037565603</v>
      </c>
      <c r="E83" s="70">
        <f t="shared" si="99"/>
        <v>23.764468124196217</v>
      </c>
      <c r="F83" s="70">
        <f t="shared" si="99"/>
        <v>23.070824524312894</v>
      </c>
      <c r="G83" s="70">
        <f t="shared" si="99"/>
        <v>23.0130588947505</v>
      </c>
      <c r="H83" s="70">
        <f t="shared" si="99"/>
        <v>22.909060032266282</v>
      </c>
      <c r="I83" s="70">
        <f t="shared" si="99"/>
        <v>22.859783247920696</v>
      </c>
      <c r="J83" s="70">
        <f t="shared" si="99"/>
        <v>22.931903136681296</v>
      </c>
      <c r="K83" s="70">
        <f t="shared" si="99"/>
        <v>22.623183828174351</v>
      </c>
      <c r="L83" s="70">
        <f t="shared" si="99"/>
        <v>22.028513869518054</v>
      </c>
      <c r="M83" s="70">
        <f t="shared" si="99"/>
        <v>21.950485363834748</v>
      </c>
      <c r="N83" s="70">
        <f t="shared" si="99"/>
        <v>21.749546279491835</v>
      </c>
      <c r="O83" s="70">
        <f t="shared" si="99"/>
        <v>21.408869085508169</v>
      </c>
      <c r="P83" s="70">
        <f t="shared" si="99"/>
        <v>21.216348165713491</v>
      </c>
      <c r="Q83" s="70">
        <f t="shared" si="99"/>
        <v>21.174558016663283</v>
      </c>
      <c r="R83" s="70">
        <f t="shared" si="99"/>
        <v>21.767703862660944</v>
      </c>
      <c r="S83" s="70">
        <f t="shared" si="99"/>
        <v>21.893993856610681</v>
      </c>
      <c r="T83" s="70">
        <f t="shared" si="99"/>
        <v>22.224358974358974</v>
      </c>
      <c r="U83" s="70">
        <f t="shared" si="99"/>
        <v>22.454210164405826</v>
      </c>
      <c r="V83" s="70">
        <f t="shared" si="99"/>
        <v>22.900810593403875</v>
      </c>
      <c r="W83" s="70">
        <f t="shared" si="99"/>
        <v>22.604273866456808</v>
      </c>
      <c r="X83" s="70">
        <f t="shared" si="99"/>
        <v>22.54064802900924</v>
      </c>
      <c r="Y83" s="70">
        <f t="shared" si="99"/>
        <v>22.454308093994779</v>
      </c>
      <c r="Z83" s="70">
        <f t="shared" si="99"/>
        <v>22.043394671793465</v>
      </c>
      <c r="AA83" s="70">
        <f t="shared" si="99"/>
        <v>21.648760999838039</v>
      </c>
      <c r="AB83" s="70">
        <f t="shared" si="99"/>
        <v>21.387681543517441</v>
      </c>
      <c r="AC83" s="70">
        <f t="shared" si="99"/>
        <v>21.237657033552189</v>
      </c>
      <c r="AD83" s="70">
        <f t="shared" si="99"/>
        <v>21.180730161922963</v>
      </c>
      <c r="AE83" s="70">
        <f t="shared" si="99"/>
        <v>20.983510871151321</v>
      </c>
      <c r="AF83" s="70">
        <f t="shared" si="99"/>
        <v>20.675005900401228</v>
      </c>
      <c r="AG83" s="70">
        <f t="shared" si="99"/>
        <v>20.639467726285634</v>
      </c>
      <c r="AH83" s="70">
        <f t="shared" si="99"/>
        <v>20.546577083711639</v>
      </c>
      <c r="AI83" s="70">
        <f t="shared" si="99"/>
        <v>20.256476239492194</v>
      </c>
      <c r="AJ83" s="70">
        <f t="shared" si="99"/>
        <v>20.216274894576429</v>
      </c>
      <c r="AK83" s="70">
        <f t="shared" si="99"/>
        <v>20.033105898502161</v>
      </c>
      <c r="AL83" s="70">
        <f t="shared" si="99"/>
        <v>19.860682339903427</v>
      </c>
      <c r="AM83" s="70">
        <f t="shared" si="99"/>
        <v>19.932849644952146</v>
      </c>
      <c r="AN83" s="70">
        <f t="shared" si="99"/>
        <v>19.984255510571302</v>
      </c>
      <c r="AO83" s="70">
        <f t="shared" si="99"/>
        <v>20.110870443114649</v>
      </c>
      <c r="AP83" s="70">
        <f t="shared" si="99"/>
        <v>20.3885583195928</v>
      </c>
      <c r="AQ83" s="70">
        <f t="shared" si="99"/>
        <v>21.037391863873598</v>
      </c>
      <c r="AR83" s="70">
        <f t="shared" si="99"/>
        <v>20.731664624540524</v>
      </c>
      <c r="AS83" s="70">
        <f t="shared" si="99"/>
        <v>20.394560557341908</v>
      </c>
      <c r="AT83" s="70">
        <f t="shared" si="99"/>
        <v>20.273990141476219</v>
      </c>
      <c r="AU83" s="70">
        <f t="shared" si="99"/>
        <v>20.512252964426878</v>
      </c>
      <c r="AV83" s="70">
        <f t="shared" si="99"/>
        <v>20.17420106728823</v>
      </c>
      <c r="AW83" s="70">
        <f t="shared" si="99"/>
        <v>20.656547183613753</v>
      </c>
      <c r="AX83" s="70">
        <f t="shared" si="99"/>
        <v>21.015178816846348</v>
      </c>
      <c r="AY83" s="70">
        <f t="shared" si="99"/>
        <v>21.101440576230491</v>
      </c>
      <c r="AZ83" s="70">
        <f t="shared" si="99"/>
        <v>21.308261295784689</v>
      </c>
      <c r="BA83" s="70">
        <f t="shared" si="99"/>
        <v>21.671662846058897</v>
      </c>
      <c r="BB83" s="70">
        <f t="shared" si="99"/>
        <v>21.532216272240454</v>
      </c>
      <c r="BC83" s="70">
        <f t="shared" si="99"/>
        <v>21.266905107857383</v>
      </c>
      <c r="BD83" s="70">
        <f t="shared" si="99"/>
        <v>21.202428710831619</v>
      </c>
      <c r="BE83" s="70">
        <f t="shared" si="99"/>
        <v>20.425857116504599</v>
      </c>
      <c r="BF83" s="70">
        <f t="shared" si="99"/>
        <v>20.316777973951538</v>
      </c>
      <c r="BG83" s="70">
        <f t="shared" si="99"/>
        <v>20.428471667996806</v>
      </c>
      <c r="BH83" s="70">
        <f t="shared" si="99"/>
        <v>20.461278554464656</v>
      </c>
      <c r="BI83" s="70">
        <f t="shared" si="99"/>
        <v>20.797377428530105</v>
      </c>
      <c r="BJ83" s="70">
        <f t="shared" si="99"/>
        <v>20.698784927426601</v>
      </c>
      <c r="BK83" s="70">
        <f t="shared" si="99"/>
        <v>20.966727979696852</v>
      </c>
      <c r="BL83" s="70">
        <f t="shared" si="99"/>
        <v>21.140694811707849</v>
      </c>
      <c r="BM83" s="70">
        <f t="shared" si="99"/>
        <v>21.120136810602819</v>
      </c>
      <c r="BN83" s="70">
        <f t="shared" ref="BN83:DY83" si="100">100*BN66/BN$57</f>
        <v>21.003127842232526</v>
      </c>
      <c r="BO83" s="70">
        <f t="shared" si="100"/>
        <v>21.285723714606295</v>
      </c>
      <c r="BP83" s="70">
        <f t="shared" si="100"/>
        <v>21.563903899993491</v>
      </c>
      <c r="BQ83" s="70">
        <f t="shared" si="100"/>
        <v>21.392992098935071</v>
      </c>
      <c r="BR83" s="70">
        <f t="shared" si="100"/>
        <v>21.360806403794843</v>
      </c>
      <c r="BS83" s="70">
        <f t="shared" si="100"/>
        <v>21.330781074445508</v>
      </c>
      <c r="BT83" s="70">
        <f t="shared" si="100"/>
        <v>21.213610121606681</v>
      </c>
      <c r="BU83" s="70">
        <f t="shared" si="100"/>
        <v>21.08626198083067</v>
      </c>
      <c r="BV83" s="70">
        <f t="shared" si="100"/>
        <v>20.83218354555131</v>
      </c>
      <c r="BW83" s="70">
        <f t="shared" si="100"/>
        <v>20.624277456647402</v>
      </c>
      <c r="BX83" s="70">
        <f t="shared" si="100"/>
        <v>20.409631256152039</v>
      </c>
      <c r="BY83" s="70">
        <f t="shared" si="100"/>
        <v>20.555607000648212</v>
      </c>
      <c r="BZ83" s="70">
        <f t="shared" si="100"/>
        <v>20.260192695008435</v>
      </c>
      <c r="CA83" s="70">
        <f t="shared" si="100"/>
        <v>20.415144766146994</v>
      </c>
      <c r="CB83" s="70">
        <f t="shared" si="100"/>
        <v>20.448080907398953</v>
      </c>
      <c r="CC83" s="70">
        <f t="shared" si="100"/>
        <v>20.540437082405347</v>
      </c>
      <c r="CD83" s="70">
        <f t="shared" si="100"/>
        <v>20.646380710746335</v>
      </c>
      <c r="CE83" s="70">
        <f t="shared" si="100"/>
        <v>20.649328859060404</v>
      </c>
      <c r="CF83" s="70">
        <f t="shared" si="100"/>
        <v>20.658010673139263</v>
      </c>
      <c r="CG83" s="70">
        <f t="shared" si="100"/>
        <v>21.125118657051978</v>
      </c>
      <c r="CH83" s="70">
        <f t="shared" si="100"/>
        <v>21.278499469777309</v>
      </c>
      <c r="CI83" s="70">
        <f t="shared" si="100"/>
        <v>21.162414924349996</v>
      </c>
      <c r="CJ83" s="70">
        <f t="shared" si="100"/>
        <v>21.049324030358207</v>
      </c>
      <c r="CK83" s="70">
        <f t="shared" si="100"/>
        <v>20.892329794875888</v>
      </c>
      <c r="CL83" s="70">
        <f t="shared" si="100"/>
        <v>20.845185522779776</v>
      </c>
      <c r="CM83" s="70">
        <f t="shared" si="100"/>
        <v>20.628052172837979</v>
      </c>
      <c r="CN83" s="70">
        <f t="shared" si="100"/>
        <v>20.619498675113451</v>
      </c>
      <c r="CO83" s="70">
        <f t="shared" si="100"/>
        <v>20.398754640162853</v>
      </c>
      <c r="CP83" s="70">
        <f t="shared" si="100"/>
        <v>20.087673675607402</v>
      </c>
      <c r="CQ83" s="70">
        <f t="shared" si="100"/>
        <v>19.960639750914247</v>
      </c>
      <c r="CR83" s="70">
        <f t="shared" si="100"/>
        <v>19.868935354034377</v>
      </c>
      <c r="CS83" s="70">
        <f t="shared" si="100"/>
        <v>19.695738340676105</v>
      </c>
      <c r="CT83" s="70">
        <f t="shared" si="100"/>
        <v>19.300982334837052</v>
      </c>
      <c r="CU83" s="70">
        <f t="shared" si="100"/>
        <v>19.172335757358319</v>
      </c>
      <c r="CV83" s="70">
        <f t="shared" si="100"/>
        <v>19.415913028058544</v>
      </c>
      <c r="CW83" s="70">
        <f t="shared" si="100"/>
        <v>19.085751076415434</v>
      </c>
      <c r="CX83" s="70">
        <f t="shared" si="100"/>
        <v>19.111176103053587</v>
      </c>
      <c r="CY83" s="70">
        <f t="shared" si="100"/>
        <v>19.165017807677089</v>
      </c>
      <c r="CZ83" s="70">
        <f t="shared" si="100"/>
        <v>18.946779294815894</v>
      </c>
      <c r="DA83" s="70">
        <f t="shared" si="100"/>
        <v>18.675861359133364</v>
      </c>
      <c r="DB83" s="70">
        <f t="shared" si="100"/>
        <v>18.698608375166803</v>
      </c>
      <c r="DC83" s="70">
        <f t="shared" si="100"/>
        <v>18.52031670152375</v>
      </c>
      <c r="DD83" s="70">
        <f t="shared" si="100"/>
        <v>18.406424477949678</v>
      </c>
      <c r="DE83" s="70">
        <f t="shared" si="100"/>
        <v>18.350323252378995</v>
      </c>
      <c r="DF83" s="70">
        <f t="shared" si="100"/>
        <v>18.128116517392705</v>
      </c>
      <c r="DG83" s="70">
        <f t="shared" si="100"/>
        <v>18.107010377048411</v>
      </c>
      <c r="DH83" s="70">
        <f t="shared" si="100"/>
        <v>17.95262501731542</v>
      </c>
      <c r="DI83" s="70">
        <f t="shared" si="100"/>
        <v>17.965069188560218</v>
      </c>
      <c r="DJ83" s="70">
        <f t="shared" si="100"/>
        <v>17.684542942536513</v>
      </c>
      <c r="DK83" s="70">
        <f t="shared" si="100"/>
        <v>17.879081797607498</v>
      </c>
      <c r="DL83" s="70">
        <f t="shared" si="100"/>
        <v>17.841049873370537</v>
      </c>
      <c r="DM83" s="70">
        <f t="shared" si="100"/>
        <v>17.72649020873682</v>
      </c>
      <c r="DN83" s="70">
        <f t="shared" si="100"/>
        <v>17.726949337920637</v>
      </c>
      <c r="DO83" s="70">
        <f t="shared" si="100"/>
        <v>17.7988702463199</v>
      </c>
      <c r="DP83" s="70">
        <f t="shared" si="100"/>
        <v>17.914872080893215</v>
      </c>
      <c r="DQ83" s="70">
        <f t="shared" si="100"/>
        <v>18.004121461906784</v>
      </c>
      <c r="DR83" s="70">
        <f t="shared" si="100"/>
        <v>17.901808475542094</v>
      </c>
      <c r="DS83" s="70">
        <f t="shared" si="100"/>
        <v>17.790333440674491</v>
      </c>
      <c r="DT83" s="70">
        <f t="shared" si="100"/>
        <v>17.755189054051435</v>
      </c>
      <c r="DU83" s="70">
        <f t="shared" si="100"/>
        <v>17.829293993677556</v>
      </c>
      <c r="DV83" s="70">
        <f t="shared" si="100"/>
        <v>18.193623542667265</v>
      </c>
      <c r="DW83" s="70">
        <f t="shared" si="100"/>
        <v>18.371737530430845</v>
      </c>
      <c r="DX83" s="70">
        <f t="shared" si="100"/>
        <v>18.428130573879564</v>
      </c>
      <c r="DY83" s="70">
        <f t="shared" si="100"/>
        <v>18.686153297749595</v>
      </c>
      <c r="DZ83" s="70">
        <f t="shared" ref="DZ83:GK83" si="101">100*DZ66/DZ$57</f>
        <v>18.897951617388081</v>
      </c>
      <c r="EA83" s="70">
        <f t="shared" si="101"/>
        <v>19.034810707597398</v>
      </c>
      <c r="EB83" s="70">
        <f t="shared" si="101"/>
        <v>19.108268665678079</v>
      </c>
      <c r="EC83" s="70">
        <f t="shared" si="101"/>
        <v>19.346971955019644</v>
      </c>
      <c r="ED83" s="70">
        <f t="shared" si="101"/>
        <v>19.425045826440737</v>
      </c>
      <c r="EE83" s="70">
        <f t="shared" si="101"/>
        <v>19.441522509701315</v>
      </c>
      <c r="EF83" s="70">
        <f t="shared" si="101"/>
        <v>19.202406784642914</v>
      </c>
      <c r="EG83" s="70">
        <f t="shared" si="101"/>
        <v>19.132828630419823</v>
      </c>
      <c r="EH83" s="70">
        <f t="shared" si="101"/>
        <v>19.188436435630276</v>
      </c>
      <c r="EI83" s="70">
        <f t="shared" si="101"/>
        <v>19.170864646130976</v>
      </c>
      <c r="EJ83" s="70">
        <f t="shared" si="101"/>
        <v>19.159087399315631</v>
      </c>
      <c r="EK83" s="70">
        <f t="shared" si="101"/>
        <v>19.083402542643579</v>
      </c>
      <c r="EL83" s="70">
        <f t="shared" si="101"/>
        <v>19.017654941111015</v>
      </c>
      <c r="EM83" s="70">
        <f t="shared" si="101"/>
        <v>19</v>
      </c>
      <c r="EN83" s="70">
        <f t="shared" si="101"/>
        <v>18.984394616104513</v>
      </c>
      <c r="EO83" s="70">
        <f t="shared" si="101"/>
        <v>18.969720153311883</v>
      </c>
      <c r="EP83" s="70">
        <f t="shared" si="101"/>
        <v>18.970295282970323</v>
      </c>
      <c r="EQ83" s="70">
        <f t="shared" si="101"/>
        <v>18.988639834761234</v>
      </c>
      <c r="ER83" s="70">
        <f t="shared" si="101"/>
        <v>18.970254191454842</v>
      </c>
      <c r="ES83" s="70">
        <f t="shared" si="101"/>
        <v>19.05436981734249</v>
      </c>
      <c r="ET83" s="70">
        <f t="shared" si="101"/>
        <v>19.137705333389636</v>
      </c>
      <c r="EU83" s="70">
        <f t="shared" si="101"/>
        <v>19.261736566915118</v>
      </c>
      <c r="EV83" s="70">
        <f t="shared" si="101"/>
        <v>19.32576539387685</v>
      </c>
      <c r="EW83" s="70">
        <f t="shared" si="101"/>
        <v>19.513673670946428</v>
      </c>
      <c r="EX83" s="70">
        <f t="shared" si="101"/>
        <v>19.857347621322777</v>
      </c>
      <c r="EY83" s="70">
        <f t="shared" si="101"/>
        <v>20.06740692710866</v>
      </c>
      <c r="EZ83" s="70">
        <f t="shared" si="101"/>
        <v>20.407544219154442</v>
      </c>
      <c r="FA83" s="70">
        <f t="shared" si="101"/>
        <v>20.742470551873346</v>
      </c>
      <c r="FB83" s="70">
        <f t="shared" si="101"/>
        <v>20.978151377262147</v>
      </c>
      <c r="FC83" s="70">
        <f t="shared" si="101"/>
        <v>21.372684265897483</v>
      </c>
      <c r="FD83" s="70">
        <f t="shared" si="101"/>
        <v>21.421190959966161</v>
      </c>
      <c r="FE83" s="70">
        <f t="shared" si="101"/>
        <v>21.313918512441891</v>
      </c>
      <c r="FF83" s="70">
        <f t="shared" si="101"/>
        <v>21.274471178012963</v>
      </c>
      <c r="FG83" s="70">
        <f t="shared" si="101"/>
        <v>21.202457440322657</v>
      </c>
      <c r="FH83" s="70">
        <f t="shared" si="101"/>
        <v>20.941120299206229</v>
      </c>
      <c r="FI83" s="70">
        <f t="shared" si="101"/>
        <v>20.760721221983101</v>
      </c>
      <c r="FJ83" s="70">
        <f t="shared" si="101"/>
        <v>20.646613196561514</v>
      </c>
      <c r="FK83" s="70">
        <f t="shared" si="101"/>
        <v>20.447593603593138</v>
      </c>
      <c r="FL83" s="70">
        <f t="shared" si="101"/>
        <v>20.122627774677877</v>
      </c>
      <c r="FM83" s="70">
        <f t="shared" si="101"/>
        <v>19.823378596524545</v>
      </c>
      <c r="FN83" s="70">
        <f t="shared" si="101"/>
        <v>19.630082772568947</v>
      </c>
      <c r="FO83" s="70">
        <f t="shared" si="101"/>
        <v>19.384236300712594</v>
      </c>
      <c r="FP83" s="70">
        <f t="shared" si="101"/>
        <v>19.31205865708732</v>
      </c>
      <c r="FQ83" s="70">
        <f t="shared" si="101"/>
        <v>19.149820586958782</v>
      </c>
      <c r="FR83" s="70">
        <f t="shared" si="101"/>
        <v>18.859839706450369</v>
      </c>
      <c r="FS83" s="70">
        <f t="shared" si="101"/>
        <v>18.824491071589563</v>
      </c>
      <c r="FT83" s="70">
        <f t="shared" si="101"/>
        <v>18.601435125558648</v>
      </c>
      <c r="FU83" s="70">
        <f t="shared" si="101"/>
        <v>18.371958251137091</v>
      </c>
      <c r="FV83" s="70">
        <f t="shared" si="101"/>
        <v>18.354197241403504</v>
      </c>
      <c r="FW83" s="70">
        <f t="shared" si="101"/>
        <v>18.081809730399751</v>
      </c>
      <c r="FX83" s="70">
        <f t="shared" si="101"/>
        <v>18.001896183929841</v>
      </c>
      <c r="FY83" s="70">
        <f t="shared" si="101"/>
        <v>17.872578972447236</v>
      </c>
      <c r="FZ83" s="70">
        <f t="shared" si="101"/>
        <v>17.74306637581801</v>
      </c>
      <c r="GA83" s="70">
        <f t="shared" si="101"/>
        <v>17.768216318264887</v>
      </c>
      <c r="GB83" s="70">
        <f t="shared" si="101"/>
        <v>17.767618964492041</v>
      </c>
      <c r="GC83" s="70">
        <f t="shared" si="101"/>
        <v>17.727629342283048</v>
      </c>
      <c r="GD83" s="70">
        <f t="shared" si="101"/>
        <v>17.723299889728452</v>
      </c>
      <c r="GE83" s="70">
        <f t="shared" si="101"/>
        <v>17.58624944342219</v>
      </c>
      <c r="GF83" s="70">
        <f t="shared" si="101"/>
        <v>17.556224600523418</v>
      </c>
      <c r="GG83" s="70">
        <f t="shared" si="101"/>
        <v>17.505479683021413</v>
      </c>
      <c r="GH83" s="70">
        <f t="shared" si="101"/>
        <v>17.463183492845438</v>
      </c>
      <c r="GI83" s="70">
        <f t="shared" si="101"/>
        <v>17.356178747978987</v>
      </c>
      <c r="GJ83" s="70">
        <f t="shared" si="101"/>
        <v>17.216064855703209</v>
      </c>
      <c r="GK83" s="70">
        <f t="shared" si="101"/>
        <v>17.240492542280581</v>
      </c>
      <c r="GL83" s="70">
        <f t="shared" ref="GL83:IC83" si="102">100*GL66/GL$57</f>
        <v>17.248640287410808</v>
      </c>
      <c r="GM83" s="70">
        <f t="shared" si="102"/>
        <v>17.179194489488975</v>
      </c>
      <c r="GN83" s="70">
        <f t="shared" si="102"/>
        <v>17.186879786235007</v>
      </c>
      <c r="GO83" s="70">
        <f t="shared" si="102"/>
        <v>17.116612577424203</v>
      </c>
      <c r="GP83" s="70">
        <f t="shared" si="102"/>
        <v>17.105930408040862</v>
      </c>
      <c r="GQ83" s="70">
        <f t="shared" si="102"/>
        <v>17.060484667741004</v>
      </c>
      <c r="GR83" s="70">
        <f t="shared" si="102"/>
        <v>16.992176484597291</v>
      </c>
      <c r="GS83" s="70">
        <f t="shared" si="102"/>
        <v>16.808502026671412</v>
      </c>
      <c r="GT83" s="70">
        <f t="shared" si="102"/>
        <v>16.675031185085928</v>
      </c>
      <c r="GU83" s="70">
        <f t="shared" si="102"/>
        <v>16.587422922385063</v>
      </c>
      <c r="GV83" s="70">
        <f t="shared" si="102"/>
        <v>16.547631245209178</v>
      </c>
      <c r="GW83" s="70">
        <f t="shared" si="102"/>
        <v>16.518361962383803</v>
      </c>
      <c r="GX83" s="70">
        <f t="shared" si="102"/>
        <v>16.493911322724127</v>
      </c>
      <c r="GY83" s="70">
        <f t="shared" si="102"/>
        <v>16.469017835681793</v>
      </c>
      <c r="GZ83" s="70">
        <f t="shared" si="102"/>
        <v>16.441369238591143</v>
      </c>
      <c r="HA83" s="70">
        <f t="shared" si="102"/>
        <v>16.413497562911854</v>
      </c>
      <c r="HB83" s="70">
        <f t="shared" si="102"/>
        <v>16.363813446836581</v>
      </c>
      <c r="HC83" s="70">
        <f t="shared" si="102"/>
        <v>16.322377141628845</v>
      </c>
      <c r="HD83" s="70">
        <f t="shared" si="102"/>
        <v>16.292090397163964</v>
      </c>
      <c r="HE83" s="70">
        <f t="shared" si="102"/>
        <v>16.263987096618752</v>
      </c>
      <c r="HF83" s="70">
        <f t="shared" si="102"/>
        <v>16.239818669091427</v>
      </c>
      <c r="HG83" s="70">
        <f t="shared" si="102"/>
        <v>16.214026747645146</v>
      </c>
      <c r="HH83" s="70">
        <f t="shared" si="102"/>
        <v>16.186283804676883</v>
      </c>
      <c r="HI83" s="70">
        <f t="shared" si="102"/>
        <v>16.157051921947541</v>
      </c>
      <c r="HJ83" s="70">
        <f t="shared" si="102"/>
        <v>16.122512266830569</v>
      </c>
      <c r="HK83" s="70">
        <f t="shared" si="102"/>
        <v>16.083026359589006</v>
      </c>
      <c r="HL83" s="70">
        <f t="shared" si="102"/>
        <v>16.05493397778713</v>
      </c>
      <c r="HM83" s="70">
        <f t="shared" si="102"/>
        <v>16.023543178230533</v>
      </c>
      <c r="HN83" s="70">
        <f t="shared" si="102"/>
        <v>15.99290719155676</v>
      </c>
      <c r="HO83" s="70">
        <f t="shared" si="102"/>
        <v>15.96262864113042</v>
      </c>
      <c r="HP83" s="70">
        <f t="shared" si="102"/>
        <v>15.93701619545862</v>
      </c>
      <c r="HQ83" s="70">
        <f t="shared" si="102"/>
        <v>15.913176446966625</v>
      </c>
      <c r="HR83" s="70">
        <f t="shared" si="102"/>
        <v>15.889076986394015</v>
      </c>
      <c r="HS83" s="70">
        <f t="shared" si="102"/>
        <v>15.864684225878491</v>
      </c>
      <c r="HT83" s="70">
        <f t="shared" si="102"/>
        <v>15.839660717493746</v>
      </c>
      <c r="HU83" s="70">
        <f t="shared" si="102"/>
        <v>15.810265562390651</v>
      </c>
      <c r="HV83" s="70">
        <f t="shared" si="102"/>
        <v>15.778107195866982</v>
      </c>
      <c r="HW83" s="70">
        <f t="shared" si="102"/>
        <v>15.744256644570271</v>
      </c>
      <c r="HX83" s="70">
        <f t="shared" si="102"/>
        <v>15.711516983393448</v>
      </c>
      <c r="HY83" s="70">
        <f t="shared" si="102"/>
        <v>15.680378406981321</v>
      </c>
      <c r="HZ83" s="70">
        <f t="shared" si="102"/>
        <v>15.651914273675748</v>
      </c>
      <c r="IA83" s="70">
        <f t="shared" si="102"/>
        <v>15.624375523146503</v>
      </c>
      <c r="IB83" s="70">
        <f t="shared" si="102"/>
        <v>15.595642597957841</v>
      </c>
      <c r="IC83" s="70">
        <f t="shared" si="102"/>
        <v>15.565756585224777</v>
      </c>
      <c r="ID83" s="70"/>
    </row>
    <row r="84" spans="1:238">
      <c r="A84" s="70" t="s">
        <v>461</v>
      </c>
      <c r="B84" s="70">
        <f t="shared" ref="B84:BM84" si="103">100*B67/B$57</f>
        <v>12.709284627092845</v>
      </c>
      <c r="C84" s="70">
        <f t="shared" si="103"/>
        <v>12.347760914371371</v>
      </c>
      <c r="D84" s="70">
        <f t="shared" si="103"/>
        <v>12.190406039959489</v>
      </c>
      <c r="E84" s="70">
        <f t="shared" si="103"/>
        <v>12.263457652030132</v>
      </c>
      <c r="F84" s="70">
        <f t="shared" si="103"/>
        <v>11.742424242424244</v>
      </c>
      <c r="G84" s="70">
        <f t="shared" si="103"/>
        <v>11.614632880740295</v>
      </c>
      <c r="H84" s="70">
        <f t="shared" si="103"/>
        <v>11.513967903540799</v>
      </c>
      <c r="I84" s="70">
        <f t="shared" si="103"/>
        <v>11.316474838276063</v>
      </c>
      <c r="J84" s="70">
        <f t="shared" si="103"/>
        <v>11.490329920364051</v>
      </c>
      <c r="K84" s="70">
        <f t="shared" si="103"/>
        <v>11.386607706885657</v>
      </c>
      <c r="L84" s="70">
        <f t="shared" si="103"/>
        <v>10.754687742135443</v>
      </c>
      <c r="M84" s="70">
        <f t="shared" si="103"/>
        <v>10.700579426593421</v>
      </c>
      <c r="N84" s="70">
        <f t="shared" si="103"/>
        <v>10.627949183303086</v>
      </c>
      <c r="O84" s="70">
        <f t="shared" si="103"/>
        <v>10.361411698139896</v>
      </c>
      <c r="P84" s="70">
        <f t="shared" si="103"/>
        <v>10.057190682103501</v>
      </c>
      <c r="Q84" s="70">
        <f t="shared" si="103"/>
        <v>9.997967892704736</v>
      </c>
      <c r="R84" s="70">
        <f t="shared" si="103"/>
        <v>10.240075107296136</v>
      </c>
      <c r="S84" s="70">
        <f t="shared" si="103"/>
        <v>10.12352133847461</v>
      </c>
      <c r="T84" s="70">
        <f t="shared" si="103"/>
        <v>10.282051282051283</v>
      </c>
      <c r="U84" s="70">
        <f t="shared" si="103"/>
        <v>10.464462086641245</v>
      </c>
      <c r="V84" s="70">
        <f t="shared" si="103"/>
        <v>10.43252273992946</v>
      </c>
      <c r="W84" s="70">
        <f t="shared" si="103"/>
        <v>10.254858042254373</v>
      </c>
      <c r="X84" s="70">
        <f t="shared" si="103"/>
        <v>10.299450228096854</v>
      </c>
      <c r="Y84" s="70">
        <f t="shared" si="103"/>
        <v>10.262231808377797</v>
      </c>
      <c r="Z84" s="70">
        <f t="shared" si="103"/>
        <v>9.9752815160670139</v>
      </c>
      <c r="AA84" s="70">
        <f t="shared" si="103"/>
        <v>9.8526156670085836</v>
      </c>
      <c r="AB84" s="70">
        <f t="shared" si="103"/>
        <v>9.8006996713664805</v>
      </c>
      <c r="AC84" s="70">
        <f t="shared" si="103"/>
        <v>9.8330145272191487</v>
      </c>
      <c r="AD84" s="70">
        <f t="shared" si="103"/>
        <v>9.765664286432667</v>
      </c>
      <c r="AE84" s="70">
        <f t="shared" si="103"/>
        <v>9.6745950678534935</v>
      </c>
      <c r="AF84" s="70">
        <f t="shared" si="103"/>
        <v>9.5303280623082376</v>
      </c>
      <c r="AG84" s="70">
        <f t="shared" si="103"/>
        <v>9.5319502841565402</v>
      </c>
      <c r="AH84" s="70">
        <f t="shared" si="103"/>
        <v>9.4788451062284356</v>
      </c>
      <c r="AI84" s="70">
        <f t="shared" si="103"/>
        <v>9.3069137073254424</v>
      </c>
      <c r="AJ84" s="70">
        <f t="shared" si="103"/>
        <v>9.2730992442904263</v>
      </c>
      <c r="AK84" s="70">
        <f t="shared" si="103"/>
        <v>9.1969800960878523</v>
      </c>
      <c r="AL84" s="70">
        <f t="shared" si="103"/>
        <v>9.1704266603340461</v>
      </c>
      <c r="AM84" s="70">
        <f t="shared" si="103"/>
        <v>9.1694967582587221</v>
      </c>
      <c r="AN84" s="70">
        <f t="shared" si="103"/>
        <v>9.1355525566051892</v>
      </c>
      <c r="AO84" s="70">
        <f t="shared" si="103"/>
        <v>9.1523183670472488</v>
      </c>
      <c r="AP84" s="70">
        <f t="shared" si="103"/>
        <v>9.359093841852463</v>
      </c>
      <c r="AQ84" s="70">
        <f t="shared" si="103"/>
        <v>9.8841781654393355</v>
      </c>
      <c r="AR84" s="70">
        <f t="shared" si="103"/>
        <v>9.6656747768247868</v>
      </c>
      <c r="AS84" s="70">
        <f t="shared" si="103"/>
        <v>9.5726152197213299</v>
      </c>
      <c r="AT84" s="70">
        <f t="shared" si="103"/>
        <v>9.5128352858331731</v>
      </c>
      <c r="AU84" s="70">
        <f t="shared" si="103"/>
        <v>9.8624505928853736</v>
      </c>
      <c r="AV84" s="70">
        <f t="shared" si="103"/>
        <v>9.7344047107894252</v>
      </c>
      <c r="AW84" s="70">
        <f t="shared" si="103"/>
        <v>10.037186052182394</v>
      </c>
      <c r="AX84" s="70">
        <f t="shared" si="103"/>
        <v>10.22814036587973</v>
      </c>
      <c r="AY84" s="70">
        <f t="shared" si="103"/>
        <v>10.291116446578631</v>
      </c>
      <c r="AZ84" s="70">
        <f t="shared" si="103"/>
        <v>10.441731277663903</v>
      </c>
      <c r="BA84" s="70">
        <f t="shared" si="103"/>
        <v>10.700640686533827</v>
      </c>
      <c r="BB84" s="70">
        <f t="shared" si="103"/>
        <v>10.666781827604076</v>
      </c>
      <c r="BC84" s="70">
        <f t="shared" si="103"/>
        <v>10.626466972169442</v>
      </c>
      <c r="BD84" s="70">
        <f t="shared" si="103"/>
        <v>10.690664642740975</v>
      </c>
      <c r="BE84" s="70">
        <f t="shared" si="103"/>
        <v>10.124647534719477</v>
      </c>
      <c r="BF84" s="70">
        <f t="shared" si="103"/>
        <v>10.040684731711062</v>
      </c>
      <c r="BG84" s="70">
        <f t="shared" si="103"/>
        <v>10.18306065442937</v>
      </c>
      <c r="BH84" s="70">
        <f t="shared" si="103"/>
        <v>10.13637587836349</v>
      </c>
      <c r="BI84" s="70">
        <f t="shared" si="103"/>
        <v>10.425203683170226</v>
      </c>
      <c r="BJ84" s="70">
        <f t="shared" si="103"/>
        <v>10.278473831024538</v>
      </c>
      <c r="BK84" s="70">
        <f t="shared" si="103"/>
        <v>10.414677873757247</v>
      </c>
      <c r="BL84" s="70">
        <f t="shared" si="103"/>
        <v>10.556670010030089</v>
      </c>
      <c r="BM84" s="70">
        <f t="shared" si="103"/>
        <v>10.494813348034471</v>
      </c>
      <c r="BN84" s="70">
        <f t="shared" ref="BN84:DY84" si="104">100*BN67/BN$57</f>
        <v>10.293041105614588</v>
      </c>
      <c r="BO84" s="70">
        <f t="shared" si="104"/>
        <v>10.511957406551822</v>
      </c>
      <c r="BP84" s="70">
        <f t="shared" si="104"/>
        <v>10.745057186882827</v>
      </c>
      <c r="BQ84" s="70">
        <f t="shared" si="104"/>
        <v>10.51614565441429</v>
      </c>
      <c r="BR84" s="70">
        <f t="shared" si="104"/>
        <v>10.420990216424549</v>
      </c>
      <c r="BS84" s="70">
        <f t="shared" si="104"/>
        <v>10.428196912321585</v>
      </c>
      <c r="BT84" s="70">
        <f t="shared" si="104"/>
        <v>10.320189984850344</v>
      </c>
      <c r="BU84" s="70">
        <f t="shared" si="104"/>
        <v>10.257587859424921</v>
      </c>
      <c r="BV84" s="70">
        <f t="shared" si="104"/>
        <v>9.9696456025545004</v>
      </c>
      <c r="BW84" s="70">
        <f t="shared" si="104"/>
        <v>9.7668593448940264</v>
      </c>
      <c r="BX84" s="70">
        <f t="shared" si="104"/>
        <v>9.6047550541379572</v>
      </c>
      <c r="BY84" s="70">
        <f t="shared" si="104"/>
        <v>9.7342346513566067</v>
      </c>
      <c r="BZ84" s="70">
        <f t="shared" si="104"/>
        <v>9.4333460345109135</v>
      </c>
      <c r="CA84" s="70">
        <f t="shared" si="104"/>
        <v>9.5198218262806229</v>
      </c>
      <c r="CB84" s="70">
        <f t="shared" si="104"/>
        <v>9.5059170558696504</v>
      </c>
      <c r="CC84" s="70">
        <f t="shared" si="104"/>
        <v>9.4097995545657014</v>
      </c>
      <c r="CD84" s="70">
        <f t="shared" si="104"/>
        <v>9.4283719583837087</v>
      </c>
      <c r="CE84" s="70">
        <f t="shared" si="104"/>
        <v>9.4614093959731544</v>
      </c>
      <c r="CF84" s="70">
        <f t="shared" si="104"/>
        <v>9.3464780302904362</v>
      </c>
      <c r="CG84" s="70">
        <f t="shared" si="104"/>
        <v>9.4875680716771882</v>
      </c>
      <c r="CH84" s="70">
        <f t="shared" si="104"/>
        <v>9.633483563096501</v>
      </c>
      <c r="CI84" s="70">
        <f t="shared" si="104"/>
        <v>9.5741729096280341</v>
      </c>
      <c r="CJ84" s="70">
        <f t="shared" si="104"/>
        <v>9.4474612868399426</v>
      </c>
      <c r="CK84" s="70">
        <f t="shared" si="104"/>
        <v>9.2170165216697271</v>
      </c>
      <c r="CL84" s="70">
        <f t="shared" si="104"/>
        <v>9.1197686662161512</v>
      </c>
      <c r="CM84" s="70">
        <f t="shared" si="104"/>
        <v>8.9772516535822469</v>
      </c>
      <c r="CN84" s="70">
        <f t="shared" si="104"/>
        <v>9.0488228306886374</v>
      </c>
      <c r="CO84" s="70">
        <f t="shared" si="104"/>
        <v>8.957011136390852</v>
      </c>
      <c r="CP84" s="70">
        <f t="shared" si="104"/>
        <v>8.6232260940634511</v>
      </c>
      <c r="CQ84" s="70">
        <f t="shared" si="104"/>
        <v>8.4697968834907265</v>
      </c>
      <c r="CR84" s="70">
        <f t="shared" si="104"/>
        <v>8.4087705787477667</v>
      </c>
      <c r="CS84" s="70">
        <f t="shared" si="104"/>
        <v>8.3393929024623237</v>
      </c>
      <c r="CT84" s="70">
        <f t="shared" si="104"/>
        <v>7.9682954593363968</v>
      </c>
      <c r="CU84" s="70">
        <f t="shared" si="104"/>
        <v>7.85715271357408</v>
      </c>
      <c r="CV84" s="70">
        <f t="shared" si="104"/>
        <v>8.0001636862135275</v>
      </c>
      <c r="CW84" s="70">
        <f t="shared" si="104"/>
        <v>7.7233645862674862</v>
      </c>
      <c r="CX84" s="70">
        <f t="shared" si="104"/>
        <v>7.6984432952687341</v>
      </c>
      <c r="CY84" s="70">
        <f t="shared" si="104"/>
        <v>7.6638965835641732</v>
      </c>
      <c r="CZ84" s="70">
        <f t="shared" si="104"/>
        <v>7.539925290572814</v>
      </c>
      <c r="DA84" s="70">
        <f t="shared" si="104"/>
        <v>7.2987160023672892</v>
      </c>
      <c r="DB84" s="70">
        <f t="shared" si="104"/>
        <v>7.3686217195145192</v>
      </c>
      <c r="DC84" s="70">
        <f t="shared" si="104"/>
        <v>7.2465391893237721</v>
      </c>
      <c r="DD84" s="70">
        <f t="shared" si="104"/>
        <v>7.1057874412770241</v>
      </c>
      <c r="DE84" s="70">
        <f t="shared" si="104"/>
        <v>6.9844306157534088</v>
      </c>
      <c r="DF84" s="70">
        <f t="shared" si="104"/>
        <v>6.8243509871213845</v>
      </c>
      <c r="DG84" s="70">
        <f t="shared" si="104"/>
        <v>6.8929896229515908</v>
      </c>
      <c r="DH84" s="70">
        <f t="shared" si="104"/>
        <v>6.7645564944359799</v>
      </c>
      <c r="DI84" s="70">
        <f t="shared" si="104"/>
        <v>6.721500359347016</v>
      </c>
      <c r="DJ84" s="70">
        <f t="shared" si="104"/>
        <v>6.4535047651271649</v>
      </c>
      <c r="DK84" s="70">
        <f t="shared" si="104"/>
        <v>6.5453694103481714</v>
      </c>
      <c r="DL84" s="70">
        <f t="shared" si="104"/>
        <v>6.4531690256657637</v>
      </c>
      <c r="DM84" s="70">
        <f t="shared" si="104"/>
        <v>6.3933720680008612</v>
      </c>
      <c r="DN84" s="70">
        <f t="shared" si="104"/>
        <v>6.3234685100825079</v>
      </c>
      <c r="DO84" s="70">
        <f t="shared" si="104"/>
        <v>6.2976417966863343</v>
      </c>
      <c r="DP84" s="70">
        <f t="shared" si="104"/>
        <v>6.3510261415631231</v>
      </c>
      <c r="DQ84" s="70">
        <f t="shared" si="104"/>
        <v>6.4165504980099817</v>
      </c>
      <c r="DR84" s="70">
        <f t="shared" si="104"/>
        <v>6.2022013616051348</v>
      </c>
      <c r="DS84" s="70">
        <f t="shared" si="104"/>
        <v>6.2648203987236153</v>
      </c>
      <c r="DT84" s="70">
        <f t="shared" si="104"/>
        <v>6.1444989243977597</v>
      </c>
      <c r="DU84" s="70">
        <f t="shared" si="104"/>
        <v>6.1155283073091296</v>
      </c>
      <c r="DV84" s="70">
        <f t="shared" si="104"/>
        <v>6.2360950644043198</v>
      </c>
      <c r="DW84" s="70">
        <f t="shared" si="104"/>
        <v>6.2852667534771376</v>
      </c>
      <c r="DX84" s="70">
        <f t="shared" si="104"/>
        <v>6.3635419910723563</v>
      </c>
      <c r="DY84" s="70">
        <f t="shared" si="104"/>
        <v>6.4425954241437866</v>
      </c>
      <c r="DZ84" s="70">
        <f t="shared" ref="DZ84:GK84" si="105">100*DZ67/DZ$57</f>
        <v>6.6169246454722401</v>
      </c>
      <c r="EA84" s="70">
        <f t="shared" si="105"/>
        <v>6.7445745969962907</v>
      </c>
      <c r="EB84" s="70">
        <f t="shared" si="105"/>
        <v>6.806706634764967</v>
      </c>
      <c r="EC84" s="70">
        <f t="shared" si="105"/>
        <v>7.0008580589802643</v>
      </c>
      <c r="ED84" s="70">
        <f t="shared" si="105"/>
        <v>7.0845441945723611</v>
      </c>
      <c r="EE84" s="70">
        <f t="shared" si="105"/>
        <v>7.2969795543141016</v>
      </c>
      <c r="EF84" s="70">
        <f t="shared" si="105"/>
        <v>7.1987412792959464</v>
      </c>
      <c r="EG84" s="70">
        <f t="shared" si="105"/>
        <v>7.2612644762220357</v>
      </c>
      <c r="EH84" s="70">
        <f t="shared" si="105"/>
        <v>7.3094411167597855</v>
      </c>
      <c r="EI84" s="70">
        <f t="shared" si="105"/>
        <v>7.3020067718226116</v>
      </c>
      <c r="EJ84" s="70">
        <f t="shared" si="105"/>
        <v>7.3329919615062629</v>
      </c>
      <c r="EK84" s="70">
        <f t="shared" si="105"/>
        <v>7.2613875934325689</v>
      </c>
      <c r="EL84" s="70">
        <f t="shared" si="105"/>
        <v>7.2994130692014139</v>
      </c>
      <c r="EM84" s="70">
        <f t="shared" si="105"/>
        <v>7.2734314484895428</v>
      </c>
      <c r="EN84" s="70">
        <f t="shared" si="105"/>
        <v>7.2746501913580719</v>
      </c>
      <c r="EO84" s="70">
        <f t="shared" si="105"/>
        <v>7.2253099615220187</v>
      </c>
      <c r="EP84" s="70">
        <f t="shared" si="105"/>
        <v>7.3258403840075275</v>
      </c>
      <c r="EQ84" s="70">
        <f t="shared" si="105"/>
        <v>7.2481054269880296</v>
      </c>
      <c r="ER84" s="70">
        <f t="shared" si="105"/>
        <v>7.1743284658373891</v>
      </c>
      <c r="ES84" s="70">
        <f t="shared" si="105"/>
        <v>7.2279371954520837</v>
      </c>
      <c r="ET84" s="70">
        <f t="shared" si="105"/>
        <v>7.1590445223315458</v>
      </c>
      <c r="EU84" s="70">
        <f t="shared" si="105"/>
        <v>7.2449660696406717</v>
      </c>
      <c r="EV84" s="70">
        <f t="shared" si="105"/>
        <v>7.2810457516339868</v>
      </c>
      <c r="EW84" s="70">
        <f t="shared" si="105"/>
        <v>7.3875285222899558</v>
      </c>
      <c r="EX84" s="70">
        <f t="shared" si="105"/>
        <v>7.5783222988191934</v>
      </c>
      <c r="EY84" s="70">
        <f t="shared" si="105"/>
        <v>7.7369373750472796</v>
      </c>
      <c r="EZ84" s="70">
        <f t="shared" si="105"/>
        <v>7.8778850301984464</v>
      </c>
      <c r="FA84" s="70">
        <f t="shared" si="105"/>
        <v>8.0902503520038476</v>
      </c>
      <c r="FB84" s="70">
        <f t="shared" si="105"/>
        <v>8.2184167564000141</v>
      </c>
      <c r="FC84" s="70">
        <f t="shared" si="105"/>
        <v>8.4359258407708548</v>
      </c>
      <c r="FD84" s="70">
        <f t="shared" si="105"/>
        <v>8.4984362322559175</v>
      </c>
      <c r="FE84" s="70">
        <f t="shared" si="105"/>
        <v>8.5684987694831847</v>
      </c>
      <c r="FF84" s="70">
        <f t="shared" si="105"/>
        <v>8.6656160419525321</v>
      </c>
      <c r="FG84" s="70">
        <f t="shared" si="105"/>
        <v>8.7269949953437251</v>
      </c>
      <c r="FH84" s="70">
        <f t="shared" si="105"/>
        <v>8.6359989124596321</v>
      </c>
      <c r="FI84" s="70">
        <f t="shared" si="105"/>
        <v>8.6025667943939954</v>
      </c>
      <c r="FJ84" s="70">
        <f t="shared" si="105"/>
        <v>8.5353726988446805</v>
      </c>
      <c r="FK84" s="70">
        <f t="shared" si="105"/>
        <v>8.4653011706095675</v>
      </c>
      <c r="FL84" s="70">
        <f t="shared" si="105"/>
        <v>8.2606994657482407</v>
      </c>
      <c r="FM84" s="70">
        <f t="shared" si="105"/>
        <v>8.1739625866489405</v>
      </c>
      <c r="FN84" s="70">
        <f t="shared" si="105"/>
        <v>8.0874917289853805</v>
      </c>
      <c r="FO84" s="70">
        <f t="shared" si="105"/>
        <v>7.9753347820434248</v>
      </c>
      <c r="FP84" s="70">
        <f t="shared" si="105"/>
        <v>7.9552444455379767</v>
      </c>
      <c r="FQ84" s="70">
        <f t="shared" si="105"/>
        <v>7.7578565795988723</v>
      </c>
      <c r="FR84" s="70">
        <f t="shared" si="105"/>
        <v>7.4835843955195065</v>
      </c>
      <c r="FS84" s="70">
        <f t="shared" si="105"/>
        <v>7.4065837635759317</v>
      </c>
      <c r="FT84" s="70">
        <f t="shared" si="105"/>
        <v>7.2314184477140673</v>
      </c>
      <c r="FU84" s="70">
        <f t="shared" si="105"/>
        <v>7.1158045085493846</v>
      </c>
      <c r="FV84" s="70">
        <f t="shared" si="105"/>
        <v>7.0935338451373742</v>
      </c>
      <c r="FW84" s="70">
        <f t="shared" si="105"/>
        <v>6.9276589883965158</v>
      </c>
      <c r="FX84" s="70">
        <f t="shared" si="105"/>
        <v>6.9233287057416</v>
      </c>
      <c r="FY84" s="70">
        <f t="shared" si="105"/>
        <v>6.7802786108697477</v>
      </c>
      <c r="FZ84" s="70">
        <f t="shared" si="105"/>
        <v>6.7583359301963224</v>
      </c>
      <c r="GA84" s="70">
        <f t="shared" si="105"/>
        <v>6.7009488894864804</v>
      </c>
      <c r="GB84" s="70">
        <f t="shared" si="105"/>
        <v>6.6629934919344738</v>
      </c>
      <c r="GC84" s="70">
        <f t="shared" si="105"/>
        <v>6.6828662337096265</v>
      </c>
      <c r="GD84" s="70">
        <f t="shared" si="105"/>
        <v>6.6461695574471324</v>
      </c>
      <c r="GE84" s="70">
        <f t="shared" si="105"/>
        <v>6.5737874650630079</v>
      </c>
      <c r="GF84" s="70">
        <f t="shared" si="105"/>
        <v>6.5740760441711537</v>
      </c>
      <c r="GG84" s="70">
        <f t="shared" si="105"/>
        <v>6.555070814365199</v>
      </c>
      <c r="GH84" s="70">
        <f t="shared" si="105"/>
        <v>6.5356475634830362</v>
      </c>
      <c r="GI84" s="70">
        <f t="shared" si="105"/>
        <v>6.5292291480492386</v>
      </c>
      <c r="GJ84" s="70">
        <f t="shared" si="105"/>
        <v>6.451876394341463</v>
      </c>
      <c r="GK84" s="70">
        <f t="shared" si="105"/>
        <v>6.4573059429804651</v>
      </c>
      <c r="GL84" s="70">
        <f t="shared" ref="GL84:IC84" si="106">100*GL67/GL$57</f>
        <v>6.4607554513247845</v>
      </c>
      <c r="GM84" s="70">
        <f t="shared" si="106"/>
        <v>6.4325222051842301</v>
      </c>
      <c r="GN84" s="70">
        <f t="shared" si="106"/>
        <v>6.4357010775382166</v>
      </c>
      <c r="GO84" s="70">
        <f t="shared" si="106"/>
        <v>6.4246532065826125</v>
      </c>
      <c r="GP84" s="70">
        <f t="shared" si="106"/>
        <v>6.4369499815785236</v>
      </c>
      <c r="GQ84" s="70">
        <f t="shared" si="106"/>
        <v>6.401046239536857</v>
      </c>
      <c r="GR84" s="70">
        <f t="shared" si="106"/>
        <v>6.3500745974048716</v>
      </c>
      <c r="GS84" s="70">
        <f t="shared" si="106"/>
        <v>6.1737270155904724</v>
      </c>
      <c r="GT84" s="70">
        <f t="shared" si="106"/>
        <v>6.0507312854512563</v>
      </c>
      <c r="GU84" s="70">
        <f t="shared" si="106"/>
        <v>5.9713305858732539</v>
      </c>
      <c r="GV84" s="70">
        <f t="shared" si="106"/>
        <v>5.9367604175179274</v>
      </c>
      <c r="GW84" s="70">
        <f t="shared" si="106"/>
        <v>5.9095056863532962</v>
      </c>
      <c r="GX84" s="70">
        <f t="shared" si="106"/>
        <v>5.8861587144500662</v>
      </c>
      <c r="GY84" s="70">
        <f t="shared" si="106"/>
        <v>5.8624812524728069</v>
      </c>
      <c r="GZ84" s="70">
        <f t="shared" si="106"/>
        <v>5.8358494056830876</v>
      </c>
      <c r="HA84" s="70">
        <f t="shared" si="106"/>
        <v>5.8087060679944997</v>
      </c>
      <c r="HB84" s="70">
        <f t="shared" si="106"/>
        <v>5.7610536458461254</v>
      </c>
      <c r="HC84" s="70">
        <f t="shared" si="106"/>
        <v>5.7205154547772512</v>
      </c>
      <c r="HD84" s="70">
        <f t="shared" si="106"/>
        <v>5.6920497815146573</v>
      </c>
      <c r="HE84" s="70">
        <f t="shared" si="106"/>
        <v>5.664863855492019</v>
      </c>
      <c r="HF84" s="70">
        <f t="shared" si="106"/>
        <v>5.6425152986276634</v>
      </c>
      <c r="HG84" s="70">
        <f t="shared" si="106"/>
        <v>5.6195796000563263</v>
      </c>
      <c r="HH84" s="70">
        <f t="shared" si="106"/>
        <v>5.5956709174604411</v>
      </c>
      <c r="HI84" s="70">
        <f t="shared" si="106"/>
        <v>5.5719003055478549</v>
      </c>
      <c r="HJ84" s="70">
        <f t="shared" si="106"/>
        <v>5.5448777879173825</v>
      </c>
      <c r="HK84" s="70">
        <f t="shared" si="106"/>
        <v>5.5134201067924282</v>
      </c>
      <c r="HL84" s="70">
        <f t="shared" si="106"/>
        <v>5.4927367122901272</v>
      </c>
      <c r="HM84" s="70">
        <f t="shared" si="106"/>
        <v>5.4687624067289038</v>
      </c>
      <c r="HN84" s="70">
        <f t="shared" si="106"/>
        <v>5.4450425277688916</v>
      </c>
      <c r="HO84" s="70">
        <f t="shared" si="106"/>
        <v>5.4219466450143141</v>
      </c>
      <c r="HP84" s="70">
        <f t="shared" si="106"/>
        <v>5.4004239654894626</v>
      </c>
      <c r="HQ84" s="70">
        <f t="shared" si="106"/>
        <v>5.3797299673137662</v>
      </c>
      <c r="HR84" s="70">
        <f t="shared" si="106"/>
        <v>5.3590571144112831</v>
      </c>
      <c r="HS84" s="70">
        <f t="shared" si="106"/>
        <v>5.3389918738152282</v>
      </c>
      <c r="HT84" s="70">
        <f t="shared" si="106"/>
        <v>5.3203489318943271</v>
      </c>
      <c r="HU84" s="70">
        <f t="shared" si="106"/>
        <v>5.3001973509540354</v>
      </c>
      <c r="HV84" s="70">
        <f t="shared" si="106"/>
        <v>5.2801321045716145</v>
      </c>
      <c r="HW84" s="70">
        <f t="shared" si="106"/>
        <v>5.2596769322026846</v>
      </c>
      <c r="HX84" s="70">
        <f t="shared" si="106"/>
        <v>5.240683881045924</v>
      </c>
      <c r="HY84" s="70">
        <f t="shared" si="106"/>
        <v>5.2224930414930419</v>
      </c>
      <c r="HZ84" s="70">
        <f t="shared" si="106"/>
        <v>5.2059045819868865</v>
      </c>
      <c r="IA84" s="70">
        <f t="shared" si="106"/>
        <v>5.1899781401391758</v>
      </c>
      <c r="IB84" s="70">
        <f t="shared" si="106"/>
        <v>5.1742259274273712</v>
      </c>
      <c r="IC84" s="70">
        <f t="shared" si="106"/>
        <v>5.1586471476730962</v>
      </c>
      <c r="ID84" s="70"/>
    </row>
    <row r="85" spans="1:238">
      <c r="A85" s="70" t="s">
        <v>463</v>
      </c>
      <c r="B85" s="70">
        <f t="shared" ref="B85:BM85" si="107">100*B68/B$57</f>
        <v>10.873287671232877</v>
      </c>
      <c r="C85" s="70">
        <f t="shared" si="107"/>
        <v>10.998688401723815</v>
      </c>
      <c r="D85" s="70">
        <f t="shared" si="107"/>
        <v>11.251265997606115</v>
      </c>
      <c r="E85" s="70">
        <f t="shared" si="107"/>
        <v>11.501010472166087</v>
      </c>
      <c r="F85" s="70">
        <f t="shared" si="107"/>
        <v>11.328400281888653</v>
      </c>
      <c r="G85" s="70">
        <f t="shared" si="107"/>
        <v>11.407074288679409</v>
      </c>
      <c r="H85" s="70">
        <f t="shared" si="107"/>
        <v>11.39509212872548</v>
      </c>
      <c r="I85" s="70">
        <f t="shared" si="107"/>
        <v>11.543308409644627</v>
      </c>
      <c r="J85" s="70">
        <f t="shared" si="107"/>
        <v>11.441573216317247</v>
      </c>
      <c r="K85" s="70">
        <f t="shared" si="107"/>
        <v>11.228679722046744</v>
      </c>
      <c r="L85" s="70">
        <f t="shared" si="107"/>
        <v>11.281574461490781</v>
      </c>
      <c r="M85" s="70">
        <f t="shared" si="107"/>
        <v>11.257430957935133</v>
      </c>
      <c r="N85" s="70">
        <f t="shared" si="107"/>
        <v>11.121597096188747</v>
      </c>
      <c r="O85" s="70">
        <f t="shared" si="107"/>
        <v>11.04745738736827</v>
      </c>
      <c r="P85" s="70">
        <f t="shared" si="107"/>
        <v>11.152183010182732</v>
      </c>
      <c r="Q85" s="70">
        <f t="shared" si="107"/>
        <v>11.176590123958546</v>
      </c>
      <c r="R85" s="70">
        <f t="shared" si="107"/>
        <v>11.527628755364807</v>
      </c>
      <c r="S85" s="70">
        <f t="shared" si="107"/>
        <v>11.770472518136071</v>
      </c>
      <c r="T85" s="70">
        <f t="shared" si="107"/>
        <v>11.942307692307692</v>
      </c>
      <c r="U85" s="70">
        <f t="shared" si="107"/>
        <v>11.995999249859349</v>
      </c>
      <c r="V85" s="70">
        <f t="shared" si="107"/>
        <v>12.468287853474415</v>
      </c>
      <c r="W85" s="70">
        <f t="shared" si="107"/>
        <v>12.349415824202433</v>
      </c>
      <c r="X85" s="70">
        <f t="shared" si="107"/>
        <v>12.241197800912389</v>
      </c>
      <c r="Y85" s="70">
        <f t="shared" si="107"/>
        <v>12.192076285616983</v>
      </c>
      <c r="Z85" s="70">
        <f t="shared" si="107"/>
        <v>12.068113155726449</v>
      </c>
      <c r="AA85" s="70">
        <f t="shared" si="107"/>
        <v>11.796145332829456</v>
      </c>
      <c r="AB85" s="70">
        <f t="shared" si="107"/>
        <v>11.586981872150959</v>
      </c>
      <c r="AC85" s="70">
        <f t="shared" si="107"/>
        <v>11.40464250633304</v>
      </c>
      <c r="AD85" s="70">
        <f t="shared" si="107"/>
        <v>11.415065875490296</v>
      </c>
      <c r="AE85" s="70">
        <f t="shared" si="107"/>
        <v>11.304051753489956</v>
      </c>
      <c r="AF85" s="70">
        <f t="shared" si="107"/>
        <v>11.14467783809299</v>
      </c>
      <c r="AG85" s="70">
        <f t="shared" si="107"/>
        <v>11.112137873677401</v>
      </c>
      <c r="AH85" s="70">
        <f t="shared" si="107"/>
        <v>11.067731977483202</v>
      </c>
      <c r="AI85" s="70">
        <f t="shared" si="107"/>
        <v>10.949562532166754</v>
      </c>
      <c r="AJ85" s="70">
        <f t="shared" si="107"/>
        <v>10.94735084130099</v>
      </c>
      <c r="AK85" s="70">
        <f t="shared" si="107"/>
        <v>10.836125802414307</v>
      </c>
      <c r="AL85" s="70">
        <f t="shared" si="107"/>
        <v>10.690255679569384</v>
      </c>
      <c r="AM85" s="70">
        <f t="shared" si="107"/>
        <v>10.763352886693424</v>
      </c>
      <c r="AN85" s="70">
        <f t="shared" si="107"/>
        <v>10.848702953966111</v>
      </c>
      <c r="AO85" s="70">
        <f t="shared" si="107"/>
        <v>10.954880869341752</v>
      </c>
      <c r="AP85" s="70">
        <f t="shared" si="107"/>
        <v>11.029464477740339</v>
      </c>
      <c r="AQ85" s="70">
        <f t="shared" si="107"/>
        <v>11.153213698434261</v>
      </c>
      <c r="AR85" s="70">
        <f t="shared" si="107"/>
        <v>11.065989847715738</v>
      </c>
      <c r="AS85" s="70">
        <f t="shared" si="107"/>
        <v>10.82194533762058</v>
      </c>
      <c r="AT85" s="70">
        <f t="shared" si="107"/>
        <v>10.757954036233276</v>
      </c>
      <c r="AU85" s="70">
        <f t="shared" si="107"/>
        <v>10.649802371541503</v>
      </c>
      <c r="AV85" s="70">
        <f t="shared" si="107"/>
        <v>10.436729436300068</v>
      </c>
      <c r="AW85" s="70">
        <f t="shared" si="107"/>
        <v>10.619361131431358</v>
      </c>
      <c r="AX85" s="70">
        <f t="shared" si="107"/>
        <v>10.787038450966618</v>
      </c>
      <c r="AY85" s="70">
        <f t="shared" si="107"/>
        <v>10.81032412965186</v>
      </c>
      <c r="AZ85" s="70">
        <f t="shared" si="107"/>
        <v>10.866530018120784</v>
      </c>
      <c r="BA85" s="70">
        <f t="shared" si="107"/>
        <v>10.97102215952507</v>
      </c>
      <c r="BB85" s="70">
        <f t="shared" si="107"/>
        <v>10.86543444463638</v>
      </c>
      <c r="BC85" s="70">
        <f t="shared" si="107"/>
        <v>10.637643902984239</v>
      </c>
      <c r="BD85" s="70">
        <f t="shared" si="107"/>
        <v>10.511764068090644</v>
      </c>
      <c r="BE85" s="70">
        <f t="shared" si="107"/>
        <v>10.301209581785121</v>
      </c>
      <c r="BF85" s="70">
        <f t="shared" si="107"/>
        <v>10.276093242240474</v>
      </c>
      <c r="BG85" s="70">
        <f t="shared" si="107"/>
        <v>10.245411013567438</v>
      </c>
      <c r="BH85" s="70">
        <f t="shared" si="107"/>
        <v>10.324902676101168</v>
      </c>
      <c r="BI85" s="70">
        <f t="shared" si="107"/>
        <v>10.369763293641228</v>
      </c>
      <c r="BJ85" s="70">
        <f t="shared" si="107"/>
        <v>10.420311096402061</v>
      </c>
      <c r="BK85" s="70">
        <f t="shared" si="107"/>
        <v>10.552050105939603</v>
      </c>
      <c r="BL85" s="70">
        <f t="shared" si="107"/>
        <v>10.58402480167776</v>
      </c>
      <c r="BM85" s="70">
        <f t="shared" si="107"/>
        <v>10.623073288179834</v>
      </c>
      <c r="BN85" s="70">
        <f t="shared" ref="BN85:DY85" si="108">100*BN68/BN$57</f>
        <v>10.710086736617939</v>
      </c>
      <c r="BO85" s="70">
        <f t="shared" si="108"/>
        <v>10.773766308054473</v>
      </c>
      <c r="BP85" s="70">
        <f t="shared" si="108"/>
        <v>10.818846713110663</v>
      </c>
      <c r="BQ85" s="70">
        <f t="shared" si="108"/>
        <v>10.876846444520782</v>
      </c>
      <c r="BR85" s="70">
        <f t="shared" si="108"/>
        <v>10.937698530346026</v>
      </c>
      <c r="BS85" s="70">
        <f t="shared" si="108"/>
        <v>10.902584162123924</v>
      </c>
      <c r="BT85" s="70">
        <f t="shared" si="108"/>
        <v>10.893420136756335</v>
      </c>
      <c r="BU85" s="70">
        <f t="shared" si="108"/>
        <v>10.828674121405749</v>
      </c>
      <c r="BV85" s="70">
        <f t="shared" si="108"/>
        <v>10.862537942996807</v>
      </c>
      <c r="BW85" s="70">
        <f t="shared" si="108"/>
        <v>10.857418111753372</v>
      </c>
      <c r="BX85" s="70">
        <f t="shared" si="108"/>
        <v>10.804876202014082</v>
      </c>
      <c r="BY85" s="70">
        <f t="shared" si="108"/>
        <v>10.8213723492916</v>
      </c>
      <c r="BZ85" s="70">
        <f t="shared" si="108"/>
        <v>10.826846660497525</v>
      </c>
      <c r="CA85" s="70">
        <f t="shared" si="108"/>
        <v>10.89532293986637</v>
      </c>
      <c r="CB85" s="70">
        <f t="shared" si="108"/>
        <v>10.942163851529306</v>
      </c>
      <c r="CC85" s="70">
        <f t="shared" si="108"/>
        <v>11.130637527839646</v>
      </c>
      <c r="CD85" s="70">
        <f t="shared" si="108"/>
        <v>11.218008752362627</v>
      </c>
      <c r="CE85" s="70">
        <f t="shared" si="108"/>
        <v>11.187919463087248</v>
      </c>
      <c r="CF85" s="70">
        <f t="shared" si="108"/>
        <v>11.309870160097088</v>
      </c>
      <c r="CG85" s="70">
        <f t="shared" si="108"/>
        <v>11.63755058537479</v>
      </c>
      <c r="CH85" s="70">
        <f t="shared" si="108"/>
        <v>11.645015906680806</v>
      </c>
      <c r="CI85" s="70">
        <f t="shared" si="108"/>
        <v>11.586609867959327</v>
      </c>
      <c r="CJ85" s="70">
        <f t="shared" si="108"/>
        <v>11.600251373692776</v>
      </c>
      <c r="CK85" s="70">
        <f t="shared" si="108"/>
        <v>11.675313273206161</v>
      </c>
      <c r="CL85" s="70">
        <f t="shared" si="108"/>
        <v>11.725416856563625</v>
      </c>
      <c r="CM85" s="70">
        <f t="shared" si="108"/>
        <v>11.650800519255734</v>
      </c>
      <c r="CN85" s="70">
        <f t="shared" si="108"/>
        <v>11.570675844424816</v>
      </c>
      <c r="CO85" s="70">
        <f t="shared" si="108"/>
        <v>11.441743503772003</v>
      </c>
      <c r="CP85" s="70">
        <f t="shared" si="108"/>
        <v>11.464447581543949</v>
      </c>
      <c r="CQ85" s="70">
        <f t="shared" si="108"/>
        <v>11.489374201412858</v>
      </c>
      <c r="CR85" s="70">
        <f t="shared" si="108"/>
        <v>11.460164775286612</v>
      </c>
      <c r="CS85" s="70">
        <f t="shared" si="108"/>
        <v>11.356345438213783</v>
      </c>
      <c r="CT85" s="70">
        <f t="shared" si="108"/>
        <v>11.331281532386132</v>
      </c>
      <c r="CU85" s="70">
        <f t="shared" si="108"/>
        <v>11.31518304378424</v>
      </c>
      <c r="CV85" s="70">
        <f t="shared" si="108"/>
        <v>11.415749341845016</v>
      </c>
      <c r="CW85" s="70">
        <f t="shared" si="108"/>
        <v>11.362386490147948</v>
      </c>
      <c r="CX85" s="70">
        <f t="shared" si="108"/>
        <v>11.412732807784852</v>
      </c>
      <c r="CY85" s="70">
        <f t="shared" si="108"/>
        <v>11.501121224112914</v>
      </c>
      <c r="CZ85" s="70">
        <f t="shared" si="108"/>
        <v>11.405552446278195</v>
      </c>
      <c r="DA85" s="70">
        <f t="shared" si="108"/>
        <v>11.377145356766075</v>
      </c>
      <c r="DB85" s="70">
        <f t="shared" si="108"/>
        <v>11.329986655652284</v>
      </c>
      <c r="DC85" s="70">
        <f t="shared" si="108"/>
        <v>11.27253261627328</v>
      </c>
      <c r="DD85" s="70">
        <f t="shared" si="108"/>
        <v>11.301866837199007</v>
      </c>
      <c r="DE85" s="70">
        <f t="shared" si="108"/>
        <v>11.365892636625585</v>
      </c>
      <c r="DF85" s="70">
        <f t="shared" si="108"/>
        <v>11.303765530271322</v>
      </c>
      <c r="DG85" s="70">
        <f t="shared" si="108"/>
        <v>11.215194628351412</v>
      </c>
      <c r="DH85" s="70">
        <f t="shared" si="108"/>
        <v>11.188068522879439</v>
      </c>
      <c r="DI85" s="70">
        <f t="shared" si="108"/>
        <v>11.243568829213201</v>
      </c>
      <c r="DJ85" s="70">
        <f t="shared" si="108"/>
        <v>11.232166018158235</v>
      </c>
      <c r="DK85" s="70">
        <f t="shared" si="108"/>
        <v>11.333712387259327</v>
      </c>
      <c r="DL85" s="70">
        <f t="shared" si="108"/>
        <v>11.386784488712982</v>
      </c>
      <c r="DM85" s="70">
        <f t="shared" si="108"/>
        <v>11.332042177749086</v>
      </c>
      <c r="DN85" s="70">
        <f t="shared" si="108"/>
        <v>11.403480827838131</v>
      </c>
      <c r="DO85" s="70">
        <f t="shared" si="108"/>
        <v>11.501228449633565</v>
      </c>
      <c r="DP85" s="70">
        <f t="shared" si="108"/>
        <v>11.56384593933009</v>
      </c>
      <c r="DQ85" s="70">
        <f t="shared" si="108"/>
        <v>11.5875709638968</v>
      </c>
      <c r="DR85" s="70">
        <f t="shared" si="108"/>
        <v>11.700606824021035</v>
      </c>
      <c r="DS85" s="70">
        <f t="shared" si="108"/>
        <v>11.525513041950875</v>
      </c>
      <c r="DT85" s="70">
        <f t="shared" si="108"/>
        <v>11.611659140681022</v>
      </c>
      <c r="DU85" s="70">
        <f t="shared" si="108"/>
        <v>11.714723632531854</v>
      </c>
      <c r="DV85" s="70">
        <f t="shared" si="108"/>
        <v>11.957528478262946</v>
      </c>
      <c r="DW85" s="70">
        <f t="shared" si="108"/>
        <v>12.086470776953709</v>
      </c>
      <c r="DX85" s="70">
        <f t="shared" si="108"/>
        <v>12.064588582807209</v>
      </c>
      <c r="DY85" s="70">
        <f t="shared" si="108"/>
        <v>12.243557873605809</v>
      </c>
      <c r="DZ85" s="70">
        <f t="shared" ref="DZ85:GK85" si="109">100*DZ68/DZ$57</f>
        <v>12.281026971915841</v>
      </c>
      <c r="EA85" s="70">
        <f t="shared" si="109"/>
        <v>12.290236110601109</v>
      </c>
      <c r="EB85" s="70">
        <f t="shared" si="109"/>
        <v>12.301562030913109</v>
      </c>
      <c r="EC85" s="70">
        <f t="shared" si="109"/>
        <v>12.34611389603938</v>
      </c>
      <c r="ED85" s="70">
        <f t="shared" si="109"/>
        <v>12.339607457414942</v>
      </c>
      <c r="EE85" s="70">
        <f t="shared" si="109"/>
        <v>12.145426902032193</v>
      </c>
      <c r="EF85" s="70">
        <f t="shared" si="109"/>
        <v>12.003665505346969</v>
      </c>
      <c r="EG85" s="70">
        <f t="shared" si="109"/>
        <v>11.872413822402352</v>
      </c>
      <c r="EH85" s="70">
        <f t="shared" si="109"/>
        <v>11.878995318870489</v>
      </c>
      <c r="EI85" s="70">
        <f t="shared" si="109"/>
        <v>11.868857874308366</v>
      </c>
      <c r="EJ85" s="70">
        <f t="shared" si="109"/>
        <v>11.82609543780937</v>
      </c>
      <c r="EK85" s="70">
        <f t="shared" si="109"/>
        <v>11.821216380246598</v>
      </c>
      <c r="EL85" s="70">
        <f t="shared" si="109"/>
        <v>11.718241871909603</v>
      </c>
      <c r="EM85" s="70">
        <f t="shared" si="109"/>
        <v>11.726568551510457</v>
      </c>
      <c r="EN85" s="70">
        <f t="shared" si="109"/>
        <v>11.709744424746441</v>
      </c>
      <c r="EO85" s="70">
        <f t="shared" si="109"/>
        <v>11.744410191789864</v>
      </c>
      <c r="EP85" s="70">
        <f t="shared" si="109"/>
        <v>11.644454898962797</v>
      </c>
      <c r="EQ85" s="70">
        <f t="shared" si="109"/>
        <v>11.740534407773204</v>
      </c>
      <c r="ER85" s="70">
        <f t="shared" si="109"/>
        <v>11.795204615107265</v>
      </c>
      <c r="ES85" s="70">
        <f t="shared" si="109"/>
        <v>11.826432621890405</v>
      </c>
      <c r="ET85" s="70">
        <f t="shared" si="109"/>
        <v>11.978660811058091</v>
      </c>
      <c r="EU85" s="70">
        <f t="shared" si="109"/>
        <v>12.016770497274447</v>
      </c>
      <c r="EV85" s="70">
        <f t="shared" si="109"/>
        <v>12.044719642242862</v>
      </c>
      <c r="EW85" s="70">
        <f t="shared" si="109"/>
        <v>12.126145148656473</v>
      </c>
      <c r="EX85" s="70">
        <f t="shared" si="109"/>
        <v>12.279025322503584</v>
      </c>
      <c r="EY85" s="70">
        <f t="shared" si="109"/>
        <v>12.330469552061382</v>
      </c>
      <c r="EZ85" s="70">
        <f t="shared" si="109"/>
        <v>12.530333261432268</v>
      </c>
      <c r="FA85" s="70">
        <f t="shared" si="109"/>
        <v>12.652907036642741</v>
      </c>
      <c r="FB85" s="70">
        <f t="shared" si="109"/>
        <v>12.759734620862135</v>
      </c>
      <c r="FC85" s="70">
        <f t="shared" si="109"/>
        <v>12.936061701816358</v>
      </c>
      <c r="FD85" s="70">
        <f t="shared" si="109"/>
        <v>12.922754727710242</v>
      </c>
      <c r="FE85" s="70">
        <f t="shared" si="109"/>
        <v>12.74541974295871</v>
      </c>
      <c r="FF85" s="70">
        <f t="shared" si="109"/>
        <v>12.608855136060429</v>
      </c>
      <c r="FG85" s="70">
        <f t="shared" si="109"/>
        <v>12.475462444978929</v>
      </c>
      <c r="FH85" s="70">
        <f t="shared" si="109"/>
        <v>12.305121386746597</v>
      </c>
      <c r="FI85" s="70">
        <f t="shared" si="109"/>
        <v>12.158154427589103</v>
      </c>
      <c r="FJ85" s="70">
        <f t="shared" si="109"/>
        <v>12.110586295777781</v>
      </c>
      <c r="FK85" s="70">
        <f t="shared" si="109"/>
        <v>11.981647113485886</v>
      </c>
      <c r="FL85" s="70">
        <f t="shared" si="109"/>
        <v>11.861928308929636</v>
      </c>
      <c r="FM85" s="70">
        <f t="shared" si="109"/>
        <v>11.650049061500965</v>
      </c>
      <c r="FN85" s="70">
        <f t="shared" si="109"/>
        <v>11.54196681606512</v>
      </c>
      <c r="FO85" s="70">
        <f t="shared" si="109"/>
        <v>11.409520625545589</v>
      </c>
      <c r="FP85" s="70">
        <f t="shared" si="109"/>
        <v>11.356814211549343</v>
      </c>
      <c r="FQ85" s="70">
        <f t="shared" si="109"/>
        <v>11.392575295404948</v>
      </c>
      <c r="FR85" s="70">
        <f t="shared" si="109"/>
        <v>11.376255310930862</v>
      </c>
      <c r="FS85" s="70">
        <f t="shared" si="109"/>
        <v>11.417306270623094</v>
      </c>
      <c r="FT85" s="70">
        <f t="shared" si="109"/>
        <v>11.37001667784458</v>
      </c>
      <c r="FU85" s="70">
        <f t="shared" si="109"/>
        <v>11.256739116436714</v>
      </c>
      <c r="FV85" s="70">
        <f t="shared" si="109"/>
        <v>11.26066339626613</v>
      </c>
      <c r="FW85" s="70">
        <f t="shared" si="109"/>
        <v>11.154724603748466</v>
      </c>
      <c r="FX85" s="70">
        <f t="shared" si="109"/>
        <v>11.079131818643551</v>
      </c>
      <c r="FY85" s="70">
        <f t="shared" si="109"/>
        <v>11.091739776326484</v>
      </c>
      <c r="FZ85" s="70">
        <f t="shared" si="109"/>
        <v>10.984730445621688</v>
      </c>
      <c r="GA85" s="70">
        <f t="shared" si="109"/>
        <v>11.067267428778408</v>
      </c>
      <c r="GB85" s="70">
        <f t="shared" si="109"/>
        <v>11.104079951557736</v>
      </c>
      <c r="GC85" s="70">
        <f t="shared" si="109"/>
        <v>11.04476310857342</v>
      </c>
      <c r="GD85" s="70">
        <f t="shared" si="109"/>
        <v>11.077130332281317</v>
      </c>
      <c r="GE85" s="70">
        <f t="shared" si="109"/>
        <v>11.012998438899826</v>
      </c>
      <c r="GF85" s="70">
        <f t="shared" si="109"/>
        <v>10.982680482563458</v>
      </c>
      <c r="GG85" s="70">
        <f t="shared" si="109"/>
        <v>10.950408868656215</v>
      </c>
      <c r="GH85" s="70">
        <f t="shared" si="109"/>
        <v>10.927014079509044</v>
      </c>
      <c r="GI85" s="70">
        <f t="shared" si="109"/>
        <v>10.826949599929749</v>
      </c>
      <c r="GJ85" s="70">
        <f t="shared" si="109"/>
        <v>10.764188461361746</v>
      </c>
      <c r="GK85" s="70">
        <f t="shared" si="109"/>
        <v>10.783186599300114</v>
      </c>
      <c r="GL85" s="70">
        <f t="shared" ref="GL85:IC85" si="110">100*GL68/GL$57</f>
        <v>10.787884836086024</v>
      </c>
      <c r="GM85" s="70">
        <f t="shared" si="110"/>
        <v>10.746182374007319</v>
      </c>
      <c r="GN85" s="70">
        <f t="shared" si="110"/>
        <v>10.751178708696788</v>
      </c>
      <c r="GO85" s="70">
        <f t="shared" si="110"/>
        <v>10.691959370841587</v>
      </c>
      <c r="GP85" s="70">
        <f t="shared" si="110"/>
        <v>10.669414127197097</v>
      </c>
      <c r="GQ85" s="70">
        <f t="shared" si="110"/>
        <v>10.65920663838037</v>
      </c>
      <c r="GR85" s="70">
        <f t="shared" si="110"/>
        <v>10.642820707259256</v>
      </c>
      <c r="GS85" s="70">
        <f t="shared" si="110"/>
        <v>10.641192330113165</v>
      </c>
      <c r="GT85" s="70">
        <f t="shared" si="110"/>
        <v>10.633518510712724</v>
      </c>
      <c r="GU85" s="70">
        <f t="shared" si="110"/>
        <v>10.626582141462846</v>
      </c>
      <c r="GV85" s="70">
        <f t="shared" si="110"/>
        <v>10.621675192153639</v>
      </c>
      <c r="GW85" s="70">
        <f t="shared" si="110"/>
        <v>10.61990135821863</v>
      </c>
      <c r="GX85" s="70">
        <f t="shared" si="110"/>
        <v>10.618996741398103</v>
      </c>
      <c r="GY85" s="70">
        <f t="shared" si="110"/>
        <v>10.617984593696887</v>
      </c>
      <c r="GZ85" s="70">
        <f t="shared" si="110"/>
        <v>10.617654663514315</v>
      </c>
      <c r="HA85" s="70">
        <f t="shared" si="110"/>
        <v>10.616744330831164</v>
      </c>
      <c r="HB85" s="70">
        <f t="shared" si="110"/>
        <v>10.615322667561445</v>
      </c>
      <c r="HC85" s="70">
        <f t="shared" si="110"/>
        <v>10.61448213175211</v>
      </c>
      <c r="HD85" s="70">
        <f t="shared" si="110"/>
        <v>10.613790196520583</v>
      </c>
      <c r="HE85" s="70">
        <f t="shared" si="110"/>
        <v>10.612715013701141</v>
      </c>
      <c r="HF85" s="70">
        <f t="shared" si="110"/>
        <v>10.611506912840134</v>
      </c>
      <c r="HG85" s="70">
        <f t="shared" si="110"/>
        <v>10.60884194213315</v>
      </c>
      <c r="HH85" s="70">
        <f t="shared" si="110"/>
        <v>10.604795694851022</v>
      </c>
      <c r="HI85" s="70">
        <f t="shared" si="110"/>
        <v>10.599522080892061</v>
      </c>
      <c r="HJ85" s="70">
        <f t="shared" si="110"/>
        <v>10.592220654543864</v>
      </c>
      <c r="HK85" s="70">
        <f t="shared" si="110"/>
        <v>10.584470971445777</v>
      </c>
      <c r="HL85" s="70">
        <f t="shared" si="110"/>
        <v>10.577200161205605</v>
      </c>
      <c r="HM85" s="70">
        <f t="shared" si="110"/>
        <v>10.569964055213802</v>
      </c>
      <c r="HN85" s="70">
        <f t="shared" si="110"/>
        <v>10.56323055787073</v>
      </c>
      <c r="HO85" s="70">
        <f t="shared" si="110"/>
        <v>10.556221526732093</v>
      </c>
      <c r="HP85" s="70">
        <f t="shared" si="110"/>
        <v>10.552311508002076</v>
      </c>
      <c r="HQ85" s="70">
        <f t="shared" si="110"/>
        <v>10.548968554239247</v>
      </c>
      <c r="HR85" s="70">
        <f t="shared" si="110"/>
        <v>10.546093642547616</v>
      </c>
      <c r="HS85" s="70">
        <f t="shared" si="110"/>
        <v>10.541928717556226</v>
      </c>
      <c r="HT85" s="70">
        <f t="shared" si="110"/>
        <v>10.53567808968192</v>
      </c>
      <c r="HU85" s="70">
        <f t="shared" si="110"/>
        <v>10.526200489682635</v>
      </c>
      <c r="HV85" s="70">
        <f t="shared" si="110"/>
        <v>10.514573843837832</v>
      </c>
      <c r="HW85" s="70">
        <f t="shared" si="110"/>
        <v>10.501279520180582</v>
      </c>
      <c r="HX85" s="70">
        <f t="shared" si="110"/>
        <v>10.487615654611696</v>
      </c>
      <c r="HY85" s="70">
        <f t="shared" si="110"/>
        <v>10.474748092349426</v>
      </c>
      <c r="HZ85" s="70">
        <f t="shared" si="110"/>
        <v>10.462943409063588</v>
      </c>
      <c r="IA85" s="70">
        <f t="shared" si="110"/>
        <v>10.451397386333202</v>
      </c>
      <c r="IB85" s="70">
        <f t="shared" si="110"/>
        <v>10.438472371254372</v>
      </c>
      <c r="IC85" s="70">
        <f t="shared" si="110"/>
        <v>10.424544590600513</v>
      </c>
      <c r="ID85" s="70"/>
    </row>
    <row r="86" spans="1:238">
      <c r="A86" s="70" t="s">
        <v>454</v>
      </c>
      <c r="B86" s="70">
        <f t="shared" ref="B86:BM86" si="111">100*B70/B$57</f>
        <v>0.66590563165905625</v>
      </c>
      <c r="C86" s="70">
        <f t="shared" si="111"/>
        <v>0.67453625632377734</v>
      </c>
      <c r="D86" s="70">
        <f t="shared" si="111"/>
        <v>0.67212963815486604</v>
      </c>
      <c r="E86" s="70">
        <f t="shared" si="111"/>
        <v>0.68895829505787254</v>
      </c>
      <c r="F86" s="70">
        <f t="shared" si="111"/>
        <v>0.68710359408033828</v>
      </c>
      <c r="G86" s="70">
        <f t="shared" si="111"/>
        <v>0.69186197353627954</v>
      </c>
      <c r="H86" s="70">
        <f t="shared" si="111"/>
        <v>0.68778126857433974</v>
      </c>
      <c r="I86" s="70">
        <f t="shared" si="111"/>
        <v>0.69730320087372943</v>
      </c>
      <c r="J86" s="70">
        <f t="shared" si="111"/>
        <v>0.6907199739964246</v>
      </c>
      <c r="K86" s="70">
        <f t="shared" si="111"/>
        <v>0.68698673404927335</v>
      </c>
      <c r="L86" s="70">
        <f t="shared" si="111"/>
        <v>0.68960173562684024</v>
      </c>
      <c r="M86" s="70">
        <f t="shared" si="111"/>
        <v>0.69230190383023538</v>
      </c>
      <c r="N86" s="70">
        <f t="shared" si="111"/>
        <v>0.68965517241379315</v>
      </c>
      <c r="O86" s="70">
        <f t="shared" si="111"/>
        <v>0.70726359714265508</v>
      </c>
      <c r="P86" s="70">
        <f t="shared" si="111"/>
        <v>0.73231970986190542</v>
      </c>
      <c r="Q86" s="70">
        <f t="shared" si="111"/>
        <v>0.74510600826390305</v>
      </c>
      <c r="R86" s="70">
        <f t="shared" si="111"/>
        <v>0.78460300429184548</v>
      </c>
      <c r="S86" s="70">
        <f t="shared" si="111"/>
        <v>0.81040454872230583</v>
      </c>
      <c r="T86" s="70">
        <f t="shared" si="111"/>
        <v>0.83974358974358976</v>
      </c>
      <c r="U86" s="70">
        <f t="shared" si="111"/>
        <v>0.86266174907795212</v>
      </c>
      <c r="V86" s="70">
        <f t="shared" si="111"/>
        <v>0.89722170657756328</v>
      </c>
      <c r="W86" s="70">
        <f t="shared" si="111"/>
        <v>0.92015255160724008</v>
      </c>
      <c r="X86" s="70">
        <f t="shared" si="111"/>
        <v>0.93578196280266701</v>
      </c>
      <c r="Y86" s="70">
        <f t="shared" si="111"/>
        <v>0.95357021228289252</v>
      </c>
      <c r="Z86" s="70">
        <f t="shared" si="111"/>
        <v>0.96676737160120862</v>
      </c>
      <c r="AA86" s="70">
        <f t="shared" si="111"/>
        <v>0.99335960697511194</v>
      </c>
      <c r="AB86" s="70">
        <f t="shared" si="111"/>
        <v>1.0177038057881904</v>
      </c>
      <c r="AC86" s="70">
        <f t="shared" si="111"/>
        <v>1.0339657757328233</v>
      </c>
      <c r="AD86" s="70">
        <f t="shared" si="111"/>
        <v>1.050990646686111</v>
      </c>
      <c r="AE86" s="70">
        <f t="shared" si="111"/>
        <v>1.055498808307797</v>
      </c>
      <c r="AF86" s="70">
        <f t="shared" si="111"/>
        <v>1.062072220911022</v>
      </c>
      <c r="AG86" s="70">
        <f t="shared" si="111"/>
        <v>1.0765605507554405</v>
      </c>
      <c r="AH86" s="70">
        <f t="shared" si="111"/>
        <v>1.0986017795532956</v>
      </c>
      <c r="AI86" s="70">
        <f t="shared" si="111"/>
        <v>1.0722250814891063</v>
      </c>
      <c r="AJ86" s="70">
        <f t="shared" si="111"/>
        <v>1.0855496638971234</v>
      </c>
      <c r="AK86" s="70">
        <f t="shared" si="111"/>
        <v>1.0900722677540473</v>
      </c>
      <c r="AL86" s="70">
        <f t="shared" si="111"/>
        <v>1.1082086598590992</v>
      </c>
      <c r="AM86" s="70">
        <f t="shared" si="111"/>
        <v>1.1268910157456005</v>
      </c>
      <c r="AN86" s="70">
        <f t="shared" si="111"/>
        <v>1.143349827560354</v>
      </c>
      <c r="AO86" s="70">
        <f t="shared" si="111"/>
        <v>1.1747861522082308</v>
      </c>
      <c r="AP86" s="70">
        <f t="shared" si="111"/>
        <v>1.204387411283963</v>
      </c>
      <c r="AQ86" s="70">
        <f t="shared" si="111"/>
        <v>1.261886037034389</v>
      </c>
      <c r="AR86" s="70">
        <f t="shared" si="111"/>
        <v>1.2952914405741291</v>
      </c>
      <c r="AS86" s="70">
        <f t="shared" si="111"/>
        <v>1.2995712754555198</v>
      </c>
      <c r="AT86" s="70">
        <f t="shared" si="111"/>
        <v>1.3027334997759428</v>
      </c>
      <c r="AU86" s="70">
        <f t="shared" si="111"/>
        <v>1.3470355731225296</v>
      </c>
      <c r="AV86" s="70">
        <f t="shared" si="111"/>
        <v>1.3617125682389744</v>
      </c>
      <c r="AW86" s="70">
        <f t="shared" si="111"/>
        <v>1.4112411606925139</v>
      </c>
      <c r="AX86" s="70">
        <f t="shared" si="111"/>
        <v>1.4720703661851386</v>
      </c>
      <c r="AY86" s="70">
        <f t="shared" si="111"/>
        <v>1.5036014405762306</v>
      </c>
      <c r="AZ86" s="70">
        <f t="shared" si="111"/>
        <v>1.5387814514452067</v>
      </c>
      <c r="BA86" s="70">
        <f t="shared" si="111"/>
        <v>1.5752659730794099</v>
      </c>
      <c r="BB86" s="70">
        <f t="shared" si="111"/>
        <v>1.5892209362584211</v>
      </c>
      <c r="BC86" s="70">
        <f t="shared" si="111"/>
        <v>1.5899184084050519</v>
      </c>
      <c r="BD86" s="70">
        <f t="shared" si="111"/>
        <v>1.5911308684809715</v>
      </c>
      <c r="BE86" s="70">
        <f t="shared" si="111"/>
        <v>1.5916936780246134</v>
      </c>
      <c r="BF86" s="70">
        <f t="shared" si="111"/>
        <v>1.5992425987052532</v>
      </c>
      <c r="BG86" s="70">
        <f t="shared" si="111"/>
        <v>1.5986632083000796</v>
      </c>
      <c r="BH86" s="70">
        <f t="shared" si="111"/>
        <v>1.6061503807261952</v>
      </c>
      <c r="BI86" s="70">
        <f t="shared" si="111"/>
        <v>1.6125921997782384</v>
      </c>
      <c r="BJ86" s="70">
        <f t="shared" si="111"/>
        <v>1.6051250531889747</v>
      </c>
      <c r="BK86" s="70">
        <f t="shared" si="111"/>
        <v>1.6088849565764045</v>
      </c>
      <c r="BL86" s="70">
        <f t="shared" si="111"/>
        <v>1.6025348773593506</v>
      </c>
      <c r="BM86" s="70">
        <f t="shared" si="111"/>
        <v>1.6111248621768184</v>
      </c>
      <c r="BN86" s="70">
        <f t="shared" ref="BN86:DY86" si="112">100*BN70/BN$57</f>
        <v>1.6193793118747091</v>
      </c>
      <c r="BO86" s="70">
        <f t="shared" si="112"/>
        <v>1.6390557278947484</v>
      </c>
      <c r="BP86" s="70">
        <f t="shared" si="112"/>
        <v>1.6494129392104522</v>
      </c>
      <c r="BQ86" s="70">
        <f t="shared" si="112"/>
        <v>1.6660941257299893</v>
      </c>
      <c r="BR86" s="70">
        <f t="shared" si="112"/>
        <v>1.685654991317606</v>
      </c>
      <c r="BS86" s="70">
        <f t="shared" si="112"/>
        <v>1.6874037701302482</v>
      </c>
      <c r="BT86" s="70">
        <f t="shared" si="112"/>
        <v>1.6848871964951069</v>
      </c>
      <c r="BU86" s="70">
        <f t="shared" si="112"/>
        <v>1.6633386581469649</v>
      </c>
      <c r="BV86" s="70">
        <f t="shared" si="112"/>
        <v>1.6438680175030553</v>
      </c>
      <c r="BW86" s="70">
        <f t="shared" si="112"/>
        <v>1.6377649325626205</v>
      </c>
      <c r="BX86" s="70">
        <f t="shared" si="112"/>
        <v>1.6468539410918452</v>
      </c>
      <c r="BY86" s="70">
        <f t="shared" si="112"/>
        <v>1.6612649319381425</v>
      </c>
      <c r="BZ86" s="70">
        <f t="shared" si="112"/>
        <v>1.7019577958013534</v>
      </c>
      <c r="CA86" s="70">
        <f t="shared" si="112"/>
        <v>1.7265033407572383</v>
      </c>
      <c r="CB86" s="70">
        <f t="shared" si="112"/>
        <v>1.7505355198932473</v>
      </c>
      <c r="CC86" s="70">
        <f t="shared" si="112"/>
        <v>1.7799972160356348</v>
      </c>
      <c r="CD86" s="70">
        <f t="shared" si="112"/>
        <v>1.7760144396955404</v>
      </c>
      <c r="CE86" s="70">
        <f t="shared" si="112"/>
        <v>1.7869127516778522</v>
      </c>
      <c r="CF86" s="70">
        <f t="shared" si="112"/>
        <v>1.8071187511429567</v>
      </c>
      <c r="CG86" s="70">
        <f t="shared" si="112"/>
        <v>1.8485519676253601</v>
      </c>
      <c r="CH86" s="70">
        <f t="shared" si="112"/>
        <v>1.8706919406150584</v>
      </c>
      <c r="CI86" s="70">
        <f t="shared" si="112"/>
        <v>1.8883938043708892</v>
      </c>
      <c r="CJ86" s="70">
        <f t="shared" si="112"/>
        <v>1.9159187225060024</v>
      </c>
      <c r="CK86" s="70">
        <f t="shared" si="112"/>
        <v>1.9554633250858009</v>
      </c>
      <c r="CL86" s="70">
        <f t="shared" si="112"/>
        <v>1.9990256321604247</v>
      </c>
      <c r="CM86" s="70">
        <f t="shared" si="112"/>
        <v>2.0244791988625828</v>
      </c>
      <c r="CN86" s="70">
        <f t="shared" si="112"/>
        <v>2.0482441446106052</v>
      </c>
      <c r="CO86" s="70">
        <f t="shared" si="112"/>
        <v>2.0611304035444853</v>
      </c>
      <c r="CP86" s="70">
        <f t="shared" si="112"/>
        <v>2.1309161156103724</v>
      </c>
      <c r="CQ86" s="70">
        <f t="shared" si="112"/>
        <v>2.1251597174286596</v>
      </c>
      <c r="CR86" s="70">
        <f t="shared" si="112"/>
        <v>2.1432411618546663</v>
      </c>
      <c r="CS86" s="70">
        <f t="shared" si="112"/>
        <v>2.1614839528351655</v>
      </c>
      <c r="CT86" s="70">
        <f t="shared" si="112"/>
        <v>2.2049833466840929</v>
      </c>
      <c r="CU86" s="70">
        <f t="shared" si="112"/>
        <v>2.23819840207537</v>
      </c>
      <c r="CV86" s="70">
        <f t="shared" si="112"/>
        <v>2.2793305233866676</v>
      </c>
      <c r="CW86" s="70">
        <f t="shared" si="112"/>
        <v>2.3017182407146595</v>
      </c>
      <c r="CX86" s="70">
        <f t="shared" si="112"/>
        <v>2.3357217872193345</v>
      </c>
      <c r="CY86" s="70">
        <f t="shared" si="112"/>
        <v>2.3690805962274109</v>
      </c>
      <c r="CZ86" s="70">
        <f t="shared" si="112"/>
        <v>2.3844541916674258</v>
      </c>
      <c r="DA86" s="70">
        <f t="shared" si="112"/>
        <v>2.3994544939917142</v>
      </c>
      <c r="DB86" s="70">
        <f t="shared" si="112"/>
        <v>2.409607930355214</v>
      </c>
      <c r="DC86" s="70">
        <f t="shared" si="112"/>
        <v>2.4014042426053179</v>
      </c>
      <c r="DD86" s="70">
        <f t="shared" si="112"/>
        <v>2.4165580342868389</v>
      </c>
      <c r="DE86" s="70">
        <f t="shared" si="112"/>
        <v>2.4262088670427859</v>
      </c>
      <c r="DF86" s="70">
        <f t="shared" si="112"/>
        <v>2.4441866861181194</v>
      </c>
      <c r="DG86" s="70">
        <f t="shared" si="112"/>
        <v>2.4310935812555763</v>
      </c>
      <c r="DH86" s="70">
        <f t="shared" si="112"/>
        <v>2.4045343307013902</v>
      </c>
      <c r="DI86" s="70">
        <f t="shared" si="112"/>
        <v>2.3716902999121596</v>
      </c>
      <c r="DJ86" s="70">
        <f t="shared" si="112"/>
        <v>2.3278633057012348</v>
      </c>
      <c r="DK86" s="70">
        <f t="shared" si="112"/>
        <v>2.2888167943186506</v>
      </c>
      <c r="DL86" s="70">
        <f t="shared" si="112"/>
        <v>2.2475359331659557</v>
      </c>
      <c r="DM86" s="70">
        <f t="shared" si="112"/>
        <v>2.2111039380245319</v>
      </c>
      <c r="DN86" s="70">
        <f t="shared" si="112"/>
        <v>2.1938347509371052</v>
      </c>
      <c r="DO86" s="70">
        <f t="shared" si="112"/>
        <v>2.1828605027193881</v>
      </c>
      <c r="DP86" s="70">
        <f t="shared" si="112"/>
        <v>2.1627986242369786</v>
      </c>
      <c r="DQ86" s="70">
        <f t="shared" si="112"/>
        <v>2.1314423096349273</v>
      </c>
      <c r="DR86" s="70">
        <f t="shared" si="112"/>
        <v>2.1293824790810665</v>
      </c>
      <c r="DS86" s="70">
        <f t="shared" si="112"/>
        <v>2.1087658694146003</v>
      </c>
      <c r="DT86" s="70">
        <f t="shared" si="112"/>
        <v>2.1386073373514991</v>
      </c>
      <c r="DU86" s="70">
        <f t="shared" si="112"/>
        <v>2.1716639524858703</v>
      </c>
      <c r="DV86" s="70">
        <f t="shared" si="112"/>
        <v>2.2324284582111926</v>
      </c>
      <c r="DW86" s="70">
        <f t="shared" si="112"/>
        <v>2.268395327332088</v>
      </c>
      <c r="DX86" s="70">
        <f t="shared" si="112"/>
        <v>2.3196776233213483</v>
      </c>
      <c r="DY86" s="70">
        <f t="shared" si="112"/>
        <v>2.3479639409772708</v>
      </c>
      <c r="DZ86" s="70">
        <f t="shared" ref="DZ86:GK86" si="113">100*DZ70/DZ$57</f>
        <v>2.3551765687274075</v>
      </c>
      <c r="EA86" s="70">
        <f t="shared" si="113"/>
        <v>2.3675320383358422</v>
      </c>
      <c r="EB86" s="70">
        <f t="shared" si="113"/>
        <v>2.3798910126363482</v>
      </c>
      <c r="EC86" s="70">
        <f t="shared" si="113"/>
        <v>2.395339384907194</v>
      </c>
      <c r="ED86" s="70">
        <f t="shared" si="113"/>
        <v>2.4044351052890414</v>
      </c>
      <c r="EE86" s="70">
        <f t="shared" si="113"/>
        <v>2.4167101273767111</v>
      </c>
      <c r="EF86" s="70">
        <f t="shared" si="113"/>
        <v>2.411971678784159</v>
      </c>
      <c r="EG86" s="70">
        <f t="shared" si="113"/>
        <v>2.4258027240362638</v>
      </c>
      <c r="EH86" s="70">
        <f t="shared" si="113"/>
        <v>2.4580124494555458</v>
      </c>
      <c r="EI86" s="70">
        <f t="shared" si="113"/>
        <v>2.480799405400941</v>
      </c>
      <c r="EJ86" s="70">
        <f t="shared" si="113"/>
        <v>2.5082701389058224</v>
      </c>
      <c r="EK86" s="70">
        <f t="shared" si="113"/>
        <v>2.5186865137673289</v>
      </c>
      <c r="EL86" s="70">
        <f t="shared" si="113"/>
        <v>2.5326573311496481</v>
      </c>
      <c r="EM86" s="70">
        <f t="shared" si="113"/>
        <v>2.5499612703330752</v>
      </c>
      <c r="EN86" s="70">
        <f t="shared" si="113"/>
        <v>2.5496655989165253</v>
      </c>
      <c r="EO86" s="70">
        <f t="shared" si="113"/>
        <v>2.5576982216121751</v>
      </c>
      <c r="EP86" s="70">
        <f t="shared" si="113"/>
        <v>2.863884621321827</v>
      </c>
      <c r="EQ86" s="70">
        <f t="shared" si="113"/>
        <v>2.8771327582946662</v>
      </c>
      <c r="ER86" s="70">
        <f t="shared" si="113"/>
        <v>2.8995853614566434</v>
      </c>
      <c r="ES86" s="70">
        <f t="shared" si="113"/>
        <v>2.9143988829681131</v>
      </c>
      <c r="ET86" s="70">
        <f t="shared" si="113"/>
        <v>2.9306194839744943</v>
      </c>
      <c r="EU86" s="70">
        <f t="shared" si="113"/>
        <v>2.9487429079986649</v>
      </c>
      <c r="EV86" s="70">
        <f t="shared" si="113"/>
        <v>2.9721362229102168</v>
      </c>
      <c r="EW86" s="70">
        <f t="shared" si="113"/>
        <v>2.99901236249702</v>
      </c>
      <c r="EX86" s="70">
        <f t="shared" si="113"/>
        <v>3.063272131595113</v>
      </c>
      <c r="EY86" s="70">
        <f t="shared" si="113"/>
        <v>3.0886961690171284</v>
      </c>
      <c r="EZ86" s="70">
        <f t="shared" si="113"/>
        <v>3.1405036669542707</v>
      </c>
      <c r="FA86" s="70">
        <f t="shared" si="113"/>
        <v>3.2590404890277824</v>
      </c>
      <c r="FB86" s="70">
        <f t="shared" si="113"/>
        <v>3.3547535517037756</v>
      </c>
      <c r="FC86" s="70">
        <f t="shared" si="113"/>
        <v>3.4167311135728671</v>
      </c>
      <c r="FD86" s="70">
        <f t="shared" si="113"/>
        <v>3.4444498380754909</v>
      </c>
      <c r="FE86" s="70">
        <f t="shared" si="113"/>
        <v>3.4304074377905387</v>
      </c>
      <c r="FF86" s="70">
        <f t="shared" si="113"/>
        <v>3.4371730949502086</v>
      </c>
      <c r="FG86" s="70">
        <f t="shared" si="113"/>
        <v>3.4201834370666147</v>
      </c>
      <c r="FH86" s="70">
        <f t="shared" si="113"/>
        <v>3.4197839508219556</v>
      </c>
      <c r="FI86" s="70">
        <f t="shared" si="113"/>
        <v>3.4210802582541602</v>
      </c>
      <c r="FJ86" s="70">
        <f t="shared" si="113"/>
        <v>3.4515694304517921</v>
      </c>
      <c r="FK86" s="70">
        <f t="shared" si="113"/>
        <v>3.4421342006427382</v>
      </c>
      <c r="FL86" s="70">
        <f t="shared" si="113"/>
        <v>3.4537163527216057</v>
      </c>
      <c r="FM86" s="70">
        <f t="shared" si="113"/>
        <v>3.4368372740797013</v>
      </c>
      <c r="FN86" s="70">
        <f t="shared" si="113"/>
        <v>3.4145245258991999</v>
      </c>
      <c r="FO86" s="70">
        <f t="shared" si="113"/>
        <v>3.4149935303331413</v>
      </c>
      <c r="FP86" s="70">
        <f t="shared" si="113"/>
        <v>3.4267893610215778</v>
      </c>
      <c r="FQ86" s="70">
        <f t="shared" si="113"/>
        <v>3.4439968457536878</v>
      </c>
      <c r="FR86" s="70">
        <f t="shared" si="113"/>
        <v>3.4418453070683661</v>
      </c>
      <c r="FS86" s="70">
        <f t="shared" si="113"/>
        <v>3.4084830417300256</v>
      </c>
      <c r="FT86" s="70">
        <f t="shared" si="113"/>
        <v>3.4050104755856538</v>
      </c>
      <c r="FU86" s="70">
        <f t="shared" si="113"/>
        <v>3.3963390719483004</v>
      </c>
      <c r="FV86" s="70">
        <f t="shared" si="113"/>
        <v>3.4304123862035096</v>
      </c>
      <c r="FW86" s="70">
        <f t="shared" si="113"/>
        <v>3.4087387666563371</v>
      </c>
      <c r="FX86" s="70">
        <f t="shared" si="113"/>
        <v>3.3990225623314032</v>
      </c>
      <c r="FY86" s="70">
        <f t="shared" si="113"/>
        <v>3.4279788098775121</v>
      </c>
      <c r="FZ86" s="70">
        <f t="shared" si="113"/>
        <v>3.4584650313849439</v>
      </c>
      <c r="GA86" s="70">
        <f t="shared" si="113"/>
        <v>3.4607849055775386</v>
      </c>
      <c r="GB86" s="70">
        <f t="shared" si="113"/>
        <v>3.4831515839202232</v>
      </c>
      <c r="GC86" s="70">
        <f t="shared" si="113"/>
        <v>3.5157782330122469</v>
      </c>
      <c r="GD86" s="70">
        <f t="shared" si="113"/>
        <v>3.5379241788028746</v>
      </c>
      <c r="GE86" s="70">
        <f t="shared" si="113"/>
        <v>3.5293738969030133</v>
      </c>
      <c r="GF86" s="70">
        <f t="shared" si="113"/>
        <v>3.5399689355092665</v>
      </c>
      <c r="GG86" s="70">
        <f t="shared" si="113"/>
        <v>3.5507292193559263</v>
      </c>
      <c r="GH86" s="70">
        <f t="shared" si="113"/>
        <v>3.5647563483034665</v>
      </c>
      <c r="GI86" s="70">
        <f t="shared" si="113"/>
        <v>3.572996678564603</v>
      </c>
      <c r="GJ86" s="70">
        <f t="shared" si="113"/>
        <v>3.5715561999377177</v>
      </c>
      <c r="GK86" s="70">
        <f t="shared" si="113"/>
        <v>3.5629645317116956</v>
      </c>
      <c r="GL86" s="70">
        <f t="shared" ref="GL86:IC86" si="114">100*GL70/GL$57</f>
        <v>3.5611995409410708</v>
      </c>
      <c r="GM86" s="70">
        <f t="shared" si="114"/>
        <v>3.5494001048408035</v>
      </c>
      <c r="GN86" s="70">
        <f t="shared" si="114"/>
        <v>3.5816286026856163</v>
      </c>
      <c r="GO86" s="70">
        <f t="shared" si="114"/>
        <v>3.636903223335918</v>
      </c>
      <c r="GP86" s="70">
        <f t="shared" si="114"/>
        <v>3.6154149107861513</v>
      </c>
      <c r="GQ86" s="70">
        <f t="shared" si="114"/>
        <v>3.6021115533008246</v>
      </c>
      <c r="GR86" s="70">
        <f t="shared" si="114"/>
        <v>3.593900565962084</v>
      </c>
      <c r="GS86" s="70">
        <f t="shared" si="114"/>
        <v>3.6453054086133307</v>
      </c>
      <c r="GT86" s="70">
        <f t="shared" si="114"/>
        <v>3.6447362029983079</v>
      </c>
      <c r="GU86" s="70">
        <f t="shared" si="114"/>
        <v>3.6468825859319938</v>
      </c>
      <c r="GV86" s="70">
        <f t="shared" si="114"/>
        <v>3.6512484385690898</v>
      </c>
      <c r="GW86" s="70">
        <f t="shared" si="114"/>
        <v>3.7201191591810958</v>
      </c>
      <c r="GX86" s="70">
        <f t="shared" si="114"/>
        <v>3.7295825878728484</v>
      </c>
      <c r="GY86" s="70">
        <f t="shared" si="114"/>
        <v>3.7404526515832748</v>
      </c>
      <c r="GZ86" s="70">
        <f t="shared" si="114"/>
        <v>3.7527091561790962</v>
      </c>
      <c r="HA86" s="70">
        <f t="shared" si="114"/>
        <v>3.87897696964556</v>
      </c>
      <c r="HB86" s="70">
        <f t="shared" si="114"/>
        <v>3.9040761244959534</v>
      </c>
      <c r="HC86" s="70">
        <f t="shared" si="114"/>
        <v>3.9327401626488667</v>
      </c>
      <c r="HD86" s="70">
        <f t="shared" si="114"/>
        <v>3.9650271794332976</v>
      </c>
      <c r="HE86" s="70">
        <f t="shared" si="114"/>
        <v>4.0178221362191229</v>
      </c>
      <c r="HF86" s="70">
        <f t="shared" si="114"/>
        <v>4.0343930746612244</v>
      </c>
      <c r="HG86" s="70">
        <f t="shared" si="114"/>
        <v>4.0478970099965856</v>
      </c>
      <c r="HH86" s="70">
        <f t="shared" si="114"/>
        <v>4.0564519139456179</v>
      </c>
      <c r="HI86" s="70">
        <f t="shared" si="114"/>
        <v>4.0905357101346613</v>
      </c>
      <c r="HJ86" s="70">
        <f t="shared" si="114"/>
        <v>4.0919858045044357</v>
      </c>
      <c r="HK86" s="70">
        <f t="shared" si="114"/>
        <v>4.0911928204793462</v>
      </c>
      <c r="HL86" s="70">
        <f t="shared" si="114"/>
        <v>4.088660824905797</v>
      </c>
      <c r="HM86" s="70">
        <f t="shared" si="114"/>
        <v>4.206307530348945</v>
      </c>
      <c r="HN86" s="70">
        <f t="shared" si="114"/>
        <v>4.222143969380296</v>
      </c>
      <c r="HO86" s="70">
        <f t="shared" si="114"/>
        <v>4.2420485832708552</v>
      </c>
      <c r="HP86" s="70">
        <f t="shared" si="114"/>
        <v>4.2684850744087655</v>
      </c>
      <c r="HQ86" s="70">
        <f t="shared" si="114"/>
        <v>4.3629367317589454</v>
      </c>
      <c r="HR86" s="70">
        <f t="shared" si="114"/>
        <v>4.3860369948542459</v>
      </c>
      <c r="HS86" s="70">
        <f t="shared" si="114"/>
        <v>4.4093906132608973</v>
      </c>
      <c r="HT86" s="70">
        <f t="shared" si="114"/>
        <v>4.4312979120285947</v>
      </c>
      <c r="HU86" s="70">
        <f t="shared" si="114"/>
        <v>4.5285184233756253</v>
      </c>
      <c r="HV86" s="70">
        <f t="shared" si="114"/>
        <v>4.5492945256515007</v>
      </c>
      <c r="HW86" s="70">
        <f t="shared" si="114"/>
        <v>4.5693518484062743</v>
      </c>
      <c r="HX86" s="70">
        <f t="shared" si="114"/>
        <v>4.58958441686406</v>
      </c>
      <c r="HY86" s="70">
        <f t="shared" si="114"/>
        <v>4.7609637461728331</v>
      </c>
      <c r="HZ86" s="70">
        <f t="shared" si="114"/>
        <v>4.7991641757674506</v>
      </c>
      <c r="IA86" s="70">
        <f t="shared" si="114"/>
        <v>4.8414068105127166</v>
      </c>
      <c r="IB86" s="70">
        <f t="shared" si="114"/>
        <v>4.8885018043590369</v>
      </c>
      <c r="IC86" s="70" t="e">
        <f t="shared" si="114"/>
        <v>#VALUE!</v>
      </c>
      <c r="ID86" s="70"/>
    </row>
    <row r="87" spans="1:238">
      <c r="A87" s="70" t="s">
        <v>455</v>
      </c>
      <c r="B87" s="70">
        <f t="shared" ref="B87:BM87" si="115">100*B71/B$57</f>
        <v>0.4756468797564688</v>
      </c>
      <c r="C87" s="70">
        <f t="shared" si="115"/>
        <v>0.49653363312722498</v>
      </c>
      <c r="D87" s="70">
        <f t="shared" si="115"/>
        <v>0.515606297762637</v>
      </c>
      <c r="E87" s="70">
        <f t="shared" si="115"/>
        <v>0.54198052544552644</v>
      </c>
      <c r="F87" s="70">
        <f t="shared" si="115"/>
        <v>0.54615926708949958</v>
      </c>
      <c r="G87" s="70">
        <f t="shared" si="115"/>
        <v>0.57078612816743057</v>
      </c>
      <c r="H87" s="70">
        <f t="shared" si="115"/>
        <v>0.58588774730406723</v>
      </c>
      <c r="I87" s="70">
        <f t="shared" si="115"/>
        <v>0.61329076703352103</v>
      </c>
      <c r="J87" s="70">
        <f t="shared" si="115"/>
        <v>0.63383715260848372</v>
      </c>
      <c r="K87" s="70">
        <f t="shared" si="115"/>
        <v>0.63171193935565373</v>
      </c>
      <c r="L87" s="70">
        <f t="shared" si="115"/>
        <v>0.66635673330234002</v>
      </c>
      <c r="M87" s="70">
        <f t="shared" si="115"/>
        <v>0.63962675897358712</v>
      </c>
      <c r="N87" s="70">
        <f t="shared" si="115"/>
        <v>0.65335753176043554</v>
      </c>
      <c r="O87" s="70">
        <f t="shared" si="115"/>
        <v>0.67897305325694879</v>
      </c>
      <c r="P87" s="70">
        <f t="shared" si="115"/>
        <v>0.6765239224438554</v>
      </c>
      <c r="Q87" s="70">
        <f t="shared" si="115"/>
        <v>0.6841427894059473</v>
      </c>
      <c r="R87" s="70">
        <f t="shared" si="115"/>
        <v>0.6840128755364806</v>
      </c>
      <c r="S87" s="70">
        <f t="shared" si="115"/>
        <v>0.72544278151754793</v>
      </c>
      <c r="T87" s="70">
        <f t="shared" si="115"/>
        <v>0.73076923076923073</v>
      </c>
      <c r="U87" s="70">
        <f t="shared" si="115"/>
        <v>0.75014065137213226</v>
      </c>
      <c r="V87" s="70">
        <f t="shared" si="115"/>
        <v>0.82296887568838561</v>
      </c>
      <c r="W87" s="70">
        <f t="shared" si="115"/>
        <v>0.83540165869604688</v>
      </c>
      <c r="X87" s="70">
        <f t="shared" si="115"/>
        <v>0.80711194291730026</v>
      </c>
      <c r="Y87" s="70">
        <f t="shared" si="115"/>
        <v>0.8286979225791804</v>
      </c>
      <c r="Z87" s="70">
        <f t="shared" si="115"/>
        <v>0.83493545729195273</v>
      </c>
      <c r="AA87" s="70">
        <f t="shared" si="115"/>
        <v>0.804405333909194</v>
      </c>
      <c r="AB87" s="70">
        <f t="shared" si="115"/>
        <v>0.84278596416834517</v>
      </c>
      <c r="AC87" s="70">
        <f t="shared" si="115"/>
        <v>0.82200279170759449</v>
      </c>
      <c r="AD87" s="70">
        <f t="shared" si="115"/>
        <v>0.81464346776626773</v>
      </c>
      <c r="AE87" s="70">
        <f t="shared" si="115"/>
        <v>0.8512087163772557</v>
      </c>
      <c r="AF87" s="70">
        <f t="shared" si="115"/>
        <v>0.78829360396506964</v>
      </c>
      <c r="AG87" s="70">
        <f t="shared" si="115"/>
        <v>0.7623712054705909</v>
      </c>
      <c r="AH87" s="70">
        <f t="shared" si="115"/>
        <v>0.79444343562738329</v>
      </c>
      <c r="AI87" s="70">
        <f t="shared" si="115"/>
        <v>0.79773546062789513</v>
      </c>
      <c r="AJ87" s="70">
        <f t="shared" si="115"/>
        <v>0.78911110183290878</v>
      </c>
      <c r="AK87" s="70">
        <f t="shared" si="115"/>
        <v>0.78727441560014533</v>
      </c>
      <c r="AL87" s="70">
        <f t="shared" si="115"/>
        <v>0.79157761418507089</v>
      </c>
      <c r="AM87" s="70">
        <f t="shared" si="115"/>
        <v>0.80271688792837304</v>
      </c>
      <c r="AN87" s="70">
        <f t="shared" si="115"/>
        <v>0.79097315939421209</v>
      </c>
      <c r="AO87" s="70">
        <f t="shared" si="115"/>
        <v>0.82235030654576158</v>
      </c>
      <c r="AP87" s="70">
        <f t="shared" si="115"/>
        <v>0.83876980428704562</v>
      </c>
      <c r="AQ87" s="70">
        <f t="shared" si="115"/>
        <v>0.79359405161936081</v>
      </c>
      <c r="AR87" s="70">
        <f t="shared" si="115"/>
        <v>0.84719061788902505</v>
      </c>
      <c r="AS87" s="70">
        <f t="shared" si="115"/>
        <v>0.857449088960343</v>
      </c>
      <c r="AT87" s="70">
        <f t="shared" si="115"/>
        <v>0.84821714358875877</v>
      </c>
      <c r="AU87" s="70">
        <f t="shared" si="115"/>
        <v>0.8885375494071146</v>
      </c>
      <c r="AV87" s="70">
        <f t="shared" si="115"/>
        <v>0.86793841624240942</v>
      </c>
      <c r="AW87" s="70">
        <f t="shared" si="115"/>
        <v>0.85345037795659595</v>
      </c>
      <c r="AX87" s="70">
        <f t="shared" si="115"/>
        <v>0.87957731423510366</v>
      </c>
      <c r="AY87" s="70">
        <f t="shared" si="115"/>
        <v>0.90636254501800717</v>
      </c>
      <c r="AZ87" s="70">
        <f t="shared" si="115"/>
        <v>0.9149511332917446</v>
      </c>
      <c r="BA87" s="70">
        <f t="shared" si="115"/>
        <v>0.90519014870981018</v>
      </c>
      <c r="BB87" s="70">
        <f t="shared" si="115"/>
        <v>0.95583578050325335</v>
      </c>
      <c r="BC87" s="70">
        <f t="shared" si="115"/>
        <v>0.93327372303565437</v>
      </c>
      <c r="BD87" s="70">
        <f t="shared" si="115"/>
        <v>0.9216090209259461</v>
      </c>
      <c r="BE87" s="70">
        <f t="shared" si="115"/>
        <v>0.91970379740163921</v>
      </c>
      <c r="BF87" s="70">
        <f t="shared" si="115"/>
        <v>0.91348737238044075</v>
      </c>
      <c r="BG87" s="70">
        <f t="shared" si="115"/>
        <v>0.90283320031923397</v>
      </c>
      <c r="BH87" s="70">
        <f t="shared" si="115"/>
        <v>0.9010111891878656</v>
      </c>
      <c r="BI87" s="70">
        <f t="shared" si="115"/>
        <v>0.90632984621318025</v>
      </c>
      <c r="BJ87" s="70">
        <f t="shared" si="115"/>
        <v>0.90775849841615053</v>
      </c>
      <c r="BK87" s="70">
        <f t="shared" si="115"/>
        <v>0.91271042399124558</v>
      </c>
      <c r="BL87" s="70">
        <f t="shared" si="115"/>
        <v>0.91410595422631524</v>
      </c>
      <c r="BM87" s="70">
        <f t="shared" si="115"/>
        <v>0.92482167367971013</v>
      </c>
      <c r="BN87" s="70">
        <f t="shared" ref="BN87:DY87" si="116">100*BN71/BN$57</f>
        <v>0.93391601410856506</v>
      </c>
      <c r="BO87" s="70">
        <f t="shared" si="116"/>
        <v>0.94823223989615646</v>
      </c>
      <c r="BP87" s="70">
        <f t="shared" si="116"/>
        <v>0.95709356077869656</v>
      </c>
      <c r="BQ87" s="70">
        <f t="shared" si="116"/>
        <v>0.97045688766746818</v>
      </c>
      <c r="BR87" s="70">
        <f t="shared" si="116"/>
        <v>0.97835754521197749</v>
      </c>
      <c r="BS87" s="70">
        <f t="shared" si="116"/>
        <v>0.98414547875660607</v>
      </c>
      <c r="BT87" s="70">
        <f t="shared" si="116"/>
        <v>0.99086926258035446</v>
      </c>
      <c r="BU87" s="70">
        <f t="shared" si="116"/>
        <v>0.98642172523961658</v>
      </c>
      <c r="BV87" s="70">
        <f t="shared" si="116"/>
        <v>1.0032719675168527</v>
      </c>
      <c r="BW87" s="70">
        <f t="shared" si="116"/>
        <v>1.0057803468208093</v>
      </c>
      <c r="BX87" s="70">
        <f t="shared" si="116"/>
        <v>1.0165063981222078</v>
      </c>
      <c r="BY87" s="70">
        <f t="shared" si="116"/>
        <v>1.0260209278636911</v>
      </c>
      <c r="BZ87" s="70">
        <f t="shared" si="116"/>
        <v>1.0414965616097835</v>
      </c>
      <c r="CA87" s="70">
        <f t="shared" si="116"/>
        <v>1.0619153674832962</v>
      </c>
      <c r="CB87" s="70">
        <f t="shared" si="116"/>
        <v>1.0868420128524776</v>
      </c>
      <c r="CC87" s="70">
        <f t="shared" si="116"/>
        <v>1.1205456570155905</v>
      </c>
      <c r="CD87" s="70">
        <f t="shared" si="116"/>
        <v>1.1340609940913038</v>
      </c>
      <c r="CE87" s="70">
        <f t="shared" si="116"/>
        <v>1.1795302013422819</v>
      </c>
      <c r="CF87" s="70">
        <f t="shared" si="116"/>
        <v>1.2451995810543466</v>
      </c>
      <c r="CG87" s="70">
        <f t="shared" si="116"/>
        <v>1.3439472413276268</v>
      </c>
      <c r="CH87" s="70">
        <f t="shared" si="116"/>
        <v>1.3868637327677624</v>
      </c>
      <c r="CI87" s="70">
        <f t="shared" si="116"/>
        <v>1.5195286360149505</v>
      </c>
      <c r="CJ87" s="70">
        <f t="shared" si="116"/>
        <v>1.5855879082808295</v>
      </c>
      <c r="CK87" s="70">
        <f t="shared" si="116"/>
        <v>1.7958336658951233</v>
      </c>
      <c r="CL87" s="70">
        <f t="shared" si="116"/>
        <v>1.702000597193192</v>
      </c>
      <c r="CM87" s="70">
        <f t="shared" si="116"/>
        <v>1.7833961797613895</v>
      </c>
      <c r="CN87" s="70">
        <f t="shared" si="116"/>
        <v>1.8365668686991745</v>
      </c>
      <c r="CO87" s="70">
        <f t="shared" si="116"/>
        <v>1.8081666866243564</v>
      </c>
      <c r="CP87" s="70">
        <f t="shared" si="116"/>
        <v>1.8485771602645069</v>
      </c>
      <c r="CQ87" s="70">
        <f t="shared" si="116"/>
        <v>1.8328951813068191</v>
      </c>
      <c r="CR87" s="70">
        <f t="shared" si="116"/>
        <v>1.9645166446288194</v>
      </c>
      <c r="CS87" s="70">
        <f t="shared" si="116"/>
        <v>1.9390621212769295</v>
      </c>
      <c r="CT87" s="70">
        <f t="shared" si="116"/>
        <v>1.9196986944362466</v>
      </c>
      <c r="CU87" s="70">
        <f t="shared" si="116"/>
        <v>1.8918434089058771</v>
      </c>
      <c r="CV87" s="70">
        <f t="shared" si="116"/>
        <v>1.8578385235503536</v>
      </c>
      <c r="CW87" s="70">
        <f t="shared" si="116"/>
        <v>1.9824822609418804</v>
      </c>
      <c r="CX87" s="70">
        <f t="shared" si="116"/>
        <v>2.0273054783776239</v>
      </c>
      <c r="CY87" s="70">
        <f t="shared" si="116"/>
        <v>2.0116079672866376</v>
      </c>
      <c r="CZ87" s="70">
        <f t="shared" si="116"/>
        <v>1.9874790123778159</v>
      </c>
      <c r="DA87" s="70">
        <f t="shared" si="116"/>
        <v>1.8102050793814164</v>
      </c>
      <c r="DB87" s="70">
        <f t="shared" si="116"/>
        <v>1.9228569613013919</v>
      </c>
      <c r="DC87" s="70">
        <f t="shared" si="116"/>
        <v>2.0640374464694751</v>
      </c>
      <c r="DD87" s="70">
        <f t="shared" si="116"/>
        <v>1.9529232358511452</v>
      </c>
      <c r="DE87" s="70">
        <f t="shared" si="116"/>
        <v>1.8995617327296062</v>
      </c>
      <c r="DF87" s="70">
        <f t="shared" si="116"/>
        <v>1.929998684635345</v>
      </c>
      <c r="DG87" s="70">
        <f t="shared" si="116"/>
        <v>1.8711555618162183</v>
      </c>
      <c r="DH87" s="70">
        <f t="shared" si="116"/>
        <v>1.8896892459712795</v>
      </c>
      <c r="DI87" s="70">
        <f t="shared" si="116"/>
        <v>1.9165174140704322</v>
      </c>
      <c r="DJ87" s="70">
        <f t="shared" si="116"/>
        <v>1.885749732137822</v>
      </c>
      <c r="DK87" s="70">
        <f t="shared" si="116"/>
        <v>1.8952696299764762</v>
      </c>
      <c r="DL87" s="70">
        <f t="shared" si="116"/>
        <v>1.8429794651960838</v>
      </c>
      <c r="DM87" s="70">
        <f t="shared" si="116"/>
        <v>1.8872390789756832</v>
      </c>
      <c r="DN87" s="70">
        <f t="shared" si="116"/>
        <v>1.9230565023945294</v>
      </c>
      <c r="DO87" s="70">
        <f t="shared" si="116"/>
        <v>1.8804729006110747</v>
      </c>
      <c r="DP87" s="70">
        <f t="shared" si="116"/>
        <v>1.9283405116764272</v>
      </c>
      <c r="DQ87" s="70">
        <f t="shared" si="116"/>
        <v>1.9324403499201972</v>
      </c>
      <c r="DR87" s="70">
        <f t="shared" si="116"/>
        <v>1.9014485799118257</v>
      </c>
      <c r="DS87" s="70">
        <f t="shared" si="116"/>
        <v>1.9350683568020139</v>
      </c>
      <c r="DT87" s="70">
        <f t="shared" si="116"/>
        <v>1.9845345840035662</v>
      </c>
      <c r="DU87" s="70">
        <f t="shared" si="116"/>
        <v>1.9618737426956605</v>
      </c>
      <c r="DV87" s="70">
        <f t="shared" si="116"/>
        <v>2.0529175300060154</v>
      </c>
      <c r="DW87" s="70">
        <f t="shared" si="116"/>
        <v>2.1712053445054638</v>
      </c>
      <c r="DX87" s="70">
        <f t="shared" si="116"/>
        <v>2.0516595415380841</v>
      </c>
      <c r="DY87" s="70">
        <f t="shared" si="116"/>
        <v>2.3123176646060619</v>
      </c>
      <c r="DZ87" s="70">
        <f t="shared" ref="DZ87:GK87" si="117">100*DZ71/DZ$57</f>
        <v>2.2699045323941052</v>
      </c>
      <c r="EA87" s="70">
        <f t="shared" si="117"/>
        <v>2.2380934895163955</v>
      </c>
      <c r="EB87" s="70">
        <f t="shared" si="117"/>
        <v>2.2843678641933751</v>
      </c>
      <c r="EC87" s="70">
        <f t="shared" si="117"/>
        <v>2.3510816059251232</v>
      </c>
      <c r="ED87" s="70">
        <f t="shared" si="117"/>
        <v>2.3311128001073009</v>
      </c>
      <c r="EE87" s="70">
        <f t="shared" si="117"/>
        <v>2.2991452235943042</v>
      </c>
      <c r="EF87" s="70">
        <f t="shared" si="117"/>
        <v>2.3488627423858639</v>
      </c>
      <c r="EG87" s="70">
        <f t="shared" si="117"/>
        <v>2.257568419532173</v>
      </c>
      <c r="EH87" s="70">
        <f t="shared" si="117"/>
        <v>2.3774768879716777</v>
      </c>
      <c r="EI87" s="70">
        <f t="shared" si="117"/>
        <v>2.4196878354942606</v>
      </c>
      <c r="EJ87" s="70">
        <f t="shared" si="117"/>
        <v>2.3432737558216088</v>
      </c>
      <c r="EK87" s="70">
        <f t="shared" si="117"/>
        <v>2.3517856002044337</v>
      </c>
      <c r="EL87" s="70">
        <f t="shared" si="117"/>
        <v>2.3610447211490992</v>
      </c>
      <c r="EM87" s="70">
        <f t="shared" si="117"/>
        <v>2.4074360960495738</v>
      </c>
      <c r="EN87" s="70">
        <f t="shared" si="117"/>
        <v>2.28336211947135</v>
      </c>
      <c r="EO87" s="70">
        <f t="shared" si="117"/>
        <v>2.2906775275083819</v>
      </c>
      <c r="EP87" s="70">
        <f t="shared" si="117"/>
        <v>2.1412977160961195</v>
      </c>
      <c r="EQ87" s="70">
        <f t="shared" si="117"/>
        <v>2.1447584692140973</v>
      </c>
      <c r="ER87" s="70">
        <f t="shared" si="117"/>
        <v>2.2260681449432127</v>
      </c>
      <c r="ES87" s="70">
        <f t="shared" si="117"/>
        <v>2.1471518536460259</v>
      </c>
      <c r="ET87" s="70">
        <f t="shared" si="117"/>
        <v>2.3401320327125825</v>
      </c>
      <c r="EU87" s="70">
        <f t="shared" si="117"/>
        <v>2.188091000111247</v>
      </c>
      <c r="EV87" s="70">
        <f t="shared" si="117"/>
        <v>2.1988304093567255</v>
      </c>
      <c r="EW87" s="70">
        <f t="shared" si="117"/>
        <v>2.2470456016074651</v>
      </c>
      <c r="EX87" s="70">
        <f t="shared" si="117"/>
        <v>2.2633267353764248</v>
      </c>
      <c r="EY87" s="70">
        <f t="shared" si="117"/>
        <v>2.2910250175609228</v>
      </c>
      <c r="EZ87" s="70">
        <f t="shared" si="117"/>
        <v>2.2972389991371873</v>
      </c>
      <c r="FA87" s="70">
        <f t="shared" si="117"/>
        <v>2.3476080909371886</v>
      </c>
      <c r="FB87" s="70">
        <f t="shared" si="117"/>
        <v>2.4898398693945603</v>
      </c>
      <c r="FC87" s="70">
        <f t="shared" si="117"/>
        <v>2.57021229159264</v>
      </c>
      <c r="FD87" s="70">
        <f t="shared" si="117"/>
        <v>2.6226916222269994</v>
      </c>
      <c r="FE87" s="70">
        <f t="shared" si="117"/>
        <v>2.5485370522286028</v>
      </c>
      <c r="FF87" s="70">
        <f t="shared" si="117"/>
        <v>2.5955411849416494</v>
      </c>
      <c r="FG87" s="70">
        <f t="shared" si="117"/>
        <v>2.5840641560755993</v>
      </c>
      <c r="FH87" s="70">
        <f t="shared" si="117"/>
        <v>2.6896730084417007</v>
      </c>
      <c r="FI87" s="70">
        <f t="shared" si="117"/>
        <v>2.7170489738071493</v>
      </c>
      <c r="FJ87" s="70">
        <f t="shared" si="117"/>
        <v>2.7397977207604445</v>
      </c>
      <c r="FK87" s="70">
        <f t="shared" si="117"/>
        <v>2.6438739820084924</v>
      </c>
      <c r="FL87" s="70">
        <f t="shared" si="117"/>
        <v>2.5423457051417726</v>
      </c>
      <c r="FM87" s="70">
        <f t="shared" si="117"/>
        <v>2.5277751400626722</v>
      </c>
      <c r="FN87" s="70">
        <f t="shared" si="117"/>
        <v>2.5006554388943685</v>
      </c>
      <c r="FO87" s="70">
        <f t="shared" si="117"/>
        <v>2.6107736978634621</v>
      </c>
      <c r="FP87" s="70">
        <f t="shared" si="117"/>
        <v>2.5773195876288657</v>
      </c>
      <c r="FQ87" s="70">
        <f t="shared" si="117"/>
        <v>2.6218144251752871</v>
      </c>
      <c r="FR87" s="70">
        <f t="shared" si="117"/>
        <v>2.5637311703360375</v>
      </c>
      <c r="FS87" s="70">
        <f t="shared" si="117"/>
        <v>2.6349479201101098</v>
      </c>
      <c r="FT87" s="70">
        <f t="shared" si="117"/>
        <v>2.6601458866262679</v>
      </c>
      <c r="FU87" s="70">
        <f t="shared" si="117"/>
        <v>2.6259870866528909</v>
      </c>
      <c r="FV87" s="70">
        <f t="shared" si="117"/>
        <v>2.6860941711639543</v>
      </c>
      <c r="FW87" s="70">
        <f t="shared" si="117"/>
        <v>2.7631443032744554</v>
      </c>
      <c r="FX87" s="70">
        <f t="shared" si="117"/>
        <v>2.8628991297870181</v>
      </c>
      <c r="FY87" s="70">
        <f t="shared" si="117"/>
        <v>2.889816968915548</v>
      </c>
      <c r="FZ87" s="70">
        <f t="shared" si="117"/>
        <v>2.9142367448693407</v>
      </c>
      <c r="GA87" s="70">
        <f t="shared" si="117"/>
        <v>2.952588454171766</v>
      </c>
      <c r="GB87" s="70">
        <f t="shared" si="117"/>
        <v>2.9485410040859525</v>
      </c>
      <c r="GC87" s="70">
        <f t="shared" si="117"/>
        <v>2.9513359194525566</v>
      </c>
      <c r="GD87" s="70">
        <f t="shared" si="117"/>
        <v>2.9887392648201168</v>
      </c>
      <c r="GE87" s="70">
        <f t="shared" si="117"/>
        <v>2.996668580042595</v>
      </c>
      <c r="GF87" s="70">
        <f t="shared" si="117"/>
        <v>3.0133619864252434</v>
      </c>
      <c r="GG87" s="70">
        <f t="shared" si="117"/>
        <v>3.0338475805091885</v>
      </c>
      <c r="GH87" s="70">
        <f t="shared" si="117"/>
        <v>2.9933307588740572</v>
      </c>
      <c r="GI87" s="70">
        <f t="shared" si="117"/>
        <v>2.9407358813167965</v>
      </c>
      <c r="GJ87" s="70">
        <f t="shared" si="117"/>
        <v>2.9793599175009318</v>
      </c>
      <c r="GK87" s="70">
        <f t="shared" si="117"/>
        <v>2.9407315523553086</v>
      </c>
      <c r="GL87" s="70">
        <f t="shared" ref="GL87:IC87" si="118">100*GL71/GL$57</f>
        <v>2.9454618033032278</v>
      </c>
      <c r="GM87" s="70">
        <f t="shared" si="118"/>
        <v>2.9521994522802872</v>
      </c>
      <c r="GN87" s="70">
        <f t="shared" si="118"/>
        <v>2.9421730838117548</v>
      </c>
      <c r="GO87" s="70">
        <f t="shared" si="118"/>
        <v>2.8944924705859827</v>
      </c>
      <c r="GP87" s="70">
        <f t="shared" si="118"/>
        <v>2.875128490417409</v>
      </c>
      <c r="GQ87" s="70">
        <f t="shared" si="118"/>
        <v>2.8598107429113759</v>
      </c>
      <c r="GR87" s="70">
        <f t="shared" si="118"/>
        <v>2.8450391313544685</v>
      </c>
      <c r="GS87" s="70">
        <f t="shared" si="118"/>
        <v>2.8547676154473534</v>
      </c>
      <c r="GT87" s="70">
        <f t="shared" si="118"/>
        <v>2.8440266306214737</v>
      </c>
      <c r="GU87" s="70">
        <f t="shared" si="118"/>
        <v>2.8341168902028491</v>
      </c>
      <c r="GV87" s="70">
        <f t="shared" si="118"/>
        <v>2.8251664895232986</v>
      </c>
      <c r="GW87" s="70">
        <f t="shared" si="118"/>
        <v>2.8479038050799659</v>
      </c>
      <c r="GX87" s="70">
        <f t="shared" si="118"/>
        <v>2.8424080124053499</v>
      </c>
      <c r="GY87" s="70">
        <f t="shared" si="118"/>
        <v>2.8377241627082714</v>
      </c>
      <c r="GZ87" s="70">
        <f t="shared" si="118"/>
        <v>2.8339567940791301</v>
      </c>
      <c r="HA87" s="70">
        <f t="shared" si="118"/>
        <v>2.870671828801171</v>
      </c>
      <c r="HB87" s="70">
        <f t="shared" si="118"/>
        <v>2.8700418740723466</v>
      </c>
      <c r="HC87" s="70">
        <f t="shared" si="118"/>
        <v>2.8705243840678629</v>
      </c>
      <c r="HD87" s="70">
        <f t="shared" si="118"/>
        <v>2.8718252964596114</v>
      </c>
      <c r="HE87" s="70">
        <f t="shared" si="118"/>
        <v>2.9134590723153417</v>
      </c>
      <c r="HF87" s="70">
        <f t="shared" si="118"/>
        <v>2.9160650632538703</v>
      </c>
      <c r="HG87" s="70">
        <f t="shared" si="118"/>
        <v>2.9190939984437025</v>
      </c>
      <c r="HH87" s="70">
        <f t="shared" si="118"/>
        <v>2.9222323013742444</v>
      </c>
      <c r="HI87" s="70">
        <f t="shared" si="118"/>
        <v>2.9649079456275258</v>
      </c>
      <c r="HJ87" s="70">
        <f t="shared" si="118"/>
        <v>2.96780076576671</v>
      </c>
      <c r="HK87" s="70">
        <f t="shared" si="118"/>
        <v>2.9711233262881578</v>
      </c>
      <c r="HL87" s="70">
        <f t="shared" si="118"/>
        <v>2.9748431557792707</v>
      </c>
      <c r="HM87" s="70">
        <f t="shared" si="118"/>
        <v>3.018078582231944</v>
      </c>
      <c r="HN87" s="70">
        <f t="shared" si="118"/>
        <v>3.0223114495129519</v>
      </c>
      <c r="HO87" s="70">
        <f t="shared" si="118"/>
        <v>3.0268078392978799</v>
      </c>
      <c r="HP87" s="70">
        <f t="shared" si="118"/>
        <v>3.0322811711317894</v>
      </c>
      <c r="HQ87" s="70">
        <f t="shared" si="118"/>
        <v>3.0801322127120661</v>
      </c>
      <c r="HR87" s="70">
        <f t="shared" si="118"/>
        <v>3.0866011212626119</v>
      </c>
      <c r="HS87" s="70">
        <f t="shared" si="118"/>
        <v>3.0932021575632542</v>
      </c>
      <c r="HT87" s="70">
        <f t="shared" si="118"/>
        <v>3.0996073048386523</v>
      </c>
      <c r="HU87" s="70">
        <f t="shared" si="118"/>
        <v>3.1465986201912113</v>
      </c>
      <c r="HV87" s="70">
        <f t="shared" si="118"/>
        <v>3.1518342457165618</v>
      </c>
      <c r="HW87" s="70">
        <f t="shared" si="118"/>
        <v>3.1567064771360727</v>
      </c>
      <c r="HX87" s="70">
        <f t="shared" si="118"/>
        <v>3.1616697330391843</v>
      </c>
      <c r="HY87" s="70">
        <f t="shared" si="118"/>
        <v>3.2076377821242614</v>
      </c>
      <c r="HZ87" s="70">
        <f t="shared" si="118"/>
        <v>3.213347789659021</v>
      </c>
      <c r="IA87" s="70">
        <f t="shared" si="118"/>
        <v>3.2190675259560284</v>
      </c>
      <c r="IB87" s="70">
        <f t="shared" si="118"/>
        <v>3.2246957948845285</v>
      </c>
      <c r="IC87" s="70" t="e">
        <f t="shared" si="118"/>
        <v>#VALUE!</v>
      </c>
      <c r="ID87" s="70"/>
    </row>
    <row r="88" spans="1:238">
      <c r="A88" s="70" t="s">
        <v>456</v>
      </c>
      <c r="B88" s="70">
        <f t="shared" ref="B88:BM88" si="119">100*B72/B$57</f>
        <v>5.9931506849315062</v>
      </c>
      <c r="C88" s="70">
        <f t="shared" si="119"/>
        <v>6.8484167135094607</v>
      </c>
      <c r="D88" s="70">
        <f t="shared" si="119"/>
        <v>6.7673326581346105</v>
      </c>
      <c r="E88" s="70">
        <f t="shared" si="119"/>
        <v>7.1008634943964735</v>
      </c>
      <c r="F88" s="70">
        <f t="shared" si="119"/>
        <v>6.9855532064834387</v>
      </c>
      <c r="G88" s="70">
        <f t="shared" si="119"/>
        <v>7.52399896220704</v>
      </c>
      <c r="H88" s="70">
        <f t="shared" si="119"/>
        <v>7.3702980385497172</v>
      </c>
      <c r="I88" s="70">
        <f t="shared" si="119"/>
        <v>7.4351003948584395</v>
      </c>
      <c r="J88" s="70">
        <f t="shared" si="119"/>
        <v>7.4272712497968474</v>
      </c>
      <c r="K88" s="70">
        <f t="shared" si="119"/>
        <v>7.2488945041061283</v>
      </c>
      <c r="L88" s="70">
        <f t="shared" si="119"/>
        <v>7.1904540523787395</v>
      </c>
      <c r="M88" s="70">
        <f t="shared" si="119"/>
        <v>7.7582963353149212</v>
      </c>
      <c r="N88" s="70">
        <f t="shared" si="119"/>
        <v>7.6515426497277677</v>
      </c>
      <c r="O88" s="70">
        <f t="shared" si="119"/>
        <v>7.6101563052549679</v>
      </c>
      <c r="P88" s="70">
        <f t="shared" si="119"/>
        <v>7.6230994559910732</v>
      </c>
      <c r="Q88" s="70">
        <f t="shared" si="119"/>
        <v>7.6068549752760282</v>
      </c>
      <c r="R88" s="70">
        <f t="shared" si="119"/>
        <v>7.8795600858369097</v>
      </c>
      <c r="S88" s="70">
        <f t="shared" si="119"/>
        <v>8.1955427749820284</v>
      </c>
      <c r="T88" s="70">
        <f t="shared" si="119"/>
        <v>8.4807692307692317</v>
      </c>
      <c r="U88" s="70">
        <f t="shared" si="119"/>
        <v>8.6953803838219663</v>
      </c>
      <c r="V88" s="70">
        <f t="shared" si="119"/>
        <v>9.2630406534249108</v>
      </c>
      <c r="W88" s="70">
        <f t="shared" si="119"/>
        <v>9.970337187481082</v>
      </c>
      <c r="X88" s="70">
        <f t="shared" si="119"/>
        <v>9.8140133348929695</v>
      </c>
      <c r="Y88" s="70">
        <f t="shared" si="119"/>
        <v>9.6719264388693382</v>
      </c>
      <c r="Z88" s="70">
        <f t="shared" si="119"/>
        <v>9.5962647624279036</v>
      </c>
      <c r="AA88" s="70">
        <f t="shared" si="119"/>
        <v>9.3397397829725204</v>
      </c>
      <c r="AB88" s="70">
        <f t="shared" si="119"/>
        <v>9.5462737199194336</v>
      </c>
      <c r="AC88" s="70">
        <f t="shared" si="119"/>
        <v>9.4452773613193397</v>
      </c>
      <c r="AD88" s="70">
        <f t="shared" si="119"/>
        <v>9.3281705722618931</v>
      </c>
      <c r="AE88" s="70">
        <f t="shared" si="119"/>
        <v>9.0665888418697396</v>
      </c>
      <c r="AF88" s="70">
        <f t="shared" si="119"/>
        <v>9.0488553221619075</v>
      </c>
      <c r="AG88" s="70">
        <f t="shared" si="119"/>
        <v>8.9774984983597452</v>
      </c>
      <c r="AH88" s="70">
        <f t="shared" si="119"/>
        <v>8.9749409842019237</v>
      </c>
      <c r="AI88" s="70">
        <f t="shared" si="119"/>
        <v>8.534911648653285</v>
      </c>
      <c r="AJ88" s="70">
        <f t="shared" si="119"/>
        <v>8.6509957830570752</v>
      </c>
      <c r="AK88" s="70">
        <f t="shared" si="119"/>
        <v>8.4783398603092568</v>
      </c>
      <c r="AL88" s="70">
        <f t="shared" si="119"/>
        <v>8.505501464418586</v>
      </c>
      <c r="AM88" s="70">
        <f t="shared" si="119"/>
        <v>8.4594010497067007</v>
      </c>
      <c r="AN88" s="70">
        <f t="shared" si="119"/>
        <v>8.7944219523166893</v>
      </c>
      <c r="AO88" s="70">
        <f t="shared" si="119"/>
        <v>8.8365945886412867</v>
      </c>
      <c r="AP88" s="70">
        <f t="shared" si="119"/>
        <v>9.0042296938848665</v>
      </c>
      <c r="AQ88" s="70">
        <f t="shared" si="119"/>
        <v>9.162079073425323</v>
      </c>
      <c r="AR88" s="70">
        <f t="shared" si="119"/>
        <v>10.075266935060389</v>
      </c>
      <c r="AS88" s="70">
        <f t="shared" si="119"/>
        <v>9.7367363344051459</v>
      </c>
      <c r="AT88" s="70">
        <f t="shared" si="119"/>
        <v>9.4776262723257165</v>
      </c>
      <c r="AU88" s="70">
        <f t="shared" si="119"/>
        <v>9.454545454545455</v>
      </c>
      <c r="AV88" s="70">
        <f t="shared" si="119"/>
        <v>9.7221370299944798</v>
      </c>
      <c r="AW88" s="70">
        <f t="shared" si="119"/>
        <v>9.7293343087051927</v>
      </c>
      <c r="AX88" s="70">
        <f t="shared" si="119"/>
        <v>9.9013529609382154</v>
      </c>
      <c r="AY88" s="70">
        <f t="shared" si="119"/>
        <v>10</v>
      </c>
      <c r="AZ88" s="70">
        <f t="shared" si="119"/>
        <v>10.385289486973829</v>
      </c>
      <c r="BA88" s="70">
        <f t="shared" si="119"/>
        <v>10.732968906130608</v>
      </c>
      <c r="BB88" s="70">
        <f t="shared" si="119"/>
        <v>10.594806241722807</v>
      </c>
      <c r="BC88" s="70">
        <f t="shared" si="119"/>
        <v>10.44204761372527</v>
      </c>
      <c r="BD88" s="70">
        <f t="shared" si="119"/>
        <v>9.9886154179767974</v>
      </c>
      <c r="BE88" s="70">
        <f t="shared" si="119"/>
        <v>9.7978759849263444</v>
      </c>
      <c r="BF88" s="70">
        <f t="shared" si="119"/>
        <v>9.6287198382845869</v>
      </c>
      <c r="BG88" s="70">
        <f t="shared" si="119"/>
        <v>9.452314445331206</v>
      </c>
      <c r="BH88" s="70">
        <f t="shared" si="119"/>
        <v>9.3137134882354378</v>
      </c>
      <c r="BI88" s="70">
        <f t="shared" si="119"/>
        <v>9.350142216651399</v>
      </c>
      <c r="BJ88" s="70">
        <f t="shared" si="119"/>
        <v>9.4109025577986856</v>
      </c>
      <c r="BK88" s="70">
        <f t="shared" si="119"/>
        <v>9.3250133879717811</v>
      </c>
      <c r="BL88" s="70">
        <f t="shared" si="119"/>
        <v>9.2459195769125557</v>
      </c>
      <c r="BM88" s="70">
        <f t="shared" si="119"/>
        <v>9.1874620283071931</v>
      </c>
      <c r="BN88" s="70">
        <f t="shared" ref="BN88:DY88" si="120">100*BN72/BN$57</f>
        <v>9.3147585350163062</v>
      </c>
      <c r="BO88" s="70">
        <f t="shared" si="120"/>
        <v>9.3635183596242264</v>
      </c>
      <c r="BP88" s="70">
        <f t="shared" si="120"/>
        <v>9.3994834733164048</v>
      </c>
      <c r="BQ88" s="70">
        <f t="shared" si="120"/>
        <v>9.3567502576434194</v>
      </c>
      <c r="BR88" s="70">
        <f t="shared" si="120"/>
        <v>9.3579263902418361</v>
      </c>
      <c r="BS88" s="70">
        <f t="shared" si="120"/>
        <v>9.3108901002871303</v>
      </c>
      <c r="BT88" s="70">
        <f t="shared" si="120"/>
        <v>9.2023911886336638</v>
      </c>
      <c r="BU88" s="70">
        <f t="shared" si="120"/>
        <v>9.0415335463258764</v>
      </c>
      <c r="BV88" s="70">
        <f t="shared" si="120"/>
        <v>9.2699176094926479</v>
      </c>
      <c r="BW88" s="70">
        <f t="shared" si="120"/>
        <v>9.1213872832369951</v>
      </c>
      <c r="BX88" s="70">
        <f t="shared" si="120"/>
        <v>9.063375482698568</v>
      </c>
      <c r="BY88" s="70">
        <f t="shared" si="120"/>
        <v>8.9804611538105377</v>
      </c>
      <c r="BZ88" s="70">
        <f t="shared" si="120"/>
        <v>9.2192404695806793</v>
      </c>
      <c r="CA88" s="70">
        <f t="shared" si="120"/>
        <v>9.1866369710467701</v>
      </c>
      <c r="CB88" s="70">
        <f t="shared" si="120"/>
        <v>9.21269796678021</v>
      </c>
      <c r="CC88" s="70">
        <f t="shared" si="120"/>
        <v>9.3210606904231614</v>
      </c>
      <c r="CD88" s="70">
        <f t="shared" si="120"/>
        <v>9.4726446098046893</v>
      </c>
      <c r="CE88" s="70">
        <f t="shared" si="120"/>
        <v>9.5234899328859068</v>
      </c>
      <c r="CF88" s="70">
        <f t="shared" si="120"/>
        <v>9.6124752705690693</v>
      </c>
      <c r="CG88" s="70">
        <f t="shared" si="120"/>
        <v>9.9388812097190531</v>
      </c>
      <c r="CH88" s="70">
        <f t="shared" si="120"/>
        <v>10.314488335100743</v>
      </c>
      <c r="CI88" s="70">
        <f t="shared" si="120"/>
        <v>10.502864417568428</v>
      </c>
      <c r="CJ88" s="70">
        <f t="shared" si="120"/>
        <v>10.533524549219294</v>
      </c>
      <c r="CK88" s="70">
        <f t="shared" si="120"/>
        <v>10.891531646579935</v>
      </c>
      <c r="CL88" s="70">
        <f t="shared" si="120"/>
        <v>11.165941129323757</v>
      </c>
      <c r="CM88" s="70">
        <f t="shared" si="120"/>
        <v>11.267540335043581</v>
      </c>
      <c r="CN88" s="70">
        <f t="shared" si="120"/>
        <v>11.288947095909602</v>
      </c>
      <c r="CO88" s="70">
        <f t="shared" si="120"/>
        <v>11.16782421266914</v>
      </c>
      <c r="CP88" s="70">
        <f t="shared" si="120"/>
        <v>11.390147856452931</v>
      </c>
      <c r="CQ88" s="70">
        <f t="shared" si="120"/>
        <v>11.333695604282632</v>
      </c>
      <c r="CR88" s="70">
        <f t="shared" si="120"/>
        <v>11.425291698754741</v>
      </c>
      <c r="CS88" s="70">
        <f t="shared" si="120"/>
        <v>11.28220482769437</v>
      </c>
      <c r="CT88" s="70">
        <f t="shared" si="120"/>
        <v>11.31863344435544</v>
      </c>
      <c r="CU88" s="70">
        <f t="shared" si="120"/>
        <v>11.178572907036113</v>
      </c>
      <c r="CV88" s="70">
        <f t="shared" si="120"/>
        <v>11.099289329022929</v>
      </c>
      <c r="CW88" s="70">
        <f t="shared" si="120"/>
        <v>11.1839899132161</v>
      </c>
      <c r="CX88" s="70">
        <f t="shared" si="120"/>
        <v>11.406085904577058</v>
      </c>
      <c r="CY88" s="70">
        <f t="shared" si="120"/>
        <v>11.418018731038119</v>
      </c>
      <c r="CZ88" s="70">
        <f t="shared" si="120"/>
        <v>11.332665200244692</v>
      </c>
      <c r="DA88" s="70">
        <f t="shared" si="120"/>
        <v>11.123690914237189</v>
      </c>
      <c r="DB88" s="70">
        <f t="shared" si="120"/>
        <v>11.351591790048928</v>
      </c>
      <c r="DC88" s="70">
        <f t="shared" si="120"/>
        <v>11.364654914849121</v>
      </c>
      <c r="DD88" s="70">
        <f t="shared" si="120"/>
        <v>11.172737781931771</v>
      </c>
      <c r="DE88" s="70">
        <f t="shared" si="120"/>
        <v>11.024480011622556</v>
      </c>
      <c r="DF88" s="70">
        <f t="shared" si="120"/>
        <v>11.126789194877251</v>
      </c>
      <c r="DG88" s="70">
        <f t="shared" si="120"/>
        <v>10.931117058740668</v>
      </c>
      <c r="DH88" s="70">
        <f t="shared" si="120"/>
        <v>10.818672946391468</v>
      </c>
      <c r="DI88" s="70">
        <f t="shared" si="120"/>
        <v>10.753031633945174</v>
      </c>
      <c r="DJ88" s="70">
        <f t="shared" si="120"/>
        <v>10.734788247899397</v>
      </c>
      <c r="DK88" s="70">
        <f t="shared" si="120"/>
        <v>10.658104507397125</v>
      </c>
      <c r="DL88" s="70">
        <f t="shared" si="120"/>
        <v>10.496540987380907</v>
      </c>
      <c r="DM88" s="70">
        <f t="shared" si="120"/>
        <v>10.398106305143104</v>
      </c>
      <c r="DN88" s="70">
        <f t="shared" si="120"/>
        <v>10.441421638898623</v>
      </c>
      <c r="DO88" s="70">
        <f t="shared" si="120"/>
        <v>10.342075974885029</v>
      </c>
      <c r="DP88" s="70">
        <f t="shared" si="120"/>
        <v>10.288269864386123</v>
      </c>
      <c r="DQ88" s="70">
        <f t="shared" si="120"/>
        <v>10.146069458755077</v>
      </c>
      <c r="DR88" s="70">
        <f t="shared" si="120"/>
        <v>10.16605184496496</v>
      </c>
      <c r="DS88" s="70">
        <f t="shared" si="120"/>
        <v>10.171062775061721</v>
      </c>
      <c r="DT88" s="70">
        <f t="shared" si="120"/>
        <v>10.220159305412896</v>
      </c>
      <c r="DU88" s="70">
        <f t="shared" si="120"/>
        <v>10.207874317463357</v>
      </c>
      <c r="DV88" s="70">
        <f t="shared" si="120"/>
        <v>10.576822083663549</v>
      </c>
      <c r="DW88" s="70">
        <f t="shared" si="120"/>
        <v>10.747513634905358</v>
      </c>
      <c r="DX88" s="70">
        <f t="shared" si="120"/>
        <v>10.807546030218095</v>
      </c>
      <c r="DY88" s="70">
        <f t="shared" si="120"/>
        <v>11.174169582469537</v>
      </c>
      <c r="DZ88" s="70">
        <f t="shared" ref="DZ88:GK88" si="121">100*DZ72/DZ$57</f>
        <v>11.317082213365465</v>
      </c>
      <c r="EA88" s="70">
        <f t="shared" si="121"/>
        <v>11.447508537436198</v>
      </c>
      <c r="EB88" s="70">
        <f t="shared" si="121"/>
        <v>11.461868068885837</v>
      </c>
      <c r="EC88" s="70">
        <f t="shared" si="121"/>
        <v>11.526893374881451</v>
      </c>
      <c r="ED88" s="70">
        <f t="shared" si="121"/>
        <v>11.576876648634148</v>
      </c>
      <c r="EE88" s="70">
        <f t="shared" si="121"/>
        <v>11.602683662014162</v>
      </c>
      <c r="EF88" s="70">
        <f t="shared" si="121"/>
        <v>11.545477336975786</v>
      </c>
      <c r="EG88" s="70">
        <f t="shared" si="121"/>
        <v>11.396599627845328</v>
      </c>
      <c r="EH88" s="70">
        <f t="shared" si="121"/>
        <v>11.573631314910823</v>
      </c>
      <c r="EI88" s="70">
        <f t="shared" si="121"/>
        <v>11.566603352878024</v>
      </c>
      <c r="EJ88" s="70">
        <f t="shared" si="121"/>
        <v>11.458714328676047</v>
      </c>
      <c r="EK88" s="70">
        <f t="shared" si="121"/>
        <v>11.402766242892737</v>
      </c>
      <c r="EL88" s="70">
        <f t="shared" si="121"/>
        <v>11.475319912548095</v>
      </c>
      <c r="EM88" s="70">
        <f t="shared" si="121"/>
        <v>11.510457010069713</v>
      </c>
      <c r="EN88" s="70">
        <f t="shared" si="121"/>
        <v>11.419854065693265</v>
      </c>
      <c r="EO88" s="70">
        <f t="shared" si="121"/>
        <v>11.343129092504672</v>
      </c>
      <c r="EP88" s="70">
        <f t="shared" si="121"/>
        <v>11.516550400987953</v>
      </c>
      <c r="EQ88" s="70">
        <f t="shared" si="121"/>
        <v>11.514349299626177</v>
      </c>
      <c r="ER88" s="70">
        <f t="shared" si="121"/>
        <v>11.599062556336758</v>
      </c>
      <c r="ES88" s="70">
        <f t="shared" si="121"/>
        <v>11.495882369703358</v>
      </c>
      <c r="ET88" s="70">
        <f t="shared" si="121"/>
        <v>11.825232605605054</v>
      </c>
      <c r="EU88" s="70">
        <f t="shared" si="121"/>
        <v>11.683724552230505</v>
      </c>
      <c r="EV88" s="70">
        <f t="shared" si="121"/>
        <v>11.696594427244582</v>
      </c>
      <c r="EW88" s="70">
        <f t="shared" si="121"/>
        <v>11.774001294145693</v>
      </c>
      <c r="EX88" s="70">
        <f t="shared" si="121"/>
        <v>12.068800764452938</v>
      </c>
      <c r="EY88" s="70">
        <f t="shared" si="121"/>
        <v>14.271626951964121</v>
      </c>
      <c r="EZ88" s="70">
        <f t="shared" si="121"/>
        <v>12.843102890422777</v>
      </c>
      <c r="FA88" s="70">
        <f t="shared" si="121"/>
        <v>12.986709708437791</v>
      </c>
      <c r="FB88" s="70">
        <f t="shared" si="121"/>
        <v>13.908089895446178</v>
      </c>
      <c r="FC88" s="70">
        <f t="shared" si="121"/>
        <v>14.909878839816344</v>
      </c>
      <c r="FD88" s="70">
        <f t="shared" si="121"/>
        <v>14.818693092376719</v>
      </c>
      <c r="FE88" s="70">
        <f t="shared" si="121"/>
        <v>14.712195788898004</v>
      </c>
      <c r="FF88" s="70">
        <f t="shared" si="121"/>
        <v>15.366745010664745</v>
      </c>
      <c r="FG88" s="70">
        <f t="shared" si="121"/>
        <v>15.199549781925619</v>
      </c>
      <c r="FH88" s="70">
        <f t="shared" si="121"/>
        <v>15.199039781430912</v>
      </c>
      <c r="FI88" s="70">
        <f t="shared" si="121"/>
        <v>15.108786940318092</v>
      </c>
      <c r="FJ88" s="70">
        <f t="shared" si="121"/>
        <v>15.131690850331681</v>
      </c>
      <c r="FK88" s="70">
        <f t="shared" si="121"/>
        <v>14.92043210593565</v>
      </c>
      <c r="FL88" s="70">
        <f t="shared" si="121"/>
        <v>14.771131164258367</v>
      </c>
      <c r="FM88" s="70">
        <f t="shared" si="121"/>
        <v>14.637419681575031</v>
      </c>
      <c r="FN88" s="70">
        <f t="shared" si="121"/>
        <v>14.337257643665966</v>
      </c>
      <c r="FO88" s="70">
        <f t="shared" si="121"/>
        <v>14.375042563597754</v>
      </c>
      <c r="FP88" s="70">
        <f t="shared" si="121"/>
        <v>14.305046379450335</v>
      </c>
      <c r="FQ88" s="70">
        <f t="shared" si="121"/>
        <v>14.341428824676479</v>
      </c>
      <c r="FR88" s="70">
        <f t="shared" si="121"/>
        <v>14.277351293935881</v>
      </c>
      <c r="FS88" s="70">
        <f t="shared" si="121"/>
        <v>14.294472259119241</v>
      </c>
      <c r="FT88" s="70">
        <f t="shared" si="121"/>
        <v>14.220681714316237</v>
      </c>
      <c r="FU88" s="70">
        <f t="shared" si="121"/>
        <v>14.070631208621386</v>
      </c>
      <c r="FV88" s="70">
        <f t="shared" si="121"/>
        <v>14.226827029334203</v>
      </c>
      <c r="FW88" s="70">
        <f t="shared" si="121"/>
        <v>14.255299613217185</v>
      </c>
      <c r="FX88" s="70">
        <f t="shared" si="121"/>
        <v>14.241695730200115</v>
      </c>
      <c r="FY88" s="70">
        <f t="shared" si="121"/>
        <v>14.284272780783137</v>
      </c>
      <c r="FZ88" s="70">
        <f t="shared" si="121"/>
        <v>14.448203712772113</v>
      </c>
      <c r="GA88" s="70">
        <f t="shared" si="121"/>
        <v>14.442987053613081</v>
      </c>
      <c r="GB88" s="70">
        <f t="shared" si="121"/>
        <v>14.42793940352734</v>
      </c>
      <c r="GC88" s="70">
        <f t="shared" si="121"/>
        <v>14.475548097458915</v>
      </c>
      <c r="GD88" s="70">
        <f t="shared" si="121"/>
        <v>14.598758222835446</v>
      </c>
      <c r="GE88" s="70">
        <f t="shared" si="121"/>
        <v>14.528960822286717</v>
      </c>
      <c r="GF88" s="70">
        <f t="shared" si="121"/>
        <v>14.504563926892063</v>
      </c>
      <c r="GG88" s="70">
        <f t="shared" si="121"/>
        <v>14.47426656550329</v>
      </c>
      <c r="GH88" s="70">
        <f t="shared" si="121"/>
        <v>14.493335977372592</v>
      </c>
      <c r="GI88" s="70">
        <f t="shared" si="121"/>
        <v>14.394264196166144</v>
      </c>
      <c r="GJ88" s="70">
        <f t="shared" si="121"/>
        <v>14.398537887799224</v>
      </c>
      <c r="GK88" s="70">
        <f t="shared" si="121"/>
        <v>14.277574400709971</v>
      </c>
      <c r="GL88" s="70">
        <f t="shared" ref="GL88:IC88" si="122">100*GL72/GL$57</f>
        <v>14.349583354124047</v>
      </c>
      <c r="GM88" s="70">
        <f t="shared" si="122"/>
        <v>14.234343691670054</v>
      </c>
      <c r="GN88" s="70">
        <f t="shared" si="122"/>
        <v>14.210337783543581</v>
      </c>
      <c r="GO88" s="70">
        <f t="shared" si="122"/>
        <v>14.188613496462658</v>
      </c>
      <c r="GP88" s="70">
        <f t="shared" si="122"/>
        <v>14.120003189652039</v>
      </c>
      <c r="GQ88" s="70">
        <f t="shared" si="122"/>
        <v>14.072344314841787</v>
      </c>
      <c r="GR88" s="70">
        <f t="shared" si="122"/>
        <v>14.027015805265</v>
      </c>
      <c r="GS88" s="70">
        <f t="shared" si="122"/>
        <v>14.133256050646407</v>
      </c>
      <c r="GT88" s="70">
        <f t="shared" si="122"/>
        <v>14.113988275977654</v>
      </c>
      <c r="GU88" s="70">
        <f t="shared" si="122"/>
        <v>14.100580158317548</v>
      </c>
      <c r="GV88" s="70">
        <f t="shared" si="122"/>
        <v>14.093986507053438</v>
      </c>
      <c r="GW88" s="70">
        <f t="shared" si="122"/>
        <v>14.235104999384411</v>
      </c>
      <c r="GX88" s="70">
        <f t="shared" si="122"/>
        <v>14.240548090740434</v>
      </c>
      <c r="GY88" s="70">
        <f t="shared" si="122"/>
        <v>14.249021953471633</v>
      </c>
      <c r="GZ88" s="70">
        <f t="shared" si="122"/>
        <v>14.260562975706113</v>
      </c>
      <c r="HA88" s="70">
        <f t="shared" si="122"/>
        <v>14.420821390347976</v>
      </c>
      <c r="HB88" s="70">
        <f t="shared" si="122"/>
        <v>14.43563433433884</v>
      </c>
      <c r="HC88" s="70">
        <f t="shared" si="122"/>
        <v>14.452656669411219</v>
      </c>
      <c r="HD88" s="70">
        <f t="shared" si="122"/>
        <v>14.470251580293089</v>
      </c>
      <c r="HE88" s="70">
        <f t="shared" si="122"/>
        <v>14.63210392498879</v>
      </c>
      <c r="HF88" s="70">
        <f t="shared" si="122"/>
        <v>14.649314753109632</v>
      </c>
      <c r="HG88" s="70">
        <f t="shared" si="122"/>
        <v>14.665748419524677</v>
      </c>
      <c r="HH88" s="70">
        <f t="shared" si="122"/>
        <v>14.680408274889739</v>
      </c>
      <c r="HI88" s="70">
        <f t="shared" si="122"/>
        <v>14.839314367540124</v>
      </c>
      <c r="HJ88" s="70">
        <f t="shared" si="122"/>
        <v>14.849788340167741</v>
      </c>
      <c r="HK88" s="70">
        <f t="shared" si="122"/>
        <v>14.860807540013385</v>
      </c>
      <c r="HL88" s="70">
        <f t="shared" si="122"/>
        <v>14.872750275259015</v>
      </c>
      <c r="HM88" s="70">
        <f t="shared" si="122"/>
        <v>15.031103913821848</v>
      </c>
      <c r="HN88" s="70">
        <f t="shared" si="122"/>
        <v>15.044312513869084</v>
      </c>
      <c r="HO88" s="70">
        <f t="shared" si="122"/>
        <v>15.058045856727764</v>
      </c>
      <c r="HP88" s="70">
        <f t="shared" si="122"/>
        <v>15.076236168156866</v>
      </c>
      <c r="HQ88" s="70">
        <f t="shared" si="122"/>
        <v>15.244767901085838</v>
      </c>
      <c r="HR88" s="70">
        <f t="shared" si="122"/>
        <v>15.264938734383559</v>
      </c>
      <c r="HS88" s="70">
        <f t="shared" si="122"/>
        <v>15.284599162479402</v>
      </c>
      <c r="HT88" s="70">
        <f t="shared" si="122"/>
        <v>15.302169479287697</v>
      </c>
      <c r="HU88" s="70">
        <f t="shared" si="122"/>
        <v>15.454952487154991</v>
      </c>
      <c r="HV88" s="70">
        <f t="shared" si="122"/>
        <v>15.463633115404543</v>
      </c>
      <c r="HW88" s="70">
        <f t="shared" si="122"/>
        <v>15.469607944283041</v>
      </c>
      <c r="HX88" s="70">
        <f t="shared" si="122"/>
        <v>15.475005992516474</v>
      </c>
      <c r="HY88" s="70">
        <f t="shared" si="122"/>
        <v>15.64652872148798</v>
      </c>
      <c r="HZ88" s="70">
        <f t="shared" si="122"/>
        <v>15.660529943188953</v>
      </c>
      <c r="IA88" s="70">
        <f t="shared" si="122"/>
        <v>15.6757108948129</v>
      </c>
      <c r="IB88" s="70">
        <f t="shared" si="122"/>
        <v>15.691588740526518</v>
      </c>
      <c r="IC88" s="70" t="e">
        <f t="shared" si="122"/>
        <v>#VALUE!</v>
      </c>
      <c r="ID88" s="70"/>
    </row>
    <row r="89" spans="1:238">
      <c r="A89" s="70" t="s">
        <v>457</v>
      </c>
      <c r="B89" s="70">
        <f t="shared" ref="B89:BM89" si="123">100*B73/B$57</f>
        <v>9.9505327245053277</v>
      </c>
      <c r="C89" s="70">
        <f t="shared" si="123"/>
        <v>9.8838298669664599</v>
      </c>
      <c r="D89" s="70">
        <f t="shared" si="123"/>
        <v>9.2624988490930864</v>
      </c>
      <c r="E89" s="70">
        <f t="shared" si="123"/>
        <v>9.3330883703839795</v>
      </c>
      <c r="F89" s="70">
        <f t="shared" si="123"/>
        <v>8.6592670894996466</v>
      </c>
      <c r="G89" s="70">
        <f t="shared" si="123"/>
        <v>8.7088125918879165</v>
      </c>
      <c r="H89" s="70">
        <f t="shared" si="123"/>
        <v>8.6864226882907367</v>
      </c>
      <c r="I89" s="70">
        <f t="shared" si="123"/>
        <v>8.8633117701419817</v>
      </c>
      <c r="J89" s="70">
        <f t="shared" si="123"/>
        <v>9.7350885746790183</v>
      </c>
      <c r="K89" s="70">
        <f t="shared" si="123"/>
        <v>9.7441566645609594</v>
      </c>
      <c r="L89" s="70">
        <f t="shared" si="123"/>
        <v>9.631179296451263</v>
      </c>
      <c r="M89" s="70">
        <f t="shared" si="123"/>
        <v>9.5643013018285785</v>
      </c>
      <c r="N89" s="70">
        <f t="shared" si="123"/>
        <v>9.1760435571687839</v>
      </c>
      <c r="O89" s="70">
        <f t="shared" si="123"/>
        <v>9.1378456750831045</v>
      </c>
      <c r="P89" s="70">
        <f t="shared" si="123"/>
        <v>9.3527688659506207</v>
      </c>
      <c r="Q89" s="70">
        <f t="shared" si="123"/>
        <v>9.4831673779042198</v>
      </c>
      <c r="R89" s="70">
        <f t="shared" si="123"/>
        <v>9.57618025751073</v>
      </c>
      <c r="S89" s="70">
        <f t="shared" si="123"/>
        <v>9.7313901052218821</v>
      </c>
      <c r="T89" s="70">
        <f t="shared" si="123"/>
        <v>9.9294871794871788</v>
      </c>
      <c r="U89" s="70">
        <f t="shared" si="123"/>
        <v>9.8518472213540029</v>
      </c>
      <c r="V89" s="70">
        <f t="shared" si="123"/>
        <v>9.7766227337417249</v>
      </c>
      <c r="W89" s="70">
        <f t="shared" si="123"/>
        <v>7.3309522368182085</v>
      </c>
      <c r="X89" s="70">
        <f t="shared" si="123"/>
        <v>8.9425663820329859</v>
      </c>
      <c r="Y89" s="70">
        <f t="shared" si="123"/>
        <v>9.0021568850039735</v>
      </c>
      <c r="Z89" s="70">
        <f t="shared" si="123"/>
        <v>8.926119198022521</v>
      </c>
      <c r="AA89" s="70">
        <f t="shared" si="123"/>
        <v>9.1399881228742643</v>
      </c>
      <c r="AB89" s="70">
        <f t="shared" si="123"/>
        <v>9.3342520937135589</v>
      </c>
      <c r="AC89" s="70">
        <f t="shared" si="123"/>
        <v>9.4452773613193397</v>
      </c>
      <c r="AD89" s="70">
        <f t="shared" si="123"/>
        <v>9.4941164638439108</v>
      </c>
      <c r="AE89" s="70">
        <f t="shared" si="123"/>
        <v>9.5189454740016526</v>
      </c>
      <c r="AF89" s="70">
        <f t="shared" si="123"/>
        <v>9.369837148926127</v>
      </c>
      <c r="AG89" s="70">
        <f t="shared" si="123"/>
        <v>9.6335997782192848</v>
      </c>
      <c r="AH89" s="70">
        <f t="shared" si="123"/>
        <v>9.6241147630288708</v>
      </c>
      <c r="AI89" s="70">
        <f t="shared" si="123"/>
        <v>9.5642477268828276</v>
      </c>
      <c r="AJ89" s="70">
        <f t="shared" si="123"/>
        <v>9.8659763684188562</v>
      </c>
      <c r="AK89" s="70">
        <f t="shared" si="123"/>
        <v>9.9802172069926112</v>
      </c>
      <c r="AL89" s="70">
        <f t="shared" si="123"/>
        <v>10.037204147866699</v>
      </c>
      <c r="AM89" s="70">
        <f t="shared" si="123"/>
        <v>10.111145415251622</v>
      </c>
      <c r="AN89" s="70">
        <f t="shared" si="123"/>
        <v>10.301394511920828</v>
      </c>
      <c r="AO89" s="70">
        <f t="shared" si="123"/>
        <v>10.470281581555858</v>
      </c>
      <c r="AP89" s="70">
        <f t="shared" si="123"/>
        <v>10.212201591511937</v>
      </c>
      <c r="AQ89" s="70">
        <f t="shared" si="123"/>
        <v>10.445413598341316</v>
      </c>
      <c r="AR89" s="70">
        <f t="shared" si="123"/>
        <v>10.579380360581132</v>
      </c>
      <c r="AS89" s="70">
        <f t="shared" si="123"/>
        <v>10.677920685959272</v>
      </c>
      <c r="AT89" s="70">
        <f t="shared" si="123"/>
        <v>10.591511426925294</v>
      </c>
      <c r="AU89" s="70">
        <f t="shared" si="123"/>
        <v>10.836363636363636</v>
      </c>
      <c r="AV89" s="70">
        <f t="shared" si="123"/>
        <v>10.945838189290315</v>
      </c>
      <c r="AW89" s="70">
        <f t="shared" si="123"/>
        <v>10.750426725188978</v>
      </c>
      <c r="AX89" s="70">
        <f t="shared" si="123"/>
        <v>10.765659835690071</v>
      </c>
      <c r="AY89" s="70">
        <f t="shared" si="123"/>
        <v>10.798319327731093</v>
      </c>
      <c r="AZ89" s="70">
        <f t="shared" si="123"/>
        <v>10.400142589787006</v>
      </c>
      <c r="BA89" s="70">
        <f t="shared" si="123"/>
        <v>10.480221007464881</v>
      </c>
      <c r="BB89" s="70">
        <f t="shared" si="123"/>
        <v>10.099614210859675</v>
      </c>
      <c r="BC89" s="70">
        <f t="shared" si="123"/>
        <v>10.048060802503633</v>
      </c>
      <c r="BD89" s="70">
        <f t="shared" si="123"/>
        <v>9.3624634067006394</v>
      </c>
      <c r="BE89" s="70">
        <f t="shared" si="123"/>
        <v>9.3709647666482212</v>
      </c>
      <c r="BF89" s="70">
        <f t="shared" si="123"/>
        <v>9.2423428264373992</v>
      </c>
      <c r="BG89" s="70">
        <f t="shared" si="123"/>
        <v>9.2378292098962493</v>
      </c>
      <c r="BH89" s="70">
        <f t="shared" si="123"/>
        <v>9.4043042871483475</v>
      </c>
      <c r="BI89" s="70">
        <f t="shared" si="123"/>
        <v>9.5429783541435658</v>
      </c>
      <c r="BJ89" s="70">
        <f t="shared" si="123"/>
        <v>10.21937497045057</v>
      </c>
      <c r="BK89" s="70">
        <f t="shared" si="123"/>
        <v>9.0456122377703796</v>
      </c>
      <c r="BL89" s="70">
        <f t="shared" si="123"/>
        <v>9.6083705662441865</v>
      </c>
      <c r="BM89" s="70">
        <f t="shared" si="123"/>
        <v>9.6509979523413065</v>
      </c>
      <c r="BN89" s="70">
        <f t="shared" ref="BN89:DY89" si="124">100*BN73/BN$57</f>
        <v>9.4567315157834031</v>
      </c>
      <c r="BO89" s="70">
        <f t="shared" si="124"/>
        <v>9.4471212021208721</v>
      </c>
      <c r="BP89" s="70">
        <f t="shared" si="124"/>
        <v>9.5383814050393916</v>
      </c>
      <c r="BQ89" s="70">
        <f t="shared" si="124"/>
        <v>9.7904500171762265</v>
      </c>
      <c r="BR89" s="70">
        <f t="shared" si="124"/>
        <v>9.5442802083774527</v>
      </c>
      <c r="BS89" s="70">
        <f t="shared" si="124"/>
        <v>10.646664724730556</v>
      </c>
      <c r="BT89" s="70">
        <f t="shared" si="124"/>
        <v>10.011055152929615</v>
      </c>
      <c r="BU89" s="70">
        <f t="shared" si="124"/>
        <v>10.121805111821086</v>
      </c>
      <c r="BV89" s="70">
        <f t="shared" si="124"/>
        <v>9.8947451413253447</v>
      </c>
      <c r="BW89" s="70">
        <f t="shared" si="124"/>
        <v>9.5915221579961472</v>
      </c>
      <c r="BX89" s="70">
        <f t="shared" si="124"/>
        <v>9.5896115696221695</v>
      </c>
      <c r="BY89" s="70">
        <f t="shared" si="124"/>
        <v>9.5786646911751099</v>
      </c>
      <c r="BZ89" s="70">
        <f t="shared" si="124"/>
        <v>10.032115834739535</v>
      </c>
      <c r="CA89" s="70">
        <f t="shared" si="124"/>
        <v>10.097104677060132</v>
      </c>
      <c r="CB89" s="70">
        <f t="shared" si="124"/>
        <v>10.036169540330794</v>
      </c>
      <c r="CC89" s="70">
        <f t="shared" si="124"/>
        <v>10.08839086859688</v>
      </c>
      <c r="CD89" s="70">
        <f t="shared" si="124"/>
        <v>9.920479506870775</v>
      </c>
      <c r="CE89" s="70">
        <f t="shared" si="124"/>
        <v>9.9765100671140932</v>
      </c>
      <c r="CF89" s="70">
        <f t="shared" si="124"/>
        <v>9.9865338897108948</v>
      </c>
      <c r="CG89" s="70">
        <f t="shared" si="124"/>
        <v>10.005495695038885</v>
      </c>
      <c r="CH89" s="70">
        <f t="shared" si="124"/>
        <v>9.6235418875927898</v>
      </c>
      <c r="CI89" s="70">
        <f t="shared" si="124"/>
        <v>9.5627478822895764</v>
      </c>
      <c r="CJ89" s="70">
        <f t="shared" si="124"/>
        <v>9.510304710034001</v>
      </c>
      <c r="CK89" s="70">
        <f t="shared" si="124"/>
        <v>9.5570276957458713</v>
      </c>
      <c r="CL89" s="70">
        <f t="shared" si="124"/>
        <v>9.2549229149314005</v>
      </c>
      <c r="CM89" s="70">
        <f t="shared" si="124"/>
        <v>9.3821474933547631</v>
      </c>
      <c r="CN89" s="70">
        <f t="shared" si="124"/>
        <v>9.383851612706728</v>
      </c>
      <c r="CO89" s="70">
        <f t="shared" si="124"/>
        <v>9.564722787690096</v>
      </c>
      <c r="CP89" s="70">
        <f t="shared" si="124"/>
        <v>9.1685860762315183</v>
      </c>
      <c r="CQ89" s="70">
        <f t="shared" si="124"/>
        <v>9.4523344446239488</v>
      </c>
      <c r="CR89" s="70">
        <f t="shared" si="124"/>
        <v>9.5784716874209899</v>
      </c>
      <c r="CS89" s="70">
        <f t="shared" si="124"/>
        <v>9.6282989007228714</v>
      </c>
      <c r="CT89" s="70">
        <f t="shared" si="124"/>
        <v>9.4663912194162201</v>
      </c>
      <c r="CU89" s="70">
        <f t="shared" si="124"/>
        <v>9.6289447901861482</v>
      </c>
      <c r="CV89" s="70">
        <f t="shared" si="124"/>
        <v>9.4856160739861703</v>
      </c>
      <c r="CW89" s="70">
        <f t="shared" si="124"/>
        <v>9.4617252156184186</v>
      </c>
      <c r="CX89" s="70">
        <f t="shared" si="124"/>
        <v>9.6326921287372205</v>
      </c>
      <c r="CY89" s="70">
        <f t="shared" si="124"/>
        <v>9.8509431473420399</v>
      </c>
      <c r="CZ89" s="70">
        <f t="shared" si="124"/>
        <v>9.7903190118571928</v>
      </c>
      <c r="DA89" s="70">
        <f t="shared" si="124"/>
        <v>9.9065949617888478</v>
      </c>
      <c r="DB89" s="70">
        <f t="shared" si="124"/>
        <v>10.188727203405985</v>
      </c>
      <c r="DC89" s="70">
        <f t="shared" si="124"/>
        <v>10.45090130465093</v>
      </c>
      <c r="DD89" s="70">
        <f t="shared" si="124"/>
        <v>10.373367439801264</v>
      </c>
      <c r="DE89" s="70">
        <f t="shared" si="124"/>
        <v>10.454248286883461</v>
      </c>
      <c r="DF89" s="70">
        <f t="shared" si="124"/>
        <v>10.787185956688626</v>
      </c>
      <c r="DG89" s="70">
        <f t="shared" si="124"/>
        <v>10.755035920552192</v>
      </c>
      <c r="DH89" s="70">
        <f t="shared" si="124"/>
        <v>10.86369303227594</v>
      </c>
      <c r="DI89" s="70">
        <f t="shared" si="124"/>
        <v>11.040509246055739</v>
      </c>
      <c r="DJ89" s="70">
        <f t="shared" si="124"/>
        <v>11.235549540404895</v>
      </c>
      <c r="DK89" s="70">
        <f t="shared" si="124"/>
        <v>11.397259663087951</v>
      </c>
      <c r="DL89" s="70">
        <f t="shared" si="124"/>
        <v>11.437217002335244</v>
      </c>
      <c r="DM89" s="70">
        <f t="shared" si="124"/>
        <v>11.491284699806327</v>
      </c>
      <c r="DN89" s="70">
        <f t="shared" si="124"/>
        <v>11.447017722701837</v>
      </c>
      <c r="DO89" s="70">
        <f t="shared" si="124"/>
        <v>11.499128535730033</v>
      </c>
      <c r="DP89" s="70">
        <f t="shared" si="124"/>
        <v>11.574174490544213</v>
      </c>
      <c r="DQ89" s="70">
        <f t="shared" si="124"/>
        <v>11.65727215790856</v>
      </c>
      <c r="DR89" s="70">
        <f t="shared" si="124"/>
        <v>12.084495496306072</v>
      </c>
      <c r="DS89" s="70">
        <f t="shared" si="124"/>
        <v>12.003669115996757</v>
      </c>
      <c r="DT89" s="70">
        <f t="shared" si="124"/>
        <v>12.090350588189695</v>
      </c>
      <c r="DU89" s="70">
        <f t="shared" si="124"/>
        <v>12.057668359038223</v>
      </c>
      <c r="DV89" s="70">
        <f t="shared" si="124"/>
        <v>12.43113177820852</v>
      </c>
      <c r="DW89" s="70">
        <f t="shared" si="124"/>
        <v>12.350676555511523</v>
      </c>
      <c r="DX89" s="70">
        <f t="shared" si="124"/>
        <v>10.509328727952212</v>
      </c>
      <c r="DY89" s="70">
        <f t="shared" si="124"/>
        <v>11.554083843794265</v>
      </c>
      <c r="DZ89" s="70">
        <f t="shared" ref="DZ89:GK89" si="125">100*DZ73/DZ$57</f>
        <v>9.9657058114746508</v>
      </c>
      <c r="EA89" s="70">
        <f t="shared" si="125"/>
        <v>9.6473029045643166</v>
      </c>
      <c r="EB89" s="70">
        <f t="shared" si="125"/>
        <v>9.4986399323150241</v>
      </c>
      <c r="EC89" s="70">
        <f t="shared" si="125"/>
        <v>9.3799394842613921</v>
      </c>
      <c r="ED89" s="70">
        <f t="shared" si="125"/>
        <v>9.1330978673939285</v>
      </c>
      <c r="EE89" s="70">
        <f t="shared" si="125"/>
        <v>9.0233273519610364</v>
      </c>
      <c r="EF89" s="70">
        <f t="shared" si="125"/>
        <v>8.2188583334053753</v>
      </c>
      <c r="EG89" s="70">
        <f t="shared" si="125"/>
        <v>8.677661373233752</v>
      </c>
      <c r="EH89" s="70">
        <f t="shared" si="125"/>
        <v>8.4914682639553014</v>
      </c>
      <c r="EI89" s="70">
        <f t="shared" si="125"/>
        <v>8.4788174085391024</v>
      </c>
      <c r="EJ89" s="70">
        <f t="shared" si="125"/>
        <v>8.6505246559866062</v>
      </c>
      <c r="EK89" s="70">
        <f t="shared" si="125"/>
        <v>8.7163802465980957</v>
      </c>
      <c r="EL89" s="70">
        <f t="shared" si="125"/>
        <v>9.1863681599837008</v>
      </c>
      <c r="EM89" s="70">
        <f t="shared" si="125"/>
        <v>9.2656855151045683</v>
      </c>
      <c r="EN89" s="70">
        <f t="shared" si="125"/>
        <v>9.3244261160017956</v>
      </c>
      <c r="EO89" s="70">
        <f t="shared" si="125"/>
        <v>9.4184799321947459</v>
      </c>
      <c r="EP89" s="70">
        <f t="shared" si="125"/>
        <v>9.7053050963326726</v>
      </c>
      <c r="EQ89" s="70">
        <f t="shared" si="125"/>
        <v>9.8263247465417685</v>
      </c>
      <c r="ER89" s="70">
        <f t="shared" si="125"/>
        <v>9.7955651703623587</v>
      </c>
      <c r="ES89" s="70">
        <f t="shared" si="125"/>
        <v>9.9542643832103259</v>
      </c>
      <c r="ET89" s="70">
        <f t="shared" si="125"/>
        <v>10.319806314485593</v>
      </c>
      <c r="EU89" s="70">
        <f t="shared" si="125"/>
        <v>10.3988207809545</v>
      </c>
      <c r="EV89" s="70">
        <f t="shared" si="125"/>
        <v>10.310285517715858</v>
      </c>
      <c r="EW89" s="70">
        <f t="shared" si="125"/>
        <v>10.273473418928583</v>
      </c>
      <c r="EX89" s="70">
        <f t="shared" si="125"/>
        <v>10.475735444679547</v>
      </c>
      <c r="EY89" s="70">
        <f t="shared" si="125"/>
        <v>10.483195547630626</v>
      </c>
      <c r="EZ89" s="70">
        <f t="shared" si="125"/>
        <v>10.092213114754097</v>
      </c>
      <c r="FA89" s="70">
        <f t="shared" si="125"/>
        <v>9.922044026237165</v>
      </c>
      <c r="FB89" s="70">
        <f t="shared" si="125"/>
        <v>8.3504116155476051</v>
      </c>
      <c r="FC89" s="70">
        <f t="shared" si="125"/>
        <v>7.8785471925534223</v>
      </c>
      <c r="FD89" s="70">
        <f t="shared" si="125"/>
        <v>7.8708487340762678</v>
      </c>
      <c r="FE89" s="70">
        <f t="shared" si="125"/>
        <v>7.7960076565490848</v>
      </c>
      <c r="FF89" s="70">
        <f t="shared" si="125"/>
        <v>8.0936595704212912</v>
      </c>
      <c r="FG89" s="70">
        <f t="shared" si="125"/>
        <v>8.1260342621314354</v>
      </c>
      <c r="FH89" s="70">
        <f t="shared" si="125"/>
        <v>8.3283045643538767</v>
      </c>
      <c r="FI89" s="70">
        <f t="shared" si="125"/>
        <v>8.4555928822633977</v>
      </c>
      <c r="FJ89" s="70">
        <f t="shared" si="125"/>
        <v>9.3295738528568997</v>
      </c>
      <c r="FK89" s="70">
        <f t="shared" si="125"/>
        <v>9.3274480195144616</v>
      </c>
      <c r="FL89" s="70">
        <f t="shared" si="125"/>
        <v>9.4337444442306584</v>
      </c>
      <c r="FM89" s="70">
        <f t="shared" si="125"/>
        <v>9.3083910992941483</v>
      </c>
      <c r="FN89" s="70">
        <f t="shared" si="125"/>
        <v>9.1624115157492625</v>
      </c>
      <c r="FO89" s="70">
        <f t="shared" si="125"/>
        <v>9.2067383592429568</v>
      </c>
      <c r="FP89" s="70">
        <f t="shared" si="125"/>
        <v>9.2845016361981152</v>
      </c>
      <c r="FQ89" s="70">
        <f t="shared" si="125"/>
        <v>9.6057803397538954</v>
      </c>
      <c r="FR89" s="70">
        <f t="shared" si="125"/>
        <v>9.9543742757821558</v>
      </c>
      <c r="FS89" s="70">
        <f t="shared" si="125"/>
        <v>10.108847871426081</v>
      </c>
      <c r="FT89" s="70">
        <f t="shared" si="125"/>
        <v>9.9384522248007254</v>
      </c>
      <c r="FU89" s="70">
        <f t="shared" si="125"/>
        <v>9.9373064607711719</v>
      </c>
      <c r="FV89" s="70">
        <f t="shared" si="125"/>
        <v>10.222243011419115</v>
      </c>
      <c r="FW89" s="70">
        <f t="shared" si="125"/>
        <v>10.105131471725832</v>
      </c>
      <c r="FX89" s="70">
        <f t="shared" si="125"/>
        <v>10.147405726926941</v>
      </c>
      <c r="FY89" s="70">
        <f t="shared" si="125"/>
        <v>10.283375844381535</v>
      </c>
      <c r="FZ89" s="70">
        <f t="shared" si="125"/>
        <v>10.572942171571027</v>
      </c>
      <c r="GA89" s="70">
        <f t="shared" si="125"/>
        <v>10.646880299429789</v>
      </c>
      <c r="GB89" s="70">
        <f t="shared" si="125"/>
        <v>10.603291673712979</v>
      </c>
      <c r="GC89" s="70">
        <f t="shared" si="125"/>
        <v>10.662838338491042</v>
      </c>
      <c r="GD89" s="70">
        <f t="shared" si="125"/>
        <v>10.429081269589497</v>
      </c>
      <c r="GE89" s="70">
        <f t="shared" si="125"/>
        <v>10.429865831218784</v>
      </c>
      <c r="GF89" s="70">
        <f t="shared" si="125"/>
        <v>10.472031319815315</v>
      </c>
      <c r="GG89" s="70">
        <f t="shared" si="125"/>
        <v>10.455129826336201</v>
      </c>
      <c r="GH89" s="70">
        <f t="shared" si="125"/>
        <v>10.462567710018474</v>
      </c>
      <c r="GI89" s="70">
        <f t="shared" si="125"/>
        <v>10.404409295886689</v>
      </c>
      <c r="GJ89" s="70">
        <f t="shared" si="125"/>
        <v>10.457880039411684</v>
      </c>
      <c r="GK89" s="70">
        <f t="shared" si="125"/>
        <v>10.442319910446859</v>
      </c>
      <c r="GL89" s="70">
        <f t="shared" ref="GL89:IC89" si="126">100*GL73/GL$57</f>
        <v>10.129235068110374</v>
      </c>
      <c r="GM89" s="70">
        <f t="shared" si="126"/>
        <v>9.9711442834816957</v>
      </c>
      <c r="GN89" s="70">
        <f t="shared" si="126"/>
        <v>9.9955465626240425</v>
      </c>
      <c r="GO89" s="70">
        <f t="shared" si="126"/>
        <v>9.9146060101285709</v>
      </c>
      <c r="GP89" s="70">
        <f t="shared" si="126"/>
        <v>9.8543481952996164</v>
      </c>
      <c r="GQ89" s="70">
        <f t="shared" si="126"/>
        <v>9.8094601875987362</v>
      </c>
      <c r="GR89" s="70">
        <f t="shared" si="126"/>
        <v>9.7679986523759865</v>
      </c>
      <c r="GS89" s="70">
        <f t="shared" si="126"/>
        <v>9.826915639430144</v>
      </c>
      <c r="GT89" s="70">
        <f t="shared" si="126"/>
        <v>9.8039432995409292</v>
      </c>
      <c r="GU89" s="70">
        <f t="shared" si="126"/>
        <v>9.7855292263078262</v>
      </c>
      <c r="GV89" s="70">
        <f t="shared" si="126"/>
        <v>9.7720400567550012</v>
      </c>
      <c r="GW89" s="70">
        <f t="shared" si="126"/>
        <v>9.8175595792235502</v>
      </c>
      <c r="GX89" s="70">
        <f t="shared" si="126"/>
        <v>9.803766378641475</v>
      </c>
      <c r="GY89" s="70">
        <f t="shared" si="126"/>
        <v>9.7900928125449322</v>
      </c>
      <c r="GZ89" s="70">
        <f t="shared" si="126"/>
        <v>9.7760129546670385</v>
      </c>
      <c r="HA89" s="70">
        <f t="shared" si="126"/>
        <v>9.8461744544512744</v>
      </c>
      <c r="HB89" s="70">
        <f t="shared" si="126"/>
        <v>9.8361318978931749</v>
      </c>
      <c r="HC89" s="70">
        <f t="shared" si="126"/>
        <v>9.8274747025564597</v>
      </c>
      <c r="HD89" s="70">
        <f t="shared" si="126"/>
        <v>9.8196337850628286</v>
      </c>
      <c r="HE89" s="70">
        <f t="shared" si="126"/>
        <v>9.9016968268007357</v>
      </c>
      <c r="HF89" s="70">
        <f t="shared" si="126"/>
        <v>9.8963322803504159</v>
      </c>
      <c r="HG89" s="70">
        <f t="shared" si="126"/>
        <v>9.8912969092119507</v>
      </c>
      <c r="HH89" s="70">
        <f t="shared" si="126"/>
        <v>9.8859753613417904</v>
      </c>
      <c r="HI89" s="70">
        <f t="shared" si="126"/>
        <v>9.9686664071156255</v>
      </c>
      <c r="HJ89" s="70">
        <f t="shared" si="126"/>
        <v>9.9616794916130864</v>
      </c>
      <c r="HK89" s="70">
        <f t="shared" si="126"/>
        <v>9.9556347283985023</v>
      </c>
      <c r="HL89" s="70">
        <f t="shared" si="126"/>
        <v>9.9506607140941821</v>
      </c>
      <c r="HM89" s="70">
        <f t="shared" si="126"/>
        <v>10.039820016554122</v>
      </c>
      <c r="HN89" s="70">
        <f t="shared" si="126"/>
        <v>10.037608435117575</v>
      </c>
      <c r="HO89" s="70">
        <f t="shared" si="126"/>
        <v>10.036368352700674</v>
      </c>
      <c r="HP89" s="70">
        <f t="shared" si="126"/>
        <v>10.038725135465484</v>
      </c>
      <c r="HQ89" s="70">
        <f t="shared" si="126"/>
        <v>10.268490203574547</v>
      </c>
      <c r="HR89" s="70">
        <f t="shared" si="126"/>
        <v>10.302932871001037</v>
      </c>
      <c r="HS89" s="70">
        <f t="shared" si="126"/>
        <v>10.344640982582661</v>
      </c>
      <c r="HT89" s="70">
        <f t="shared" si="126"/>
        <v>10.394209021752916</v>
      </c>
      <c r="HU89" s="70">
        <f t="shared" si="126"/>
        <v>10.6197609341895</v>
      </c>
      <c r="HV89" s="70">
        <f t="shared" si="126"/>
        <v>10.668492883995647</v>
      </c>
      <c r="HW89" s="70">
        <f t="shared" si="126"/>
        <v>10.718719556434001</v>
      </c>
      <c r="HX89" s="70">
        <f t="shared" si="126"/>
        <v>10.770491216004721</v>
      </c>
      <c r="HY89" s="70">
        <f t="shared" si="126"/>
        <v>10.890544282775137</v>
      </c>
      <c r="HZ89" s="70">
        <f t="shared" si="126"/>
        <v>10.922095336270555</v>
      </c>
      <c r="IA89" s="70">
        <f t="shared" si="126"/>
        <v>10.948582525011384</v>
      </c>
      <c r="IB89" s="70">
        <f t="shared" si="126"/>
        <v>10.967871243393358</v>
      </c>
      <c r="IC89" s="70" t="e">
        <f t="shared" si="126"/>
        <v>#VALUE!</v>
      </c>
      <c r="ID89" s="70"/>
    </row>
    <row r="90" spans="1:238">
      <c r="A90" s="70" t="s">
        <v>458</v>
      </c>
      <c r="B90" s="70">
        <f t="shared" ref="B90:BM90" si="127">100*B74/B$57</f>
        <v>8.4189497716894977</v>
      </c>
      <c r="C90" s="70">
        <f t="shared" si="127"/>
        <v>8.4785459996252577</v>
      </c>
      <c r="D90" s="70">
        <f t="shared" si="127"/>
        <v>8.5167111684007004</v>
      </c>
      <c r="E90" s="70">
        <f t="shared" si="127"/>
        <v>8.6533161859268795</v>
      </c>
      <c r="F90" s="70">
        <f t="shared" si="127"/>
        <v>8.6064129668780804</v>
      </c>
      <c r="G90" s="70">
        <f t="shared" si="127"/>
        <v>8.5531436478422567</v>
      </c>
      <c r="H90" s="70">
        <f t="shared" si="127"/>
        <v>8.6354759276555981</v>
      </c>
      <c r="I90" s="70">
        <f t="shared" si="127"/>
        <v>8.7120893892296056</v>
      </c>
      <c r="J90" s="70">
        <f t="shared" si="127"/>
        <v>8.4999187388265884</v>
      </c>
      <c r="K90" s="70">
        <f t="shared" si="127"/>
        <v>8.4333543903979784</v>
      </c>
      <c r="L90" s="70">
        <f t="shared" si="127"/>
        <v>8.4379358437935856</v>
      </c>
      <c r="M90" s="70">
        <f t="shared" si="127"/>
        <v>8.3903980735947012</v>
      </c>
      <c r="N90" s="70">
        <f t="shared" si="127"/>
        <v>8.3194192377495462</v>
      </c>
      <c r="O90" s="70">
        <f t="shared" si="127"/>
        <v>8.2184029987976501</v>
      </c>
      <c r="P90" s="70">
        <f t="shared" si="127"/>
        <v>8.2577765378713917</v>
      </c>
      <c r="Q90" s="70">
        <f t="shared" si="127"/>
        <v>8.108108108108107</v>
      </c>
      <c r="R90" s="70">
        <f t="shared" si="127"/>
        <v>8.100858369098713</v>
      </c>
      <c r="S90" s="70">
        <f t="shared" si="127"/>
        <v>8.1105810077772702</v>
      </c>
      <c r="T90" s="70">
        <f t="shared" si="127"/>
        <v>8.1410256410256405</v>
      </c>
      <c r="U90" s="70">
        <f t="shared" si="127"/>
        <v>7.9827467650184412</v>
      </c>
      <c r="V90" s="70">
        <f t="shared" si="127"/>
        <v>7.9698038487717362</v>
      </c>
      <c r="W90" s="70">
        <f t="shared" si="127"/>
        <v>8.05133482656335</v>
      </c>
      <c r="X90" s="70">
        <f t="shared" si="127"/>
        <v>8.082816703708037</v>
      </c>
      <c r="Y90" s="70">
        <f t="shared" si="127"/>
        <v>8.0145305937109761</v>
      </c>
      <c r="Z90" s="70">
        <f t="shared" si="127"/>
        <v>7.7835759406756395</v>
      </c>
      <c r="AA90" s="70">
        <f t="shared" si="127"/>
        <v>7.8173082114128389</v>
      </c>
      <c r="AB90" s="70">
        <f t="shared" si="127"/>
        <v>7.8288985476518596</v>
      </c>
      <c r="AC90" s="70">
        <f t="shared" si="127"/>
        <v>7.8219510934188072</v>
      </c>
      <c r="AD90" s="70">
        <f t="shared" si="127"/>
        <v>7.7893995775922766</v>
      </c>
      <c r="AE90" s="70">
        <f t="shared" si="127"/>
        <v>7.685198696434651</v>
      </c>
      <c r="AF90" s="70">
        <f t="shared" si="127"/>
        <v>7.623318385650224</v>
      </c>
      <c r="AG90" s="70">
        <f t="shared" si="127"/>
        <v>7.5913690338677622</v>
      </c>
      <c r="AH90" s="70">
        <f t="shared" si="127"/>
        <v>7.581260214272743</v>
      </c>
      <c r="AI90" s="70">
        <f t="shared" si="127"/>
        <v>7.4240864642305713</v>
      </c>
      <c r="AJ90" s="70">
        <f t="shared" si="127"/>
        <v>7.0852991524362245</v>
      </c>
      <c r="AK90" s="70">
        <f t="shared" si="127"/>
        <v>7.020872865275142</v>
      </c>
      <c r="AL90" s="70">
        <f t="shared" si="127"/>
        <v>6.9856724451832504</v>
      </c>
      <c r="AM90" s="70">
        <f t="shared" si="127"/>
        <v>6.888700216116086</v>
      </c>
      <c r="AN90" s="70">
        <f t="shared" si="127"/>
        <v>6.7813765182186234</v>
      </c>
      <c r="AO90" s="70">
        <f t="shared" si="127"/>
        <v>6.7770476155512318</v>
      </c>
      <c r="AP90" s="70">
        <f t="shared" si="127"/>
        <v>6.7926016201878268</v>
      </c>
      <c r="AQ90" s="70">
        <f t="shared" si="127"/>
        <v>7.0386787731464926</v>
      </c>
      <c r="AR90" s="70">
        <f t="shared" si="127"/>
        <v>7.1521092245755291</v>
      </c>
      <c r="AS90" s="70">
        <f t="shared" si="127"/>
        <v>7.0538585209003228</v>
      </c>
      <c r="AT90" s="70">
        <f t="shared" si="127"/>
        <v>7.3906920171563915</v>
      </c>
      <c r="AU90" s="70">
        <f t="shared" si="127"/>
        <v>7.4466403162055332</v>
      </c>
      <c r="AV90" s="70">
        <f t="shared" si="127"/>
        <v>7.2808685518002827</v>
      </c>
      <c r="AW90" s="70">
        <f t="shared" si="127"/>
        <v>7.2787125091441105</v>
      </c>
      <c r="AX90" s="70">
        <f t="shared" si="127"/>
        <v>7.2504046666463058</v>
      </c>
      <c r="AY90" s="70">
        <f t="shared" si="127"/>
        <v>7.1518607442977187</v>
      </c>
      <c r="AZ90" s="70">
        <f t="shared" si="127"/>
        <v>7.1829605204527223</v>
      </c>
      <c r="BA90" s="70">
        <f t="shared" si="127"/>
        <v>7.2385822606242289</v>
      </c>
      <c r="BB90" s="70">
        <f t="shared" si="127"/>
        <v>7.2177117521736625</v>
      </c>
      <c r="BC90" s="70">
        <f t="shared" si="127"/>
        <v>7.3013300547669608</v>
      </c>
      <c r="BD90" s="70">
        <f t="shared" si="127"/>
        <v>7.2508945028732521</v>
      </c>
      <c r="BE90" s="70">
        <f t="shared" si="127"/>
        <v>7.2153266397870714</v>
      </c>
      <c r="BF90" s="70">
        <f t="shared" si="127"/>
        <v>7.2081062408843177</v>
      </c>
      <c r="BG90" s="70">
        <f t="shared" si="127"/>
        <v>7.1777733439744615</v>
      </c>
      <c r="BH90" s="70">
        <f t="shared" si="127"/>
        <v>7.151776314178683</v>
      </c>
      <c r="BI90" s="70">
        <f t="shared" si="127"/>
        <v>7.1710938629899239</v>
      </c>
      <c r="BJ90" s="70">
        <f t="shared" si="127"/>
        <v>7.1178667675287217</v>
      </c>
      <c r="BK90" s="70">
        <f t="shared" si="127"/>
        <v>7.117744301380708</v>
      </c>
      <c r="BL90" s="70">
        <f t="shared" si="127"/>
        <v>7.1099662624236348</v>
      </c>
      <c r="BM90" s="70">
        <f t="shared" si="127"/>
        <v>7.063297405548929</v>
      </c>
      <c r="BN90" s="70">
        <f t="shared" ref="BN90:DY90" si="128">100*BN74/BN$57</f>
        <v>7.0431908427427414</v>
      </c>
      <c r="BO90" s="70">
        <f t="shared" si="128"/>
        <v>7.0292389941257998</v>
      </c>
      <c r="BP90" s="70">
        <f t="shared" si="128"/>
        <v>7.0772836773227432</v>
      </c>
      <c r="BQ90" s="70">
        <f t="shared" si="128"/>
        <v>7.0937822054276873</v>
      </c>
      <c r="BR90" s="70">
        <f t="shared" si="128"/>
        <v>7.1153276015416544</v>
      </c>
      <c r="BS90" s="70">
        <f t="shared" si="128"/>
        <v>7.1636636011818071</v>
      </c>
      <c r="BT90" s="70">
        <f t="shared" si="128"/>
        <v>7.214510911845391</v>
      </c>
      <c r="BU90" s="70">
        <f t="shared" si="128"/>
        <v>7.1365814696485623</v>
      </c>
      <c r="BV90" s="70">
        <f t="shared" si="128"/>
        <v>7.2002996018449172</v>
      </c>
      <c r="BW90" s="70">
        <f t="shared" si="128"/>
        <v>7.1772639691714835</v>
      </c>
      <c r="BX90" s="70">
        <f t="shared" si="128"/>
        <v>7.1458317558870297</v>
      </c>
      <c r="BY90" s="70">
        <f t="shared" si="128"/>
        <v>7.0858412816001479</v>
      </c>
      <c r="BZ90" s="70">
        <f t="shared" si="128"/>
        <v>7.0945149057391177</v>
      </c>
      <c r="CA90" s="70">
        <f t="shared" si="128"/>
        <v>7.0806236080178175</v>
      </c>
      <c r="CB90" s="70">
        <f t="shared" si="128"/>
        <v>7.091688028935633</v>
      </c>
      <c r="CC90" s="70">
        <f t="shared" si="128"/>
        <v>7.0138502227171493</v>
      </c>
      <c r="CD90" s="70">
        <f t="shared" si="128"/>
        <v>7.1449248216322987</v>
      </c>
      <c r="CE90" s="70">
        <f t="shared" si="128"/>
        <v>7.0385906040268456</v>
      </c>
      <c r="CF90" s="70">
        <f t="shared" si="128"/>
        <v>7.0938139016807709</v>
      </c>
      <c r="CG90" s="70">
        <f t="shared" si="128"/>
        <v>7.2310023814678503</v>
      </c>
      <c r="CH90" s="70">
        <f t="shared" si="128"/>
        <v>7.356839872746554</v>
      </c>
      <c r="CI90" s="70">
        <f t="shared" si="128"/>
        <v>7.3691426333055876</v>
      </c>
      <c r="CJ90" s="70">
        <f t="shared" si="128"/>
        <v>7.4316376351536446</v>
      </c>
      <c r="CK90" s="70">
        <f t="shared" si="128"/>
        <v>7.5265384308404499</v>
      </c>
      <c r="CL90" s="70">
        <f t="shared" si="128"/>
        <v>7.4869167544121575</v>
      </c>
      <c r="CM90" s="70">
        <f t="shared" si="128"/>
        <v>7.4380293008592444</v>
      </c>
      <c r="CN90" s="70">
        <f t="shared" si="128"/>
        <v>7.4010903663996581</v>
      </c>
      <c r="CO90" s="70">
        <f t="shared" si="128"/>
        <v>7.3329541372290743</v>
      </c>
      <c r="CP90" s="70">
        <f t="shared" si="128"/>
        <v>7.2769150754142213</v>
      </c>
      <c r="CQ90" s="70">
        <f t="shared" si="128"/>
        <v>7.3080820690566766</v>
      </c>
      <c r="CR90" s="70">
        <f t="shared" si="128"/>
        <v>7.3364234753926851</v>
      </c>
      <c r="CS90" s="70">
        <f t="shared" si="128"/>
        <v>7.4183383948557813</v>
      </c>
      <c r="CT90" s="70">
        <f t="shared" si="128"/>
        <v>7.4693986536812966</v>
      </c>
      <c r="CU90" s="70">
        <f t="shared" si="128"/>
        <v>7.5121776207757804</v>
      </c>
      <c r="CV90" s="70">
        <f t="shared" si="128"/>
        <v>7.5091050456275319</v>
      </c>
      <c r="CW90" s="70">
        <f t="shared" si="128"/>
        <v>7.4403444529395202</v>
      </c>
      <c r="CX90" s="70">
        <f t="shared" si="128"/>
        <v>7.3833800832192278</v>
      </c>
      <c r="CY90" s="70">
        <f t="shared" si="128"/>
        <v>7.3024666930484106</v>
      </c>
      <c r="CZ90" s="70">
        <f t="shared" si="128"/>
        <v>7.2744074657364859</v>
      </c>
      <c r="DA90" s="70">
        <f t="shared" si="128"/>
        <v>7.2536860252682489</v>
      </c>
      <c r="DB90" s="70">
        <f t="shared" si="128"/>
        <v>7.24915803520366</v>
      </c>
      <c r="DC90" s="70">
        <f t="shared" si="128"/>
        <v>7.1917637685489497</v>
      </c>
      <c r="DD90" s="70">
        <f t="shared" si="128"/>
        <v>7.1549794623312115</v>
      </c>
      <c r="DE90" s="70">
        <f t="shared" si="128"/>
        <v>7.1817719557374264</v>
      </c>
      <c r="DF90" s="70">
        <f t="shared" si="128"/>
        <v>7.1244932856613277</v>
      </c>
      <c r="DG90" s="70">
        <f t="shared" si="128"/>
        <v>7.1653284500164354</v>
      </c>
      <c r="DH90" s="70">
        <f t="shared" si="128"/>
        <v>7.1166366532760774</v>
      </c>
      <c r="DI90" s="70">
        <f t="shared" si="128"/>
        <v>7.1150708997364802</v>
      </c>
      <c r="DJ90" s="70">
        <f t="shared" si="128"/>
        <v>7.0952461512434448</v>
      </c>
      <c r="DK90" s="70">
        <f t="shared" si="128"/>
        <v>7.0849638226473566</v>
      </c>
      <c r="DL90" s="70">
        <f t="shared" si="128"/>
        <v>7.0506846761903716</v>
      </c>
      <c r="DM90" s="70">
        <f t="shared" si="128"/>
        <v>6.9969873036367556</v>
      </c>
      <c r="DN90" s="70">
        <f t="shared" si="128"/>
        <v>6.9818313104605361</v>
      </c>
      <c r="DO90" s="70">
        <f t="shared" si="128"/>
        <v>7.0032128682724002</v>
      </c>
      <c r="DP90" s="70">
        <f t="shared" si="128"/>
        <v>7.013086274388292</v>
      </c>
      <c r="DQ90" s="70">
        <f t="shared" si="128"/>
        <v>6.9771905368002107</v>
      </c>
      <c r="DR90" s="70">
        <f t="shared" si="128"/>
        <v>6.9829749372681924</v>
      </c>
      <c r="DS90" s="70">
        <f t="shared" si="128"/>
        <v>6.9020365545439457</v>
      </c>
      <c r="DT90" s="70">
        <f t="shared" si="128"/>
        <v>6.8916064264811334</v>
      </c>
      <c r="DU90" s="70">
        <f t="shared" si="128"/>
        <v>6.8694319379250883</v>
      </c>
      <c r="DV90" s="70">
        <f t="shared" si="128"/>
        <v>6.9149901173504951</v>
      </c>
      <c r="DW90" s="70">
        <f t="shared" si="128"/>
        <v>6.8325501519183218</v>
      </c>
      <c r="DX90" s="70">
        <f t="shared" si="128"/>
        <v>6.8448420675141328</v>
      </c>
      <c r="DY90" s="70">
        <f t="shared" si="128"/>
        <v>6.9144395561100538</v>
      </c>
      <c r="DZ90" s="70">
        <f t="shared" ref="DZ90:GK90" si="129">100*DZ74/DZ$57</f>
        <v>6.8959125034757625</v>
      </c>
      <c r="EA90" s="70">
        <f t="shared" si="129"/>
        <v>6.8969632431241505</v>
      </c>
      <c r="EB90" s="70">
        <f t="shared" si="129"/>
        <v>6.9913847217547147</v>
      </c>
      <c r="EC90" s="70">
        <f t="shared" si="129"/>
        <v>7.0116966987309759</v>
      </c>
      <c r="ED90" s="70">
        <f t="shared" si="129"/>
        <v>7.0514597397952343</v>
      </c>
      <c r="EE90" s="70">
        <f t="shared" si="129"/>
        <v>7.0706892131990919</v>
      </c>
      <c r="EF90" s="70">
        <f t="shared" si="129"/>
        <v>7.0284336016183557</v>
      </c>
      <c r="EG90" s="70">
        <f t="shared" si="129"/>
        <v>6.9749262912832544</v>
      </c>
      <c r="EH90" s="70">
        <f t="shared" si="129"/>
        <v>7.1081022130501159</v>
      </c>
      <c r="EI90" s="70">
        <f t="shared" si="129"/>
        <v>7.101329589561483</v>
      </c>
      <c r="EJ90" s="70">
        <f t="shared" si="129"/>
        <v>7.0818398315898987</v>
      </c>
      <c r="EK90" s="70">
        <f t="shared" si="129"/>
        <v>7.137609403948125</v>
      </c>
      <c r="EL90" s="70">
        <f t="shared" si="129"/>
        <v>7.1708995165069398</v>
      </c>
      <c r="EM90" s="70">
        <f t="shared" si="129"/>
        <v>7.2602633617350891</v>
      </c>
      <c r="EN90" s="70">
        <f t="shared" si="129"/>
        <v>7.2442155079929078</v>
      </c>
      <c r="EO90" s="70">
        <f t="shared" si="129"/>
        <v>7.240311124112119</v>
      </c>
      <c r="EP90" s="70">
        <f t="shared" si="129"/>
        <v>7.2170480523967395</v>
      </c>
      <c r="EQ90" s="70">
        <f t="shared" si="129"/>
        <v>7.2124685449970185</v>
      </c>
      <c r="ER90" s="70">
        <f t="shared" si="129"/>
        <v>7.2406706327744725</v>
      </c>
      <c r="ES90" s="70">
        <f t="shared" si="129"/>
        <v>7.1987290912717636</v>
      </c>
      <c r="ET90" s="70">
        <f t="shared" si="129"/>
        <v>7.2195712455836603</v>
      </c>
      <c r="EU90" s="70">
        <f t="shared" si="129"/>
        <v>7.1830848815218591</v>
      </c>
      <c r="EV90" s="70">
        <f t="shared" si="129"/>
        <v>7.1262469900240797</v>
      </c>
      <c r="EW90" s="70">
        <f t="shared" si="129"/>
        <v>7.1695671423219691</v>
      </c>
      <c r="EX90" s="70">
        <f t="shared" si="129"/>
        <v>7.1373967647259571</v>
      </c>
      <c r="EY90" s="70">
        <f t="shared" si="129"/>
        <v>7.1236559139784941</v>
      </c>
      <c r="EZ90" s="70">
        <f t="shared" si="129"/>
        <v>7.1350571613459879</v>
      </c>
      <c r="FA90" s="70">
        <f t="shared" si="129"/>
        <v>7.1431024417047286</v>
      </c>
      <c r="FB90" s="70">
        <f t="shared" si="129"/>
        <v>7.057556705686201</v>
      </c>
      <c r="FC90" s="70">
        <f t="shared" si="129"/>
        <v>7.0877662353949376</v>
      </c>
      <c r="FD90" s="70">
        <f t="shared" si="129"/>
        <v>7.1343869406323037</v>
      </c>
      <c r="FE90" s="70">
        <f t="shared" si="129"/>
        <v>7.1458846048673772</v>
      </c>
      <c r="FF90" s="70">
        <f t="shared" si="129"/>
        <v>7.0964718029535234</v>
      </c>
      <c r="FG90" s="70">
        <f t="shared" si="129"/>
        <v>7.1157234642672913</v>
      </c>
      <c r="FH90" s="70">
        <f t="shared" si="129"/>
        <v>7.0889064251089202</v>
      </c>
      <c r="FI90" s="70">
        <f t="shared" si="129"/>
        <v>7.0626213847042161</v>
      </c>
      <c r="FJ90" s="70">
        <f t="shared" si="129"/>
        <v>7.1406141647803851</v>
      </c>
      <c r="FK90" s="70">
        <f t="shared" si="129"/>
        <v>7.1340070468889145</v>
      </c>
      <c r="FL90" s="70">
        <f t="shared" si="129"/>
        <v>7.0799581834157488</v>
      </c>
      <c r="FM90" s="70">
        <f t="shared" si="129"/>
        <v>7.0528281581362968</v>
      </c>
      <c r="FN90" s="70">
        <f t="shared" si="129"/>
        <v>7.0587647785864993</v>
      </c>
      <c r="FO90" s="70">
        <f t="shared" si="129"/>
        <v>7.0200528717272475</v>
      </c>
      <c r="FP90" s="70">
        <f t="shared" si="129"/>
        <v>6.9587628865979374</v>
      </c>
      <c r="FQ90" s="70">
        <f t="shared" si="129"/>
        <v>7.02003190923595</v>
      </c>
      <c r="FR90" s="70">
        <f t="shared" si="129"/>
        <v>7.0888856701429122</v>
      </c>
      <c r="FS90" s="70">
        <f t="shared" si="129"/>
        <v>7.0970495074498583</v>
      </c>
      <c r="FT90" s="70">
        <f t="shared" si="129"/>
        <v>7.0931288467359508</v>
      </c>
      <c r="FU90" s="70">
        <f t="shared" si="129"/>
        <v>7.048486515913388</v>
      </c>
      <c r="FV90" s="70">
        <f t="shared" si="129"/>
        <v>7.1379707534979442</v>
      </c>
      <c r="FW90" s="70">
        <f t="shared" si="129"/>
        <v>7.1084254381434429</v>
      </c>
      <c r="FX90" s="70">
        <f t="shared" si="129"/>
        <v>7.0452262440885347</v>
      </c>
      <c r="FY90" s="70">
        <f t="shared" si="129"/>
        <v>7.0392689968326936</v>
      </c>
      <c r="FZ90" s="70">
        <f t="shared" si="129"/>
        <v>6.9959488937363661</v>
      </c>
      <c r="GA90" s="70">
        <f t="shared" si="129"/>
        <v>6.9572423482407952</v>
      </c>
      <c r="GB90" s="70">
        <f t="shared" si="129"/>
        <v>6.9357539918499178</v>
      </c>
      <c r="GC90" s="70">
        <f t="shared" si="129"/>
        <v>6.9912391579130881</v>
      </c>
      <c r="GD90" s="70">
        <f t="shared" si="129"/>
        <v>7.0008854316615157</v>
      </c>
      <c r="GE90" s="70">
        <f t="shared" si="129"/>
        <v>6.9444816986486559</v>
      </c>
      <c r="GF90" s="70">
        <f t="shared" si="129"/>
        <v>6.9719568501457481</v>
      </c>
      <c r="GG90" s="70">
        <f t="shared" si="129"/>
        <v>6.9586705445961874</v>
      </c>
      <c r="GH90" s="70">
        <f t="shared" si="129"/>
        <v>6.9197290555561359</v>
      </c>
      <c r="GI90" s="70">
        <f t="shared" si="129"/>
        <v>6.9161272993062699</v>
      </c>
      <c r="GJ90" s="70">
        <f t="shared" si="129"/>
        <v>6.9108285132299718</v>
      </c>
      <c r="GK90" s="70">
        <f t="shared" si="129"/>
        <v>6.9080970965822575</v>
      </c>
      <c r="GL90" s="70">
        <f t="shared" ref="GL90:IC90" si="130">100*GL74/GL$57</f>
        <v>6.9752008382815225</v>
      </c>
      <c r="GM90" s="70">
        <f t="shared" si="130"/>
        <v>6.9243921437984701</v>
      </c>
      <c r="GN90" s="70">
        <f t="shared" si="130"/>
        <v>6.9473623064933054</v>
      </c>
      <c r="GO90" s="70">
        <f t="shared" si="130"/>
        <v>7.0239428664426509</v>
      </c>
      <c r="GP90" s="70">
        <f t="shared" si="130"/>
        <v>6.9847848254048959</v>
      </c>
      <c r="GQ90" s="70">
        <f t="shared" si="130"/>
        <v>6.9551686468268734</v>
      </c>
      <c r="GR90" s="70">
        <f t="shared" si="130"/>
        <v>6.9249965830481877</v>
      </c>
      <c r="GS90" s="70">
        <f t="shared" si="130"/>
        <v>6.9195404531126341</v>
      </c>
      <c r="GT90" s="70">
        <f t="shared" si="130"/>
        <v>6.9016640516029355</v>
      </c>
      <c r="GU90" s="70">
        <f t="shared" si="130"/>
        <v>6.8866638434993535</v>
      </c>
      <c r="GV90" s="70">
        <f t="shared" si="130"/>
        <v>6.8751595210796044</v>
      </c>
      <c r="GW90" s="70">
        <f t="shared" si="130"/>
        <v>6.8799569801604363</v>
      </c>
      <c r="GX90" s="70">
        <f t="shared" si="130"/>
        <v>6.8743394027447735</v>
      </c>
      <c r="GY90" s="70">
        <f t="shared" si="130"/>
        <v>6.87004082104216</v>
      </c>
      <c r="GZ90" s="70">
        <f t="shared" si="130"/>
        <v>6.8673201197040754</v>
      </c>
      <c r="HA90" s="70">
        <f t="shared" si="130"/>
        <v>6.8797670354885545</v>
      </c>
      <c r="HB90" s="70">
        <f t="shared" si="130"/>
        <v>6.8785487487473267</v>
      </c>
      <c r="HC90" s="70">
        <f t="shared" si="130"/>
        <v>6.8785079364476083</v>
      </c>
      <c r="HD90" s="70">
        <f t="shared" si="130"/>
        <v>6.8792190685521089</v>
      </c>
      <c r="HE90" s="70">
        <f t="shared" si="130"/>
        <v>6.8974984268782231</v>
      </c>
      <c r="HF90" s="70">
        <f t="shared" si="130"/>
        <v>6.899535407875824</v>
      </c>
      <c r="HG90" s="70">
        <f t="shared" si="130"/>
        <v>6.9012580806676711</v>
      </c>
      <c r="HH90" s="70">
        <f t="shared" si="130"/>
        <v>6.9026147939856948</v>
      </c>
      <c r="HI90" s="70">
        <f t="shared" si="130"/>
        <v>6.9100497433570656</v>
      </c>
      <c r="HJ90" s="70">
        <f t="shared" si="130"/>
        <v>6.9076394944785049</v>
      </c>
      <c r="HK90" s="70">
        <f t="shared" si="130"/>
        <v>6.9047418446064226</v>
      </c>
      <c r="HL90" s="70">
        <f t="shared" si="130"/>
        <v>6.9017055610975779</v>
      </c>
      <c r="HM90" s="70">
        <f t="shared" si="130"/>
        <v>6.9048907240769513</v>
      </c>
      <c r="HN90" s="70">
        <f t="shared" si="130"/>
        <v>6.9013407633464574</v>
      </c>
      <c r="HO90" s="70">
        <f t="shared" si="130"/>
        <v>6.8973492099400531</v>
      </c>
      <c r="HP90" s="70">
        <f t="shared" si="130"/>
        <v>6.8950929841868085</v>
      </c>
      <c r="HQ90" s="70">
        <f t="shared" si="130"/>
        <v>6.9092039173338975</v>
      </c>
      <c r="HR90" s="70">
        <f t="shared" si="130"/>
        <v>6.9093725309371505</v>
      </c>
      <c r="HS90" s="70">
        <f t="shared" si="130"/>
        <v>6.909134962746486</v>
      </c>
      <c r="HT90" s="70">
        <f t="shared" si="130"/>
        <v>6.9080928819030722</v>
      </c>
      <c r="HU90" s="70">
        <f t="shared" si="130"/>
        <v>6.9175677713831805</v>
      </c>
      <c r="HV90" s="70">
        <f t="shared" si="130"/>
        <v>6.9130845099593339</v>
      </c>
      <c r="HW90" s="70">
        <f t="shared" si="130"/>
        <v>6.9076411292035775</v>
      </c>
      <c r="HX90" s="70">
        <f t="shared" si="130"/>
        <v>6.9020241381717016</v>
      </c>
      <c r="HY90" s="70">
        <f t="shared" si="130"/>
        <v>6.9033793586357497</v>
      </c>
      <c r="HZ90" s="70">
        <f t="shared" si="130"/>
        <v>6.8976988179517544</v>
      </c>
      <c r="IA90" s="70">
        <f t="shared" si="130"/>
        <v>6.8918534596446968</v>
      </c>
      <c r="IB90" s="70">
        <f t="shared" si="130"/>
        <v>6.884793923763092</v>
      </c>
      <c r="IC90" s="70" t="e">
        <f t="shared" si="130"/>
        <v>#VALUE!</v>
      </c>
      <c r="ID90" s="70"/>
    </row>
    <row r="91" spans="1:238">
      <c r="A91" s="70" t="s">
        <v>216</v>
      </c>
      <c r="B91" s="70">
        <f t="shared" ref="B91:BM91" si="131">100*B75/B$57</f>
        <v>2.9299847792998475</v>
      </c>
      <c r="C91" s="70">
        <f t="shared" si="131"/>
        <v>2.8761476484916617</v>
      </c>
      <c r="D91" s="70">
        <f t="shared" si="131"/>
        <v>2.9186999355492129</v>
      </c>
      <c r="E91" s="70">
        <f t="shared" si="131"/>
        <v>2.7742054014330337</v>
      </c>
      <c r="F91" s="70">
        <f t="shared" si="131"/>
        <v>2.9950669485553205</v>
      </c>
      <c r="G91" s="70">
        <f t="shared" si="131"/>
        <v>3.0182478595520195</v>
      </c>
      <c r="H91" s="70">
        <f t="shared" si="131"/>
        <v>2.9039653562027685</v>
      </c>
      <c r="I91" s="70">
        <f t="shared" si="131"/>
        <v>2.9068302108712092</v>
      </c>
      <c r="J91" s="70">
        <f t="shared" si="131"/>
        <v>2.9904111815374614</v>
      </c>
      <c r="K91" s="70">
        <f t="shared" si="131"/>
        <v>2.9216677195198986</v>
      </c>
      <c r="L91" s="70">
        <f t="shared" si="131"/>
        <v>2.9676119634278635</v>
      </c>
      <c r="M91" s="70">
        <f t="shared" si="131"/>
        <v>3.183083753480322</v>
      </c>
      <c r="N91" s="70">
        <f t="shared" si="131"/>
        <v>3.2885662431941922</v>
      </c>
      <c r="O91" s="70">
        <f t="shared" si="131"/>
        <v>3.2180493669990802</v>
      </c>
      <c r="P91" s="70">
        <f t="shared" si="131"/>
        <v>3.0338959408564654</v>
      </c>
      <c r="Q91" s="70">
        <f t="shared" si="131"/>
        <v>3.0820293978188715</v>
      </c>
      <c r="R91" s="70">
        <f t="shared" si="131"/>
        <v>2.9305257510729614</v>
      </c>
      <c r="S91" s="70">
        <f t="shared" si="131"/>
        <v>2.9998039343833738</v>
      </c>
      <c r="T91" s="70">
        <f t="shared" si="131"/>
        <v>3.2564102564102564</v>
      </c>
      <c r="U91" s="70">
        <f t="shared" si="131"/>
        <v>2.7880227542664251</v>
      </c>
      <c r="V91" s="70">
        <f t="shared" si="131"/>
        <v>2.326588701194233</v>
      </c>
      <c r="W91" s="70">
        <f t="shared" si="131"/>
        <v>2.4698831648404869</v>
      </c>
      <c r="X91" s="70">
        <f t="shared" si="131"/>
        <v>3.0061995555035681</v>
      </c>
      <c r="Y91" s="70">
        <f t="shared" si="131"/>
        <v>2.9685548870473379</v>
      </c>
      <c r="Z91" s="70">
        <f t="shared" si="131"/>
        <v>3.2738258720131825</v>
      </c>
      <c r="AA91" s="70">
        <f t="shared" si="131"/>
        <v>3.1636344004750852</v>
      </c>
      <c r="AB91" s="70">
        <f t="shared" si="131"/>
        <v>3.0849146612954521</v>
      </c>
      <c r="AC91" s="70">
        <f t="shared" si="131"/>
        <v>2.9519722897172103</v>
      </c>
      <c r="AD91" s="70">
        <f t="shared" si="131"/>
        <v>3.0926279794830536</v>
      </c>
      <c r="AE91" s="70">
        <f t="shared" si="131"/>
        <v>3.2637774210807922</v>
      </c>
      <c r="AF91" s="70">
        <f t="shared" si="131"/>
        <v>3.2900637243332547</v>
      </c>
      <c r="AG91" s="70">
        <f t="shared" si="131"/>
        <v>3.2389225153629342</v>
      </c>
      <c r="AH91" s="70">
        <f t="shared" si="131"/>
        <v>2.9462502269838389</v>
      </c>
      <c r="AI91" s="70">
        <f t="shared" si="131"/>
        <v>3.3710756562017505</v>
      </c>
      <c r="AJ91" s="70">
        <f t="shared" si="131"/>
        <v>3.3067512838712374</v>
      </c>
      <c r="AK91" s="70">
        <f t="shared" si="131"/>
        <v>3.3671121159513908</v>
      </c>
      <c r="AL91" s="70">
        <f t="shared" si="131"/>
        <v>3.1781841209530595</v>
      </c>
      <c r="AM91" s="70">
        <f t="shared" si="131"/>
        <v>3.0989502933004016</v>
      </c>
      <c r="AN91" s="70">
        <f t="shared" si="131"/>
        <v>2.9577147998200628</v>
      </c>
      <c r="AO91" s="70">
        <f t="shared" si="131"/>
        <v>2.7644186644149933</v>
      </c>
      <c r="AP91" s="70">
        <f t="shared" si="131"/>
        <v>2.978708151121944</v>
      </c>
      <c r="AQ91" s="70">
        <f t="shared" si="131"/>
        <v>2.2377922356473863</v>
      </c>
      <c r="AR91" s="70">
        <f t="shared" si="131"/>
        <v>2.4505513740591631</v>
      </c>
      <c r="AS91" s="70">
        <f t="shared" si="131"/>
        <v>2.572347266881029</v>
      </c>
      <c r="AT91" s="70">
        <f t="shared" si="131"/>
        <v>2.4102170155559826</v>
      </c>
      <c r="AU91" s="70">
        <f t="shared" si="131"/>
        <v>2.0837944664031625</v>
      </c>
      <c r="AV91" s="70">
        <f t="shared" si="131"/>
        <v>2.0977734159357175</v>
      </c>
      <c r="AW91" s="70">
        <f t="shared" si="131"/>
        <v>1.795293830772982</v>
      </c>
      <c r="AX91" s="70">
        <f t="shared" si="131"/>
        <v>1.4537458388052407</v>
      </c>
      <c r="AY91" s="70">
        <f t="shared" si="131"/>
        <v>1.4705882352941178</v>
      </c>
      <c r="AZ91" s="70">
        <f t="shared" si="131"/>
        <v>1.4793690401924962</v>
      </c>
      <c r="BA91" s="70">
        <f t="shared" si="131"/>
        <v>1.3225180744136837</v>
      </c>
      <c r="BB91" s="70">
        <f t="shared" si="131"/>
        <v>1.3560200380031091</v>
      </c>
      <c r="BC91" s="70">
        <f t="shared" si="131"/>
        <v>1.7324242762937296</v>
      </c>
      <c r="BD91" s="70">
        <f t="shared" si="131"/>
        <v>1.9164046405724817</v>
      </c>
      <c r="BE91" s="70">
        <f t="shared" si="131"/>
        <v>1.9052889556486681</v>
      </c>
      <c r="BF91" s="70">
        <f t="shared" si="131"/>
        <v>2.1724111460812159</v>
      </c>
      <c r="BG91" s="70">
        <f t="shared" si="131"/>
        <v>2.0874900239425376</v>
      </c>
      <c r="BH91" s="70">
        <f t="shared" si="131"/>
        <v>1.7457091790514898</v>
      </c>
      <c r="BI91" s="70">
        <f t="shared" si="131"/>
        <v>1.735525237429494</v>
      </c>
      <c r="BJ91" s="70">
        <f t="shared" si="131"/>
        <v>1.8367925866389296</v>
      </c>
      <c r="BK91" s="70">
        <f t="shared" si="131"/>
        <v>1.7672122750238659</v>
      </c>
      <c r="BL91" s="70">
        <f t="shared" si="131"/>
        <v>1.8624053980122182</v>
      </c>
      <c r="BM91" s="70">
        <f t="shared" si="131"/>
        <v>1.7888886388695122</v>
      </c>
      <c r="BN91" s="70">
        <f t="shared" ref="BN91:DY91" si="132">100*BN75/BN$57</f>
        <v>1.8722686838661018</v>
      </c>
      <c r="BO91" s="70">
        <f t="shared" si="132"/>
        <v>1.8788638813719665</v>
      </c>
      <c r="BP91" s="70">
        <f t="shared" si="132"/>
        <v>1.8881437593593333</v>
      </c>
      <c r="BQ91" s="70">
        <f t="shared" si="132"/>
        <v>2.1019409137753349</v>
      </c>
      <c r="BR91" s="70">
        <f t="shared" si="132"/>
        <v>2.0901274829528611</v>
      </c>
      <c r="BS91" s="70">
        <f t="shared" si="132"/>
        <v>2.3261620406974326</v>
      </c>
      <c r="BT91" s="70">
        <f t="shared" si="132"/>
        <v>2.3768578798673379</v>
      </c>
      <c r="BU91" s="70">
        <f t="shared" si="132"/>
        <v>2.2104632587859423</v>
      </c>
      <c r="BV91" s="70">
        <f t="shared" si="132"/>
        <v>2.1267788859541925</v>
      </c>
      <c r="BW91" s="70">
        <f t="shared" si="132"/>
        <v>2.2196531791907512</v>
      </c>
      <c r="BX91" s="70">
        <f t="shared" si="132"/>
        <v>2.3680623911562049</v>
      </c>
      <c r="BY91" s="70">
        <f t="shared" si="132"/>
        <v>2.4242985461616815</v>
      </c>
      <c r="BZ91" s="70">
        <f t="shared" si="132"/>
        <v>2.407780378495092</v>
      </c>
      <c r="CA91" s="70">
        <f t="shared" si="132"/>
        <v>2.1131403118040089</v>
      </c>
      <c r="CB91" s="70">
        <f t="shared" si="132"/>
        <v>2.0086385504091022</v>
      </c>
      <c r="CC91" s="70">
        <f t="shared" si="132"/>
        <v>1.9748747216035636</v>
      </c>
      <c r="CD91" s="70">
        <f t="shared" si="132"/>
        <v>1.9156435711001754</v>
      </c>
      <c r="CE91" s="70">
        <f t="shared" si="132"/>
        <v>1.9597315436241614</v>
      </c>
      <c r="CF91" s="70">
        <f t="shared" si="132"/>
        <v>1.9949793020897406</v>
      </c>
      <c r="CG91" s="70">
        <f t="shared" si="132"/>
        <v>1.9784502139990345</v>
      </c>
      <c r="CH91" s="70">
        <f t="shared" si="132"/>
        <v>1.9104586426299046</v>
      </c>
      <c r="CI91" s="70">
        <f t="shared" si="132"/>
        <v>1.8100507597643181</v>
      </c>
      <c r="CJ91" s="70">
        <f t="shared" si="132"/>
        <v>1.8031228347217971</v>
      </c>
      <c r="CK91" s="70">
        <f t="shared" si="132"/>
        <v>1.805411445446564</v>
      </c>
      <c r="CL91" s="70">
        <f t="shared" si="132"/>
        <v>1.9644512894658264</v>
      </c>
      <c r="CM91" s="70">
        <f t="shared" si="132"/>
        <v>1.9580268282128948</v>
      </c>
      <c r="CN91" s="70">
        <f t="shared" si="132"/>
        <v>1.8594097402004079</v>
      </c>
      <c r="CO91" s="70">
        <f t="shared" si="132"/>
        <v>1.969823973176865</v>
      </c>
      <c r="CP91" s="70">
        <f t="shared" si="132"/>
        <v>2.025410505981128</v>
      </c>
      <c r="CQ91" s="70">
        <f t="shared" si="132"/>
        <v>2.1839063578551605</v>
      </c>
      <c r="CR91" s="70">
        <f t="shared" si="132"/>
        <v>2.0444341116810274</v>
      </c>
      <c r="CS91" s="70">
        <f t="shared" si="132"/>
        <v>2.4494917090836505</v>
      </c>
      <c r="CT91" s="70">
        <f t="shared" si="132"/>
        <v>2.1009879562095084</v>
      </c>
      <c r="CU91" s="70">
        <f t="shared" si="132"/>
        <v>2.1802425864852557</v>
      </c>
      <c r="CV91" s="70">
        <f t="shared" si="132"/>
        <v>2.370721992606839</v>
      </c>
      <c r="CW91" s="70">
        <f t="shared" si="132"/>
        <v>2.4626775582471536</v>
      </c>
      <c r="CX91" s="70">
        <f t="shared" si="132"/>
        <v>2.4965768448479855</v>
      </c>
      <c r="CY91" s="70">
        <f t="shared" si="132"/>
        <v>2.4323967814272525</v>
      </c>
      <c r="CZ91" s="70">
        <f t="shared" si="132"/>
        <v>2.4859757129283753</v>
      </c>
      <c r="DA91" s="70">
        <f t="shared" si="132"/>
        <v>2.4071739186372643</v>
      </c>
      <c r="DB91" s="70">
        <f t="shared" si="132"/>
        <v>2.4693397725106436</v>
      </c>
      <c r="DC91" s="70">
        <f t="shared" si="132"/>
        <v>2.5570162334428841</v>
      </c>
      <c r="DD91" s="70">
        <f t="shared" si="132"/>
        <v>2.5321592837641731</v>
      </c>
      <c r="DE91" s="70">
        <f t="shared" si="132"/>
        <v>2.5266955616358753</v>
      </c>
      <c r="DF91" s="70">
        <f t="shared" si="132"/>
        <v>2.5111507049158761</v>
      </c>
      <c r="DG91" s="70">
        <f t="shared" si="132"/>
        <v>2.5132647790768656</v>
      </c>
      <c r="DH91" s="70">
        <f t="shared" si="132"/>
        <v>2.6088562589462994</v>
      </c>
      <c r="DI91" s="70">
        <f t="shared" si="132"/>
        <v>2.4629530339155137</v>
      </c>
      <c r="DJ91" s="70">
        <f t="shared" si="132"/>
        <v>2.407939998872159</v>
      </c>
      <c r="DK91" s="70">
        <f t="shared" si="132"/>
        <v>2.3401005607768375</v>
      </c>
      <c r="DL91" s="70">
        <f t="shared" si="132"/>
        <v>2.3659427042790893</v>
      </c>
      <c r="DM91" s="70">
        <f t="shared" si="132"/>
        <v>2.2724338282763075</v>
      </c>
      <c r="DN91" s="70">
        <f t="shared" si="132"/>
        <v>2.3605492020005734</v>
      </c>
      <c r="DO91" s="70">
        <f t="shared" si="132"/>
        <v>2.3088553369311855</v>
      </c>
      <c r="DP91" s="70">
        <f t="shared" si="132"/>
        <v>2.306365486113263</v>
      </c>
      <c r="DQ91" s="70">
        <f t="shared" si="132"/>
        <v>2.3031698890841872</v>
      </c>
      <c r="DR91" s="70">
        <f t="shared" si="132"/>
        <v>2.3933059412770294</v>
      </c>
      <c r="DS91" s="70">
        <f t="shared" si="132"/>
        <v>2.3185690447612632</v>
      </c>
      <c r="DT91" s="70">
        <f t="shared" si="132"/>
        <v>2.1231031609139714</v>
      </c>
      <c r="DU91" s="70">
        <f t="shared" si="132"/>
        <v>2.1199348596608871</v>
      </c>
      <c r="DV91" s="70">
        <f t="shared" si="132"/>
        <v>1.7664639211679669</v>
      </c>
      <c r="DW91" s="70">
        <f t="shared" si="132"/>
        <v>1.6899733907037311</v>
      </c>
      <c r="DX91" s="70">
        <f t="shared" si="132"/>
        <v>1.5024112190104095</v>
      </c>
      <c r="DY91" s="70">
        <f t="shared" si="132"/>
        <v>1.3357973040158346</v>
      </c>
      <c r="DZ91" s="70">
        <f t="shared" ref="DZ91:GK91" si="133">100*DZ75/DZ$57</f>
        <v>1.3328390026879231</v>
      </c>
      <c r="EA91" s="70">
        <f t="shared" si="133"/>
        <v>1.3779238423970916</v>
      </c>
      <c r="EB91" s="70">
        <f t="shared" si="133"/>
        <v>1.4373959479990175</v>
      </c>
      <c r="EC91" s="70">
        <f t="shared" si="133"/>
        <v>1.5851510635415256</v>
      </c>
      <c r="ED91" s="70">
        <f t="shared" si="133"/>
        <v>1.7525819287342961</v>
      </c>
      <c r="EE91" s="70">
        <f t="shared" si="133"/>
        <v>1.7024812382324603</v>
      </c>
      <c r="EF91" s="70">
        <f t="shared" si="133"/>
        <v>1.8491782870678553</v>
      </c>
      <c r="EG91" s="70">
        <f t="shared" si="133"/>
        <v>2.010314972003433</v>
      </c>
      <c r="EH91" s="70">
        <f t="shared" si="133"/>
        <v>2.0721128840120131</v>
      </c>
      <c r="EI91" s="70">
        <f t="shared" si="133"/>
        <v>2.2033198447435791</v>
      </c>
      <c r="EJ91" s="70">
        <f t="shared" si="133"/>
        <v>2.3440865458860629</v>
      </c>
      <c r="EK91" s="70">
        <f t="shared" si="133"/>
        <v>2.3437999105602763</v>
      </c>
      <c r="EL91" s="70">
        <f t="shared" si="133"/>
        <v>2.9040928432056297</v>
      </c>
      <c r="EM91" s="70">
        <f t="shared" si="133"/>
        <v>2.7815646785437647</v>
      </c>
      <c r="EN91" s="70">
        <f t="shared" si="133"/>
        <v>2.7786865912393766</v>
      </c>
      <c r="EO91" s="70">
        <f t="shared" si="133"/>
        <v>3.0219842037757929</v>
      </c>
      <c r="EP91" s="70">
        <f t="shared" si="133"/>
        <v>3.0638272848227346</v>
      </c>
      <c r="EQ91" s="70">
        <f t="shared" si="133"/>
        <v>3.1098634161951448</v>
      </c>
      <c r="ER91" s="70">
        <f t="shared" si="133"/>
        <v>3.2204795384892733</v>
      </c>
      <c r="ES91" s="70">
        <f t="shared" si="133"/>
        <v>2.9193856324623142</v>
      </c>
      <c r="ET91" s="70">
        <f t="shared" si="133"/>
        <v>2.9116169080697607</v>
      </c>
      <c r="EU91" s="70">
        <f t="shared" si="133"/>
        <v>2.8305428857492489</v>
      </c>
      <c r="EV91" s="70">
        <f t="shared" si="133"/>
        <v>2.5517715858273133</v>
      </c>
      <c r="EW91" s="70">
        <f t="shared" si="133"/>
        <v>2.4030242141470559</v>
      </c>
      <c r="EX91" s="70">
        <f t="shared" si="133"/>
        <v>1.99235547061634</v>
      </c>
      <c r="EY91" s="70">
        <f t="shared" si="133"/>
        <v>1.882395850218836</v>
      </c>
      <c r="EZ91" s="70">
        <f t="shared" si="133"/>
        <v>1.7815735547886107</v>
      </c>
      <c r="FA91" s="70">
        <f t="shared" si="133"/>
        <v>1.1167965932896047</v>
      </c>
      <c r="FB91" s="70">
        <f t="shared" si="133"/>
        <v>1.155997082218903</v>
      </c>
      <c r="FC91" s="70">
        <f t="shared" si="133"/>
        <v>1.3133234398623275</v>
      </c>
      <c r="FD91" s="70">
        <f t="shared" si="133"/>
        <v>1.3917879655763057</v>
      </c>
      <c r="FE91" s="70">
        <f t="shared" si="133"/>
        <v>1.6010391030899644</v>
      </c>
      <c r="FF91" s="70">
        <f t="shared" si="133"/>
        <v>1.6968494844240358</v>
      </c>
      <c r="FG91" s="70">
        <f t="shared" si="133"/>
        <v>1.7124366043373687</v>
      </c>
      <c r="FH91" s="70">
        <f t="shared" si="133"/>
        <v>1.8077042951213207</v>
      </c>
      <c r="FI91" s="70">
        <f t="shared" si="133"/>
        <v>1.8634192430843526</v>
      </c>
      <c r="FJ91" s="70">
        <f t="shared" si="133"/>
        <v>1.8141019769982598</v>
      </c>
      <c r="FK91" s="70">
        <f t="shared" si="133"/>
        <v>1.7875350085827493</v>
      </c>
      <c r="FL91" s="70">
        <f t="shared" si="133"/>
        <v>1.5912108210032132</v>
      </c>
      <c r="FM91" s="70">
        <f t="shared" si="133"/>
        <v>1.8168581647833382</v>
      </c>
      <c r="FN91" s="70">
        <f t="shared" si="133"/>
        <v>1.9394748998114835</v>
      </c>
      <c r="FO91" s="70">
        <f t="shared" si="133"/>
        <v>2.0120973483652485</v>
      </c>
      <c r="FP91" s="70">
        <f t="shared" si="133"/>
        <v>2.047708092414438</v>
      </c>
      <c r="FQ91" s="70">
        <f t="shared" si="133"/>
        <v>2.0343666138921317</v>
      </c>
      <c r="FR91" s="70">
        <f t="shared" si="133"/>
        <v>2.1171301660872928</v>
      </c>
      <c r="FS91" s="70">
        <f t="shared" si="133"/>
        <v>2.0874028573317545</v>
      </c>
      <c r="FT91" s="70">
        <f t="shared" si="133"/>
        <v>2.1028328595084487</v>
      </c>
      <c r="FU91" s="70">
        <f t="shared" si="133"/>
        <v>2.0891992671119413</v>
      </c>
      <c r="FV91" s="70">
        <f t="shared" si="133"/>
        <v>2.3077957539364666</v>
      </c>
      <c r="FW91" s="70">
        <f t="shared" si="133"/>
        <v>2.3821001044428378</v>
      </c>
      <c r="FX91" s="70">
        <f t="shared" si="133"/>
        <v>2.1760967956748947</v>
      </c>
      <c r="FY91" s="70">
        <f t="shared" si="133"/>
        <v>2.1834795526529698</v>
      </c>
      <c r="FZ91" s="70">
        <f t="shared" si="133"/>
        <v>2.2626096247162</v>
      </c>
      <c r="GA91" s="70">
        <f t="shared" si="133"/>
        <v>2.253406727291686</v>
      </c>
      <c r="GB91" s="70">
        <f t="shared" si="133"/>
        <v>2.0724342783575453</v>
      </c>
      <c r="GC91" s="70">
        <f t="shared" si="133"/>
        <v>1.8883755393802029</v>
      </c>
      <c r="GD91" s="70">
        <f t="shared" si="133"/>
        <v>2.0283446773606535</v>
      </c>
      <c r="GE91" s="70">
        <f t="shared" si="133"/>
        <v>2.005825961471404</v>
      </c>
      <c r="GF91" s="70">
        <f t="shared" si="133"/>
        <v>2.1303644758399116</v>
      </c>
      <c r="GG91" s="70">
        <f t="shared" si="133"/>
        <v>1.9816430618782666</v>
      </c>
      <c r="GH91" s="70">
        <f t="shared" si="133"/>
        <v>1.7549810568503232</v>
      </c>
      <c r="GI91" s="70">
        <f t="shared" si="133"/>
        <v>1.7753924510953507</v>
      </c>
      <c r="GJ91" s="70">
        <f t="shared" si="133"/>
        <v>1.7862886140054421</v>
      </c>
      <c r="GK91" s="70">
        <f t="shared" si="133"/>
        <v>1.6155870874050766</v>
      </c>
      <c r="GL91" s="70">
        <f t="shared" ref="GL91:IC91" si="134">100*GL75/GL$57</f>
        <v>0.99146749164213366</v>
      </c>
      <c r="GM91" s="70">
        <f t="shared" si="134"/>
        <v>1.0861311293902085</v>
      </c>
      <c r="GN91" s="70">
        <f t="shared" si="134"/>
        <v>1.1167478289492792</v>
      </c>
      <c r="GO91" s="70">
        <f t="shared" si="134"/>
        <v>1.1164902417703229</v>
      </c>
      <c r="GP91" s="70">
        <f t="shared" si="134"/>
        <v>1.1103915564446529</v>
      </c>
      <c r="GQ91" s="70">
        <f t="shared" si="134"/>
        <v>1.1056553318898703</v>
      </c>
      <c r="GR91" s="70">
        <f t="shared" si="134"/>
        <v>1.1007120753876858</v>
      </c>
      <c r="GS91" s="70">
        <f t="shared" si="134"/>
        <v>1.1054454655763259</v>
      </c>
      <c r="GT91" s="70">
        <f t="shared" si="134"/>
        <v>1.1026217213231317</v>
      </c>
      <c r="GU91" s="70">
        <f t="shared" si="134"/>
        <v>1.1001884866854001</v>
      </c>
      <c r="GV91" s="70">
        <f t="shared" si="134"/>
        <v>1.0982948392181995</v>
      </c>
      <c r="GW91" s="70">
        <f t="shared" si="134"/>
        <v>1.103953326393645</v>
      </c>
      <c r="GX91" s="70">
        <f t="shared" si="134"/>
        <v>1.1025952323224173</v>
      </c>
      <c r="GY91" s="70">
        <f t="shared" si="134"/>
        <v>1.1013789092818327</v>
      </c>
      <c r="GZ91" s="70">
        <f t="shared" si="134"/>
        <v>1.10028660013417</v>
      </c>
      <c r="HA91" s="70">
        <f t="shared" si="134"/>
        <v>1.107242957753104</v>
      </c>
      <c r="HB91" s="70">
        <f t="shared" si="134"/>
        <v>1.1063337481206199</v>
      </c>
      <c r="HC91" s="70">
        <f t="shared" si="134"/>
        <v>1.1055571534177486</v>
      </c>
      <c r="HD91" s="70">
        <f t="shared" si="134"/>
        <v>1.1048105257950456</v>
      </c>
      <c r="HE91" s="70">
        <f t="shared" si="134"/>
        <v>1.1119794689261087</v>
      </c>
      <c r="HF91" s="70">
        <f t="shared" si="134"/>
        <v>1.1112329010740871</v>
      </c>
      <c r="HG91" s="70">
        <f t="shared" si="134"/>
        <v>1.1104315406336525</v>
      </c>
      <c r="HH91" s="70">
        <f t="shared" si="134"/>
        <v>1.1095111906642416</v>
      </c>
      <c r="HI91" s="70">
        <f t="shared" si="134"/>
        <v>1.1161802646809174</v>
      </c>
      <c r="HJ91" s="70">
        <f t="shared" si="134"/>
        <v>1.1149067201490759</v>
      </c>
      <c r="HK91" s="70">
        <f t="shared" si="134"/>
        <v>1.1136692318423611</v>
      </c>
      <c r="HL91" s="70">
        <f t="shared" si="134"/>
        <v>1.1124968689884946</v>
      </c>
      <c r="HM91" s="70">
        <f t="shared" si="134"/>
        <v>1.1190995021245964</v>
      </c>
      <c r="HN91" s="70">
        <f t="shared" si="134"/>
        <v>1.1180309307597793</v>
      </c>
      <c r="HO91" s="70">
        <f t="shared" si="134"/>
        <v>1.1170033597606706</v>
      </c>
      <c r="HP91" s="70">
        <f t="shared" si="134"/>
        <v>1.1163149838226492</v>
      </c>
      <c r="HQ91" s="70">
        <f t="shared" si="134"/>
        <v>1.12332984369093</v>
      </c>
      <c r="HR91" s="70">
        <f t="shared" si="134"/>
        <v>1.1227278057820982</v>
      </c>
      <c r="HS91" s="70">
        <f t="shared" si="134"/>
        <v>1.1220735690858745</v>
      </c>
      <c r="HT91" s="70">
        <f t="shared" si="134"/>
        <v>1.1212502702789215</v>
      </c>
      <c r="HU91" s="70">
        <f t="shared" si="134"/>
        <v>1.1275591717414124</v>
      </c>
      <c r="HV91" s="70">
        <f t="shared" si="134"/>
        <v>1.1261982820706427</v>
      </c>
      <c r="HW91" s="70">
        <f t="shared" si="134"/>
        <v>1.124670602436501</v>
      </c>
      <c r="HX91" s="70">
        <f t="shared" si="134"/>
        <v>1.1231389167002324</v>
      </c>
      <c r="HY91" s="70">
        <f t="shared" si="134"/>
        <v>1.1293532100979558</v>
      </c>
      <c r="HZ91" s="70">
        <f t="shared" si="134"/>
        <v>1.1281379780103531</v>
      </c>
      <c r="IA91" s="70">
        <f t="shared" si="134"/>
        <v>1.1269512770617918</v>
      </c>
      <c r="IB91" s="70">
        <f t="shared" si="134"/>
        <v>1.1257258555154295</v>
      </c>
      <c r="IC91" s="70" t="e">
        <f t="shared" si="134"/>
        <v>#VALUE!</v>
      </c>
      <c r="ID91" s="70"/>
    </row>
    <row r="92" spans="1:238">
      <c r="A92" s="70" t="s">
        <v>34</v>
      </c>
      <c r="B92" s="70">
        <f t="shared" ref="B92:AS92" si="135">100*B76/B$57</f>
        <v>4.3949771689497714</v>
      </c>
      <c r="C92" s="70">
        <f t="shared" si="135"/>
        <v>4.3563799887577286</v>
      </c>
      <c r="D92" s="70">
        <f t="shared" si="135"/>
        <v>4.3274099990792747</v>
      </c>
      <c r="E92" s="70">
        <f t="shared" si="135"/>
        <v>4.2899136505603535</v>
      </c>
      <c r="F92" s="70">
        <f t="shared" si="135"/>
        <v>4.4661733615221983</v>
      </c>
      <c r="G92" s="70">
        <f t="shared" si="135"/>
        <v>4.4452131799705965</v>
      </c>
      <c r="H92" s="70">
        <f t="shared" si="135"/>
        <v>4.389912541394243</v>
      </c>
      <c r="I92" s="70">
        <f t="shared" si="135"/>
        <v>4.3854490464588762</v>
      </c>
      <c r="J92" s="70">
        <f t="shared" si="135"/>
        <v>4.7619047619047619</v>
      </c>
      <c r="K92" s="70">
        <f t="shared" si="135"/>
        <v>4.6746683512318379</v>
      </c>
      <c r="L92" s="70">
        <f t="shared" si="135"/>
        <v>4.6335037966837129</v>
      </c>
      <c r="M92" s="70">
        <f t="shared" si="135"/>
        <v>4.5752125818345997</v>
      </c>
      <c r="N92" s="70">
        <f t="shared" si="135"/>
        <v>5.3793103448275872</v>
      </c>
      <c r="O92" s="70">
        <f t="shared" si="135"/>
        <v>5.3256948864841922</v>
      </c>
      <c r="P92" s="70">
        <f t="shared" si="135"/>
        <v>5.3424466452782813</v>
      </c>
      <c r="Q92" s="70">
        <f t="shared" si="135"/>
        <v>5.2970263496579282</v>
      </c>
      <c r="R92" s="70">
        <f t="shared" si="135"/>
        <v>5.6129291845493547</v>
      </c>
      <c r="S92" s="70">
        <f t="shared" si="135"/>
        <v>5.5682635121887447</v>
      </c>
      <c r="T92" s="70">
        <f t="shared" si="135"/>
        <v>5.5705128205128203</v>
      </c>
      <c r="U92" s="70">
        <f t="shared" si="135"/>
        <v>5.4447708945427262</v>
      </c>
      <c r="V92" s="70">
        <f t="shared" si="135"/>
        <v>5.463770806261989</v>
      </c>
      <c r="W92" s="70">
        <f t="shared" si="135"/>
        <v>5.3635207942369387</v>
      </c>
      <c r="X92" s="70">
        <f t="shared" si="135"/>
        <v>5.2871680898350686</v>
      </c>
      <c r="Y92" s="70">
        <f t="shared" si="135"/>
        <v>5.2503121807242596</v>
      </c>
      <c r="Z92" s="70">
        <f t="shared" si="135"/>
        <v>5.4655314474045591</v>
      </c>
      <c r="AA92" s="70">
        <f t="shared" si="135"/>
        <v>5.4526804513307781</v>
      </c>
      <c r="AB92" s="70">
        <f t="shared" si="135"/>
        <v>5.4489557934909367</v>
      </c>
      <c r="AC92" s="70">
        <f t="shared" si="135"/>
        <v>5.3973013493253372</v>
      </c>
      <c r="AD92" s="70">
        <f t="shared" si="135"/>
        <v>5.5315297194005835</v>
      </c>
      <c r="AE92" s="70">
        <f t="shared" si="135"/>
        <v>5.4866481832773966</v>
      </c>
      <c r="AF92" s="70">
        <f t="shared" si="135"/>
        <v>5.4330894500826057</v>
      </c>
      <c r="AG92" s="70">
        <f t="shared" si="135"/>
        <v>5.4243866377119616</v>
      </c>
      <c r="AH92" s="70">
        <f t="shared" si="135"/>
        <v>5.6655166152169958</v>
      </c>
      <c r="AI92" s="70">
        <f t="shared" si="135"/>
        <v>5.5669926230914406</v>
      </c>
      <c r="AJ92" s="70">
        <f t="shared" si="135"/>
        <v>5.6072815331301413</v>
      </c>
      <c r="AK92" s="70">
        <f t="shared" si="135"/>
        <v>5.6360773547579637</v>
      </c>
      <c r="AL92" s="70">
        <f t="shared" si="135"/>
        <v>5.8141375761893457</v>
      </c>
      <c r="AM92" s="70">
        <f t="shared" si="135"/>
        <v>5.8389935165174451</v>
      </c>
      <c r="AN92" s="70">
        <f t="shared" si="135"/>
        <v>5.8591992802519126</v>
      </c>
      <c r="AO92" s="70">
        <f t="shared" si="135"/>
        <v>5.8849443812181068</v>
      </c>
      <c r="AP92" s="70">
        <f t="shared" si="135"/>
        <v>5.8391282529213564</v>
      </c>
      <c r="AQ92" s="70">
        <f t="shared" si="135"/>
        <v>5.8590119396582541</v>
      </c>
      <c r="AR92" s="70">
        <f t="shared" si="135"/>
        <v>5.881323297741992</v>
      </c>
      <c r="AS92" s="70">
        <f t="shared" si="135"/>
        <v>5.8313236870310829</v>
      </c>
      <c r="AT92" s="70">
        <f t="shared" ref="AT92:CK92" si="136">100*AT76/AT$57</f>
        <v>6.1135650726586013</v>
      </c>
      <c r="AU92" s="70">
        <f t="shared" si="136"/>
        <v>6.1565217391304348</v>
      </c>
      <c r="AV92" s="70">
        <f t="shared" si="136"/>
        <v>6.1185057964791758</v>
      </c>
      <c r="AW92" s="70">
        <f t="shared" si="136"/>
        <v>6.1631309436722743</v>
      </c>
      <c r="AX92" s="70">
        <f t="shared" si="136"/>
        <v>6.328070121858107</v>
      </c>
      <c r="AY92" s="70">
        <f t="shared" si="136"/>
        <v>6.2785114045618249</v>
      </c>
      <c r="AZ92" s="70">
        <f t="shared" si="136"/>
        <v>6.2858331105367906</v>
      </c>
      <c r="BA92" s="70">
        <f t="shared" si="136"/>
        <v>6.2422853112325871</v>
      </c>
      <c r="BB92" s="70">
        <f t="shared" si="136"/>
        <v>6.336730580986929</v>
      </c>
      <c r="BC92" s="70">
        <f t="shared" si="136"/>
        <v>6.2674639543981217</v>
      </c>
      <c r="BD92" s="70">
        <f t="shared" si="136"/>
        <v>6.2045972026455605</v>
      </c>
      <c r="BE92" s="70">
        <f t="shared" si="136"/>
        <v>6.2060241916357031</v>
      </c>
      <c r="BF92" s="70">
        <f t="shared" si="136"/>
        <v>6.4174407000844402</v>
      </c>
      <c r="BG92" s="70">
        <f t="shared" si="136"/>
        <v>6.4046288906624103</v>
      </c>
      <c r="BH92" s="70">
        <f t="shared" si="136"/>
        <v>6.4123595230516868</v>
      </c>
      <c r="BI92" s="70">
        <f t="shared" si="136"/>
        <v>6.4093911198958686</v>
      </c>
      <c r="BJ92" s="70">
        <f t="shared" si="136"/>
        <v>6.5174223440972057</v>
      </c>
      <c r="BK92" s="70">
        <f t="shared" si="136"/>
        <v>6.5147034855293491</v>
      </c>
      <c r="BL92" s="70">
        <f t="shared" si="136"/>
        <v>6.4876447524391345</v>
      </c>
      <c r="BM92" s="70">
        <f t="shared" si="136"/>
        <v>6.5502576449674832</v>
      </c>
      <c r="BN92" s="70">
        <f t="shared" si="136"/>
        <v>6.6150535726169615</v>
      </c>
      <c r="BO92" s="70">
        <f t="shared" si="136"/>
        <v>6.6420258288781824</v>
      </c>
      <c r="BP92" s="70">
        <f t="shared" si="136"/>
        <v>6.6605898821537872</v>
      </c>
      <c r="BQ92" s="70">
        <f t="shared" si="136"/>
        <v>6.7116111301958075</v>
      </c>
      <c r="BR92" s="70">
        <f t="shared" si="136"/>
        <v>6.721443395027741</v>
      </c>
      <c r="BS92" s="70">
        <f t="shared" si="136"/>
        <v>6.6892763513794682</v>
      </c>
      <c r="BT92" s="70">
        <f t="shared" si="136"/>
        <v>6.6801785202473072</v>
      </c>
      <c r="BU92" s="70">
        <f t="shared" si="136"/>
        <v>6.6553514376996805</v>
      </c>
      <c r="BV92" s="70">
        <f t="shared" si="136"/>
        <v>6.9519454409271892</v>
      </c>
      <c r="BW92" s="70">
        <f t="shared" si="136"/>
        <v>6.9364161849710984</v>
      </c>
      <c r="BX92" s="70">
        <f t="shared" si="136"/>
        <v>6.9319300371015364</v>
      </c>
      <c r="BY92" s="70">
        <f t="shared" si="136"/>
        <v>6.9210112047411796</v>
      </c>
      <c r="BZ92" s="70">
        <f t="shared" si="136"/>
        <v>6.8894816105093168</v>
      </c>
      <c r="CA92" s="70">
        <f t="shared" si="136"/>
        <v>6.8472160356347427</v>
      </c>
      <c r="CB92" s="70">
        <f t="shared" si="136"/>
        <v>6.826561786705061</v>
      </c>
      <c r="CC92" s="70">
        <f t="shared" si="136"/>
        <v>6.8711720489977735</v>
      </c>
      <c r="CD92" s="70">
        <f t="shared" si="136"/>
        <v>6.8707749416792963</v>
      </c>
      <c r="CE92" s="70">
        <f t="shared" si="136"/>
        <v>6.8607382550335574</v>
      </c>
      <c r="CF92" s="70">
        <f t="shared" si="136"/>
        <v>6.9259031437548835</v>
      </c>
      <c r="CG92" s="70">
        <f t="shared" si="136"/>
        <v>6.9845287857844687</v>
      </c>
      <c r="CH92" s="70">
        <f t="shared" si="136"/>
        <v>7.008881230116649</v>
      </c>
      <c r="CI92" s="70">
        <f t="shared" si="136"/>
        <v>7.0133346390507443</v>
      </c>
      <c r="CJ92" s="70">
        <f t="shared" si="136"/>
        <v>7.0175155900030619</v>
      </c>
      <c r="CK92" s="70">
        <f t="shared" si="136"/>
        <v>7.0332827839412566</v>
      </c>
      <c r="CL92" s="70">
        <f t="shared" ref="CL92:DD92" si="137">100*CL76/CL$57</f>
        <v>7.1113136678662912</v>
      </c>
      <c r="CM92" s="70">
        <f t="shared" si="137"/>
        <v>7.0794955801446493</v>
      </c>
      <c r="CN92" s="70">
        <f t="shared" si="137"/>
        <v>7.0234215575792645</v>
      </c>
      <c r="CO92" s="70">
        <f t="shared" si="137"/>
        <v>6.833014010298168</v>
      </c>
      <c r="CP92" s="70">
        <f t="shared" si="137"/>
        <v>7.0718478341630133</v>
      </c>
      <c r="CQ92" s="70">
        <f t="shared" si="137"/>
        <v>6.9981935408068852</v>
      </c>
      <c r="CR92" s="70">
        <f t="shared" si="137"/>
        <v>6.9891457549294547</v>
      </c>
      <c r="CS92" s="70">
        <f t="shared" si="137"/>
        <v>6.9178892738497515</v>
      </c>
      <c r="CT92" s="70">
        <f t="shared" si="137"/>
        <v>7.0323369450651381</v>
      </c>
      <c r="CU92" s="70">
        <f t="shared" si="137"/>
        <v>7.0043742841766825</v>
      </c>
      <c r="CV92" s="70">
        <f t="shared" si="137"/>
        <v>7.0044058872474793</v>
      </c>
      <c r="CW92" s="70">
        <f t="shared" si="137"/>
        <v>6.9909996914946424</v>
      </c>
      <c r="CX92" s="70">
        <f t="shared" si="137"/>
        <v>7.0217885487151541</v>
      </c>
      <c r="CY92" s="70">
        <f t="shared" si="137"/>
        <v>7.0267774699907672</v>
      </c>
      <c r="CZ92" s="70">
        <f t="shared" si="137"/>
        <v>7.0036834090406215</v>
      </c>
      <c r="DA92" s="70">
        <f t="shared" si="137"/>
        <v>6.9873658749967831</v>
      </c>
      <c r="DB92" s="70">
        <f t="shared" si="137"/>
        <v>6.937789921840249</v>
      </c>
      <c r="DC92" s="70">
        <f t="shared" si="137"/>
        <v>6.9017030176277272</v>
      </c>
      <c r="DD92" s="70">
        <f t="shared" si="137"/>
        <v>6.9090193570602842</v>
      </c>
      <c r="DE92" s="70">
        <f t="shared" ref="DE92:EC92" si="138">100*DE76/DE$57</f>
        <v>6.8936293856994126</v>
      </c>
      <c r="DF92" s="70">
        <f t="shared" si="138"/>
        <v>6.9032728664187388</v>
      </c>
      <c r="DG92" s="70">
        <f t="shared" si="138"/>
        <v>6.8659905150960236</v>
      </c>
      <c r="DH92" s="70">
        <f t="shared" si="138"/>
        <v>6.8511335826753479</v>
      </c>
      <c r="DI92" s="70">
        <f t="shared" si="138"/>
        <v>6.905166611528764</v>
      </c>
      <c r="DJ92" s="70">
        <f t="shared" si="138"/>
        <v>6.917047312919415</v>
      </c>
      <c r="DK92" s="70">
        <f t="shared" si="138"/>
        <v>6.943376032643231</v>
      </c>
      <c r="DL92" s="70">
        <f t="shared" si="138"/>
        <v>6.9344706230608146</v>
      </c>
      <c r="DM92" s="70">
        <f t="shared" si="138"/>
        <v>6.9109102646868958</v>
      </c>
      <c r="DN92" s="70">
        <f t="shared" si="138"/>
        <v>6.938294415596828</v>
      </c>
      <c r="DO92" s="70">
        <f t="shared" si="138"/>
        <v>6.9192163121312023</v>
      </c>
      <c r="DP92" s="70">
        <f t="shared" si="138"/>
        <v>6.8829465290903666</v>
      </c>
      <c r="DQ92" s="70">
        <f t="shared" si="138"/>
        <v>6.865062529042163</v>
      </c>
      <c r="DR92" s="70">
        <f t="shared" si="138"/>
        <v>6.9919723280248727</v>
      </c>
      <c r="DS92" s="70">
        <f t="shared" si="138"/>
        <v>6.8493418035266442</v>
      </c>
      <c r="DT92" s="70">
        <f t="shared" si="138"/>
        <v>6.9303668675749535</v>
      </c>
      <c r="DU92" s="70">
        <f t="shared" si="138"/>
        <v>6.9067918382986875</v>
      </c>
      <c r="DV92" s="70">
        <f t="shared" si="138"/>
        <v>7.0286167155229213</v>
      </c>
      <c r="DW92" s="70">
        <f t="shared" si="138"/>
        <v>6.9533299364018948</v>
      </c>
      <c r="DX92" s="70">
        <f t="shared" si="138"/>
        <v>6.9467644366429795</v>
      </c>
      <c r="DY92" s="70">
        <f t="shared" si="138"/>
        <v>6.9294485145821421</v>
      </c>
      <c r="DZ92" s="70">
        <f t="shared" si="138"/>
        <v>6.9227917323199559</v>
      </c>
      <c r="EA92" s="70">
        <f t="shared" si="138"/>
        <v>6.9336833988176103</v>
      </c>
      <c r="EB92" s="70">
        <f t="shared" si="138"/>
        <v>6.8967713175826271</v>
      </c>
      <c r="EC92" s="70">
        <f t="shared" si="138"/>
        <v>6.871697601950955</v>
      </c>
      <c r="ED92" s="70">
        <f t="shared" ref="ED92:EV92" si="139">100*ED76/ED$57</f>
        <v>6.8592122323065228</v>
      </c>
      <c r="EE92" s="70">
        <f t="shared" si="139"/>
        <v>6.875337004658399</v>
      </c>
      <c r="EF92" s="70">
        <f t="shared" si="139"/>
        <v>6.8097135891694691</v>
      </c>
      <c r="EG92" s="70">
        <f t="shared" si="139"/>
        <v>6.7990449729380682</v>
      </c>
      <c r="EH92" s="70">
        <f t="shared" si="139"/>
        <v>6.8237110115602082</v>
      </c>
      <c r="EI92" s="70">
        <f t="shared" si="139"/>
        <v>6.8378891733421421</v>
      </c>
      <c r="EJ92" s="70">
        <f t="shared" si="139"/>
        <v>6.8566969837360716</v>
      </c>
      <c r="EK92" s="70">
        <f t="shared" si="139"/>
        <v>6.7838433527119406</v>
      </c>
      <c r="EL92" s="70">
        <f t="shared" si="139"/>
        <v>6.7602830432636178</v>
      </c>
      <c r="EM92" s="70">
        <f t="shared" si="139"/>
        <v>6.7467079783113864</v>
      </c>
      <c r="EN92" s="70">
        <f t="shared" si="139"/>
        <v>6.7275867578692683</v>
      </c>
      <c r="EO92" s="70">
        <f t="shared" si="139"/>
        <v>6.7062697359045327</v>
      </c>
      <c r="EP92" s="70">
        <f t="shared" si="139"/>
        <v>6.7473298098339445</v>
      </c>
      <c r="EQ92" s="70">
        <f t="shared" si="139"/>
        <v>6.7106430638991119</v>
      </c>
      <c r="ER92" s="70">
        <f t="shared" si="139"/>
        <v>6.6861366504416804</v>
      </c>
      <c r="ES92" s="70">
        <f t="shared" si="139"/>
        <v>6.7021913202063086</v>
      </c>
      <c r="ET92" s="70">
        <f t="shared" si="139"/>
        <v>6.7585828301169713</v>
      </c>
      <c r="EU92" s="70">
        <f t="shared" si="139"/>
        <v>6.6887306708198908</v>
      </c>
      <c r="EV92" s="70">
        <f t="shared" si="139"/>
        <v>6.6405228758169939</v>
      </c>
      <c r="EW92" s="70">
        <f t="shared" ref="EW92" si="140">100*EW76/EW$57</f>
        <v>6.6539522528352011</v>
      </c>
      <c r="EX92" s="70">
        <f t="shared" ref="EX92:HI92" si="141">100*EX76/EX$57</f>
        <v>6.7490273701453827</v>
      </c>
      <c r="EY92" s="70">
        <f t="shared" si="141"/>
        <v>6.6934133030745118</v>
      </c>
      <c r="EZ92" s="70">
        <f t="shared" si="141"/>
        <v>6.7157840811043998</v>
      </c>
      <c r="FA92" s="70">
        <f t="shared" si="141"/>
        <v>6.8450152821182035</v>
      </c>
      <c r="FB92" s="70">
        <f t="shared" si="141"/>
        <v>6.7025600055576779</v>
      </c>
      <c r="FC92" s="70">
        <f t="shared" si="141"/>
        <v>6.7672735126699139</v>
      </c>
      <c r="FD92" s="70">
        <f t="shared" si="141"/>
        <v>6.7183068313419279</v>
      </c>
      <c r="FE92" s="70">
        <f t="shared" si="141"/>
        <v>6.6461580530489472</v>
      </c>
      <c r="FF92" s="70">
        <f t="shared" si="141"/>
        <v>6.6474655943048893</v>
      </c>
      <c r="FG92" s="70">
        <f t="shared" si="141"/>
        <v>6.628657184395121</v>
      </c>
      <c r="FH92" s="70">
        <f t="shared" si="141"/>
        <v>6.5802823626151365</v>
      </c>
      <c r="FI92" s="70">
        <f t="shared" si="141"/>
        <v>6.5239357514041263</v>
      </c>
      <c r="FJ92" s="70">
        <f t="shared" si="141"/>
        <v>5.993798165617763</v>
      </c>
      <c r="FK92" s="70">
        <f t="shared" si="141"/>
        <v>5.9298408642118714</v>
      </c>
      <c r="FL92" s="70">
        <f t="shared" si="141"/>
        <v>5.9473188001462303</v>
      </c>
      <c r="FM92" s="70">
        <f t="shared" si="141"/>
        <v>5.8361029341942841</v>
      </c>
      <c r="FN92" s="70">
        <f t="shared" si="141"/>
        <v>5.8983258217955283</v>
      </c>
      <c r="FO92" s="70">
        <f t="shared" si="141"/>
        <v>5.8778006847322066</v>
      </c>
      <c r="FP92" s="70">
        <f t="shared" si="141"/>
        <v>5.8577122751765369</v>
      </c>
      <c r="FQ92" s="70">
        <f t="shared" si="141"/>
        <v>5.9545568467317489</v>
      </c>
      <c r="FR92" s="70">
        <f t="shared" si="141"/>
        <v>6.6139194669756662</v>
      </c>
      <c r="FS92" s="70">
        <f t="shared" si="141"/>
        <v>6.6606963619206745</v>
      </c>
      <c r="FT92" s="70">
        <f t="shared" si="141"/>
        <v>6.5963546148961036</v>
      </c>
      <c r="FU92" s="70">
        <f t="shared" si="141"/>
        <v>6.5696507074242971</v>
      </c>
      <c r="FV92" s="70">
        <f t="shared" si="141"/>
        <v>6.7088037701208574</v>
      </c>
      <c r="FW92" s="70">
        <f t="shared" si="141"/>
        <v>6.5999839318711349</v>
      </c>
      <c r="FX92" s="70">
        <f t="shared" si="141"/>
        <v>6.5508640052370808</v>
      </c>
      <c r="FY92" s="70">
        <f t="shared" si="141"/>
        <v>6.6031336715531026</v>
      </c>
      <c r="FZ92" s="70">
        <f t="shared" si="141"/>
        <v>6.6392512131059949</v>
      </c>
      <c r="GA92" s="70">
        <f t="shared" si="141"/>
        <v>6.6224693078978989</v>
      </c>
      <c r="GB92" s="70">
        <f t="shared" si="141"/>
        <v>6.6395360889417452</v>
      </c>
      <c r="GC92" s="70">
        <f t="shared" si="141"/>
        <v>6.6768731203417158</v>
      </c>
      <c r="GD92" s="70">
        <f t="shared" si="141"/>
        <v>6.6874534876772911</v>
      </c>
      <c r="GE92" s="70">
        <f t="shared" si="141"/>
        <v>6.6386991904810442</v>
      </c>
      <c r="GF92" s="70">
        <f t="shared" si="141"/>
        <v>6.642162599204239</v>
      </c>
      <c r="GG92" s="70">
        <f t="shared" si="141"/>
        <v>6.6530728376327763</v>
      </c>
      <c r="GH92" s="70">
        <f t="shared" si="141"/>
        <v>6.7094235646519786</v>
      </c>
      <c r="GI92" s="70">
        <f t="shared" si="141"/>
        <v>6.6934929826283263</v>
      </c>
      <c r="GJ92" s="70">
        <f t="shared" si="141"/>
        <v>6.6933495336454278</v>
      </c>
      <c r="GK92" s="70">
        <f t="shared" si="141"/>
        <v>6.6685827811898069</v>
      </c>
      <c r="GL92" s="70">
        <f t="shared" si="141"/>
        <v>6.7302030836784592</v>
      </c>
      <c r="GM92" s="70">
        <f t="shared" si="141"/>
        <v>6.6520020184304247</v>
      </c>
      <c r="GN92" s="70">
        <f t="shared" si="141"/>
        <v>6.6453030757762059</v>
      </c>
      <c r="GO92" s="70">
        <f t="shared" si="141"/>
        <v>6.6371808495361719</v>
      </c>
      <c r="GP92" s="70">
        <f t="shared" si="141"/>
        <v>6.5612506860187709</v>
      </c>
      <c r="GQ92" s="70">
        <f t="shared" si="141"/>
        <v>6.491961062090116</v>
      </c>
      <c r="GR92" s="70">
        <f t="shared" si="141"/>
        <v>6.4216916489200635</v>
      </c>
      <c r="GS92" s="70">
        <f t="shared" si="141"/>
        <v>6.3610051382309196</v>
      </c>
      <c r="GT92" s="70">
        <f t="shared" si="141"/>
        <v>6.3003129038989591</v>
      </c>
      <c r="GU92" s="70">
        <f t="shared" si="141"/>
        <v>6.2411321280783065</v>
      </c>
      <c r="GV92" s="70">
        <f t="shared" si="141"/>
        <v>6.1841752411434818</v>
      </c>
      <c r="GW92" s="70">
        <f t="shared" si="141"/>
        <v>6.12925212247145</v>
      </c>
      <c r="GX92" s="70">
        <f t="shared" si="141"/>
        <v>6.0747834877159939</v>
      </c>
      <c r="GY92" s="70">
        <f t="shared" si="141"/>
        <v>6.0209731394691168</v>
      </c>
      <c r="GZ92" s="70">
        <f t="shared" si="141"/>
        <v>5.9677679707909732</v>
      </c>
      <c r="HA92" s="70">
        <f t="shared" si="141"/>
        <v>5.9149457401239145</v>
      </c>
      <c r="HB92" s="70">
        <f t="shared" si="141"/>
        <v>5.8618370918924372</v>
      </c>
      <c r="HC92" s="70">
        <f t="shared" si="141"/>
        <v>5.8093032026300637</v>
      </c>
      <c r="HD92" s="70">
        <f t="shared" si="141"/>
        <v>5.7566604102376182</v>
      </c>
      <c r="HE92" s="70">
        <f t="shared" si="141"/>
        <v>5.7041009884055462</v>
      </c>
      <c r="HF92" s="70">
        <f t="shared" si="141"/>
        <v>5.6515562308811447</v>
      </c>
      <c r="HG92" s="70">
        <f t="shared" si="141"/>
        <v>5.5989934457327388</v>
      </c>
      <c r="HH92" s="70">
        <f t="shared" si="141"/>
        <v>5.5460382545283764</v>
      </c>
      <c r="HI92" s="70">
        <f t="shared" si="141"/>
        <v>5.4930050256372951</v>
      </c>
      <c r="HJ92" s="70">
        <f t="shared" ref="HJ92:HT92" si="142">100*HJ76/HJ$57</f>
        <v>5.4392943133395963</v>
      </c>
      <c r="HK92" s="70">
        <f t="shared" si="142"/>
        <v>5.3863410233752003</v>
      </c>
      <c r="HL92" s="70">
        <f t="shared" si="142"/>
        <v>5.3342027576189848</v>
      </c>
      <c r="HM92" s="70">
        <f t="shared" si="142"/>
        <v>5.2828378414777601</v>
      </c>
      <c r="HN92" s="70">
        <f t="shared" si="142"/>
        <v>5.2322753355472589</v>
      </c>
      <c r="HO92" s="70">
        <f t="shared" si="142"/>
        <v>5.1824902654879574</v>
      </c>
      <c r="HP92" s="70">
        <f t="shared" si="142"/>
        <v>5.134742863978051</v>
      </c>
      <c r="HQ92" s="70">
        <f t="shared" si="142"/>
        <v>5.0879454589071686</v>
      </c>
      <c r="HR92" s="70">
        <f t="shared" si="142"/>
        <v>5.0416824180430195</v>
      </c>
      <c r="HS92" s="70">
        <f t="shared" si="142"/>
        <v>4.9958043187574415</v>
      </c>
      <c r="HT92" s="70">
        <f t="shared" si="142"/>
        <v>4.9497543077282913</v>
      </c>
      <c r="HU92" s="70">
        <f t="shared" ref="HU92:IC92" si="143">100*HU76/HU$57</f>
        <v>4.9031693835952197</v>
      </c>
      <c r="HV92" s="70">
        <f t="shared" si="143"/>
        <v>4.8562324788515445</v>
      </c>
      <c r="HW92" s="70">
        <f t="shared" si="143"/>
        <v>4.8091772987990966</v>
      </c>
      <c r="HX92" s="70">
        <f t="shared" si="143"/>
        <v>4.7627563736034269</v>
      </c>
      <c r="HY92" s="70">
        <f t="shared" si="143"/>
        <v>4.7173256686742917</v>
      </c>
      <c r="HZ92" s="70">
        <f t="shared" si="143"/>
        <v>4.6732841014005206</v>
      </c>
      <c r="IA92" s="70">
        <f t="shared" si="143"/>
        <v>4.6297942364665232</v>
      </c>
      <c r="IB92" s="70">
        <f t="shared" si="143"/>
        <v>4.5867105171375693</v>
      </c>
      <c r="IC92" s="70">
        <f t="shared" si="143"/>
        <v>4.5440360483369915</v>
      </c>
      <c r="ID92" s="70"/>
    </row>
    <row r="96" spans="1:238">
      <c r="A96" s="60"/>
    </row>
    <row r="97" spans="1:1">
      <c r="A97" s="60"/>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IY142"/>
  <sheetViews>
    <sheetView zoomScale="85" zoomScaleNormal="85" workbookViewId="0">
      <pane xSplit="2" ySplit="10" topLeftCell="GS59" activePane="bottomRight" state="frozen"/>
      <selection pane="topRight" activeCell="C1" sqref="C1"/>
      <selection pane="bottomLeft" activeCell="A11" sqref="A11"/>
      <selection pane="bottomRight" activeCell="HE78" sqref="HE78"/>
    </sheetView>
  </sheetViews>
  <sheetFormatPr defaultRowHeight="15"/>
  <cols>
    <col min="1" max="1" width="55.85546875" style="7" customWidth="1"/>
    <col min="2" max="2" width="48.28515625" bestFit="1" customWidth="1"/>
    <col min="3" max="7" width="13.28515625" customWidth="1"/>
    <col min="8" max="197" width="13.28515625" style="60" customWidth="1"/>
    <col min="198" max="199" width="13.28515625" style="122" customWidth="1"/>
    <col min="200" max="207" width="13.28515625" style="60" customWidth="1"/>
    <col min="208" max="210" width="13.28515625" style="122" customWidth="1"/>
    <col min="211" max="239" width="13.28515625" style="60" customWidth="1"/>
    <col min="240" max="256" width="11" customWidth="1"/>
    <col min="257" max="259" width="11" style="60" customWidth="1"/>
  </cols>
  <sheetData>
    <row r="1" spans="1:259">
      <c r="A1" s="15"/>
      <c r="B1" s="24"/>
      <c r="C1" s="20" t="s">
        <v>159</v>
      </c>
      <c r="D1" s="20" t="s">
        <v>158</v>
      </c>
      <c r="E1" s="20" t="s">
        <v>157</v>
      </c>
      <c r="F1" s="21" t="s">
        <v>156</v>
      </c>
    </row>
    <row r="2" spans="1:259">
      <c r="A2" s="31" t="s">
        <v>226</v>
      </c>
      <c r="B2" s="16" t="s">
        <v>227</v>
      </c>
      <c r="C2" s="32"/>
      <c r="D2" s="32"/>
      <c r="E2" s="32"/>
      <c r="F2" s="33"/>
    </row>
    <row r="3" spans="1:259">
      <c r="A3" s="22" t="s">
        <v>27</v>
      </c>
      <c r="B3" s="16" t="s">
        <v>207</v>
      </c>
      <c r="C3" s="16">
        <v>0.9</v>
      </c>
      <c r="D3" s="16"/>
      <c r="E3" s="16"/>
      <c r="F3" s="17"/>
    </row>
    <row r="4" spans="1:259">
      <c r="A4" s="22" t="s">
        <v>26</v>
      </c>
      <c r="B4" s="16" t="s">
        <v>207</v>
      </c>
      <c r="C4" s="16">
        <v>0.9</v>
      </c>
      <c r="D4" s="16"/>
      <c r="E4" s="16"/>
      <c r="F4" s="17"/>
    </row>
    <row r="5" spans="1:259">
      <c r="A5" s="22" t="s">
        <v>28</v>
      </c>
      <c r="B5" s="16" t="s">
        <v>208</v>
      </c>
      <c r="C5" s="16">
        <v>-0.6</v>
      </c>
      <c r="D5" s="16">
        <v>0.2</v>
      </c>
      <c r="E5" s="16">
        <v>0.2</v>
      </c>
      <c r="F5" s="17">
        <v>0.6</v>
      </c>
    </row>
    <row r="6" spans="1:259" ht="15.75" thickBot="1">
      <c r="A6" s="23" t="s">
        <v>216</v>
      </c>
      <c r="B6" s="18" t="s">
        <v>215</v>
      </c>
      <c r="C6" s="18">
        <v>-0.4</v>
      </c>
      <c r="D6" s="18"/>
      <c r="E6" s="18"/>
      <c r="F6" s="19"/>
    </row>
    <row r="9" spans="1:259">
      <c r="C9" s="4">
        <f>current_projections!B2</f>
        <v>25658</v>
      </c>
      <c r="D9" s="4">
        <f>current_projections!C2</f>
        <v>25749</v>
      </c>
      <c r="E9" s="4">
        <f>current_projections!D2</f>
        <v>25841</v>
      </c>
      <c r="F9" s="4">
        <f>current_projections!E2</f>
        <v>25933</v>
      </c>
      <c r="G9" s="4">
        <f>current_projections!F2</f>
        <v>26023</v>
      </c>
      <c r="H9" s="4">
        <f>current_projections!G2</f>
        <v>26114</v>
      </c>
      <c r="I9" s="4">
        <f>current_projections!H2</f>
        <v>26206</v>
      </c>
      <c r="J9" s="4">
        <f>current_projections!I2</f>
        <v>26298</v>
      </c>
      <c r="K9" s="4">
        <f>current_projections!J2</f>
        <v>26389</v>
      </c>
      <c r="L9" s="4">
        <f>current_projections!K2</f>
        <v>26480</v>
      </c>
      <c r="M9" s="4">
        <f>current_projections!L2</f>
        <v>26572</v>
      </c>
      <c r="N9" s="4">
        <f>current_projections!M2</f>
        <v>26664</v>
      </c>
      <c r="O9" s="4">
        <f>current_projections!N2</f>
        <v>26754</v>
      </c>
      <c r="P9" s="4">
        <f>current_projections!O2</f>
        <v>26845</v>
      </c>
      <c r="Q9" s="4">
        <f>current_projections!P2</f>
        <v>26937</v>
      </c>
      <c r="R9" s="4">
        <f>current_projections!Q2</f>
        <v>27029</v>
      </c>
      <c r="S9" s="4">
        <f>current_projections!R2</f>
        <v>27119</v>
      </c>
      <c r="T9" s="4">
        <f>current_projections!S2</f>
        <v>27210</v>
      </c>
      <c r="U9" s="4">
        <f>current_projections!T2</f>
        <v>27302</v>
      </c>
      <c r="V9" s="4">
        <f>current_projections!U2</f>
        <v>27394</v>
      </c>
      <c r="W9" s="4">
        <f>current_projections!V2</f>
        <v>27484</v>
      </c>
      <c r="X9" s="4">
        <f>current_projections!W2</f>
        <v>27575</v>
      </c>
      <c r="Y9" s="4">
        <f>current_projections!X2</f>
        <v>27667</v>
      </c>
      <c r="Z9" s="4">
        <f>current_projections!Y2</f>
        <v>27759</v>
      </c>
      <c r="AA9" s="4">
        <f>current_projections!Z2</f>
        <v>27850</v>
      </c>
      <c r="AB9" s="4">
        <f>current_projections!AA2</f>
        <v>27941</v>
      </c>
      <c r="AC9" s="4">
        <f>current_projections!AB2</f>
        <v>28033</v>
      </c>
      <c r="AD9" s="4">
        <f>current_projections!AC2</f>
        <v>28125</v>
      </c>
      <c r="AE9" s="4">
        <f>current_projections!AD2</f>
        <v>28215</v>
      </c>
      <c r="AF9" s="4">
        <f>current_projections!AE2</f>
        <v>28306</v>
      </c>
      <c r="AG9" s="4">
        <f>current_projections!AF2</f>
        <v>28398</v>
      </c>
      <c r="AH9" s="4">
        <f>current_projections!AG2</f>
        <v>28490</v>
      </c>
      <c r="AI9" s="4">
        <f>current_projections!AH2</f>
        <v>28580</v>
      </c>
      <c r="AJ9" s="4">
        <f>current_projections!AI2</f>
        <v>28671</v>
      </c>
      <c r="AK9" s="4">
        <f>current_projections!AJ2</f>
        <v>28763</v>
      </c>
      <c r="AL9" s="4">
        <f>current_projections!AK2</f>
        <v>28855</v>
      </c>
      <c r="AM9" s="4">
        <f>current_projections!AL2</f>
        <v>28945</v>
      </c>
      <c r="AN9" s="4">
        <f>current_projections!AM2</f>
        <v>29036</v>
      </c>
      <c r="AO9" s="4">
        <f>current_projections!AN2</f>
        <v>29128</v>
      </c>
      <c r="AP9" s="4">
        <f>current_projections!AO2</f>
        <v>29220</v>
      </c>
      <c r="AQ9" s="4">
        <f>current_projections!AP2</f>
        <v>29311</v>
      </c>
      <c r="AR9" s="4">
        <f>current_projections!AQ2</f>
        <v>29402</v>
      </c>
      <c r="AS9" s="4">
        <f>current_projections!AR2</f>
        <v>29494</v>
      </c>
      <c r="AT9" s="4">
        <f>current_projections!AS2</f>
        <v>29586</v>
      </c>
      <c r="AU9" s="4">
        <f>current_projections!AT2</f>
        <v>29676</v>
      </c>
      <c r="AV9" s="4">
        <f>current_projections!AU2</f>
        <v>29767</v>
      </c>
      <c r="AW9" s="4">
        <f>current_projections!AV2</f>
        <v>29859</v>
      </c>
      <c r="AX9" s="4">
        <f>current_projections!AW2</f>
        <v>29951</v>
      </c>
      <c r="AY9" s="4">
        <f>current_projections!AX2</f>
        <v>30041</v>
      </c>
      <c r="AZ9" s="4">
        <f>current_projections!AY2</f>
        <v>30132</v>
      </c>
      <c r="BA9" s="4">
        <f>current_projections!AZ2</f>
        <v>30224</v>
      </c>
      <c r="BB9" s="4">
        <f>current_projections!BA2</f>
        <v>30316</v>
      </c>
      <c r="BC9" s="4">
        <f>current_projections!BB2</f>
        <v>30406</v>
      </c>
      <c r="BD9" s="4">
        <f>current_projections!BC2</f>
        <v>30497</v>
      </c>
      <c r="BE9" s="4">
        <f>current_projections!BD2</f>
        <v>30589</v>
      </c>
      <c r="BF9" s="4">
        <f>current_projections!BE2</f>
        <v>30681</v>
      </c>
      <c r="BG9" s="4">
        <f>current_projections!BF2</f>
        <v>30772</v>
      </c>
      <c r="BH9" s="4">
        <f>current_projections!BG2</f>
        <v>30863</v>
      </c>
      <c r="BI9" s="4">
        <f>current_projections!BH2</f>
        <v>30955</v>
      </c>
      <c r="BJ9" s="4">
        <f>current_projections!BI2</f>
        <v>31047</v>
      </c>
      <c r="BK9" s="4">
        <f>current_projections!BJ2</f>
        <v>31137</v>
      </c>
      <c r="BL9" s="4">
        <f>current_projections!BK2</f>
        <v>31228</v>
      </c>
      <c r="BM9" s="4">
        <f>current_projections!BL2</f>
        <v>31320</v>
      </c>
      <c r="BN9" s="4">
        <f>current_projections!BM2</f>
        <v>31412</v>
      </c>
      <c r="BO9" s="4">
        <f>current_projections!BN2</f>
        <v>31502</v>
      </c>
      <c r="BP9" s="4">
        <f>current_projections!BO2</f>
        <v>31593</v>
      </c>
      <c r="BQ9" s="4">
        <f>current_projections!BP2</f>
        <v>31685</v>
      </c>
      <c r="BR9" s="4">
        <f>current_projections!BQ2</f>
        <v>31777</v>
      </c>
      <c r="BS9" s="4">
        <f>current_projections!BR2</f>
        <v>31867</v>
      </c>
      <c r="BT9" s="4">
        <f>current_projections!BS2</f>
        <v>31958</v>
      </c>
      <c r="BU9" s="4">
        <f>current_projections!BT2</f>
        <v>32050</v>
      </c>
      <c r="BV9" s="4">
        <f>current_projections!BU2</f>
        <v>32142</v>
      </c>
      <c r="BW9" s="4">
        <f>current_projections!BV2</f>
        <v>32233</v>
      </c>
      <c r="BX9" s="4">
        <f>current_projections!BW2</f>
        <v>32324</v>
      </c>
      <c r="BY9" s="4">
        <f>current_projections!BX2</f>
        <v>32416</v>
      </c>
      <c r="BZ9" s="4">
        <f>current_projections!BY2</f>
        <v>32508</v>
      </c>
      <c r="CA9" s="4">
        <f>current_projections!BZ2</f>
        <v>32598</v>
      </c>
      <c r="CB9" s="4">
        <f>current_projections!CA2</f>
        <v>32689</v>
      </c>
      <c r="CC9" s="4">
        <f>current_projections!CB2</f>
        <v>32781</v>
      </c>
      <c r="CD9" s="4">
        <f>current_projections!CC2</f>
        <v>32873</v>
      </c>
      <c r="CE9" s="4">
        <f>current_projections!CD2</f>
        <v>32963</v>
      </c>
      <c r="CF9" s="4">
        <f>current_projections!CE2</f>
        <v>33054</v>
      </c>
      <c r="CG9" s="4">
        <f>current_projections!CF2</f>
        <v>33146</v>
      </c>
      <c r="CH9" s="4">
        <f>current_projections!CG2</f>
        <v>33238</v>
      </c>
      <c r="CI9" s="4">
        <f>current_projections!CH2</f>
        <v>33328</v>
      </c>
      <c r="CJ9" s="4">
        <f>current_projections!CI2</f>
        <v>33419</v>
      </c>
      <c r="CK9" s="4">
        <f>current_projections!CJ2</f>
        <v>33511</v>
      </c>
      <c r="CL9" s="4">
        <f>current_projections!CK2</f>
        <v>33603</v>
      </c>
      <c r="CM9" s="4">
        <f>current_projections!CL2</f>
        <v>33694</v>
      </c>
      <c r="CN9" s="4">
        <f>current_projections!CM2</f>
        <v>33785</v>
      </c>
      <c r="CO9" s="4">
        <f>current_projections!CN2</f>
        <v>33877</v>
      </c>
      <c r="CP9" s="4">
        <f>current_projections!CO2</f>
        <v>33969</v>
      </c>
      <c r="CQ9" s="4">
        <f>current_projections!CP2</f>
        <v>34059</v>
      </c>
      <c r="CR9" s="4">
        <f>current_projections!CQ2</f>
        <v>34150</v>
      </c>
      <c r="CS9" s="4">
        <f>current_projections!CR2</f>
        <v>34242</v>
      </c>
      <c r="CT9" s="4">
        <f>current_projections!CS2</f>
        <v>34334</v>
      </c>
      <c r="CU9" s="4">
        <f>current_projections!CT2</f>
        <v>34424</v>
      </c>
      <c r="CV9" s="4">
        <f>current_projections!CU2</f>
        <v>34515</v>
      </c>
      <c r="CW9" s="4">
        <f>current_projections!CV2</f>
        <v>34607</v>
      </c>
      <c r="CX9" s="4">
        <f>current_projections!CW2</f>
        <v>34699</v>
      </c>
      <c r="CY9" s="4">
        <f>current_projections!CX2</f>
        <v>34789</v>
      </c>
      <c r="CZ9" s="4">
        <f>current_projections!CY2</f>
        <v>34880</v>
      </c>
      <c r="DA9" s="4">
        <f>current_projections!CZ2</f>
        <v>34972</v>
      </c>
      <c r="DB9" s="4">
        <f>current_projections!DA2</f>
        <v>35064</v>
      </c>
      <c r="DC9" s="4">
        <f>current_projections!DB2</f>
        <v>35155</v>
      </c>
      <c r="DD9" s="4">
        <f>current_projections!DC2</f>
        <v>35246</v>
      </c>
      <c r="DE9" s="4">
        <f>current_projections!DD2</f>
        <v>35338</v>
      </c>
      <c r="DF9" s="4">
        <f>current_projections!DE2</f>
        <v>35430</v>
      </c>
      <c r="DG9" s="4">
        <f>current_projections!DF2</f>
        <v>35520</v>
      </c>
      <c r="DH9" s="4">
        <f>current_projections!DG2</f>
        <v>35611</v>
      </c>
      <c r="DI9" s="4">
        <f>current_projections!DH2</f>
        <v>35703</v>
      </c>
      <c r="DJ9" s="4">
        <f>current_projections!DI2</f>
        <v>35795</v>
      </c>
      <c r="DK9" s="4">
        <f>current_projections!DJ2</f>
        <v>35885</v>
      </c>
      <c r="DL9" s="4">
        <f>current_projections!DK2</f>
        <v>35976</v>
      </c>
      <c r="DM9" s="4">
        <f>current_projections!DL2</f>
        <v>36068</v>
      </c>
      <c r="DN9" s="4">
        <f>current_projections!DM2</f>
        <v>36160</v>
      </c>
      <c r="DO9" s="4">
        <f>current_projections!DN2</f>
        <v>36250</v>
      </c>
      <c r="DP9" s="4">
        <f>current_projections!DO2</f>
        <v>36341</v>
      </c>
      <c r="DQ9" s="4">
        <f>current_projections!DP2</f>
        <v>36433</v>
      </c>
      <c r="DR9" s="4">
        <f>current_projections!DQ2</f>
        <v>36525</v>
      </c>
      <c r="DS9" s="4">
        <f>current_projections!DR2</f>
        <v>36616</v>
      </c>
      <c r="DT9" s="4">
        <f>current_projections!DS2</f>
        <v>36707</v>
      </c>
      <c r="DU9" s="4">
        <f>current_projections!DT2</f>
        <v>36799</v>
      </c>
      <c r="DV9" s="4">
        <f>current_projections!DU2</f>
        <v>36891</v>
      </c>
      <c r="DW9" s="4">
        <f>current_projections!DV2</f>
        <v>36981</v>
      </c>
      <c r="DX9" s="4">
        <f>current_projections!DW2</f>
        <v>37072</v>
      </c>
      <c r="DY9" s="4">
        <f>current_projections!DX2</f>
        <v>37164</v>
      </c>
      <c r="DZ9" s="4">
        <f>current_projections!DY2</f>
        <v>37256</v>
      </c>
      <c r="EA9" s="4">
        <f>current_projections!DZ2</f>
        <v>37346</v>
      </c>
      <c r="EB9" s="4">
        <f>current_projections!EA2</f>
        <v>37437</v>
      </c>
      <c r="EC9" s="4">
        <f>current_projections!EB2</f>
        <v>37529</v>
      </c>
      <c r="ED9" s="4">
        <f>current_projections!EC2</f>
        <v>37621</v>
      </c>
      <c r="EE9" s="4">
        <f>current_projections!ED2</f>
        <v>37711</v>
      </c>
      <c r="EF9" s="4">
        <f>current_projections!EE2</f>
        <v>37802</v>
      </c>
      <c r="EG9" s="4">
        <f>current_projections!EF2</f>
        <v>37894</v>
      </c>
      <c r="EH9" s="4">
        <f>current_projections!EG2</f>
        <v>37986</v>
      </c>
      <c r="EI9" s="4">
        <f>current_projections!EH2</f>
        <v>38077</v>
      </c>
      <c r="EJ9" s="4">
        <f>current_projections!EI2</f>
        <v>38168</v>
      </c>
      <c r="EK9" s="4">
        <f>current_projections!EJ2</f>
        <v>38260</v>
      </c>
      <c r="EL9" s="4">
        <f>current_projections!EK2</f>
        <v>38352</v>
      </c>
      <c r="EM9" s="4">
        <f>current_projections!EL2</f>
        <v>38442</v>
      </c>
      <c r="EN9" s="4">
        <f>current_projections!EM2</f>
        <v>38533</v>
      </c>
      <c r="EO9" s="4">
        <f>current_projections!EN2</f>
        <v>38625</v>
      </c>
      <c r="EP9" s="4">
        <f>current_projections!EO2</f>
        <v>38717</v>
      </c>
      <c r="EQ9" s="4">
        <f>current_projections!EP2</f>
        <v>38807</v>
      </c>
      <c r="ER9" s="4">
        <f>current_projections!EQ2</f>
        <v>38898</v>
      </c>
      <c r="ES9" s="4">
        <f>current_projections!ER2</f>
        <v>38990</v>
      </c>
      <c r="ET9" s="4">
        <f>current_projections!ES2</f>
        <v>39082</v>
      </c>
      <c r="EU9" s="4">
        <f>current_projections!ET2</f>
        <v>39172</v>
      </c>
      <c r="EV9" s="4">
        <f>current_projections!EU2</f>
        <v>39263</v>
      </c>
      <c r="EW9" s="4">
        <f>current_projections!EV2</f>
        <v>39355</v>
      </c>
      <c r="EX9" s="4">
        <f>current_projections!EW2</f>
        <v>39447</v>
      </c>
      <c r="EY9" s="4">
        <f>current_projections!EX2</f>
        <v>39538</v>
      </c>
      <c r="EZ9" s="4">
        <f>current_projections!EY2</f>
        <v>39629</v>
      </c>
      <c r="FA9" s="4">
        <f>current_projections!EZ2</f>
        <v>39721</v>
      </c>
      <c r="FB9" s="4">
        <f>current_projections!FA2</f>
        <v>39813</v>
      </c>
      <c r="FC9" s="4">
        <f>current_projections!FB2</f>
        <v>39903</v>
      </c>
      <c r="FD9" s="4">
        <f>current_projections!FC2</f>
        <v>39994</v>
      </c>
      <c r="FE9" s="4">
        <f>current_projections!FD2</f>
        <v>40086</v>
      </c>
      <c r="FF9" s="4">
        <f>current_projections!FE2</f>
        <v>40178</v>
      </c>
      <c r="FG9" s="4">
        <f>current_projections!FF2</f>
        <v>40268</v>
      </c>
      <c r="FH9" s="4">
        <f>current_projections!FG2</f>
        <v>40359</v>
      </c>
      <c r="FI9" s="4">
        <f>current_projections!FH2</f>
        <v>40451</v>
      </c>
      <c r="FJ9" s="4">
        <f>current_projections!FI2</f>
        <v>40543</v>
      </c>
      <c r="FK9" s="4">
        <f>current_projections!FJ2</f>
        <v>40633</v>
      </c>
      <c r="FL9" s="4">
        <f>current_projections!FK2</f>
        <v>40724</v>
      </c>
      <c r="FM9" s="4">
        <f>current_projections!FL2</f>
        <v>40816</v>
      </c>
      <c r="FN9" s="4">
        <f>current_projections!FM2</f>
        <v>40908</v>
      </c>
      <c r="FO9" s="4">
        <f>current_projections!FN2</f>
        <v>40999</v>
      </c>
      <c r="FP9" s="4">
        <f>current_projections!FO2</f>
        <v>41090</v>
      </c>
      <c r="FQ9" s="4">
        <f>current_projections!FP2</f>
        <v>41182</v>
      </c>
      <c r="FR9" s="4">
        <f>current_projections!FQ2</f>
        <v>41274</v>
      </c>
      <c r="FS9" s="4">
        <f>current_projections!FR2</f>
        <v>41364</v>
      </c>
      <c r="FT9" s="4">
        <f>current_projections!FS2</f>
        <v>41455</v>
      </c>
      <c r="FU9" s="4">
        <f>current_projections!FT2</f>
        <v>41547</v>
      </c>
      <c r="FV9" s="4">
        <f>current_projections!FU2</f>
        <v>41639</v>
      </c>
      <c r="FW9" s="4">
        <f>current_projections!FV2</f>
        <v>41729</v>
      </c>
      <c r="FX9" s="4">
        <f>current_projections!FW2</f>
        <v>41820</v>
      </c>
      <c r="FY9" s="4">
        <f>current_projections!FX2</f>
        <v>41912</v>
      </c>
      <c r="FZ9" s="4">
        <f>current_projections!FY2</f>
        <v>42004</v>
      </c>
      <c r="GA9" s="4">
        <f>current_projections!FZ2</f>
        <v>42094</v>
      </c>
      <c r="GB9" s="4">
        <f>current_projections!GA2</f>
        <v>42185</v>
      </c>
      <c r="GC9" s="4">
        <f>current_projections!GB2</f>
        <v>42277</v>
      </c>
      <c r="GD9" s="4">
        <f>current_projections!GC2</f>
        <v>42369</v>
      </c>
      <c r="GE9" s="4">
        <f>current_projections!GD2</f>
        <v>42460</v>
      </c>
      <c r="GF9" s="4">
        <f>current_projections!GE2</f>
        <v>42551</v>
      </c>
      <c r="GG9" s="4">
        <f>current_projections!GF2</f>
        <v>42643</v>
      </c>
      <c r="GH9" s="4">
        <f>current_projections!GG2</f>
        <v>42735</v>
      </c>
      <c r="GI9" s="4">
        <f>current_projections!GH2</f>
        <v>42825</v>
      </c>
      <c r="GJ9" s="4">
        <f>current_projections!GI2</f>
        <v>42916</v>
      </c>
      <c r="GK9" s="4">
        <f>current_projections!GJ2</f>
        <v>43008</v>
      </c>
      <c r="GL9" s="4">
        <f>current_projections!GK2</f>
        <v>43100</v>
      </c>
      <c r="GM9" s="4">
        <f>current_projections!GL2</f>
        <v>43190</v>
      </c>
      <c r="GN9" s="4">
        <f>current_projections!GM2</f>
        <v>43281</v>
      </c>
      <c r="GO9" s="4">
        <f>current_projections!GN2</f>
        <v>43373</v>
      </c>
      <c r="GP9" s="4">
        <f>current_projections!GO2</f>
        <v>43465</v>
      </c>
      <c r="GQ9" s="4">
        <f>current_projections!GP2</f>
        <v>43555</v>
      </c>
      <c r="GR9" s="4">
        <f>current_projections!GQ2</f>
        <v>43646</v>
      </c>
      <c r="GS9" s="4">
        <f>current_projections!GR2</f>
        <v>43738</v>
      </c>
      <c r="GT9" s="4">
        <f>current_projections!GS2</f>
        <v>43830</v>
      </c>
      <c r="GU9" s="4">
        <f>current_projections!GT2</f>
        <v>43921</v>
      </c>
      <c r="GV9" s="4">
        <f>current_projections!GU2</f>
        <v>44012</v>
      </c>
      <c r="GW9" s="4">
        <f>current_projections!GV2</f>
        <v>44104</v>
      </c>
      <c r="GX9" s="4">
        <f>current_projections!GW2</f>
        <v>44196</v>
      </c>
      <c r="GY9" s="4">
        <f>current_projections!GX2</f>
        <v>44286</v>
      </c>
      <c r="GZ9" s="4">
        <f>current_projections!GY2</f>
        <v>44377</v>
      </c>
      <c r="HA9" s="4">
        <f>current_projections!GZ2</f>
        <v>44469</v>
      </c>
      <c r="HB9" s="4">
        <f>current_projections!HA2</f>
        <v>44561</v>
      </c>
      <c r="HC9" s="4">
        <f>current_projections!HB2</f>
        <v>44651</v>
      </c>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W9"/>
      <c r="IX9"/>
      <c r="IY9"/>
    </row>
    <row r="10" spans="1:259" s="3" customFormat="1">
      <c r="A10" s="10" t="s">
        <v>408</v>
      </c>
      <c r="B10" s="3" t="s">
        <v>329</v>
      </c>
    </row>
    <row r="11" spans="1:259">
      <c r="A11" s="7" t="s">
        <v>171</v>
      </c>
      <c r="B11" s="61" t="s">
        <v>13</v>
      </c>
      <c r="C11" s="60">
        <f>IFERROR(INDEX(current_projections!$A:$AEK,MATCH(Calculations_forecast!$B11,current_projections!$A:$A,0),MATCH(Calculations_forecast!C$9,current_projections!$2:$2,0)),"n/a")</f>
        <v>7</v>
      </c>
      <c r="D11" s="60">
        <f>IFERROR(INDEX(current_projections!$A:$AEK,MATCH(Calculations_forecast!$B11,current_projections!$A:$A,0),MATCH(Calculations_forecast!D$9,current_projections!$2:$2,0)),"n/a")</f>
        <v>7.2</v>
      </c>
      <c r="E11" s="60">
        <f>IFERROR(INDEX(current_projections!$A:$AEK,MATCH(Calculations_forecast!$B11,current_projections!$A:$A,0),MATCH(Calculations_forecast!E$9,current_projections!$2:$2,0)),"n/a")</f>
        <v>7.3</v>
      </c>
      <c r="F11" s="60">
        <f>IFERROR(INDEX(current_projections!$A:$AEK,MATCH(Calculations_forecast!$B11,current_projections!$A:$A,0),MATCH(Calculations_forecast!F$9,current_projections!$2:$2,0)),"n/a")</f>
        <v>7.5</v>
      </c>
      <c r="G11" s="60">
        <f>IFERROR(INDEX(current_projections!$A:$AEK,MATCH(Calculations_forecast!$B11,current_projections!$A:$A,0),MATCH(Calculations_forecast!G$9,current_projections!$2:$2,0)),"n/a")</f>
        <v>7.8</v>
      </c>
      <c r="H11" s="60">
        <f>IFERROR(INDEX(current_projections!$A:$AEK,MATCH(Calculations_forecast!$B11,current_projections!$A:$A,0),MATCH(Calculations_forecast!H$9,current_projections!$2:$2,0)),"n/a")</f>
        <v>8</v>
      </c>
      <c r="I11" s="60">
        <f>IFERROR(INDEX(current_projections!$A:$AEK,MATCH(Calculations_forecast!$B11,current_projections!$A:$A,0),MATCH(Calculations_forecast!I$9,current_projections!$2:$2,0)),"n/a")</f>
        <v>8.1</v>
      </c>
      <c r="J11" s="60">
        <f>IFERROR(INDEX(current_projections!$A:$AEK,MATCH(Calculations_forecast!$B11,current_projections!$A:$A,0),MATCH(Calculations_forecast!J$9,current_projections!$2:$2,0)),"n/a")</f>
        <v>8.3000000000000007</v>
      </c>
      <c r="K11" s="60">
        <f>IFERROR(INDEX(current_projections!$A:$AEK,MATCH(Calculations_forecast!$B11,current_projections!$A:$A,0),MATCH(Calculations_forecast!K$9,current_projections!$2:$2,0)),"n/a")</f>
        <v>8.5</v>
      </c>
      <c r="L11" s="60">
        <f>IFERROR(INDEX(current_projections!$A:$AEK,MATCH(Calculations_forecast!$B11,current_projections!$A:$A,0),MATCH(Calculations_forecast!L$9,current_projections!$2:$2,0)),"n/a")</f>
        <v>8.6999999999999993</v>
      </c>
      <c r="M11" s="60">
        <f>IFERROR(INDEX(current_projections!$A:$AEK,MATCH(Calculations_forecast!$B11,current_projections!$A:$A,0),MATCH(Calculations_forecast!M$9,current_projections!$2:$2,0)),"n/a")</f>
        <v>8.9</v>
      </c>
      <c r="N11" s="60">
        <f>IFERROR(INDEX(current_projections!$A:$AEK,MATCH(Calculations_forecast!$B11,current_projections!$A:$A,0),MATCH(Calculations_forecast!N$9,current_projections!$2:$2,0)),"n/a")</f>
        <v>9.1999999999999993</v>
      </c>
      <c r="O11" s="60">
        <f>IFERROR(INDEX(current_projections!$A:$AEK,MATCH(Calculations_forecast!$B11,current_projections!$A:$A,0),MATCH(Calculations_forecast!O$9,current_projections!$2:$2,0)),"n/a")</f>
        <v>9.5</v>
      </c>
      <c r="P11" s="60">
        <f>IFERROR(INDEX(current_projections!$A:$AEK,MATCH(Calculations_forecast!$B11,current_projections!$A:$A,0),MATCH(Calculations_forecast!P$9,current_projections!$2:$2,0)),"n/a")</f>
        <v>10</v>
      </c>
      <c r="Q11" s="60">
        <f>IFERROR(INDEX(current_projections!$A:$AEK,MATCH(Calculations_forecast!$B11,current_projections!$A:$A,0),MATCH(Calculations_forecast!Q$9,current_projections!$2:$2,0)),"n/a")</f>
        <v>10.5</v>
      </c>
      <c r="R11" s="60">
        <f>IFERROR(INDEX(current_projections!$A:$AEK,MATCH(Calculations_forecast!$B11,current_projections!$A:$A,0),MATCH(Calculations_forecast!R$9,current_projections!$2:$2,0)),"n/a")</f>
        <v>11</v>
      </c>
      <c r="S11" s="60">
        <f>IFERROR(INDEX(current_projections!$A:$AEK,MATCH(Calculations_forecast!$B11,current_projections!$A:$A,0),MATCH(Calculations_forecast!S$9,current_projections!$2:$2,0)),"n/a")</f>
        <v>11.7</v>
      </c>
      <c r="T11" s="60">
        <f>IFERROR(INDEX(current_projections!$A:$AEK,MATCH(Calculations_forecast!$B11,current_projections!$A:$A,0),MATCH(Calculations_forecast!T$9,current_projections!$2:$2,0)),"n/a")</f>
        <v>12.4</v>
      </c>
      <c r="U11" s="60">
        <f>IFERROR(INDEX(current_projections!$A:$AEK,MATCH(Calculations_forecast!$B11,current_projections!$A:$A,0),MATCH(Calculations_forecast!U$9,current_projections!$2:$2,0)),"n/a")</f>
        <v>13.1</v>
      </c>
      <c r="V11" s="60">
        <f>IFERROR(INDEX(current_projections!$A:$AEK,MATCH(Calculations_forecast!$B11,current_projections!$A:$A,0),MATCH(Calculations_forecast!V$9,current_projections!$2:$2,0)),"n/a")</f>
        <v>13.8</v>
      </c>
      <c r="W11" s="60">
        <f>IFERROR(INDEX(current_projections!$A:$AEK,MATCH(Calculations_forecast!$B11,current_projections!$A:$A,0),MATCH(Calculations_forecast!W$9,current_projections!$2:$2,0)),"n/a")</f>
        <v>14.5</v>
      </c>
      <c r="X11" s="60">
        <f>IFERROR(INDEX(current_projections!$A:$AEK,MATCH(Calculations_forecast!$B11,current_projections!$A:$A,0),MATCH(Calculations_forecast!X$9,current_projections!$2:$2,0)),"n/a")</f>
        <v>15.2</v>
      </c>
      <c r="Y11" s="60">
        <f>IFERROR(INDEX(current_projections!$A:$AEK,MATCH(Calculations_forecast!$B11,current_projections!$A:$A,0),MATCH(Calculations_forecast!Y$9,current_projections!$2:$2,0)),"n/a")</f>
        <v>16</v>
      </c>
      <c r="Z11" s="60">
        <f>IFERROR(INDEX(current_projections!$A:$AEK,MATCH(Calculations_forecast!$B11,current_projections!$A:$A,0),MATCH(Calculations_forecast!Z$9,current_projections!$2:$2,0)),"n/a")</f>
        <v>16.8</v>
      </c>
      <c r="AA11" s="60">
        <f>IFERROR(INDEX(current_projections!$A:$AEK,MATCH(Calculations_forecast!$B11,current_projections!$A:$A,0),MATCH(Calculations_forecast!AA$9,current_projections!$2:$2,0)),"n/a")</f>
        <v>17.600000000000001</v>
      </c>
      <c r="AB11" s="60">
        <f>IFERROR(INDEX(current_projections!$A:$AEK,MATCH(Calculations_forecast!$B11,current_projections!$A:$A,0),MATCH(Calculations_forecast!AB$9,current_projections!$2:$2,0)),"n/a")</f>
        <v>18.399999999999999</v>
      </c>
      <c r="AC11" s="60">
        <f>IFERROR(INDEX(current_projections!$A:$AEK,MATCH(Calculations_forecast!$B11,current_projections!$A:$A,0),MATCH(Calculations_forecast!AC$9,current_projections!$2:$2,0)),"n/a")</f>
        <v>19.2</v>
      </c>
      <c r="AD11" s="60">
        <f>IFERROR(INDEX(current_projections!$A:$AEK,MATCH(Calculations_forecast!$B11,current_projections!$A:$A,0),MATCH(Calculations_forecast!AD$9,current_projections!$2:$2,0)),"n/a")</f>
        <v>20</v>
      </c>
      <c r="AE11" s="60">
        <f>IFERROR(INDEX(current_projections!$A:$AEK,MATCH(Calculations_forecast!$B11,current_projections!$A:$A,0),MATCH(Calculations_forecast!AE$9,current_projections!$2:$2,0)),"n/a")</f>
        <v>20.9</v>
      </c>
      <c r="AF11" s="60">
        <f>IFERROR(INDEX(current_projections!$A:$AEK,MATCH(Calculations_forecast!$B11,current_projections!$A:$A,0),MATCH(Calculations_forecast!AF$9,current_projections!$2:$2,0)),"n/a")</f>
        <v>21.7</v>
      </c>
      <c r="AG11" s="60">
        <f>IFERROR(INDEX(current_projections!$A:$AEK,MATCH(Calculations_forecast!$B11,current_projections!$A:$A,0),MATCH(Calculations_forecast!AG$9,current_projections!$2:$2,0)),"n/a")</f>
        <v>22.5</v>
      </c>
      <c r="AH11" s="60">
        <f>IFERROR(INDEX(current_projections!$A:$AEK,MATCH(Calculations_forecast!$B11,current_projections!$A:$A,0),MATCH(Calculations_forecast!AH$9,current_projections!$2:$2,0)),"n/a")</f>
        <v>23.3</v>
      </c>
      <c r="AI11" s="60">
        <f>IFERROR(INDEX(current_projections!$A:$AEK,MATCH(Calculations_forecast!$B11,current_projections!$A:$A,0),MATCH(Calculations_forecast!AI$9,current_projections!$2:$2,0)),"n/a")</f>
        <v>24.2</v>
      </c>
      <c r="AJ11" s="60">
        <f>IFERROR(INDEX(current_projections!$A:$AEK,MATCH(Calculations_forecast!$B11,current_projections!$A:$A,0),MATCH(Calculations_forecast!AJ$9,current_projections!$2:$2,0)),"n/a")</f>
        <v>25</v>
      </c>
      <c r="AK11" s="60">
        <f>IFERROR(INDEX(current_projections!$A:$AEK,MATCH(Calculations_forecast!$B11,current_projections!$A:$A,0),MATCH(Calculations_forecast!AK$9,current_projections!$2:$2,0)),"n/a")</f>
        <v>26</v>
      </c>
      <c r="AL11" s="60">
        <f>IFERROR(INDEX(current_projections!$A:$AEK,MATCH(Calculations_forecast!$B11,current_projections!$A:$A,0),MATCH(Calculations_forecast!AL$9,current_projections!$2:$2,0)),"n/a")</f>
        <v>27</v>
      </c>
      <c r="AM11" s="60">
        <f>IFERROR(INDEX(current_projections!$A:$AEK,MATCH(Calculations_forecast!$B11,current_projections!$A:$A,0),MATCH(Calculations_forecast!AM$9,current_projections!$2:$2,0)),"n/a")</f>
        <v>28</v>
      </c>
      <c r="AN11" s="60">
        <f>IFERROR(INDEX(current_projections!$A:$AEK,MATCH(Calculations_forecast!$B11,current_projections!$A:$A,0),MATCH(Calculations_forecast!AN$9,current_projections!$2:$2,0)),"n/a")</f>
        <v>29.2</v>
      </c>
      <c r="AO11" s="60">
        <f>IFERROR(INDEX(current_projections!$A:$AEK,MATCH(Calculations_forecast!$B11,current_projections!$A:$A,0),MATCH(Calculations_forecast!AO$9,current_projections!$2:$2,0)),"n/a")</f>
        <v>30.5</v>
      </c>
      <c r="AP11" s="60">
        <f>IFERROR(INDEX(current_projections!$A:$AEK,MATCH(Calculations_forecast!$B11,current_projections!$A:$A,0),MATCH(Calculations_forecast!AP$9,current_projections!$2:$2,0)),"n/a")</f>
        <v>32</v>
      </c>
      <c r="AQ11" s="60">
        <f>IFERROR(INDEX(current_projections!$A:$AEK,MATCH(Calculations_forecast!$B11,current_projections!$A:$A,0),MATCH(Calculations_forecast!AQ$9,current_projections!$2:$2,0)),"n/a")</f>
        <v>33.6</v>
      </c>
      <c r="AR11" s="60">
        <f>IFERROR(INDEX(current_projections!$A:$AEK,MATCH(Calculations_forecast!$B11,current_projections!$A:$A,0),MATCH(Calculations_forecast!AR$9,current_projections!$2:$2,0)),"n/a")</f>
        <v>35.299999999999997</v>
      </c>
      <c r="AS11" s="60">
        <f>IFERROR(INDEX(current_projections!$A:$AEK,MATCH(Calculations_forecast!$B11,current_projections!$A:$A,0),MATCH(Calculations_forecast!AS$9,current_projections!$2:$2,0)),"n/a")</f>
        <v>37</v>
      </c>
      <c r="AT11" s="60">
        <f>IFERROR(INDEX(current_projections!$A:$AEK,MATCH(Calculations_forecast!$B11,current_projections!$A:$A,0),MATCH(Calculations_forecast!AT$9,current_projections!$2:$2,0)),"n/a")</f>
        <v>38.799999999999997</v>
      </c>
      <c r="AU11" s="60">
        <f>IFERROR(INDEX(current_projections!$A:$AEK,MATCH(Calculations_forecast!$B11,current_projections!$A:$A,0),MATCH(Calculations_forecast!AU$9,current_projections!$2:$2,0)),"n/a")</f>
        <v>40.700000000000003</v>
      </c>
      <c r="AV11" s="60">
        <f>IFERROR(INDEX(current_projections!$A:$AEK,MATCH(Calculations_forecast!$B11,current_projections!$A:$A,0),MATCH(Calculations_forecast!AV$9,current_projections!$2:$2,0)),"n/a")</f>
        <v>42.6</v>
      </c>
      <c r="AW11" s="60">
        <f>IFERROR(INDEX(current_projections!$A:$AEK,MATCH(Calculations_forecast!$B11,current_projections!$A:$A,0),MATCH(Calculations_forecast!AW$9,current_projections!$2:$2,0)),"n/a")</f>
        <v>44.4</v>
      </c>
      <c r="AX11" s="60">
        <f>IFERROR(INDEX(current_projections!$A:$AEK,MATCH(Calculations_forecast!$B11,current_projections!$A:$A,0),MATCH(Calculations_forecast!AX$9,current_projections!$2:$2,0)),"n/a")</f>
        <v>46.3</v>
      </c>
      <c r="AY11" s="60">
        <f>IFERROR(INDEX(current_projections!$A:$AEK,MATCH(Calculations_forecast!$B11,current_projections!$A:$A,0),MATCH(Calculations_forecast!AY$9,current_projections!$2:$2,0)),"n/a")</f>
        <v>48.2</v>
      </c>
      <c r="AZ11" s="60">
        <f>IFERROR(INDEX(current_projections!$A:$AEK,MATCH(Calculations_forecast!$B11,current_projections!$A:$A,0),MATCH(Calculations_forecast!AZ$9,current_projections!$2:$2,0)),"n/a")</f>
        <v>50.1</v>
      </c>
      <c r="BA11" s="60">
        <f>IFERROR(INDEX(current_projections!$A:$AEK,MATCH(Calculations_forecast!$B11,current_projections!$A:$A,0),MATCH(Calculations_forecast!BA$9,current_projections!$2:$2,0)),"n/a")</f>
        <v>51.8</v>
      </c>
      <c r="BB11" s="60">
        <f>IFERROR(INDEX(current_projections!$A:$AEK,MATCH(Calculations_forecast!$B11,current_projections!$A:$A,0),MATCH(Calculations_forecast!BB$9,current_projections!$2:$2,0)),"n/a")</f>
        <v>53.6</v>
      </c>
      <c r="BC11" s="60">
        <f>IFERROR(INDEX(current_projections!$A:$AEK,MATCH(Calculations_forecast!$B11,current_projections!$A:$A,0),MATCH(Calculations_forecast!BC$9,current_projections!$2:$2,0)),"n/a")</f>
        <v>55.2</v>
      </c>
      <c r="BD11" s="60">
        <f>IFERROR(INDEX(current_projections!$A:$AEK,MATCH(Calculations_forecast!$B11,current_projections!$A:$A,0),MATCH(Calculations_forecast!BD$9,current_projections!$2:$2,0)),"n/a")</f>
        <v>56.9</v>
      </c>
      <c r="BE11" s="60">
        <f>IFERROR(INDEX(current_projections!$A:$AEK,MATCH(Calculations_forecast!$B11,current_projections!$A:$A,0),MATCH(Calculations_forecast!BE$9,current_projections!$2:$2,0)),"n/a")</f>
        <v>58.7</v>
      </c>
      <c r="BF11" s="60">
        <f>IFERROR(INDEX(current_projections!$A:$AEK,MATCH(Calculations_forecast!$B11,current_projections!$A:$A,0),MATCH(Calculations_forecast!BF$9,current_projections!$2:$2,0)),"n/a")</f>
        <v>60.4</v>
      </c>
      <c r="BG11" s="60">
        <f>IFERROR(INDEX(current_projections!$A:$AEK,MATCH(Calculations_forecast!$B11,current_projections!$A:$A,0),MATCH(Calculations_forecast!BG$9,current_projections!$2:$2,0)),"n/a")</f>
        <v>62.5</v>
      </c>
      <c r="BH11" s="60">
        <f>IFERROR(INDEX(current_projections!$A:$AEK,MATCH(Calculations_forecast!$B11,current_projections!$A:$A,0),MATCH(Calculations_forecast!BH$9,current_projections!$2:$2,0)),"n/a")</f>
        <v>64.099999999999994</v>
      </c>
      <c r="BI11" s="60">
        <f>IFERROR(INDEX(current_projections!$A:$AEK,MATCH(Calculations_forecast!$B11,current_projections!$A:$A,0),MATCH(Calculations_forecast!BI$9,current_projections!$2:$2,0)),"n/a")</f>
        <v>65.599999999999994</v>
      </c>
      <c r="BJ11" s="60">
        <f>IFERROR(INDEX(current_projections!$A:$AEK,MATCH(Calculations_forecast!$B11,current_projections!$A:$A,0),MATCH(Calculations_forecast!BJ$9,current_projections!$2:$2,0)),"n/a")</f>
        <v>66.900000000000006</v>
      </c>
      <c r="BK11" s="60">
        <f>IFERROR(INDEX(current_projections!$A:$AEK,MATCH(Calculations_forecast!$B11,current_projections!$A:$A,0),MATCH(Calculations_forecast!BK$9,current_projections!$2:$2,0)),"n/a")</f>
        <v>67.900000000000006</v>
      </c>
      <c r="BL11" s="60">
        <f>IFERROR(INDEX(current_projections!$A:$AEK,MATCH(Calculations_forecast!$B11,current_projections!$A:$A,0),MATCH(Calculations_forecast!BL$9,current_projections!$2:$2,0)),"n/a")</f>
        <v>69.099999999999994</v>
      </c>
      <c r="BM11" s="60">
        <f>IFERROR(INDEX(current_projections!$A:$AEK,MATCH(Calculations_forecast!$B11,current_projections!$A:$A,0),MATCH(Calculations_forecast!BM$9,current_projections!$2:$2,0)),"n/a")</f>
        <v>70.3</v>
      </c>
      <c r="BN11" s="60">
        <f>IFERROR(INDEX(current_projections!$A:$AEK,MATCH(Calculations_forecast!$B11,current_projections!$A:$A,0),MATCH(Calculations_forecast!BN$9,current_projections!$2:$2,0)),"n/a")</f>
        <v>71.599999999999994</v>
      </c>
      <c r="BO11" s="60">
        <f>IFERROR(INDEX(current_projections!$A:$AEK,MATCH(Calculations_forecast!$B11,current_projections!$A:$A,0),MATCH(Calculations_forecast!BO$9,current_projections!$2:$2,0)),"n/a")</f>
        <v>73</v>
      </c>
      <c r="BP11" s="60">
        <f>IFERROR(INDEX(current_projections!$A:$AEK,MATCH(Calculations_forecast!$B11,current_projections!$A:$A,0),MATCH(Calculations_forecast!BP$9,current_projections!$2:$2,0)),"n/a")</f>
        <v>74.5</v>
      </c>
      <c r="BQ11" s="60">
        <f>IFERROR(INDEX(current_projections!$A:$AEK,MATCH(Calculations_forecast!$B11,current_projections!$A:$A,0),MATCH(Calculations_forecast!BQ$9,current_projections!$2:$2,0)),"n/a")</f>
        <v>76</v>
      </c>
      <c r="BR11" s="60">
        <f>IFERROR(INDEX(current_projections!$A:$AEK,MATCH(Calculations_forecast!$B11,current_projections!$A:$A,0),MATCH(Calculations_forecast!BR$9,current_projections!$2:$2,0)),"n/a")</f>
        <v>77.599999999999994</v>
      </c>
      <c r="BS11" s="60">
        <f>IFERROR(INDEX(current_projections!$A:$AEK,MATCH(Calculations_forecast!$B11,current_projections!$A:$A,0),MATCH(Calculations_forecast!BS$9,current_projections!$2:$2,0)),"n/a")</f>
        <v>79.599999999999994</v>
      </c>
      <c r="BT11" s="60">
        <f>IFERROR(INDEX(current_projections!$A:$AEK,MATCH(Calculations_forecast!$B11,current_projections!$A:$A,0),MATCH(Calculations_forecast!BT$9,current_projections!$2:$2,0)),"n/a")</f>
        <v>81.099999999999994</v>
      </c>
      <c r="BU11" s="60">
        <f>IFERROR(INDEX(current_projections!$A:$AEK,MATCH(Calculations_forecast!$B11,current_projections!$A:$A,0),MATCH(Calculations_forecast!BU$9,current_projections!$2:$2,0)),"n/a")</f>
        <v>82.3</v>
      </c>
      <c r="BV11" s="60">
        <f>IFERROR(INDEX(current_projections!$A:$AEK,MATCH(Calculations_forecast!$B11,current_projections!$A:$A,0),MATCH(Calculations_forecast!BV$9,current_projections!$2:$2,0)),"n/a")</f>
        <v>83.3</v>
      </c>
      <c r="BW11" s="60">
        <f>IFERROR(INDEX(current_projections!$A:$AEK,MATCH(Calculations_forecast!$B11,current_projections!$A:$A,0),MATCH(Calculations_forecast!BW$9,current_projections!$2:$2,0)),"n/a")</f>
        <v>83.4</v>
      </c>
      <c r="BX11" s="60">
        <f>IFERROR(INDEX(current_projections!$A:$AEK,MATCH(Calculations_forecast!$B11,current_projections!$A:$A,0),MATCH(Calculations_forecast!BX$9,current_projections!$2:$2,0)),"n/a")</f>
        <v>85</v>
      </c>
      <c r="BY11" s="60">
        <f>IFERROR(INDEX(current_projections!$A:$AEK,MATCH(Calculations_forecast!$B11,current_projections!$A:$A,0),MATCH(Calculations_forecast!BY$9,current_projections!$2:$2,0)),"n/a")</f>
        <v>87</v>
      </c>
      <c r="BZ11" s="60">
        <f>IFERROR(INDEX(current_projections!$A:$AEK,MATCH(Calculations_forecast!$B11,current_projections!$A:$A,0),MATCH(Calculations_forecast!BZ$9,current_projections!$2:$2,0)),"n/a")</f>
        <v>89.7</v>
      </c>
      <c r="CA11" s="60">
        <f>IFERROR(INDEX(current_projections!$A:$AEK,MATCH(Calculations_forecast!$B11,current_projections!$A:$A,0),MATCH(Calculations_forecast!CA$9,current_projections!$2:$2,0)),"n/a")</f>
        <v>93.8</v>
      </c>
      <c r="CB11" s="60">
        <f>IFERROR(INDEX(current_projections!$A:$AEK,MATCH(Calculations_forecast!$B11,current_projections!$A:$A,0),MATCH(Calculations_forecast!CB$9,current_projections!$2:$2,0)),"n/a")</f>
        <v>96.9</v>
      </c>
      <c r="CC11" s="60">
        <f>IFERROR(INDEX(current_projections!$A:$AEK,MATCH(Calculations_forecast!$B11,current_projections!$A:$A,0),MATCH(Calculations_forecast!CC$9,current_projections!$2:$2,0)),"n/a")</f>
        <v>99.7</v>
      </c>
      <c r="CD11" s="60">
        <f>IFERROR(INDEX(current_projections!$A:$AEK,MATCH(Calculations_forecast!$B11,current_projections!$A:$A,0),MATCH(Calculations_forecast!CD$9,current_projections!$2:$2,0)),"n/a")</f>
        <v>102.3</v>
      </c>
      <c r="CE11" s="60">
        <f>IFERROR(INDEX(current_projections!$A:$AEK,MATCH(Calculations_forecast!$B11,current_projections!$A:$A,0),MATCH(Calculations_forecast!CE$9,current_projections!$2:$2,0)),"n/a")</f>
        <v>104.3</v>
      </c>
      <c r="CF11" s="60">
        <f>IFERROR(INDEX(current_projections!$A:$AEK,MATCH(Calculations_forecast!$B11,current_projections!$A:$A,0),MATCH(Calculations_forecast!CF$9,current_projections!$2:$2,0)),"n/a")</f>
        <v>106.5</v>
      </c>
      <c r="CG11" s="60">
        <f>IFERROR(INDEX(current_projections!$A:$AEK,MATCH(Calculations_forecast!$B11,current_projections!$A:$A,0),MATCH(Calculations_forecast!CG$9,current_projections!$2:$2,0)),"n/a")</f>
        <v>108.7</v>
      </c>
      <c r="CH11" s="60">
        <f>IFERROR(INDEX(current_projections!$A:$AEK,MATCH(Calculations_forecast!$B11,current_projections!$A:$A,0),MATCH(Calculations_forecast!CH$9,current_projections!$2:$2,0)),"n/a")</f>
        <v>111</v>
      </c>
      <c r="CI11" s="60">
        <f>IFERROR(INDEX(current_projections!$A:$AEK,MATCH(Calculations_forecast!$B11,current_projections!$A:$A,0),MATCH(Calculations_forecast!CI$9,current_projections!$2:$2,0)),"n/a")</f>
        <v>112.9</v>
      </c>
      <c r="CJ11" s="60">
        <f>IFERROR(INDEX(current_projections!$A:$AEK,MATCH(Calculations_forecast!$B11,current_projections!$A:$A,0),MATCH(Calculations_forecast!CJ$9,current_projections!$2:$2,0)),"n/a")</f>
        <v>115.7</v>
      </c>
      <c r="CK11" s="60">
        <f>IFERROR(INDEX(current_projections!$A:$AEK,MATCH(Calculations_forecast!$B11,current_projections!$A:$A,0),MATCH(Calculations_forecast!CK$9,current_projections!$2:$2,0)),"n/a")</f>
        <v>118.9</v>
      </c>
      <c r="CL11" s="60">
        <f>IFERROR(INDEX(current_projections!$A:$AEK,MATCH(Calculations_forecast!$B11,current_projections!$A:$A,0),MATCH(Calculations_forecast!CL$9,current_projections!$2:$2,0)),"n/a")</f>
        <v>122.5</v>
      </c>
      <c r="CM11" s="60">
        <f>IFERROR(INDEX(current_projections!$A:$AEK,MATCH(Calculations_forecast!$B11,current_projections!$A:$A,0),MATCH(Calculations_forecast!CM$9,current_projections!$2:$2,0)),"n/a")</f>
        <v>127.2</v>
      </c>
      <c r="CN11" s="60">
        <f>IFERROR(INDEX(current_projections!$A:$AEK,MATCH(Calculations_forecast!$B11,current_projections!$A:$A,0),MATCH(Calculations_forecast!CN$9,current_projections!$2:$2,0)),"n/a")</f>
        <v>131</v>
      </c>
      <c r="CO11" s="60">
        <f>IFERROR(INDEX(current_projections!$A:$AEK,MATCH(Calculations_forecast!$B11,current_projections!$A:$A,0),MATCH(Calculations_forecast!CO$9,current_projections!$2:$2,0)),"n/a")</f>
        <v>134.5</v>
      </c>
      <c r="CP11" s="60">
        <f>IFERROR(INDEX(current_projections!$A:$AEK,MATCH(Calculations_forecast!$B11,current_projections!$A:$A,0),MATCH(Calculations_forecast!CP$9,current_projections!$2:$2,0)),"n/a")</f>
        <v>137.69999999999999</v>
      </c>
      <c r="CQ11" s="60">
        <f>IFERROR(INDEX(current_projections!$A:$AEK,MATCH(Calculations_forecast!$B11,current_projections!$A:$A,0),MATCH(Calculations_forecast!CQ$9,current_projections!$2:$2,0)),"n/a")</f>
        <v>143.4</v>
      </c>
      <c r="CR11" s="60">
        <f>IFERROR(INDEX(current_projections!$A:$AEK,MATCH(Calculations_forecast!$B11,current_projections!$A:$A,0),MATCH(Calculations_forecast!CR$9,current_projections!$2:$2,0)),"n/a")</f>
        <v>144.69999999999999</v>
      </c>
      <c r="CS11" s="60">
        <f>IFERROR(INDEX(current_projections!$A:$AEK,MATCH(Calculations_forecast!$B11,current_projections!$A:$A,0),MATCH(Calculations_forecast!CS$9,current_projections!$2:$2,0)),"n/a")</f>
        <v>147.5</v>
      </c>
      <c r="CT11" s="60">
        <f>IFERROR(INDEX(current_projections!$A:$AEK,MATCH(Calculations_forecast!$B11,current_projections!$A:$A,0),MATCH(Calculations_forecast!CT$9,current_projections!$2:$2,0)),"n/a")</f>
        <v>151.6</v>
      </c>
      <c r="CU11" s="60">
        <f>IFERROR(INDEX(current_projections!$A:$AEK,MATCH(Calculations_forecast!$B11,current_projections!$A:$A,0),MATCH(Calculations_forecast!CU$9,current_projections!$2:$2,0)),"n/a")</f>
        <v>156.9</v>
      </c>
      <c r="CV11" s="60">
        <f>IFERROR(INDEX(current_projections!$A:$AEK,MATCH(Calculations_forecast!$B11,current_projections!$A:$A,0),MATCH(Calculations_forecast!CV$9,current_projections!$2:$2,0)),"n/a")</f>
        <v>162.19999999999999</v>
      </c>
      <c r="CW11" s="60">
        <f>IFERROR(INDEX(current_projections!$A:$AEK,MATCH(Calculations_forecast!$B11,current_projections!$A:$A,0),MATCH(Calculations_forecast!CW$9,current_projections!$2:$2,0)),"n/a")</f>
        <v>167.1</v>
      </c>
      <c r="CX11" s="60">
        <f>IFERROR(INDEX(current_projections!$A:$AEK,MATCH(Calculations_forecast!$B11,current_projections!$A:$A,0),MATCH(Calculations_forecast!CX$9,current_projections!$2:$2,0)),"n/a")</f>
        <v>171.6</v>
      </c>
      <c r="CY11" s="60">
        <f>IFERROR(INDEX(current_projections!$A:$AEK,MATCH(Calculations_forecast!$B11,current_projections!$A:$A,0),MATCH(Calculations_forecast!CY$9,current_projections!$2:$2,0)),"n/a")</f>
        <v>175.7</v>
      </c>
      <c r="CZ11" s="60">
        <f>IFERROR(INDEX(current_projections!$A:$AEK,MATCH(Calculations_forecast!$B11,current_projections!$A:$A,0),MATCH(Calculations_forecast!CZ$9,current_projections!$2:$2,0)),"n/a")</f>
        <v>179.6</v>
      </c>
      <c r="DA11" s="60">
        <f>IFERROR(INDEX(current_projections!$A:$AEK,MATCH(Calculations_forecast!$B11,current_projections!$A:$A,0),MATCH(Calculations_forecast!DA$9,current_projections!$2:$2,0)),"n/a")</f>
        <v>183.2</v>
      </c>
      <c r="DB11" s="60">
        <f>IFERROR(INDEX(current_projections!$A:$AEK,MATCH(Calculations_forecast!$B11,current_projections!$A:$A,0),MATCH(Calculations_forecast!DB$9,current_projections!$2:$2,0)),"n/a")</f>
        <v>186.5</v>
      </c>
      <c r="DC11" s="60">
        <f>IFERROR(INDEX(current_projections!$A:$AEK,MATCH(Calculations_forecast!$B11,current_projections!$A:$A,0),MATCH(Calculations_forecast!DC$9,current_projections!$2:$2,0)),"n/a")</f>
        <v>189.6</v>
      </c>
      <c r="DD11" s="60">
        <f>IFERROR(INDEX(current_projections!$A:$AEK,MATCH(Calculations_forecast!$B11,current_projections!$A:$A,0),MATCH(Calculations_forecast!DD$9,current_projections!$2:$2,0)),"n/a")</f>
        <v>192.9</v>
      </c>
      <c r="DE11" s="60">
        <f>IFERROR(INDEX(current_projections!$A:$AEK,MATCH(Calculations_forecast!$B11,current_projections!$A:$A,0),MATCH(Calculations_forecast!DE$9,current_projections!$2:$2,0)),"n/a")</f>
        <v>196.5</v>
      </c>
      <c r="DF11" s="60">
        <f>IFERROR(INDEX(current_projections!$A:$AEK,MATCH(Calculations_forecast!$B11,current_projections!$A:$A,0),MATCH(Calculations_forecast!DF$9,current_projections!$2:$2,0)),"n/a")</f>
        <v>200.4</v>
      </c>
      <c r="DG11" s="60">
        <f>IFERROR(INDEX(current_projections!$A:$AEK,MATCH(Calculations_forecast!$B11,current_projections!$A:$A,0),MATCH(Calculations_forecast!DG$9,current_projections!$2:$2,0)),"n/a")</f>
        <v>204.4</v>
      </c>
      <c r="DH11" s="60">
        <f>IFERROR(INDEX(current_projections!$A:$AEK,MATCH(Calculations_forecast!$B11,current_projections!$A:$A,0),MATCH(Calculations_forecast!DH$9,current_projections!$2:$2,0)),"n/a")</f>
        <v>207.1</v>
      </c>
      <c r="DI11" s="60">
        <f>IFERROR(INDEX(current_projections!$A:$AEK,MATCH(Calculations_forecast!$B11,current_projections!$A:$A,0),MATCH(Calculations_forecast!DI$9,current_projections!$2:$2,0)),"n/a")</f>
        <v>208.3</v>
      </c>
      <c r="DJ11" s="60">
        <f>IFERROR(INDEX(current_projections!$A:$AEK,MATCH(Calculations_forecast!$B11,current_projections!$A:$A,0),MATCH(Calculations_forecast!DJ$9,current_projections!$2:$2,0)),"n/a")</f>
        <v>207.9</v>
      </c>
      <c r="DK11" s="60">
        <f>IFERROR(INDEX(current_projections!$A:$AEK,MATCH(Calculations_forecast!$B11,current_projections!$A:$A,0),MATCH(Calculations_forecast!DK$9,current_projections!$2:$2,0)),"n/a")</f>
        <v>206.4</v>
      </c>
      <c r="DL11" s="60">
        <f>IFERROR(INDEX(current_projections!$A:$AEK,MATCH(Calculations_forecast!$B11,current_projections!$A:$A,0),MATCH(Calculations_forecast!DL$9,current_projections!$2:$2,0)),"n/a")</f>
        <v>205.3</v>
      </c>
      <c r="DM11" s="60">
        <f>IFERROR(INDEX(current_projections!$A:$AEK,MATCH(Calculations_forecast!$B11,current_projections!$A:$A,0),MATCH(Calculations_forecast!DM$9,current_projections!$2:$2,0)),"n/a")</f>
        <v>205</v>
      </c>
      <c r="DN11" s="60">
        <f>IFERROR(INDEX(current_projections!$A:$AEK,MATCH(Calculations_forecast!$B11,current_projections!$A:$A,0),MATCH(Calculations_forecast!DN$9,current_projections!$2:$2,0)),"n/a")</f>
        <v>205.5</v>
      </c>
      <c r="DO11" s="60">
        <f>IFERROR(INDEX(current_projections!$A:$AEK,MATCH(Calculations_forecast!$B11,current_projections!$A:$A,0),MATCH(Calculations_forecast!DO$9,current_projections!$2:$2,0)),"n/a")</f>
        <v>206.6</v>
      </c>
      <c r="DP11" s="60">
        <f>IFERROR(INDEX(current_projections!$A:$AEK,MATCH(Calculations_forecast!$B11,current_projections!$A:$A,0),MATCH(Calculations_forecast!DP$9,current_projections!$2:$2,0)),"n/a")</f>
        <v>207.9</v>
      </c>
      <c r="DQ11" s="60">
        <f>IFERROR(INDEX(current_projections!$A:$AEK,MATCH(Calculations_forecast!$B11,current_projections!$A:$A,0),MATCH(Calculations_forecast!DQ$9,current_projections!$2:$2,0)),"n/a")</f>
        <v>209.4</v>
      </c>
      <c r="DR11" s="60">
        <f>IFERROR(INDEX(current_projections!$A:$AEK,MATCH(Calculations_forecast!$B11,current_projections!$A:$A,0),MATCH(Calculations_forecast!DR$9,current_projections!$2:$2,0)),"n/a")</f>
        <v>211</v>
      </c>
      <c r="DS11" s="60">
        <f>IFERROR(INDEX(current_projections!$A:$AEK,MATCH(Calculations_forecast!$B11,current_projections!$A:$A,0),MATCH(Calculations_forecast!DS$9,current_projections!$2:$2,0)),"n/a")</f>
        <v>213</v>
      </c>
      <c r="DT11" s="60">
        <f>IFERROR(INDEX(current_projections!$A:$AEK,MATCH(Calculations_forecast!$B11,current_projections!$A:$A,0),MATCH(Calculations_forecast!DT$9,current_projections!$2:$2,0)),"n/a")</f>
        <v>216.1</v>
      </c>
      <c r="DU11" s="60">
        <f>IFERROR(INDEX(current_projections!$A:$AEK,MATCH(Calculations_forecast!$B11,current_projections!$A:$A,0),MATCH(Calculations_forecast!DU$9,current_projections!$2:$2,0)),"n/a")</f>
        <v>220.7</v>
      </c>
      <c r="DV11" s="60">
        <f>IFERROR(INDEX(current_projections!$A:$AEK,MATCH(Calculations_forecast!$B11,current_projections!$A:$A,0),MATCH(Calculations_forecast!DV$9,current_projections!$2:$2,0)),"n/a")</f>
        <v>226.7</v>
      </c>
      <c r="DW11" s="60">
        <f>IFERROR(INDEX(current_projections!$A:$AEK,MATCH(Calculations_forecast!$B11,current_projections!$A:$A,0),MATCH(Calculations_forecast!DW$9,current_projections!$2:$2,0)),"n/a")</f>
        <v>233.8</v>
      </c>
      <c r="DX11" s="60">
        <f>IFERROR(INDEX(current_projections!$A:$AEK,MATCH(Calculations_forecast!$B11,current_projections!$A:$A,0),MATCH(Calculations_forecast!DX$9,current_projections!$2:$2,0)),"n/a")</f>
        <v>240.4</v>
      </c>
      <c r="DY11" s="60">
        <f>IFERROR(INDEX(current_projections!$A:$AEK,MATCH(Calculations_forecast!$B11,current_projections!$A:$A,0),MATCH(Calculations_forecast!DY$9,current_projections!$2:$2,0)),"n/a")</f>
        <v>245.8</v>
      </c>
      <c r="DZ11" s="60">
        <f>IFERROR(INDEX(current_projections!$A:$AEK,MATCH(Calculations_forecast!$B11,current_projections!$A:$A,0),MATCH(Calculations_forecast!DZ$9,current_projections!$2:$2,0)),"n/a")</f>
        <v>250.3</v>
      </c>
      <c r="EA11" s="60">
        <f>IFERROR(INDEX(current_projections!$A:$AEK,MATCH(Calculations_forecast!$B11,current_projections!$A:$A,0),MATCH(Calculations_forecast!EA$9,current_projections!$2:$2,0)),"n/a")</f>
        <v>254.1</v>
      </c>
      <c r="EB11" s="60">
        <f>IFERROR(INDEX(current_projections!$A:$AEK,MATCH(Calculations_forecast!$B11,current_projections!$A:$A,0),MATCH(Calculations_forecast!EB$9,current_projections!$2:$2,0)),"n/a")</f>
        <v>257.89999999999998</v>
      </c>
      <c r="EC11" s="60">
        <f>IFERROR(INDEX(current_projections!$A:$AEK,MATCH(Calculations_forecast!$B11,current_projections!$A:$A,0),MATCH(Calculations_forecast!EC$9,current_projections!$2:$2,0)),"n/a")</f>
        <v>261.60000000000002</v>
      </c>
      <c r="ED11" s="60">
        <f>IFERROR(INDEX(current_projections!$A:$AEK,MATCH(Calculations_forecast!$B11,current_projections!$A:$A,0),MATCH(Calculations_forecast!ED$9,current_projections!$2:$2,0)),"n/a")</f>
        <v>265.2</v>
      </c>
      <c r="EE11" s="60">
        <f>IFERROR(INDEX(current_projections!$A:$AEK,MATCH(Calculations_forecast!$B11,current_projections!$A:$A,0),MATCH(Calculations_forecast!EE$9,current_projections!$2:$2,0)),"n/a")</f>
        <v>268.89999999999998</v>
      </c>
      <c r="EF11" s="60">
        <f>IFERROR(INDEX(current_projections!$A:$AEK,MATCH(Calculations_forecast!$B11,current_projections!$A:$A,0),MATCH(Calculations_forecast!EF$9,current_projections!$2:$2,0)),"n/a")</f>
        <v>273.39999999999998</v>
      </c>
      <c r="EG11" s="60">
        <f>IFERROR(INDEX(current_projections!$A:$AEK,MATCH(Calculations_forecast!$B11,current_projections!$A:$A,0),MATCH(Calculations_forecast!EG$9,current_projections!$2:$2,0)),"n/a")</f>
        <v>279</v>
      </c>
      <c r="EH11" s="60">
        <f>IFERROR(INDEX(current_projections!$A:$AEK,MATCH(Calculations_forecast!$B11,current_projections!$A:$A,0),MATCH(Calculations_forecast!EH$9,current_projections!$2:$2,0)),"n/a")</f>
        <v>285.5</v>
      </c>
      <c r="EI11" s="60">
        <f>IFERROR(INDEX(current_projections!$A:$AEK,MATCH(Calculations_forecast!$B11,current_projections!$A:$A,0),MATCH(Calculations_forecast!EI$9,current_projections!$2:$2,0)),"n/a")</f>
        <v>293</v>
      </c>
      <c r="EJ11" s="60">
        <f>IFERROR(INDEX(current_projections!$A:$AEK,MATCH(Calculations_forecast!$B11,current_projections!$A:$A,0),MATCH(Calculations_forecast!EJ$9,current_projections!$2:$2,0)),"n/a")</f>
        <v>300.39999999999998</v>
      </c>
      <c r="EK11" s="60">
        <f>IFERROR(INDEX(current_projections!$A:$AEK,MATCH(Calculations_forecast!$B11,current_projections!$A:$A,0),MATCH(Calculations_forecast!EK$9,current_projections!$2:$2,0)),"n/a")</f>
        <v>308.60000000000002</v>
      </c>
      <c r="EL11" s="60">
        <f>IFERROR(INDEX(current_projections!$A:$AEK,MATCH(Calculations_forecast!$B11,current_projections!$A:$A,0),MATCH(Calculations_forecast!EL$9,current_projections!$2:$2,0)),"n/a")</f>
        <v>315.39999999999998</v>
      </c>
      <c r="EM11" s="60">
        <f>IFERROR(INDEX(current_projections!$A:$AEK,MATCH(Calculations_forecast!$B11,current_projections!$A:$A,0),MATCH(Calculations_forecast!EM$9,current_projections!$2:$2,0)),"n/a")</f>
        <v>323.2</v>
      </c>
      <c r="EN11" s="60">
        <f>IFERROR(INDEX(current_projections!$A:$AEK,MATCH(Calculations_forecast!$B11,current_projections!$A:$A,0),MATCH(Calculations_forecast!EN$9,current_projections!$2:$2,0)),"n/a")</f>
        <v>329.2</v>
      </c>
      <c r="EO11" s="60">
        <f>IFERROR(INDEX(current_projections!$A:$AEK,MATCH(Calculations_forecast!$B11,current_projections!$A:$A,0),MATCH(Calculations_forecast!EO$9,current_projections!$2:$2,0)),"n/a")</f>
        <v>335.1</v>
      </c>
      <c r="EP11" s="60">
        <f>IFERROR(INDEX(current_projections!$A:$AEK,MATCH(Calculations_forecast!$B11,current_projections!$A:$A,0),MATCH(Calculations_forecast!EP$9,current_projections!$2:$2,0)),"n/a")</f>
        <v>341</v>
      </c>
      <c r="EQ11" s="60">
        <f>IFERROR(INDEX(current_projections!$A:$AEK,MATCH(Calculations_forecast!$B11,current_projections!$A:$A,0),MATCH(Calculations_forecast!EQ$9,current_projections!$2:$2,0)),"n/a")</f>
        <v>389.6</v>
      </c>
      <c r="ER11" s="60">
        <f>IFERROR(INDEX(current_projections!$A:$AEK,MATCH(Calculations_forecast!$B11,current_projections!$A:$A,0),MATCH(Calculations_forecast!ER$9,current_projections!$2:$2,0)),"n/a")</f>
        <v>395.6</v>
      </c>
      <c r="ES11" s="60">
        <f>IFERROR(INDEX(current_projections!$A:$AEK,MATCH(Calculations_forecast!$B11,current_projections!$A:$A,0),MATCH(Calculations_forecast!ES$9,current_projections!$2:$2,0)),"n/a")</f>
        <v>402.1</v>
      </c>
      <c r="ET11" s="60">
        <f>IFERROR(INDEX(current_projections!$A:$AEK,MATCH(Calculations_forecast!$B11,current_projections!$A:$A,0),MATCH(Calculations_forecast!ET$9,current_projections!$2:$2,0)),"n/a")</f>
        <v>409.1</v>
      </c>
      <c r="EU11" s="60">
        <f>IFERROR(INDEX(current_projections!$A:$AEK,MATCH(Calculations_forecast!$B11,current_projections!$A:$A,0),MATCH(Calculations_forecast!EU$9,current_projections!$2:$2,0)),"n/a")</f>
        <v>416.4</v>
      </c>
      <c r="EV11" s="60">
        <f>IFERROR(INDEX(current_projections!$A:$AEK,MATCH(Calculations_forecast!$B11,current_projections!$A:$A,0),MATCH(Calculations_forecast!EV$9,current_projections!$2:$2,0)),"n/a")</f>
        <v>424.1</v>
      </c>
      <c r="EW11" s="60">
        <f>IFERROR(INDEX(current_projections!$A:$AEK,MATCH(Calculations_forecast!$B11,current_projections!$A:$A,0),MATCH(Calculations_forecast!EW$9,current_projections!$2:$2,0)),"n/a")</f>
        <v>432</v>
      </c>
      <c r="EX11" s="60">
        <f>IFERROR(INDEX(current_projections!$A:$AEK,MATCH(Calculations_forecast!$B11,current_projections!$A:$A,0),MATCH(Calculations_forecast!EX$9,current_projections!$2:$2,0)),"n/a")</f>
        <v>440.3</v>
      </c>
      <c r="EY11" s="60">
        <f>IFERROR(INDEX(current_projections!$A:$AEK,MATCH(Calculations_forecast!$B11,current_projections!$A:$A,0),MATCH(Calculations_forecast!EY$9,current_projections!$2:$2,0)),"n/a")</f>
        <v>448.8</v>
      </c>
      <c r="EZ11" s="60">
        <f>IFERROR(INDEX(current_projections!$A:$AEK,MATCH(Calculations_forecast!$B11,current_projections!$A:$A,0),MATCH(Calculations_forecast!EZ$9,current_projections!$2:$2,0)),"n/a")</f>
        <v>457.3</v>
      </c>
      <c r="FA11" s="60">
        <f>IFERROR(INDEX(current_projections!$A:$AEK,MATCH(Calculations_forecast!$B11,current_projections!$A:$A,0),MATCH(Calculations_forecast!FA$9,current_projections!$2:$2,0)),"n/a")</f>
        <v>465.9</v>
      </c>
      <c r="FB11" s="60">
        <f>IFERROR(INDEX(current_projections!$A:$AEK,MATCH(Calculations_forecast!$B11,current_projections!$A:$A,0),MATCH(Calculations_forecast!FB$9,current_projections!$2:$2,0)),"n/a")</f>
        <v>474.5</v>
      </c>
      <c r="FC11" s="60">
        <f>IFERROR(INDEX(current_projections!$A:$AEK,MATCH(Calculations_forecast!$B11,current_projections!$A:$A,0),MATCH(Calculations_forecast!FC$9,current_projections!$2:$2,0)),"n/a")</f>
        <v>482.9</v>
      </c>
      <c r="FD11" s="60">
        <f>IFERROR(INDEX(current_projections!$A:$AEK,MATCH(Calculations_forecast!$B11,current_projections!$A:$A,0),MATCH(Calculations_forecast!FD$9,current_projections!$2:$2,0)),"n/a")</f>
        <v>490.4</v>
      </c>
      <c r="FE11" s="60">
        <f>IFERROR(INDEX(current_projections!$A:$AEK,MATCH(Calculations_forecast!$B11,current_projections!$A:$A,0),MATCH(Calculations_forecast!FE$9,current_projections!$2:$2,0)),"n/a")</f>
        <v>496.7</v>
      </c>
      <c r="FF11" s="60">
        <f>IFERROR(INDEX(current_projections!$A:$AEK,MATCH(Calculations_forecast!$B11,current_projections!$A:$A,0),MATCH(Calculations_forecast!FF$9,current_projections!$2:$2,0)),"n/a")</f>
        <v>501.8</v>
      </c>
      <c r="FG11" s="60">
        <f>IFERROR(INDEX(current_projections!$A:$AEK,MATCH(Calculations_forecast!$B11,current_projections!$A:$A,0),MATCH(Calculations_forecast!FG$9,current_projections!$2:$2,0)),"n/a")</f>
        <v>506</v>
      </c>
      <c r="FH11" s="60">
        <f>IFERROR(INDEX(current_projections!$A:$AEK,MATCH(Calculations_forecast!$B11,current_projections!$A:$A,0),MATCH(Calculations_forecast!FH$9,current_projections!$2:$2,0)),"n/a")</f>
        <v>510.5</v>
      </c>
      <c r="FI11" s="60">
        <f>IFERROR(INDEX(current_projections!$A:$AEK,MATCH(Calculations_forecast!$B11,current_projections!$A:$A,0),MATCH(Calculations_forecast!FI$9,current_projections!$2:$2,0)),"n/a")</f>
        <v>515.70000000000005</v>
      </c>
      <c r="FJ11" s="60">
        <f>IFERROR(INDEX(current_projections!$A:$AEK,MATCH(Calculations_forecast!$B11,current_projections!$A:$A,0),MATCH(Calculations_forecast!FJ$9,current_projections!$2:$2,0)),"n/a")</f>
        <v>521.4</v>
      </c>
      <c r="FK11" s="60">
        <f>IFERROR(INDEX(current_projections!$A:$AEK,MATCH(Calculations_forecast!$B11,current_projections!$A:$A,0),MATCH(Calculations_forecast!FK$9,current_projections!$2:$2,0)),"n/a")</f>
        <v>527.6</v>
      </c>
      <c r="FL11" s="60">
        <f>IFERROR(INDEX(current_projections!$A:$AEK,MATCH(Calculations_forecast!$B11,current_projections!$A:$A,0),MATCH(Calculations_forecast!FL$9,current_projections!$2:$2,0)),"n/a")</f>
        <v>533.4</v>
      </c>
      <c r="FM11" s="60">
        <f>IFERROR(INDEX(current_projections!$A:$AEK,MATCH(Calculations_forecast!$B11,current_projections!$A:$A,0),MATCH(Calculations_forecast!FM$9,current_projections!$2:$2,0)),"n/a")</f>
        <v>538.5</v>
      </c>
      <c r="FN11" s="60">
        <f>IFERROR(INDEX(current_projections!$A:$AEK,MATCH(Calculations_forecast!$B11,current_projections!$A:$A,0),MATCH(Calculations_forecast!FN$9,current_projections!$2:$2,0)),"n/a")</f>
        <v>542.9</v>
      </c>
      <c r="FO11" s="60">
        <f>IFERROR(INDEX(current_projections!$A:$AEK,MATCH(Calculations_forecast!$B11,current_projections!$A:$A,0),MATCH(Calculations_forecast!FO$9,current_projections!$2:$2,0)),"n/a")</f>
        <v>547</v>
      </c>
      <c r="FP11" s="60">
        <f>IFERROR(INDEX(current_projections!$A:$AEK,MATCH(Calculations_forecast!$B11,current_projections!$A:$A,0),MATCH(Calculations_forecast!FP$9,current_projections!$2:$2,0)),"n/a")</f>
        <v>551.6</v>
      </c>
      <c r="FQ11" s="60">
        <f>IFERROR(INDEX(current_projections!$A:$AEK,MATCH(Calculations_forecast!$B11,current_projections!$A:$A,0),MATCH(Calculations_forecast!FQ$9,current_projections!$2:$2,0)),"n/a")</f>
        <v>557.1</v>
      </c>
      <c r="FR11" s="60">
        <f>IFERROR(INDEX(current_projections!$A:$AEK,MATCH(Calculations_forecast!$B11,current_projections!$A:$A,0),MATCH(Calculations_forecast!FR$9,current_projections!$2:$2,0)),"n/a")</f>
        <v>563.4</v>
      </c>
      <c r="FS11" s="60">
        <f>IFERROR(INDEX(current_projections!$A:$AEK,MATCH(Calculations_forecast!$B11,current_projections!$A:$A,0),MATCH(Calculations_forecast!FS$9,current_projections!$2:$2,0)),"n/a")</f>
        <v>570.29999999999995</v>
      </c>
      <c r="FT11" s="60">
        <f>IFERROR(INDEX(current_projections!$A:$AEK,MATCH(Calculations_forecast!$B11,current_projections!$A:$A,0),MATCH(Calculations_forecast!FT$9,current_projections!$2:$2,0)),"n/a")</f>
        <v>567.1</v>
      </c>
      <c r="FU11" s="60">
        <f>IFERROR(INDEX(current_projections!$A:$AEK,MATCH(Calculations_forecast!$B11,current_projections!$A:$A,0),MATCH(Calculations_forecast!FU$9,current_projections!$2:$2,0)),"n/a")</f>
        <v>573.70000000000005</v>
      </c>
      <c r="FV11" s="60">
        <f>IFERROR(INDEX(current_projections!$A:$AEK,MATCH(Calculations_forecast!$B11,current_projections!$A:$A,0),MATCH(Calculations_forecast!FV$9,current_projections!$2:$2,0)),"n/a")</f>
        <v>580.20000000000005</v>
      </c>
      <c r="FW11" s="60">
        <f>IFERROR(INDEX(current_projections!$A:$AEK,MATCH(Calculations_forecast!$B11,current_projections!$A:$A,0),MATCH(Calculations_forecast!FW$9,current_projections!$2:$2,0)),"n/a")</f>
        <v>586.70000000000005</v>
      </c>
      <c r="FX11" s="60">
        <f>IFERROR(INDEX(current_projections!$A:$AEK,MATCH(Calculations_forecast!$B11,current_projections!$A:$A,0),MATCH(Calculations_forecast!FX$9,current_projections!$2:$2,0)),"n/a")</f>
        <v>594</v>
      </c>
      <c r="FY11" s="60">
        <f>IFERROR(INDEX(current_projections!$A:$AEK,MATCH(Calculations_forecast!$B11,current_projections!$A:$A,0),MATCH(Calculations_forecast!FY$9,current_projections!$2:$2,0)),"n/a")</f>
        <v>602.29999999999995</v>
      </c>
      <c r="FZ11" s="60">
        <f>IFERROR(INDEX(current_projections!$A:$AEK,MATCH(Calculations_forecast!$B11,current_projections!$A:$A,0),MATCH(Calculations_forecast!FZ$9,current_projections!$2:$2,0)),"n/a")</f>
        <v>611.5</v>
      </c>
      <c r="GA11" s="60">
        <f>IFERROR(INDEX(current_projections!$A:$AEK,MATCH(Calculations_forecast!$B11,current_projections!$A:$A,0),MATCH(Calculations_forecast!GA$9,current_projections!$2:$2,0)),"n/a")</f>
        <v>621.5</v>
      </c>
      <c r="GB11" s="60">
        <f>IFERROR(INDEX(current_projections!$A:$AEK,MATCH(Calculations_forecast!$B11,current_projections!$A:$A,0),MATCH(Calculations_forecast!GB$9,current_projections!$2:$2,0)),"n/a")</f>
        <v>630.6</v>
      </c>
      <c r="GC11" s="60">
        <f>IFERROR(INDEX(current_projections!$A:$AEK,MATCH(Calculations_forecast!$B11,current_projections!$A:$A,0),MATCH(Calculations_forecast!GC$9,current_projections!$2:$2,0)),"n/a")</f>
        <v>638.5</v>
      </c>
      <c r="GD11" s="60">
        <f>IFERROR(INDEX(current_projections!$A:$AEK,MATCH(Calculations_forecast!$B11,current_projections!$A:$A,0),MATCH(Calculations_forecast!GD$9,current_projections!$2:$2,0)),"n/a")</f>
        <v>645.29999999999995</v>
      </c>
      <c r="GE11" s="60">
        <f>IFERROR(INDEX(current_projections!$A:$AEK,MATCH(Calculations_forecast!$B11,current_projections!$A:$A,0),MATCH(Calculations_forecast!GE$9,current_projections!$2:$2,0)),"n/a")</f>
        <v>651.29999999999995</v>
      </c>
      <c r="GF11" s="60">
        <f>IFERROR(INDEX(current_projections!$A:$AEK,MATCH(Calculations_forecast!$B11,current_projections!$A:$A,0),MATCH(Calculations_forecast!GF$9,current_projections!$2:$2,0)),"n/a")</f>
        <v>657.9</v>
      </c>
      <c r="GG11" s="60">
        <f>IFERROR(INDEX(current_projections!$A:$AEK,MATCH(Calculations_forecast!$B11,current_projections!$A:$A,0),MATCH(Calculations_forecast!GG$9,current_projections!$2:$2,0)),"n/a")</f>
        <v>665.5</v>
      </c>
      <c r="GH11" s="60">
        <f>IFERROR(INDEX(current_projections!$A:$AEK,MATCH(Calculations_forecast!$B11,current_projections!$A:$A,0),MATCH(Calculations_forecast!GH$9,current_projections!$2:$2,0)),"n/a")</f>
        <v>673.9</v>
      </c>
      <c r="GI11" s="60">
        <f>IFERROR(INDEX(current_projections!$A:$AEK,MATCH(Calculations_forecast!$B11,current_projections!$A:$A,0),MATCH(Calculations_forecast!GI$9,current_projections!$2:$2,0)),"n/a")</f>
        <v>683.1</v>
      </c>
      <c r="GJ11" s="60">
        <f>IFERROR(INDEX(current_projections!$A:$AEK,MATCH(Calculations_forecast!$B11,current_projections!$A:$A,0),MATCH(Calculations_forecast!GJ$9,current_projections!$2:$2,0)),"n/a")</f>
        <v>691.7</v>
      </c>
      <c r="GK11" s="60">
        <f>IFERROR(INDEX(current_projections!$A:$AEK,MATCH(Calculations_forecast!$B11,current_projections!$A:$A,0),MATCH(Calculations_forecast!GK$9,current_projections!$2:$2,0)),"n/a")</f>
        <v>699.6</v>
      </c>
      <c r="GL11" s="60">
        <f>IFERROR(INDEX(current_projections!$A:$AEK,MATCH(Calculations_forecast!$B11,current_projections!$A:$A,0),MATCH(Calculations_forecast!GL$9,current_projections!$2:$2,0)),"n/a")</f>
        <v>706.6</v>
      </c>
      <c r="GM11" s="60">
        <f>IFERROR(INDEX(current_projections!$A:$AEK,MATCH(Calculations_forecast!$B11,current_projections!$A:$A,0),MATCH(Calculations_forecast!GM$9,current_projections!$2:$2,0)),"n/a")</f>
        <v>713.7</v>
      </c>
      <c r="GN11" s="60">
        <f>IFERROR(INDEX(current_projections!$A:$AEK,MATCH(Calculations_forecast!$B11,current_projections!$A:$A,0),MATCH(Calculations_forecast!GN$9,current_projections!$2:$2,0)),"n/a")</f>
        <v>724.5</v>
      </c>
      <c r="GO11" s="60">
        <f>IFERROR(INDEX(current_projections!$A:$AEK,MATCH(Calculations_forecast!$B11,current_projections!$A:$A,0),MATCH(Calculations_forecast!GO$9,current_projections!$2:$2,0)),"n/a")</f>
        <v>739.9</v>
      </c>
      <c r="GP11" s="122">
        <f>IFERROR(INDEX(current_projections!$A:$AEK,MATCH(Calculations_forecast!$B11,current_projections!$A:$A,0),MATCH(Calculations_forecast!GP$9,current_projections!$2:$2,0)),"n/a")</f>
        <v>759.8</v>
      </c>
      <c r="GQ11" s="122">
        <f>IFERROR(INDEX(current_projections!$A:$AEK,MATCH(Calculations_forecast!$B11,current_projections!$A:$A,0),MATCH(Calculations_forecast!GQ$9,current_projections!$2:$2,0)),"n/a")</f>
        <v>764.16846575273314</v>
      </c>
      <c r="GR11" s="60">
        <f>IFERROR(INDEX(current_projections!$A:$AEK,MATCH(Calculations_forecast!$B11,current_projections!$A:$A,0),MATCH(Calculations_forecast!GR$9,current_projections!$2:$2,0)),"n/a")</f>
        <v>769.60482992034645</v>
      </c>
      <c r="GS11" s="60">
        <f>IFERROR(INDEX(current_projections!$A:$AEK,MATCH(Calculations_forecast!$B11,current_projections!$A:$A,0),MATCH(Calculations_forecast!GS$9,current_projections!$2:$2,0)),"n/a")</f>
        <v>776.37309480011663</v>
      </c>
      <c r="GT11" s="60">
        <f>IFERROR(INDEX(current_projections!$A:$AEK,MATCH(Calculations_forecast!$B11,current_projections!$A:$A,0),MATCH(Calculations_forecast!GT$9,current_projections!$2:$2,0)),"n/a")</f>
        <v>795.11509912408678</v>
      </c>
      <c r="GU11" s="60">
        <f>IFERROR(INDEX(current_projections!$A:$AEK,MATCH(Calculations_forecast!$B11,current_projections!$A:$A,0),MATCH(Calculations_forecast!GU$9,current_projections!$2:$2,0)),"n/a")</f>
        <v>802.76957071544257</v>
      </c>
      <c r="GV11" s="60">
        <f>IFERROR(INDEX(current_projections!$A:$AEK,MATCH(Calculations_forecast!$B11,current_projections!$A:$A,0),MATCH(Calculations_forecast!GV$9,current_projections!$2:$2,0)),"n/a")</f>
        <v>810.98049380882992</v>
      </c>
      <c r="GW11" s="60">
        <f>IFERROR(INDEX(current_projections!$A:$AEK,MATCH(Calculations_forecast!$B11,current_projections!$A:$A,0),MATCH(Calculations_forecast!GW$9,current_projections!$2:$2,0)),"n/a")</f>
        <v>819.55230256151617</v>
      </c>
      <c r="GX11" s="60">
        <f>IFERROR(INDEX(current_projections!$A:$AEK,MATCH(Calculations_forecast!$B11,current_projections!$A:$A,0),MATCH(Calculations_forecast!GX$9,current_projections!$2:$2,0)),"n/a")</f>
        <v>842.62134858406375</v>
      </c>
      <c r="GY11" s="60">
        <f>IFERROR(INDEX(current_projections!$A:$AEK,MATCH(Calculations_forecast!$B11,current_projections!$A:$A,0),MATCH(Calculations_forecast!GY$9,current_projections!$2:$2,0)),"n/a")</f>
        <v>852.47134810969794</v>
      </c>
      <c r="GZ11" s="122">
        <f>IFERROR(INDEX(current_projections!$A:$AEK,MATCH(Calculations_forecast!$B11,current_projections!$A:$A,0),MATCH(Calculations_forecast!GZ$9,current_projections!$2:$2,0)),"n/a")</f>
        <v>862.73102818084965</v>
      </c>
      <c r="HA11" s="122">
        <f>IFERROR(INDEX(current_projections!$A:$AEK,MATCH(Calculations_forecast!$B11,current_projections!$A:$A,0),MATCH(Calculations_forecast!HA$9,current_projections!$2:$2,0)),"n/a")</f>
        <v>873.41258141625269</v>
      </c>
      <c r="HB11" s="122">
        <f>IFERROR(INDEX(current_projections!$A:$AEK,MATCH(Calculations_forecast!$B11,current_projections!$A:$A,0),MATCH(Calculations_forecast!HB$9,current_projections!$2:$2,0)),"n/a")</f>
        <v>911.0070300261109</v>
      </c>
      <c r="HC11" s="60">
        <f>IFERROR(INDEX(current_projections!$A:$AEK,MATCH(Calculations_forecast!$B11,current_projections!$A:$A,0),MATCH(Calculations_forecast!HC$9,current_projections!$2:$2,0)),"n/a")</f>
        <v>925.35826485652694</v>
      </c>
      <c r="IW11"/>
      <c r="IX11"/>
      <c r="IY11"/>
    </row>
    <row r="12" spans="1:259">
      <c r="A12" s="7" t="s">
        <v>172</v>
      </c>
      <c r="B12" s="61" t="s">
        <v>14</v>
      </c>
      <c r="C12" s="60">
        <f>IFERROR(INDEX(current_projections!$A:$AEK,MATCH(Calculations_forecast!$B12,current_projections!$A:$A,0),MATCH(Calculations_forecast!C$9,current_projections!$2:$2,0)),"n/a")</f>
        <v>5</v>
      </c>
      <c r="D12" s="60">
        <f>IFERROR(INDEX(current_projections!$A:$AEK,MATCH(Calculations_forecast!$B12,current_projections!$A:$A,0),MATCH(Calculations_forecast!D$9,current_projections!$2:$2,0)),"n/a")</f>
        <v>5.3</v>
      </c>
      <c r="E12" s="60">
        <f>IFERROR(INDEX(current_projections!$A:$AEK,MATCH(Calculations_forecast!$B12,current_projections!$A:$A,0),MATCH(Calculations_forecast!E$9,current_projections!$2:$2,0)),"n/a")</f>
        <v>5.6</v>
      </c>
      <c r="F12" s="60">
        <f>IFERROR(INDEX(current_projections!$A:$AEK,MATCH(Calculations_forecast!$B12,current_projections!$A:$A,0),MATCH(Calculations_forecast!F$9,current_projections!$2:$2,0)),"n/a")</f>
        <v>5.9</v>
      </c>
      <c r="G12" s="60">
        <f>IFERROR(INDEX(current_projections!$A:$AEK,MATCH(Calculations_forecast!$B12,current_projections!$A:$A,0),MATCH(Calculations_forecast!G$9,current_projections!$2:$2,0)),"n/a")</f>
        <v>6.2</v>
      </c>
      <c r="H12" s="60">
        <f>IFERROR(INDEX(current_projections!$A:$AEK,MATCH(Calculations_forecast!$B12,current_projections!$A:$A,0),MATCH(Calculations_forecast!H$9,current_projections!$2:$2,0)),"n/a")</f>
        <v>6.6</v>
      </c>
      <c r="I12" s="60">
        <f>IFERROR(INDEX(current_projections!$A:$AEK,MATCH(Calculations_forecast!$B12,current_projections!$A:$A,0),MATCH(Calculations_forecast!I$9,current_projections!$2:$2,0)),"n/a")</f>
        <v>6.9</v>
      </c>
      <c r="J12" s="60">
        <f>IFERROR(INDEX(current_projections!$A:$AEK,MATCH(Calculations_forecast!$B12,current_projections!$A:$A,0),MATCH(Calculations_forecast!J$9,current_projections!$2:$2,0)),"n/a")</f>
        <v>7.3</v>
      </c>
      <c r="K12" s="60">
        <f>IFERROR(INDEX(current_projections!$A:$AEK,MATCH(Calculations_forecast!$B12,current_projections!$A:$A,0),MATCH(Calculations_forecast!K$9,current_projections!$2:$2,0)),"n/a")</f>
        <v>7.8</v>
      </c>
      <c r="L12" s="60">
        <f>IFERROR(INDEX(current_projections!$A:$AEK,MATCH(Calculations_forecast!$B12,current_projections!$A:$A,0),MATCH(Calculations_forecast!L$9,current_projections!$2:$2,0)),"n/a")</f>
        <v>8</v>
      </c>
      <c r="M12" s="60">
        <f>IFERROR(INDEX(current_projections!$A:$AEK,MATCH(Calculations_forecast!$B12,current_projections!$A:$A,0),MATCH(Calculations_forecast!M$9,current_projections!$2:$2,0)),"n/a")</f>
        <v>8.6</v>
      </c>
      <c r="N12" s="60">
        <f>IFERROR(INDEX(current_projections!$A:$AEK,MATCH(Calculations_forecast!$B12,current_projections!$A:$A,0),MATCH(Calculations_forecast!N$9,current_projections!$2:$2,0)),"n/a")</f>
        <v>8.5</v>
      </c>
      <c r="O12" s="60">
        <f>IFERROR(INDEX(current_projections!$A:$AEK,MATCH(Calculations_forecast!$B12,current_projections!$A:$A,0),MATCH(Calculations_forecast!O$9,current_projections!$2:$2,0)),"n/a")</f>
        <v>9</v>
      </c>
      <c r="P12" s="60">
        <f>IFERROR(INDEX(current_projections!$A:$AEK,MATCH(Calculations_forecast!$B12,current_projections!$A:$A,0),MATCH(Calculations_forecast!P$9,current_projections!$2:$2,0)),"n/a")</f>
        <v>9.6</v>
      </c>
      <c r="Q12" s="60">
        <f>IFERROR(INDEX(current_projections!$A:$AEK,MATCH(Calculations_forecast!$B12,current_projections!$A:$A,0),MATCH(Calculations_forecast!Q$9,current_projections!$2:$2,0)),"n/a")</f>
        <v>9.6999999999999993</v>
      </c>
      <c r="R12" s="60">
        <f>IFERROR(INDEX(current_projections!$A:$AEK,MATCH(Calculations_forecast!$B12,current_projections!$A:$A,0),MATCH(Calculations_forecast!R$9,current_projections!$2:$2,0)),"n/a")</f>
        <v>10.1</v>
      </c>
      <c r="S12" s="60">
        <f>IFERROR(INDEX(current_projections!$A:$AEK,MATCH(Calculations_forecast!$B12,current_projections!$A:$A,0),MATCH(Calculations_forecast!S$9,current_projections!$2:$2,0)),"n/a")</f>
        <v>10.199999999999999</v>
      </c>
      <c r="T12" s="60">
        <f>IFERROR(INDEX(current_projections!$A:$AEK,MATCH(Calculations_forecast!$B12,current_projections!$A:$A,0),MATCH(Calculations_forecast!T$9,current_projections!$2:$2,0)),"n/a")</f>
        <v>11.1</v>
      </c>
      <c r="U12" s="60">
        <f>IFERROR(INDEX(current_projections!$A:$AEK,MATCH(Calculations_forecast!$B12,current_projections!$A:$A,0),MATCH(Calculations_forecast!U$9,current_projections!$2:$2,0)),"n/a")</f>
        <v>11.4</v>
      </c>
      <c r="V12" s="60">
        <f>IFERROR(INDEX(current_projections!$A:$AEK,MATCH(Calculations_forecast!$B12,current_projections!$A:$A,0),MATCH(Calculations_forecast!V$9,current_projections!$2:$2,0)),"n/a")</f>
        <v>12</v>
      </c>
      <c r="W12" s="60">
        <f>IFERROR(INDEX(current_projections!$A:$AEK,MATCH(Calculations_forecast!$B12,current_projections!$A:$A,0),MATCH(Calculations_forecast!W$9,current_projections!$2:$2,0)),"n/a")</f>
        <v>13.3</v>
      </c>
      <c r="X12" s="60">
        <f>IFERROR(INDEX(current_projections!$A:$AEK,MATCH(Calculations_forecast!$B12,current_projections!$A:$A,0),MATCH(Calculations_forecast!X$9,current_projections!$2:$2,0)),"n/a")</f>
        <v>13.8</v>
      </c>
      <c r="Y12" s="60">
        <f>IFERROR(INDEX(current_projections!$A:$AEK,MATCH(Calculations_forecast!$B12,current_projections!$A:$A,0),MATCH(Calculations_forecast!Y$9,current_projections!$2:$2,0)),"n/a")</f>
        <v>13.8</v>
      </c>
      <c r="Z12" s="60">
        <f>IFERROR(INDEX(current_projections!$A:$AEK,MATCH(Calculations_forecast!$B12,current_projections!$A:$A,0),MATCH(Calculations_forecast!Z$9,current_projections!$2:$2,0)),"n/a")</f>
        <v>14.6</v>
      </c>
      <c r="AA12" s="60">
        <f>IFERROR(INDEX(current_projections!$A:$AEK,MATCH(Calculations_forecast!$B12,current_projections!$A:$A,0),MATCH(Calculations_forecast!AA$9,current_projections!$2:$2,0)),"n/a")</f>
        <v>15.2</v>
      </c>
      <c r="AB12" s="60">
        <f>IFERROR(INDEX(current_projections!$A:$AEK,MATCH(Calculations_forecast!$B12,current_projections!$A:$A,0),MATCH(Calculations_forecast!AB$9,current_projections!$2:$2,0)),"n/a")</f>
        <v>14.9</v>
      </c>
      <c r="AC12" s="60">
        <f>IFERROR(INDEX(current_projections!$A:$AEK,MATCH(Calculations_forecast!$B12,current_projections!$A:$A,0),MATCH(Calculations_forecast!AC$9,current_projections!$2:$2,0)),"n/a")</f>
        <v>15.9</v>
      </c>
      <c r="AD12" s="60">
        <f>IFERROR(INDEX(current_projections!$A:$AEK,MATCH(Calculations_forecast!$B12,current_projections!$A:$A,0),MATCH(Calculations_forecast!AD$9,current_projections!$2:$2,0)),"n/a")</f>
        <v>15.9</v>
      </c>
      <c r="AE12" s="60">
        <f>IFERROR(INDEX(current_projections!$A:$AEK,MATCH(Calculations_forecast!$B12,current_projections!$A:$A,0),MATCH(Calculations_forecast!AE$9,current_projections!$2:$2,0)),"n/a")</f>
        <v>16.2</v>
      </c>
      <c r="AF12" s="60">
        <f>IFERROR(INDEX(current_projections!$A:$AEK,MATCH(Calculations_forecast!$B12,current_projections!$A:$A,0),MATCH(Calculations_forecast!AF$9,current_projections!$2:$2,0)),"n/a")</f>
        <v>17.5</v>
      </c>
      <c r="AG12" s="60">
        <f>IFERROR(INDEX(current_projections!$A:$AEK,MATCH(Calculations_forecast!$B12,current_projections!$A:$A,0),MATCH(Calculations_forecast!AG$9,current_projections!$2:$2,0)),"n/a")</f>
        <v>16.7</v>
      </c>
      <c r="AH12" s="60">
        <f>IFERROR(INDEX(current_projections!$A:$AEK,MATCH(Calculations_forecast!$B12,current_projections!$A:$A,0),MATCH(Calculations_forecast!AH$9,current_projections!$2:$2,0)),"n/a")</f>
        <v>16.5</v>
      </c>
      <c r="AI12" s="60">
        <f>IFERROR(INDEX(current_projections!$A:$AEK,MATCH(Calculations_forecast!$B12,current_projections!$A:$A,0),MATCH(Calculations_forecast!AI$9,current_projections!$2:$2,0)),"n/a")</f>
        <v>17.5</v>
      </c>
      <c r="AJ12" s="60">
        <f>IFERROR(INDEX(current_projections!$A:$AEK,MATCH(Calculations_forecast!$B12,current_projections!$A:$A,0),MATCH(Calculations_forecast!AJ$9,current_projections!$2:$2,0)),"n/a")</f>
        <v>18.600000000000001</v>
      </c>
      <c r="AK12" s="60">
        <f>IFERROR(INDEX(current_projections!$A:$AEK,MATCH(Calculations_forecast!$B12,current_projections!$A:$A,0),MATCH(Calculations_forecast!AK$9,current_projections!$2:$2,0)),"n/a")</f>
        <v>18.899999999999999</v>
      </c>
      <c r="AL12" s="60">
        <f>IFERROR(INDEX(current_projections!$A:$AEK,MATCH(Calculations_forecast!$B12,current_projections!$A:$A,0),MATCH(Calculations_forecast!AL$9,current_projections!$2:$2,0)),"n/a")</f>
        <v>19.5</v>
      </c>
      <c r="AM12" s="60">
        <f>IFERROR(INDEX(current_projections!$A:$AEK,MATCH(Calculations_forecast!$B12,current_projections!$A:$A,0),MATCH(Calculations_forecast!AM$9,current_projections!$2:$2,0)),"n/a")</f>
        <v>20</v>
      </c>
      <c r="AN12" s="60">
        <f>IFERROR(INDEX(current_projections!$A:$AEK,MATCH(Calculations_forecast!$B12,current_projections!$A:$A,0),MATCH(Calculations_forecast!AN$9,current_projections!$2:$2,0)),"n/a")</f>
        <v>20.8</v>
      </c>
      <c r="AO12" s="60">
        <f>IFERROR(INDEX(current_projections!$A:$AEK,MATCH(Calculations_forecast!$B12,current_projections!$A:$A,0),MATCH(Calculations_forecast!AO$9,current_projections!$2:$2,0)),"n/a")</f>
        <v>21.1</v>
      </c>
      <c r="AP12" s="60">
        <f>IFERROR(INDEX(current_projections!$A:$AEK,MATCH(Calculations_forecast!$B12,current_projections!$A:$A,0),MATCH(Calculations_forecast!AP$9,current_projections!$2:$2,0)),"n/a")</f>
        <v>22.4</v>
      </c>
      <c r="AQ12" s="60">
        <f>IFERROR(INDEX(current_projections!$A:$AEK,MATCH(Calculations_forecast!$B12,current_projections!$A:$A,0),MATCH(Calculations_forecast!AQ$9,current_projections!$2:$2,0)),"n/a")</f>
        <v>23.4</v>
      </c>
      <c r="AR12" s="60">
        <f>IFERROR(INDEX(current_projections!$A:$AEK,MATCH(Calculations_forecast!$B12,current_projections!$A:$A,0),MATCH(Calculations_forecast!AR$9,current_projections!$2:$2,0)),"n/a")</f>
        <v>22.2</v>
      </c>
      <c r="AS12" s="60">
        <f>IFERROR(INDEX(current_projections!$A:$AEK,MATCH(Calculations_forecast!$B12,current_projections!$A:$A,0),MATCH(Calculations_forecast!AS$9,current_projections!$2:$2,0)),"n/a")</f>
        <v>24.2</v>
      </c>
      <c r="AT12" s="60">
        <f>IFERROR(INDEX(current_projections!$A:$AEK,MATCH(Calculations_forecast!$B12,current_projections!$A:$A,0),MATCH(Calculations_forecast!AT$9,current_projections!$2:$2,0)),"n/a")</f>
        <v>25.6</v>
      </c>
      <c r="AU12" s="60">
        <f>IFERROR(INDEX(current_projections!$A:$AEK,MATCH(Calculations_forecast!$B12,current_projections!$A:$A,0),MATCH(Calculations_forecast!AU$9,current_projections!$2:$2,0)),"n/a")</f>
        <v>26.5</v>
      </c>
      <c r="AV12" s="60">
        <f>IFERROR(INDEX(current_projections!$A:$AEK,MATCH(Calculations_forecast!$B12,current_projections!$A:$A,0),MATCH(Calculations_forecast!AV$9,current_projections!$2:$2,0)),"n/a")</f>
        <v>28.1</v>
      </c>
      <c r="AW12" s="60">
        <f>IFERROR(INDEX(current_projections!$A:$AEK,MATCH(Calculations_forecast!$B12,current_projections!$A:$A,0),MATCH(Calculations_forecast!AW$9,current_projections!$2:$2,0)),"n/a")</f>
        <v>28.3</v>
      </c>
      <c r="AX12" s="60">
        <f>IFERROR(INDEX(current_projections!$A:$AEK,MATCH(Calculations_forecast!$B12,current_projections!$A:$A,0),MATCH(Calculations_forecast!AX$9,current_projections!$2:$2,0)),"n/a")</f>
        <v>28</v>
      </c>
      <c r="AY12" s="60">
        <f>IFERROR(INDEX(current_projections!$A:$AEK,MATCH(Calculations_forecast!$B12,current_projections!$A:$A,0),MATCH(Calculations_forecast!AY$9,current_projections!$2:$2,0)),"n/a")</f>
        <v>28.8</v>
      </c>
      <c r="AZ12" s="60">
        <f>IFERROR(INDEX(current_projections!$A:$AEK,MATCH(Calculations_forecast!$B12,current_projections!$A:$A,0),MATCH(Calculations_forecast!AZ$9,current_projections!$2:$2,0)),"n/a")</f>
        <v>30.2</v>
      </c>
      <c r="BA12" s="60">
        <f>IFERROR(INDEX(current_projections!$A:$AEK,MATCH(Calculations_forecast!$B12,current_projections!$A:$A,0),MATCH(Calculations_forecast!BA$9,current_projections!$2:$2,0)),"n/a")</f>
        <v>30.8</v>
      </c>
      <c r="BB12" s="60">
        <f>IFERROR(INDEX(current_projections!$A:$AEK,MATCH(Calculations_forecast!$B12,current_projections!$A:$A,0),MATCH(Calculations_forecast!BB$9,current_projections!$2:$2,0)),"n/a")</f>
        <v>30.8</v>
      </c>
      <c r="BC12" s="60">
        <f>IFERROR(INDEX(current_projections!$A:$AEK,MATCH(Calculations_forecast!$B12,current_projections!$A:$A,0),MATCH(Calculations_forecast!BC$9,current_projections!$2:$2,0)),"n/a")</f>
        <v>33.200000000000003</v>
      </c>
      <c r="BD12" s="60">
        <f>IFERROR(INDEX(current_projections!$A:$AEK,MATCH(Calculations_forecast!$B12,current_projections!$A:$A,0),MATCH(Calculations_forecast!BD$9,current_projections!$2:$2,0)),"n/a")</f>
        <v>33.4</v>
      </c>
      <c r="BE12" s="60">
        <f>IFERROR(INDEX(current_projections!$A:$AEK,MATCH(Calculations_forecast!$B12,current_projections!$A:$A,0),MATCH(Calculations_forecast!BE$9,current_projections!$2:$2,0)),"n/a")</f>
        <v>34</v>
      </c>
      <c r="BF12" s="60">
        <f>IFERROR(INDEX(current_projections!$A:$AEK,MATCH(Calculations_forecast!$B12,current_projections!$A:$A,0),MATCH(Calculations_forecast!BF$9,current_projections!$2:$2,0)),"n/a")</f>
        <v>34.9</v>
      </c>
      <c r="BG12" s="60">
        <f>IFERROR(INDEX(current_projections!$A:$AEK,MATCH(Calculations_forecast!$B12,current_projections!$A:$A,0),MATCH(Calculations_forecast!BG$9,current_projections!$2:$2,0)),"n/a")</f>
        <v>35.700000000000003</v>
      </c>
      <c r="BH12" s="60">
        <f>IFERROR(INDEX(current_projections!$A:$AEK,MATCH(Calculations_forecast!$B12,current_projections!$A:$A,0),MATCH(Calculations_forecast!BH$9,current_projections!$2:$2,0)),"n/a")</f>
        <v>36.200000000000003</v>
      </c>
      <c r="BI12" s="60">
        <f>IFERROR(INDEX(current_projections!$A:$AEK,MATCH(Calculations_forecast!$B12,current_projections!$A:$A,0),MATCH(Calculations_forecast!BI$9,current_projections!$2:$2,0)),"n/a")</f>
        <v>36.799999999999997</v>
      </c>
      <c r="BJ12" s="60">
        <f>IFERROR(INDEX(current_projections!$A:$AEK,MATCH(Calculations_forecast!$B12,current_projections!$A:$A,0),MATCH(Calculations_forecast!BJ$9,current_projections!$2:$2,0)),"n/a")</f>
        <v>37.6</v>
      </c>
      <c r="BK12" s="60">
        <f>IFERROR(INDEX(current_projections!$A:$AEK,MATCH(Calculations_forecast!$B12,current_projections!$A:$A,0),MATCH(Calculations_forecast!BK$9,current_projections!$2:$2,0)),"n/a")</f>
        <v>38.4</v>
      </c>
      <c r="BL12" s="60">
        <f>IFERROR(INDEX(current_projections!$A:$AEK,MATCH(Calculations_forecast!$B12,current_projections!$A:$A,0),MATCH(Calculations_forecast!BL$9,current_projections!$2:$2,0)),"n/a")</f>
        <v>39.200000000000003</v>
      </c>
      <c r="BM12" s="60">
        <f>IFERROR(INDEX(current_projections!$A:$AEK,MATCH(Calculations_forecast!$B12,current_projections!$A:$A,0),MATCH(Calculations_forecast!BM$9,current_projections!$2:$2,0)),"n/a")</f>
        <v>40.1</v>
      </c>
      <c r="BN12" s="60">
        <f>IFERROR(INDEX(current_projections!$A:$AEK,MATCH(Calculations_forecast!$B12,current_projections!$A:$A,0),MATCH(Calculations_forecast!BN$9,current_projections!$2:$2,0)),"n/a")</f>
        <v>41.1</v>
      </c>
      <c r="BO12" s="60">
        <f>IFERROR(INDEX(current_projections!$A:$AEK,MATCH(Calculations_forecast!$B12,current_projections!$A:$A,0),MATCH(Calculations_forecast!BO$9,current_projections!$2:$2,0)),"n/a")</f>
        <v>42.1</v>
      </c>
      <c r="BP12" s="60">
        <f>IFERROR(INDEX(current_projections!$A:$AEK,MATCH(Calculations_forecast!$B12,current_projections!$A:$A,0),MATCH(Calculations_forecast!BP$9,current_projections!$2:$2,0)),"n/a")</f>
        <v>43.1</v>
      </c>
      <c r="BQ12" s="60">
        <f>IFERROR(INDEX(current_projections!$A:$AEK,MATCH(Calculations_forecast!$B12,current_projections!$A:$A,0),MATCH(Calculations_forecast!BQ$9,current_projections!$2:$2,0)),"n/a")</f>
        <v>44.1</v>
      </c>
      <c r="BR12" s="60">
        <f>IFERROR(INDEX(current_projections!$A:$AEK,MATCH(Calculations_forecast!$B12,current_projections!$A:$A,0),MATCH(Calculations_forecast!BR$9,current_projections!$2:$2,0)),"n/a")</f>
        <v>45.2</v>
      </c>
      <c r="BS12" s="60">
        <f>IFERROR(INDEX(current_projections!$A:$AEK,MATCH(Calculations_forecast!$B12,current_projections!$A:$A,0),MATCH(Calculations_forecast!BS$9,current_projections!$2:$2,0)),"n/a")</f>
        <v>46.2</v>
      </c>
      <c r="BT12" s="60">
        <f>IFERROR(INDEX(current_projections!$A:$AEK,MATCH(Calculations_forecast!$B12,current_projections!$A:$A,0),MATCH(Calculations_forecast!BT$9,current_projections!$2:$2,0)),"n/a")</f>
        <v>47.3</v>
      </c>
      <c r="BU12" s="60">
        <f>IFERROR(INDEX(current_projections!$A:$AEK,MATCH(Calculations_forecast!$B12,current_projections!$A:$A,0),MATCH(Calculations_forecast!BU$9,current_projections!$2:$2,0)),"n/a")</f>
        <v>48.4</v>
      </c>
      <c r="BV12" s="60">
        <f>IFERROR(INDEX(current_projections!$A:$AEK,MATCH(Calculations_forecast!$B12,current_projections!$A:$A,0),MATCH(Calculations_forecast!BV$9,current_projections!$2:$2,0)),"n/a")</f>
        <v>49.4</v>
      </c>
      <c r="BW12" s="60">
        <f>IFERROR(INDEX(current_projections!$A:$AEK,MATCH(Calculations_forecast!$B12,current_projections!$A:$A,0),MATCH(Calculations_forecast!BW$9,current_projections!$2:$2,0)),"n/a")</f>
        <v>50.9</v>
      </c>
      <c r="BX12" s="60">
        <f>IFERROR(INDEX(current_projections!$A:$AEK,MATCH(Calculations_forecast!$B12,current_projections!$A:$A,0),MATCH(Calculations_forecast!BX$9,current_projections!$2:$2,0)),"n/a")</f>
        <v>52.2</v>
      </c>
      <c r="BY12" s="60">
        <f>IFERROR(INDEX(current_projections!$A:$AEK,MATCH(Calculations_forecast!$B12,current_projections!$A:$A,0),MATCH(Calculations_forecast!BY$9,current_projections!$2:$2,0)),"n/a")</f>
        <v>53.7</v>
      </c>
      <c r="BZ12" s="60">
        <f>IFERROR(INDEX(current_projections!$A:$AEK,MATCH(Calculations_forecast!$B12,current_projections!$A:$A,0),MATCH(Calculations_forecast!BZ$9,current_projections!$2:$2,0)),"n/a")</f>
        <v>55.4</v>
      </c>
      <c r="CA12" s="60">
        <f>IFERROR(INDEX(current_projections!$A:$AEK,MATCH(Calculations_forecast!$B12,current_projections!$A:$A,0),MATCH(Calculations_forecast!CA$9,current_projections!$2:$2,0)),"n/a")</f>
        <v>57.4</v>
      </c>
      <c r="CB12" s="60">
        <f>IFERROR(INDEX(current_projections!$A:$AEK,MATCH(Calculations_forecast!$B12,current_projections!$A:$A,0),MATCH(Calculations_forecast!CB$9,current_projections!$2:$2,0)),"n/a")</f>
        <v>59.6</v>
      </c>
      <c r="CC12" s="60">
        <f>IFERROR(INDEX(current_projections!$A:$AEK,MATCH(Calculations_forecast!$B12,current_projections!$A:$A,0),MATCH(Calculations_forecast!CC$9,current_projections!$2:$2,0)),"n/a")</f>
        <v>61.9</v>
      </c>
      <c r="CD12" s="60">
        <f>IFERROR(INDEX(current_projections!$A:$AEK,MATCH(Calculations_forecast!$B12,current_projections!$A:$A,0),MATCH(Calculations_forecast!CD$9,current_projections!$2:$2,0)),"n/a")</f>
        <v>64.400000000000006</v>
      </c>
      <c r="CE12" s="60">
        <f>IFERROR(INDEX(current_projections!$A:$AEK,MATCH(Calculations_forecast!$B12,current_projections!$A:$A,0),MATCH(Calculations_forecast!CE$9,current_projections!$2:$2,0)),"n/a")</f>
        <v>66.599999999999994</v>
      </c>
      <c r="CF12" s="60">
        <f>IFERROR(INDEX(current_projections!$A:$AEK,MATCH(Calculations_forecast!$B12,current_projections!$A:$A,0),MATCH(Calculations_forecast!CF$9,current_projections!$2:$2,0)),"n/a")</f>
        <v>70.3</v>
      </c>
      <c r="CG12" s="60">
        <f>IFERROR(INDEX(current_projections!$A:$AEK,MATCH(Calculations_forecast!$B12,current_projections!$A:$A,0),MATCH(Calculations_forecast!CG$9,current_projections!$2:$2,0)),"n/a")</f>
        <v>74.900000000000006</v>
      </c>
      <c r="CH12" s="60">
        <f>IFERROR(INDEX(current_projections!$A:$AEK,MATCH(Calculations_forecast!$B12,current_projections!$A:$A,0),MATCH(Calculations_forecast!CH$9,current_projections!$2:$2,0)),"n/a")</f>
        <v>80.7</v>
      </c>
      <c r="CI12" s="60">
        <f>IFERROR(INDEX(current_projections!$A:$AEK,MATCH(Calculations_forecast!$B12,current_projections!$A:$A,0),MATCH(Calculations_forecast!CI$9,current_projections!$2:$2,0)),"n/a")</f>
        <v>83.7</v>
      </c>
      <c r="CJ12" s="60">
        <f>IFERROR(INDEX(current_projections!$A:$AEK,MATCH(Calculations_forecast!$B12,current_projections!$A:$A,0),MATCH(Calculations_forecast!CJ$9,current_projections!$2:$2,0)),"n/a")</f>
        <v>93.1</v>
      </c>
      <c r="CK12" s="60">
        <f>IFERROR(INDEX(current_projections!$A:$AEK,MATCH(Calculations_forecast!$B12,current_projections!$A:$A,0),MATCH(Calculations_forecast!CK$9,current_projections!$2:$2,0)),"n/a")</f>
        <v>98.4</v>
      </c>
      <c r="CL12" s="60">
        <f>IFERROR(INDEX(current_projections!$A:$AEK,MATCH(Calculations_forecast!$B12,current_projections!$A:$A,0),MATCH(Calculations_forecast!CL$9,current_projections!$2:$2,0)),"n/a")</f>
        <v>112.5</v>
      </c>
      <c r="CM12" s="60">
        <f>IFERROR(INDEX(current_projections!$A:$AEK,MATCH(Calculations_forecast!$B12,current_projections!$A:$A,0),MATCH(Calculations_forecast!CM$9,current_projections!$2:$2,0)),"n/a")</f>
        <v>108.3</v>
      </c>
      <c r="CN12" s="60">
        <f>IFERROR(INDEX(current_projections!$A:$AEK,MATCH(Calculations_forecast!$B12,current_projections!$A:$A,0),MATCH(Calculations_forecast!CN$9,current_projections!$2:$2,0)),"n/a")</f>
        <v>115.4</v>
      </c>
      <c r="CO12" s="60">
        <f>IFERROR(INDEX(current_projections!$A:$AEK,MATCH(Calculations_forecast!$B12,current_projections!$A:$A,0),MATCH(Calculations_forecast!CO$9,current_projections!$2:$2,0)),"n/a")</f>
        <v>120.6</v>
      </c>
      <c r="CP12" s="60">
        <f>IFERROR(INDEX(current_projections!$A:$AEK,MATCH(Calculations_forecast!$B12,current_projections!$A:$A,0),MATCH(Calculations_forecast!CP$9,current_projections!$2:$2,0)),"n/a")</f>
        <v>120.8</v>
      </c>
      <c r="CQ12" s="60">
        <f>IFERROR(INDEX(current_projections!$A:$AEK,MATCH(Calculations_forecast!$B12,current_projections!$A:$A,0),MATCH(Calculations_forecast!CQ$9,current_projections!$2:$2,0)),"n/a")</f>
        <v>124.4</v>
      </c>
      <c r="CR12" s="60">
        <f>IFERROR(INDEX(current_projections!$A:$AEK,MATCH(Calculations_forecast!$B12,current_projections!$A:$A,0),MATCH(Calculations_forecast!CR$9,current_projections!$2:$2,0)),"n/a")</f>
        <v>124.8</v>
      </c>
      <c r="CS12" s="60">
        <f>IFERROR(INDEX(current_projections!$A:$AEK,MATCH(Calculations_forecast!$B12,current_projections!$A:$A,0),MATCH(Calculations_forecast!CS$9,current_projections!$2:$2,0)),"n/a")</f>
        <v>135.19999999999999</v>
      </c>
      <c r="CT12" s="60">
        <f>IFERROR(INDEX(current_projections!$A:$AEK,MATCH(Calculations_forecast!$B12,current_projections!$A:$A,0),MATCH(Calculations_forecast!CT$9,current_projections!$2:$2,0)),"n/a")</f>
        <v>136</v>
      </c>
      <c r="CU12" s="60">
        <f>IFERROR(INDEX(current_projections!$A:$AEK,MATCH(Calculations_forecast!$B12,current_projections!$A:$A,0),MATCH(Calculations_forecast!CU$9,current_projections!$2:$2,0)),"n/a")</f>
        <v>136.6</v>
      </c>
      <c r="CV12" s="60">
        <f>IFERROR(INDEX(current_projections!$A:$AEK,MATCH(Calculations_forecast!$B12,current_projections!$A:$A,0),MATCH(Calculations_forecast!CV$9,current_projections!$2:$2,0)),"n/a")</f>
        <v>137.1</v>
      </c>
      <c r="CW12" s="60">
        <f>IFERROR(INDEX(current_projections!$A:$AEK,MATCH(Calculations_forecast!$B12,current_projections!$A:$A,0),MATCH(Calculations_forecast!CW$9,current_projections!$2:$2,0)),"n/a")</f>
        <v>136.19999999999999</v>
      </c>
      <c r="CX12" s="60">
        <f>IFERROR(INDEX(current_projections!$A:$AEK,MATCH(Calculations_forecast!$B12,current_projections!$A:$A,0),MATCH(Calculations_forecast!CX$9,current_projections!$2:$2,0)),"n/a")</f>
        <v>147.80000000000001</v>
      </c>
      <c r="CY12" s="60">
        <f>IFERROR(INDEX(current_projections!$A:$AEK,MATCH(Calculations_forecast!$B12,current_projections!$A:$A,0),MATCH(Calculations_forecast!CY$9,current_projections!$2:$2,0)),"n/a")</f>
        <v>152.5</v>
      </c>
      <c r="CZ12" s="60">
        <f>IFERROR(INDEX(current_projections!$A:$AEK,MATCH(Calculations_forecast!$B12,current_projections!$A:$A,0),MATCH(Calculations_forecast!CZ$9,current_projections!$2:$2,0)),"n/a")</f>
        <v>152.5</v>
      </c>
      <c r="DA12" s="60">
        <f>IFERROR(INDEX(current_projections!$A:$AEK,MATCH(Calculations_forecast!$B12,current_projections!$A:$A,0),MATCH(Calculations_forecast!DA$9,current_projections!$2:$2,0)),"n/a")</f>
        <v>152.69999999999999</v>
      </c>
      <c r="DB12" s="60">
        <f>IFERROR(INDEX(current_projections!$A:$AEK,MATCH(Calculations_forecast!$B12,current_projections!$A:$A,0),MATCH(Calculations_forecast!DB$9,current_projections!$2:$2,0)),"n/a")</f>
        <v>140.69999999999999</v>
      </c>
      <c r="DC12" s="60">
        <f>IFERROR(INDEX(current_projections!$A:$AEK,MATCH(Calculations_forecast!$B12,current_projections!$A:$A,0),MATCH(Calculations_forecast!DC$9,current_projections!$2:$2,0)),"n/a")</f>
        <v>151.30000000000001</v>
      </c>
      <c r="DD12" s="60">
        <f>IFERROR(INDEX(current_projections!$A:$AEK,MATCH(Calculations_forecast!$B12,current_projections!$A:$A,0),MATCH(Calculations_forecast!DD$9,current_projections!$2:$2,0)),"n/a")</f>
        <v>165.8</v>
      </c>
      <c r="DE12" s="60">
        <f>IFERROR(INDEX(current_projections!$A:$AEK,MATCH(Calculations_forecast!$B12,current_projections!$A:$A,0),MATCH(Calculations_forecast!DE$9,current_projections!$2:$2,0)),"n/a")</f>
        <v>158.80000000000001</v>
      </c>
      <c r="DF12" s="60">
        <f>IFERROR(INDEX(current_projections!$A:$AEK,MATCH(Calculations_forecast!$B12,current_projections!$A:$A,0),MATCH(Calculations_forecast!DF$9,current_projections!$2:$2,0)),"n/a")</f>
        <v>156.9</v>
      </c>
      <c r="DG12" s="60">
        <f>IFERROR(INDEX(current_projections!$A:$AEK,MATCH(Calculations_forecast!$B12,current_projections!$A:$A,0),MATCH(Calculations_forecast!DG$9,current_projections!$2:$2,0)),"n/a")</f>
        <v>161.4</v>
      </c>
      <c r="DH12" s="60">
        <f>IFERROR(INDEX(current_projections!$A:$AEK,MATCH(Calculations_forecast!$B12,current_projections!$A:$A,0),MATCH(Calculations_forecast!DH$9,current_projections!$2:$2,0)),"n/a")</f>
        <v>159.4</v>
      </c>
      <c r="DI12" s="60">
        <f>IFERROR(INDEX(current_projections!$A:$AEK,MATCH(Calculations_forecast!$B12,current_projections!$A:$A,0),MATCH(Calculations_forecast!DI$9,current_projections!$2:$2,0)),"n/a")</f>
        <v>163.69999999999999</v>
      </c>
      <c r="DJ12" s="60">
        <f>IFERROR(INDEX(current_projections!$A:$AEK,MATCH(Calculations_forecast!$B12,current_projections!$A:$A,0),MATCH(Calculations_forecast!DJ$9,current_projections!$2:$2,0)),"n/a")</f>
        <v>168</v>
      </c>
      <c r="DK12" s="60">
        <f>IFERROR(INDEX(current_projections!$A:$AEK,MATCH(Calculations_forecast!$B12,current_projections!$A:$A,0),MATCH(Calculations_forecast!DK$9,current_projections!$2:$2,0)),"n/a")</f>
        <v>167.2</v>
      </c>
      <c r="DL12" s="60">
        <f>IFERROR(INDEX(current_projections!$A:$AEK,MATCH(Calculations_forecast!$B12,current_projections!$A:$A,0),MATCH(Calculations_forecast!DL$9,current_projections!$2:$2,0)),"n/a")</f>
        <v>170</v>
      </c>
      <c r="DM12" s="60">
        <f>IFERROR(INDEX(current_projections!$A:$AEK,MATCH(Calculations_forecast!$B12,current_projections!$A:$A,0),MATCH(Calculations_forecast!DM$9,current_projections!$2:$2,0)),"n/a")</f>
        <v>168.1</v>
      </c>
      <c r="DN12" s="60">
        <f>IFERROR(INDEX(current_projections!$A:$AEK,MATCH(Calculations_forecast!$B12,current_projections!$A:$A,0),MATCH(Calculations_forecast!DN$9,current_projections!$2:$2,0)),"n/a")</f>
        <v>175.4</v>
      </c>
      <c r="DO12" s="60">
        <f>IFERROR(INDEX(current_projections!$A:$AEK,MATCH(Calculations_forecast!$B12,current_projections!$A:$A,0),MATCH(Calculations_forecast!DO$9,current_projections!$2:$2,0)),"n/a")</f>
        <v>181.1</v>
      </c>
      <c r="DP12" s="60">
        <f>IFERROR(INDEX(current_projections!$A:$AEK,MATCH(Calculations_forecast!$B12,current_projections!$A:$A,0),MATCH(Calculations_forecast!DP$9,current_projections!$2:$2,0)),"n/a")</f>
        <v>179.1</v>
      </c>
      <c r="DQ12" s="60">
        <f>IFERROR(INDEX(current_projections!$A:$AEK,MATCH(Calculations_forecast!$B12,current_projections!$A:$A,0),MATCH(Calculations_forecast!DQ$9,current_projections!$2:$2,0)),"n/a")</f>
        <v>186.7</v>
      </c>
      <c r="DR12" s="60">
        <f>IFERROR(INDEX(current_projections!$A:$AEK,MATCH(Calculations_forecast!$B12,current_projections!$A:$A,0),MATCH(Calculations_forecast!DR$9,current_projections!$2:$2,0)),"n/a")</f>
        <v>191.3</v>
      </c>
      <c r="DS12" s="60">
        <f>IFERROR(INDEX(current_projections!$A:$AEK,MATCH(Calculations_forecast!$B12,current_projections!$A:$A,0),MATCH(Calculations_forecast!DS$9,current_projections!$2:$2,0)),"n/a")</f>
        <v>190.2</v>
      </c>
      <c r="DT12" s="60">
        <f>IFERROR(INDEX(current_projections!$A:$AEK,MATCH(Calculations_forecast!$B12,current_projections!$A:$A,0),MATCH(Calculations_forecast!DT$9,current_projections!$2:$2,0)),"n/a")</f>
        <v>198.3</v>
      </c>
      <c r="DU12" s="60">
        <f>IFERROR(INDEX(current_projections!$A:$AEK,MATCH(Calculations_forecast!$B12,current_projections!$A:$A,0),MATCH(Calculations_forecast!DU$9,current_projections!$2:$2,0)),"n/a")</f>
        <v>204.8</v>
      </c>
      <c r="DV12" s="60">
        <f>IFERROR(INDEX(current_projections!$A:$AEK,MATCH(Calculations_forecast!$B12,current_projections!$A:$A,0),MATCH(Calculations_forecast!DV$9,current_projections!$2:$2,0)),"n/a")</f>
        <v>204.8</v>
      </c>
      <c r="DW12" s="60">
        <f>IFERROR(INDEX(current_projections!$A:$AEK,MATCH(Calculations_forecast!$B12,current_projections!$A:$A,0),MATCH(Calculations_forecast!DW$9,current_projections!$2:$2,0)),"n/a")</f>
        <v>215</v>
      </c>
      <c r="DX12" s="60">
        <f>IFERROR(INDEX(current_projections!$A:$AEK,MATCH(Calculations_forecast!$B12,current_projections!$A:$A,0),MATCH(Calculations_forecast!DX$9,current_projections!$2:$2,0)),"n/a")</f>
        <v>230.1</v>
      </c>
      <c r="DY12" s="60">
        <f>IFERROR(INDEX(current_projections!$A:$AEK,MATCH(Calculations_forecast!$B12,current_projections!$A:$A,0),MATCH(Calculations_forecast!DY$9,current_projections!$2:$2,0)),"n/a")</f>
        <v>217.4</v>
      </c>
      <c r="DZ12" s="60">
        <f>IFERROR(INDEX(current_projections!$A:$AEK,MATCH(Calculations_forecast!$B12,current_projections!$A:$A,0),MATCH(Calculations_forecast!DZ$9,current_projections!$2:$2,0)),"n/a")</f>
        <v>246.5</v>
      </c>
      <c r="EA12" s="60">
        <f>IFERROR(INDEX(current_projections!$A:$AEK,MATCH(Calculations_forecast!$B12,current_projections!$A:$A,0),MATCH(Calculations_forecast!EA$9,current_projections!$2:$2,0)),"n/a")</f>
        <v>244.9</v>
      </c>
      <c r="EB12" s="60">
        <f>IFERROR(INDEX(current_projections!$A:$AEK,MATCH(Calculations_forecast!$B12,current_projections!$A:$A,0),MATCH(Calculations_forecast!EB$9,current_projections!$2:$2,0)),"n/a")</f>
        <v>243.8</v>
      </c>
      <c r="EC12" s="60">
        <f>IFERROR(INDEX(current_projections!$A:$AEK,MATCH(Calculations_forecast!$B12,current_projections!$A:$A,0),MATCH(Calculations_forecast!EC$9,current_projections!$2:$2,0)),"n/a")</f>
        <v>251.1</v>
      </c>
      <c r="ED12" s="60">
        <f>IFERROR(INDEX(current_projections!$A:$AEK,MATCH(Calculations_forecast!$B12,current_projections!$A:$A,0),MATCH(Calculations_forecast!ED$9,current_projections!$2:$2,0)),"n/a")</f>
        <v>260.3</v>
      </c>
      <c r="EE12" s="60">
        <f>IFERROR(INDEX(current_projections!$A:$AEK,MATCH(Calculations_forecast!$B12,current_projections!$A:$A,0),MATCH(Calculations_forecast!EE$9,current_projections!$2:$2,0)),"n/a")</f>
        <v>260.7</v>
      </c>
      <c r="EF12" s="60">
        <f>IFERROR(INDEX(current_projections!$A:$AEK,MATCH(Calculations_forecast!$B12,current_projections!$A:$A,0),MATCH(Calculations_forecast!EF$9,current_projections!$2:$2,0)),"n/a")</f>
        <v>260.10000000000002</v>
      </c>
      <c r="EG12" s="60">
        <f>IFERROR(INDEX(current_projections!$A:$AEK,MATCH(Calculations_forecast!$B12,current_projections!$A:$A,0),MATCH(Calculations_forecast!EG$9,current_projections!$2:$2,0)),"n/a")</f>
        <v>271.7</v>
      </c>
      <c r="EH12" s="60">
        <f>IFERROR(INDEX(current_projections!$A:$AEK,MATCH(Calculations_forecast!$B12,current_projections!$A:$A,0),MATCH(Calculations_forecast!EH$9,current_projections!$2:$2,0)),"n/a")</f>
        <v>265.7</v>
      </c>
      <c r="EI12" s="60">
        <f>IFERROR(INDEX(current_projections!$A:$AEK,MATCH(Calculations_forecast!$B12,current_projections!$A:$A,0),MATCH(Calculations_forecast!EI$9,current_projections!$2:$2,0)),"n/a")</f>
        <v>283.39999999999998</v>
      </c>
      <c r="EJ12" s="60">
        <f>IFERROR(INDEX(current_projections!$A:$AEK,MATCH(Calculations_forecast!$B12,current_projections!$A:$A,0),MATCH(Calculations_forecast!EJ$9,current_projections!$2:$2,0)),"n/a")</f>
        <v>293</v>
      </c>
      <c r="EK12" s="60">
        <f>IFERROR(INDEX(current_projections!$A:$AEK,MATCH(Calculations_forecast!$B12,current_projections!$A:$A,0),MATCH(Calculations_forecast!EK$9,current_projections!$2:$2,0)),"n/a")</f>
        <v>288.3</v>
      </c>
      <c r="EL12" s="60">
        <f>IFERROR(INDEX(current_projections!$A:$AEK,MATCH(Calculations_forecast!$B12,current_projections!$A:$A,0),MATCH(Calculations_forecast!EL$9,current_projections!$2:$2,0)),"n/a")</f>
        <v>294.5</v>
      </c>
      <c r="EM12" s="60">
        <f>IFERROR(INDEX(current_projections!$A:$AEK,MATCH(Calculations_forecast!$B12,current_projections!$A:$A,0),MATCH(Calculations_forecast!EM$9,current_projections!$2:$2,0)),"n/a")</f>
        <v>301.3</v>
      </c>
      <c r="EN12" s="60">
        <f>IFERROR(INDEX(current_projections!$A:$AEK,MATCH(Calculations_forecast!$B12,current_projections!$A:$A,0),MATCH(Calculations_forecast!EN$9,current_projections!$2:$2,0)),"n/a")</f>
        <v>310.8</v>
      </c>
      <c r="EO12" s="60">
        <f>IFERROR(INDEX(current_projections!$A:$AEK,MATCH(Calculations_forecast!$B12,current_projections!$A:$A,0),MATCH(Calculations_forecast!EO$9,current_projections!$2:$2,0)),"n/a")</f>
        <v>300.10000000000002</v>
      </c>
      <c r="EP12" s="60">
        <f>IFERROR(INDEX(current_projections!$A:$AEK,MATCH(Calculations_forecast!$B12,current_projections!$A:$A,0),MATCH(Calculations_forecast!EP$9,current_projections!$2:$2,0)),"n/a")</f>
        <v>305.39999999999998</v>
      </c>
      <c r="EQ12" s="60">
        <f>IFERROR(INDEX(current_projections!$A:$AEK,MATCH(Calculations_forecast!$B12,current_projections!$A:$A,0),MATCH(Calculations_forecast!EQ$9,current_projections!$2:$2,0)),"n/a")</f>
        <v>291.3</v>
      </c>
      <c r="ER12" s="60">
        <f>IFERROR(INDEX(current_projections!$A:$AEK,MATCH(Calculations_forecast!$B12,current_projections!$A:$A,0),MATCH(Calculations_forecast!ER$9,current_projections!$2:$2,0)),"n/a")</f>
        <v>294.89999999999998</v>
      </c>
      <c r="ES12" s="60">
        <f>IFERROR(INDEX(current_projections!$A:$AEK,MATCH(Calculations_forecast!$B12,current_projections!$A:$A,0),MATCH(Calculations_forecast!ES$9,current_projections!$2:$2,0)),"n/a")</f>
        <v>308.7</v>
      </c>
      <c r="ET12" s="60">
        <f>IFERROR(INDEX(current_projections!$A:$AEK,MATCH(Calculations_forecast!$B12,current_projections!$A:$A,0),MATCH(Calculations_forecast!ET$9,current_projections!$2:$2,0)),"n/a")</f>
        <v>301.39999999999998</v>
      </c>
      <c r="EU12" s="60">
        <f>IFERROR(INDEX(current_projections!$A:$AEK,MATCH(Calculations_forecast!$B12,current_projections!$A:$A,0),MATCH(Calculations_forecast!EU$9,current_projections!$2:$2,0)),"n/a")</f>
        <v>332.5</v>
      </c>
      <c r="EV12" s="60">
        <f>IFERROR(INDEX(current_projections!$A:$AEK,MATCH(Calculations_forecast!$B12,current_projections!$A:$A,0),MATCH(Calculations_forecast!EV$9,current_projections!$2:$2,0)),"n/a")</f>
        <v>314.7</v>
      </c>
      <c r="EW12" s="60">
        <f>IFERROR(INDEX(current_projections!$A:$AEK,MATCH(Calculations_forecast!$B12,current_projections!$A:$A,0),MATCH(Calculations_forecast!EW$9,current_projections!$2:$2,0)),"n/a")</f>
        <v>319.60000000000002</v>
      </c>
      <c r="EX12" s="60">
        <f>IFERROR(INDEX(current_projections!$A:$AEK,MATCH(Calculations_forecast!$B12,current_projections!$A:$A,0),MATCH(Calculations_forecast!EX$9,current_projections!$2:$2,0)),"n/a")</f>
        <v>329.9</v>
      </c>
      <c r="EY12" s="60">
        <f>IFERROR(INDEX(current_projections!$A:$AEK,MATCH(Calculations_forecast!$B12,current_projections!$A:$A,0),MATCH(Calculations_forecast!EY$9,current_projections!$2:$2,0)),"n/a")</f>
        <v>331.6</v>
      </c>
      <c r="EZ12" s="60">
        <f>IFERROR(INDEX(current_projections!$A:$AEK,MATCH(Calculations_forecast!$B12,current_projections!$A:$A,0),MATCH(Calculations_forecast!EZ$9,current_projections!$2:$2,0)),"n/a")</f>
        <v>339.2</v>
      </c>
      <c r="FA12" s="60">
        <f>IFERROR(INDEX(current_projections!$A:$AEK,MATCH(Calculations_forecast!$B12,current_projections!$A:$A,0),MATCH(Calculations_forecast!FA$9,current_projections!$2:$2,0)),"n/a")</f>
        <v>340.8</v>
      </c>
      <c r="FB12" s="60">
        <f>IFERROR(INDEX(current_projections!$A:$AEK,MATCH(Calculations_forecast!$B12,current_projections!$A:$A,0),MATCH(Calculations_forecast!FB$9,current_projections!$2:$2,0)),"n/a")</f>
        <v>341.8</v>
      </c>
      <c r="FC12" s="60">
        <f>IFERROR(INDEX(current_projections!$A:$AEK,MATCH(Calculations_forecast!$B12,current_projections!$A:$A,0),MATCH(Calculations_forecast!FC$9,current_projections!$2:$2,0)),"n/a")</f>
        <v>358.4</v>
      </c>
      <c r="FD12" s="60">
        <f>IFERROR(INDEX(current_projections!$A:$AEK,MATCH(Calculations_forecast!$B12,current_projections!$A:$A,0),MATCH(Calculations_forecast!FD$9,current_projections!$2:$2,0)),"n/a")</f>
        <v>368.9</v>
      </c>
      <c r="FE12" s="60">
        <f>IFERROR(INDEX(current_projections!$A:$AEK,MATCH(Calculations_forecast!$B12,current_projections!$A:$A,0),MATCH(Calculations_forecast!FE$9,current_projections!$2:$2,0)),"n/a")</f>
        <v>378.2</v>
      </c>
      <c r="FF12" s="60">
        <f>IFERROR(INDEX(current_projections!$A:$AEK,MATCH(Calculations_forecast!$B12,current_projections!$A:$A,0),MATCH(Calculations_forecast!FF$9,current_projections!$2:$2,0)),"n/a")</f>
        <v>372.8</v>
      </c>
      <c r="FG12" s="60">
        <f>IFERROR(INDEX(current_projections!$A:$AEK,MATCH(Calculations_forecast!$B12,current_projections!$A:$A,0),MATCH(Calculations_forecast!FG$9,current_projections!$2:$2,0)),"n/a")</f>
        <v>382.1</v>
      </c>
      <c r="FH12" s="60">
        <f>IFERROR(INDEX(current_projections!$A:$AEK,MATCH(Calculations_forecast!$B12,current_projections!$A:$A,0),MATCH(Calculations_forecast!FH$9,current_projections!$2:$2,0)),"n/a")</f>
        <v>385.7</v>
      </c>
      <c r="FI12" s="60">
        <f>IFERROR(INDEX(current_projections!$A:$AEK,MATCH(Calculations_forecast!$B12,current_projections!$A:$A,0),MATCH(Calculations_forecast!FI$9,current_projections!$2:$2,0)),"n/a")</f>
        <v>405.6</v>
      </c>
      <c r="FJ12" s="60">
        <f>IFERROR(INDEX(current_projections!$A:$AEK,MATCH(Calculations_forecast!$B12,current_projections!$A:$A,0),MATCH(Calculations_forecast!FJ$9,current_projections!$2:$2,0)),"n/a")</f>
        <v>414.1</v>
      </c>
      <c r="FK12" s="60">
        <f>IFERROR(INDEX(current_projections!$A:$AEK,MATCH(Calculations_forecast!$B12,current_projections!$A:$A,0),MATCH(Calculations_forecast!FK$9,current_projections!$2:$2,0)),"n/a")</f>
        <v>418.8</v>
      </c>
      <c r="FL12" s="60">
        <f>IFERROR(INDEX(current_projections!$A:$AEK,MATCH(Calculations_forecast!$B12,current_projections!$A:$A,0),MATCH(Calculations_forecast!FL$9,current_projections!$2:$2,0)),"n/a")</f>
        <v>409.7</v>
      </c>
      <c r="FM12" s="60">
        <f>IFERROR(INDEX(current_projections!$A:$AEK,MATCH(Calculations_forecast!$B12,current_projections!$A:$A,0),MATCH(Calculations_forecast!FM$9,current_projections!$2:$2,0)),"n/a")</f>
        <v>396.4</v>
      </c>
      <c r="FN12" s="60">
        <f>IFERROR(INDEX(current_projections!$A:$AEK,MATCH(Calculations_forecast!$B12,current_projections!$A:$A,0),MATCH(Calculations_forecast!FN$9,current_projections!$2:$2,0)),"n/a")</f>
        <v>399.3</v>
      </c>
      <c r="FO12" s="60">
        <f>IFERROR(INDEX(current_projections!$A:$AEK,MATCH(Calculations_forecast!$B12,current_projections!$A:$A,0),MATCH(Calculations_forecast!FO$9,current_projections!$2:$2,0)),"n/a")</f>
        <v>400.6</v>
      </c>
      <c r="FP12" s="60">
        <f>IFERROR(INDEX(current_projections!$A:$AEK,MATCH(Calculations_forecast!$B12,current_projections!$A:$A,0),MATCH(Calculations_forecast!FP$9,current_projections!$2:$2,0)),"n/a")</f>
        <v>421.7</v>
      </c>
      <c r="FQ12" s="60">
        <f>IFERROR(INDEX(current_projections!$A:$AEK,MATCH(Calculations_forecast!$B12,current_projections!$A:$A,0),MATCH(Calculations_forecast!FQ$9,current_projections!$2:$2,0)),"n/a")</f>
        <v>419</v>
      </c>
      <c r="FR12" s="60">
        <f>IFERROR(INDEX(current_projections!$A:$AEK,MATCH(Calculations_forecast!$B12,current_projections!$A:$A,0),MATCH(Calculations_forecast!FR$9,current_projections!$2:$2,0)),"n/a")</f>
        <v>428.9</v>
      </c>
      <c r="FS12" s="60">
        <f>IFERROR(INDEX(current_projections!$A:$AEK,MATCH(Calculations_forecast!$B12,current_projections!$A:$A,0),MATCH(Calculations_forecast!FS$9,current_projections!$2:$2,0)),"n/a")</f>
        <v>424.8</v>
      </c>
      <c r="FT12" s="60">
        <f>IFERROR(INDEX(current_projections!$A:$AEK,MATCH(Calculations_forecast!$B12,current_projections!$A:$A,0),MATCH(Calculations_forecast!FT$9,current_projections!$2:$2,0)),"n/a")</f>
        <v>438.4</v>
      </c>
      <c r="FU12" s="60">
        <f>IFERROR(INDEX(current_projections!$A:$AEK,MATCH(Calculations_forecast!$B12,current_projections!$A:$A,0),MATCH(Calculations_forecast!FU$9,current_projections!$2:$2,0)),"n/a")</f>
        <v>448.2</v>
      </c>
      <c r="FV12" s="60">
        <f>IFERROR(INDEX(current_projections!$A:$AEK,MATCH(Calculations_forecast!$B12,current_projections!$A:$A,0),MATCH(Calculations_forecast!FV$9,current_projections!$2:$2,0)),"n/a")</f>
        <v>448.6</v>
      </c>
      <c r="FW12" s="60">
        <f>IFERROR(INDEX(current_projections!$A:$AEK,MATCH(Calculations_forecast!$B12,current_projections!$A:$A,0),MATCH(Calculations_forecast!FW$9,current_projections!$2:$2,0)),"n/a")</f>
        <v>459.4</v>
      </c>
      <c r="FX12" s="60">
        <f>IFERROR(INDEX(current_projections!$A:$AEK,MATCH(Calculations_forecast!$B12,current_projections!$A:$A,0),MATCH(Calculations_forecast!FX$9,current_projections!$2:$2,0)),"n/a")</f>
        <v>481.5</v>
      </c>
      <c r="FY12" s="60">
        <f>IFERROR(INDEX(current_projections!$A:$AEK,MATCH(Calculations_forecast!$B12,current_projections!$A:$A,0),MATCH(Calculations_forecast!FY$9,current_projections!$2:$2,0)),"n/a")</f>
        <v>507.3</v>
      </c>
      <c r="FZ12" s="60">
        <f>IFERROR(INDEX(current_projections!$A:$AEK,MATCH(Calculations_forecast!$B12,current_projections!$A:$A,0),MATCH(Calculations_forecast!FZ$9,current_projections!$2:$2,0)),"n/a")</f>
        <v>515.5</v>
      </c>
      <c r="GA12" s="60">
        <f>IFERROR(INDEX(current_projections!$A:$AEK,MATCH(Calculations_forecast!$B12,current_projections!$A:$A,0),MATCH(Calculations_forecast!GA$9,current_projections!$2:$2,0)),"n/a")</f>
        <v>523.70000000000005</v>
      </c>
      <c r="GB12" s="60">
        <f>IFERROR(INDEX(current_projections!$A:$AEK,MATCH(Calculations_forecast!$B12,current_projections!$A:$A,0),MATCH(Calculations_forecast!GB$9,current_projections!$2:$2,0)),"n/a")</f>
        <v>538</v>
      </c>
      <c r="GC12" s="60">
        <f>IFERROR(INDEX(current_projections!$A:$AEK,MATCH(Calculations_forecast!$B12,current_projections!$A:$A,0),MATCH(Calculations_forecast!GC$9,current_projections!$2:$2,0)),"n/a")</f>
        <v>540.5</v>
      </c>
      <c r="GD12" s="60">
        <f>IFERROR(INDEX(current_projections!$A:$AEK,MATCH(Calculations_forecast!$B12,current_projections!$A:$A,0),MATCH(Calculations_forecast!GD$9,current_projections!$2:$2,0)),"n/a")</f>
        <v>541.70000000000005</v>
      </c>
      <c r="GE12" s="60">
        <f>IFERROR(INDEX(current_projections!$A:$AEK,MATCH(Calculations_forecast!$B12,current_projections!$A:$A,0),MATCH(Calculations_forecast!GE$9,current_projections!$2:$2,0)),"n/a")</f>
        <v>550.20000000000005</v>
      </c>
      <c r="GF12" s="60">
        <f>IFERROR(INDEX(current_projections!$A:$AEK,MATCH(Calculations_forecast!$B12,current_projections!$A:$A,0),MATCH(Calculations_forecast!GF$9,current_projections!$2:$2,0)),"n/a")</f>
        <v>558.6</v>
      </c>
      <c r="GG12" s="60">
        <f>IFERROR(INDEX(current_projections!$A:$AEK,MATCH(Calculations_forecast!$B12,current_projections!$A:$A,0),MATCH(Calculations_forecast!GG$9,current_projections!$2:$2,0)),"n/a")</f>
        <v>566.5</v>
      </c>
      <c r="GH12" s="60">
        <f>IFERROR(INDEX(current_projections!$A:$AEK,MATCH(Calculations_forecast!$B12,current_projections!$A:$A,0),MATCH(Calculations_forecast!GH$9,current_projections!$2:$2,0)),"n/a")</f>
        <v>575.79999999999995</v>
      </c>
      <c r="GI12" s="60">
        <f>IFERROR(INDEX(current_projections!$A:$AEK,MATCH(Calculations_forecast!$B12,current_projections!$A:$A,0),MATCH(Calculations_forecast!GI$9,current_projections!$2:$2,0)),"n/a")</f>
        <v>573.6</v>
      </c>
      <c r="GJ12" s="60">
        <f>IFERROR(INDEX(current_projections!$A:$AEK,MATCH(Calculations_forecast!$B12,current_projections!$A:$A,0),MATCH(Calculations_forecast!GJ$9,current_projections!$2:$2,0)),"n/a")</f>
        <v>569.29999999999995</v>
      </c>
      <c r="GK12" s="60">
        <f>IFERROR(INDEX(current_projections!$A:$AEK,MATCH(Calculations_forecast!$B12,current_projections!$A:$A,0),MATCH(Calculations_forecast!GK$9,current_projections!$2:$2,0)),"n/a")</f>
        <v>583.6</v>
      </c>
      <c r="GL12" s="60">
        <f>IFERROR(INDEX(current_projections!$A:$AEK,MATCH(Calculations_forecast!$B12,current_projections!$A:$A,0),MATCH(Calculations_forecast!GL$9,current_projections!$2:$2,0)),"n/a")</f>
        <v>583.20000000000005</v>
      </c>
      <c r="GM12" s="60">
        <f>IFERROR(INDEX(current_projections!$A:$AEK,MATCH(Calculations_forecast!$B12,current_projections!$A:$A,0),MATCH(Calculations_forecast!GM$9,current_projections!$2:$2,0)),"n/a")</f>
        <v>590.29999999999995</v>
      </c>
      <c r="GN12" s="60">
        <f>IFERROR(INDEX(current_projections!$A:$AEK,MATCH(Calculations_forecast!$B12,current_projections!$A:$A,0),MATCH(Calculations_forecast!GN$9,current_projections!$2:$2,0)),"n/a")</f>
        <v>602.6</v>
      </c>
      <c r="GO12" s="60">
        <f>IFERROR(INDEX(current_projections!$A:$AEK,MATCH(Calculations_forecast!$B12,current_projections!$A:$A,0),MATCH(Calculations_forecast!GO$9,current_projections!$2:$2,0)),"n/a")</f>
        <v>607.79999999999995</v>
      </c>
      <c r="GP12" s="122">
        <f>IFERROR(INDEX(current_projections!$A:$AEK,MATCH(Calculations_forecast!$B12,current_projections!$A:$A,0),MATCH(Calculations_forecast!GP$9,current_projections!$2:$2,0)),"n/a")</f>
        <v>604.70000000000005</v>
      </c>
      <c r="GQ12" s="122">
        <f>IFERROR(INDEX(current_projections!$A:$AEK,MATCH(Calculations_forecast!$B12,current_projections!$A:$A,0),MATCH(Calculations_forecast!GQ$9,current_projections!$2:$2,0)),"n/a")</f>
        <v>607.69858552320352</v>
      </c>
      <c r="GR12" s="60">
        <f>IFERROR(INDEX(current_projections!$A:$AEK,MATCH(Calculations_forecast!$B12,current_projections!$A:$A,0),MATCH(Calculations_forecast!GR$9,current_projections!$2:$2,0)),"n/a")</f>
        <v>611.00943927898459</v>
      </c>
      <c r="GS12" s="60">
        <f>IFERROR(INDEX(current_projections!$A:$AEK,MATCH(Calculations_forecast!$B12,current_projections!$A:$A,0),MATCH(Calculations_forecast!GS$9,current_projections!$2:$2,0)),"n/a")</f>
        <v>614.6001523127303</v>
      </c>
      <c r="GT12" s="60">
        <f>IFERROR(INDEX(current_projections!$A:$AEK,MATCH(Calculations_forecast!$B12,current_projections!$A:$A,0),MATCH(Calculations_forecast!GT$9,current_projections!$2:$2,0)),"n/a")</f>
        <v>622.68276072816366</v>
      </c>
      <c r="GU12" s="60">
        <f>IFERROR(INDEX(current_projections!$A:$AEK,MATCH(Calculations_forecast!$B12,current_projections!$A:$A,0),MATCH(Calculations_forecast!GU$9,current_projections!$2:$2,0)),"n/a")</f>
        <v>626.4096796605246</v>
      </c>
      <c r="GV12" s="60">
        <f>IFERROR(INDEX(current_projections!$A:$AEK,MATCH(Calculations_forecast!$B12,current_projections!$A:$A,0),MATCH(Calculations_forecast!GV$9,current_projections!$2:$2,0)),"n/a")</f>
        <v>630.24061262484315</v>
      </c>
      <c r="GW12" s="60">
        <f>IFERROR(INDEX(current_projections!$A:$AEK,MATCH(Calculations_forecast!$B12,current_projections!$A:$A,0),MATCH(Calculations_forecast!GW$9,current_projections!$2:$2,0)),"n/a")</f>
        <v>634.13151434741599</v>
      </c>
      <c r="GX12" s="60">
        <f>IFERROR(INDEX(current_projections!$A:$AEK,MATCH(Calculations_forecast!$B12,current_projections!$A:$A,0),MATCH(Calculations_forecast!GX$9,current_projections!$2:$2,0)),"n/a")</f>
        <v>645.06120427669612</v>
      </c>
      <c r="GY12" s="60">
        <f>IFERROR(INDEX(current_projections!$A:$AEK,MATCH(Calculations_forecast!$B12,current_projections!$A:$A,0),MATCH(Calculations_forecast!GY$9,current_projections!$2:$2,0)),"n/a")</f>
        <v>649.68969934916618</v>
      </c>
      <c r="GZ12" s="122">
        <f>IFERROR(INDEX(current_projections!$A:$AEK,MATCH(Calculations_forecast!$B12,current_projections!$A:$A,0),MATCH(Calculations_forecast!GZ$9,current_projections!$2:$2,0)),"n/a")</f>
        <v>654.51775831213001</v>
      </c>
      <c r="HA12" s="122">
        <f>IFERROR(INDEX(current_projections!$A:$AEK,MATCH(Calculations_forecast!$B12,current_projections!$A:$A,0),MATCH(Calculations_forecast!HA$9,current_projections!$2:$2,0)),"n/a")</f>
        <v>659.58043006428295</v>
      </c>
      <c r="HB12" s="122">
        <f>IFERROR(INDEX(current_projections!$A:$AEK,MATCH(Calculations_forecast!$B12,current_projections!$A:$A,0),MATCH(Calculations_forecast!HB$9,current_projections!$2:$2,0)),"n/a")</f>
        <v>674.19895436366608</v>
      </c>
      <c r="HC12" s="60">
        <f>IFERROR(INDEX(current_projections!$A:$AEK,MATCH(Calculations_forecast!$B12,current_projections!$A:$A,0),MATCH(Calculations_forecast!HC$9,current_projections!$2:$2,0)),"n/a")</f>
        <v>680.26772121408067</v>
      </c>
      <c r="IW12"/>
      <c r="IX12"/>
      <c r="IY12"/>
    </row>
    <row r="13" spans="1:259">
      <c r="A13" s="7" t="s">
        <v>173</v>
      </c>
      <c r="B13" s="8" t="s">
        <v>18</v>
      </c>
      <c r="C13" s="60">
        <f>IFERROR(INDEX(current_projections!$A:$AEK,MATCH(Calculations_forecast!$B13,current_projections!$A:$A,0),MATCH(Calculations_forecast!C$9,current_projections!$2:$2,0)),"n/a")</f>
        <v>63</v>
      </c>
      <c r="D13" s="60">
        <f>IFERROR(INDEX(current_projections!$A:$AEK,MATCH(Calculations_forecast!$B13,current_projections!$A:$A,0),MATCH(Calculations_forecast!D$9,current_projections!$2:$2,0)),"n/a")</f>
        <v>73.099999999999994</v>
      </c>
      <c r="E13" s="60">
        <f>IFERROR(INDEX(current_projections!$A:$AEK,MATCH(Calculations_forecast!$B13,current_projections!$A:$A,0),MATCH(Calculations_forecast!E$9,current_projections!$2:$2,0)),"n/a")</f>
        <v>73.5</v>
      </c>
      <c r="F13" s="60">
        <f>IFERROR(INDEX(current_projections!$A:$AEK,MATCH(Calculations_forecast!$B13,current_projections!$A:$A,0),MATCH(Calculations_forecast!F$9,current_projections!$2:$2,0)),"n/a")</f>
        <v>77.3</v>
      </c>
      <c r="G13" s="60">
        <f>IFERROR(INDEX(current_projections!$A:$AEK,MATCH(Calculations_forecast!$B13,current_projections!$A:$A,0),MATCH(Calculations_forecast!G$9,current_projections!$2:$2,0)),"n/a")</f>
        <v>79.3</v>
      </c>
      <c r="H13" s="60">
        <f>IFERROR(INDEX(current_projections!$A:$AEK,MATCH(Calculations_forecast!$B13,current_projections!$A:$A,0),MATCH(Calculations_forecast!H$9,current_projections!$2:$2,0)),"n/a")</f>
        <v>87</v>
      </c>
      <c r="I13" s="60">
        <f>IFERROR(INDEX(current_projections!$A:$AEK,MATCH(Calculations_forecast!$B13,current_projections!$A:$A,0),MATCH(Calculations_forecast!I$9,current_projections!$2:$2,0)),"n/a")</f>
        <v>86.800000000000011</v>
      </c>
      <c r="J13" s="60">
        <f>IFERROR(INDEX(current_projections!$A:$AEK,MATCH(Calculations_forecast!$B13,current_projections!$A:$A,0),MATCH(Calculations_forecast!J$9,current_projections!$2:$2,0)),"n/a")</f>
        <v>88.5</v>
      </c>
      <c r="K13" s="60">
        <f>IFERROR(INDEX(current_projections!$A:$AEK,MATCH(Calculations_forecast!$B13,current_projections!$A:$A,0),MATCH(Calculations_forecast!K$9,current_projections!$2:$2,0)),"n/a")</f>
        <v>91.4</v>
      </c>
      <c r="L13" s="60">
        <f>IFERROR(INDEX(current_projections!$A:$AEK,MATCH(Calculations_forecast!$B13,current_projections!$A:$A,0),MATCH(Calculations_forecast!L$9,current_projections!$2:$2,0)),"n/a")</f>
        <v>91.800000000000011</v>
      </c>
      <c r="M13" s="60">
        <f>IFERROR(INDEX(current_projections!$A:$AEK,MATCH(Calculations_forecast!$B13,current_projections!$A:$A,0),MATCH(Calculations_forecast!M$9,current_projections!$2:$2,0)),"n/a")</f>
        <v>92.8</v>
      </c>
      <c r="N13" s="60">
        <f>IFERROR(INDEX(current_projections!$A:$AEK,MATCH(Calculations_forecast!$B13,current_projections!$A:$A,0),MATCH(Calculations_forecast!N$9,current_projections!$2:$2,0)),"n/a")</f>
        <v>103.1</v>
      </c>
      <c r="O13" s="60">
        <f>IFERROR(INDEX(current_projections!$A:$AEK,MATCH(Calculations_forecast!$B13,current_projections!$A:$A,0),MATCH(Calculations_forecast!O$9,current_projections!$2:$2,0)),"n/a")</f>
        <v>105.4</v>
      </c>
      <c r="P13" s="60">
        <f>IFERROR(INDEX(current_projections!$A:$AEK,MATCH(Calculations_forecast!$B13,current_projections!$A:$A,0),MATCH(Calculations_forecast!P$9,current_projections!$2:$2,0)),"n/a")</f>
        <v>107.6</v>
      </c>
      <c r="Q13" s="60">
        <f>IFERROR(INDEX(current_projections!$A:$AEK,MATCH(Calculations_forecast!$B13,current_projections!$A:$A,0),MATCH(Calculations_forecast!Q$9,current_projections!$2:$2,0)),"n/a")</f>
        <v>109.3</v>
      </c>
      <c r="R13" s="60">
        <f>IFERROR(INDEX(current_projections!$A:$AEK,MATCH(Calculations_forecast!$B13,current_projections!$A:$A,0),MATCH(Calculations_forecast!R$9,current_projections!$2:$2,0)),"n/a")</f>
        <v>112.3</v>
      </c>
      <c r="S13" s="60">
        <f>IFERROR(INDEX(current_projections!$A:$AEK,MATCH(Calculations_forecast!$B13,current_projections!$A:$A,0),MATCH(Calculations_forecast!S$9,current_projections!$2:$2,0)),"n/a")</f>
        <v>117.5</v>
      </c>
      <c r="T13" s="60">
        <f>IFERROR(INDEX(current_projections!$A:$AEK,MATCH(Calculations_forecast!$B13,current_projections!$A:$A,0),MATCH(Calculations_forecast!T$9,current_projections!$2:$2,0)),"n/a")</f>
        <v>125.4</v>
      </c>
      <c r="U13" s="60">
        <f>IFERROR(INDEX(current_projections!$A:$AEK,MATCH(Calculations_forecast!$B13,current_projections!$A:$A,0),MATCH(Calculations_forecast!U$9,current_projections!$2:$2,0)),"n/a")</f>
        <v>132.30000000000001</v>
      </c>
      <c r="V13" s="60">
        <f>IFERROR(INDEX(current_projections!$A:$AEK,MATCH(Calculations_forecast!$B13,current_projections!$A:$A,0),MATCH(Calculations_forecast!V$9,current_projections!$2:$2,0)),"n/a")</f>
        <v>139.1</v>
      </c>
      <c r="W13" s="60">
        <f>IFERROR(INDEX(current_projections!$A:$AEK,MATCH(Calculations_forecast!$B13,current_projections!$A:$A,0),MATCH(Calculations_forecast!W$9,current_projections!$2:$2,0)),"n/a")</f>
        <v>149.69999999999999</v>
      </c>
      <c r="X13" s="60">
        <f>IFERROR(INDEX(current_projections!$A:$AEK,MATCH(Calculations_forecast!$B13,current_projections!$A:$A,0),MATCH(Calculations_forecast!X$9,current_projections!$2:$2,0)),"n/a")</f>
        <v>164.7</v>
      </c>
      <c r="Y13" s="60">
        <f>IFERROR(INDEX(current_projections!$A:$AEK,MATCH(Calculations_forecast!$B13,current_projections!$A:$A,0),MATCH(Calculations_forecast!Y$9,current_projections!$2:$2,0)),"n/a")</f>
        <v>167.8</v>
      </c>
      <c r="Z13" s="60">
        <f>IFERROR(INDEX(current_projections!$A:$AEK,MATCH(Calculations_forecast!$B13,current_projections!$A:$A,0),MATCH(Calculations_forecast!Z$9,current_projections!$2:$2,0)),"n/a")</f>
        <v>170.4</v>
      </c>
      <c r="AA13" s="60">
        <f>IFERROR(INDEX(current_projections!$A:$AEK,MATCH(Calculations_forecast!$B13,current_projections!$A:$A,0),MATCH(Calculations_forecast!AA$9,current_projections!$2:$2,0)),"n/a")</f>
        <v>174.70000000000002</v>
      </c>
      <c r="AB13" s="60">
        <f>IFERROR(INDEX(current_projections!$A:$AEK,MATCH(Calculations_forecast!$B13,current_projections!$A:$A,0),MATCH(Calculations_forecast!AB$9,current_projections!$2:$2,0)),"n/a")</f>
        <v>173</v>
      </c>
      <c r="AC13" s="60">
        <f>IFERROR(INDEX(current_projections!$A:$AEK,MATCH(Calculations_forecast!$B13,current_projections!$A:$A,0),MATCH(Calculations_forecast!AC$9,current_projections!$2:$2,0)),"n/a")</f>
        <v>180.10000000000002</v>
      </c>
      <c r="AD13" s="60">
        <f>IFERROR(INDEX(current_projections!$A:$AEK,MATCH(Calculations_forecast!$B13,current_projections!$A:$A,0),MATCH(Calculations_forecast!AD$9,current_projections!$2:$2,0)),"n/a")</f>
        <v>182.7</v>
      </c>
      <c r="AE13" s="60">
        <f>IFERROR(INDEX(current_projections!$A:$AEK,MATCH(Calculations_forecast!$B13,current_projections!$A:$A,0),MATCH(Calculations_forecast!AE$9,current_projections!$2:$2,0)),"n/a")</f>
        <v>185.5</v>
      </c>
      <c r="AF13" s="60">
        <f>IFERROR(INDEX(current_projections!$A:$AEK,MATCH(Calculations_forecast!$B13,current_projections!$A:$A,0),MATCH(Calculations_forecast!AF$9,current_projections!$2:$2,0)),"n/a")</f>
        <v>186.4</v>
      </c>
      <c r="AG13" s="60">
        <f>IFERROR(INDEX(current_projections!$A:$AEK,MATCH(Calculations_forecast!$B13,current_projections!$A:$A,0),MATCH(Calculations_forecast!AG$9,current_projections!$2:$2,0)),"n/a")</f>
        <v>191.7</v>
      </c>
      <c r="AH13" s="60">
        <f>IFERROR(INDEX(current_projections!$A:$AEK,MATCH(Calculations_forecast!$B13,current_projections!$A:$A,0),MATCH(Calculations_forecast!AH$9,current_projections!$2:$2,0)),"n/a")</f>
        <v>194.3</v>
      </c>
      <c r="AI13" s="60">
        <f>IFERROR(INDEX(current_projections!$A:$AEK,MATCH(Calculations_forecast!$B13,current_projections!$A:$A,0),MATCH(Calculations_forecast!AI$9,current_projections!$2:$2,0)),"n/a")</f>
        <v>197.7</v>
      </c>
      <c r="AJ13" s="60">
        <f>IFERROR(INDEX(current_projections!$A:$AEK,MATCH(Calculations_forecast!$B13,current_projections!$A:$A,0),MATCH(Calculations_forecast!AJ$9,current_projections!$2:$2,0)),"n/a")</f>
        <v>199</v>
      </c>
      <c r="AK13" s="60">
        <f>IFERROR(INDEX(current_projections!$A:$AEK,MATCH(Calculations_forecast!$B13,current_projections!$A:$A,0),MATCH(Calculations_forecast!AK$9,current_projections!$2:$2,0)),"n/a")</f>
        <v>207.2</v>
      </c>
      <c r="AL13" s="60">
        <f>IFERROR(INDEX(current_projections!$A:$AEK,MATCH(Calculations_forecast!$B13,current_projections!$A:$A,0),MATCH(Calculations_forecast!AL$9,current_projections!$2:$2,0)),"n/a")</f>
        <v>210</v>
      </c>
      <c r="AM13" s="60">
        <f>IFERROR(INDEX(current_projections!$A:$AEK,MATCH(Calculations_forecast!$B13,current_projections!$A:$A,0),MATCH(Calculations_forecast!AM$9,current_projections!$2:$2,0)),"n/a")</f>
        <v>214.9</v>
      </c>
      <c r="AN13" s="60">
        <f>IFERROR(INDEX(current_projections!$A:$AEK,MATCH(Calculations_forecast!$B13,current_projections!$A:$A,0),MATCH(Calculations_forecast!AN$9,current_projections!$2:$2,0)),"n/a")</f>
        <v>219.2</v>
      </c>
      <c r="AO13" s="60">
        <f>IFERROR(INDEX(current_projections!$A:$AEK,MATCH(Calculations_forecast!$B13,current_projections!$A:$A,0),MATCH(Calculations_forecast!AO$9,current_projections!$2:$2,0)),"n/a")</f>
        <v>234.6</v>
      </c>
      <c r="AP13" s="60">
        <f>IFERROR(INDEX(current_projections!$A:$AEK,MATCH(Calculations_forecast!$B13,current_projections!$A:$A,0),MATCH(Calculations_forecast!AP$9,current_projections!$2:$2,0)),"n/a")</f>
        <v>240.70000000000002</v>
      </c>
      <c r="AQ13" s="60">
        <f>IFERROR(INDEX(current_projections!$A:$AEK,MATCH(Calculations_forecast!$B13,current_projections!$A:$A,0),MATCH(Calculations_forecast!AQ$9,current_projections!$2:$2,0)),"n/a")</f>
        <v>251.2</v>
      </c>
      <c r="AR13" s="60">
        <f>IFERROR(INDEX(current_projections!$A:$AEK,MATCH(Calculations_forecast!$B13,current_projections!$A:$A,0),MATCH(Calculations_forecast!AR$9,current_projections!$2:$2,0)),"n/a")</f>
        <v>256.3</v>
      </c>
      <c r="AS13" s="60">
        <f>IFERROR(INDEX(current_projections!$A:$AEK,MATCH(Calculations_forecast!$B13,current_projections!$A:$A,0),MATCH(Calculations_forecast!AS$9,current_projections!$2:$2,0)),"n/a")</f>
        <v>287.8</v>
      </c>
      <c r="AT13" s="60">
        <f>IFERROR(INDEX(current_projections!$A:$AEK,MATCH(Calculations_forecast!$B13,current_projections!$A:$A,0),MATCH(Calculations_forecast!AT$9,current_projections!$2:$2,0)),"n/a")</f>
        <v>290.7</v>
      </c>
      <c r="AU13" s="60">
        <f>IFERROR(INDEX(current_projections!$A:$AEK,MATCH(Calculations_forecast!$B13,current_projections!$A:$A,0),MATCH(Calculations_forecast!AU$9,current_projections!$2:$2,0)),"n/a")</f>
        <v>296.10000000000002</v>
      </c>
      <c r="AV13" s="60">
        <f>IFERROR(INDEX(current_projections!$A:$AEK,MATCH(Calculations_forecast!$B13,current_projections!$A:$A,0),MATCH(Calculations_forecast!AV$9,current_projections!$2:$2,0)),"n/a")</f>
        <v>299</v>
      </c>
      <c r="AW13" s="60">
        <f>IFERROR(INDEX(current_projections!$A:$AEK,MATCH(Calculations_forecast!$B13,current_projections!$A:$A,0),MATCH(Calculations_forecast!AW$9,current_projections!$2:$2,0)),"n/a")</f>
        <v>317</v>
      </c>
      <c r="AX13" s="60">
        <f>IFERROR(INDEX(current_projections!$A:$AEK,MATCH(Calculations_forecast!$B13,current_projections!$A:$A,0),MATCH(Calculations_forecast!AX$9,current_projections!$2:$2,0)),"n/a")</f>
        <v>319.2</v>
      </c>
      <c r="AY13" s="60">
        <f>IFERROR(INDEX(current_projections!$A:$AEK,MATCH(Calculations_forecast!$B13,current_projections!$A:$A,0),MATCH(Calculations_forecast!AY$9,current_projections!$2:$2,0)),"n/a")</f>
        <v>324.2</v>
      </c>
      <c r="AZ13" s="60">
        <f>IFERROR(INDEX(current_projections!$A:$AEK,MATCH(Calculations_forecast!$B13,current_projections!$A:$A,0),MATCH(Calculations_forecast!AZ$9,current_projections!$2:$2,0)),"n/a")</f>
        <v>333.2</v>
      </c>
      <c r="BA13" s="60">
        <f>IFERROR(INDEX(current_projections!$A:$AEK,MATCH(Calculations_forecast!$B13,current_projections!$A:$A,0),MATCH(Calculations_forecast!BA$9,current_projections!$2:$2,0)),"n/a")</f>
        <v>349.6</v>
      </c>
      <c r="BB13" s="60">
        <f>IFERROR(INDEX(current_projections!$A:$AEK,MATCH(Calculations_forecast!$B13,current_projections!$A:$A,0),MATCH(Calculations_forecast!BB$9,current_projections!$2:$2,0)),"n/a")</f>
        <v>365.20000000000005</v>
      </c>
      <c r="BC13" s="60">
        <f>IFERROR(INDEX(current_projections!$A:$AEK,MATCH(Calculations_forecast!$B13,current_projections!$A:$A,0),MATCH(Calculations_forecast!BC$9,current_projections!$2:$2,0)),"n/a")</f>
        <v>368</v>
      </c>
      <c r="BD13" s="60">
        <f>IFERROR(INDEX(current_projections!$A:$AEK,MATCH(Calculations_forecast!$B13,current_projections!$A:$A,0),MATCH(Calculations_forecast!BD$9,current_projections!$2:$2,0)),"n/a")</f>
        <v>373.7</v>
      </c>
      <c r="BE13" s="60">
        <f>IFERROR(INDEX(current_projections!$A:$AEK,MATCH(Calculations_forecast!$B13,current_projections!$A:$A,0),MATCH(Calculations_forecast!BE$9,current_projections!$2:$2,0)),"n/a")</f>
        <v>368.5</v>
      </c>
      <c r="BF13" s="60">
        <f>IFERROR(INDEX(current_projections!$A:$AEK,MATCH(Calculations_forecast!$B13,current_projections!$A:$A,0),MATCH(Calculations_forecast!BF$9,current_projections!$2:$2,0)),"n/a")</f>
        <v>371.8</v>
      </c>
      <c r="BG13" s="60">
        <f>IFERROR(INDEX(current_projections!$A:$AEK,MATCH(Calculations_forecast!$B13,current_projections!$A:$A,0),MATCH(Calculations_forecast!BG$9,current_projections!$2:$2,0)),"n/a")</f>
        <v>376.29999999999995</v>
      </c>
      <c r="BH13" s="60">
        <f>IFERROR(INDEX(current_projections!$A:$AEK,MATCH(Calculations_forecast!$B13,current_projections!$A:$A,0),MATCH(Calculations_forecast!BH$9,current_projections!$2:$2,0)),"n/a")</f>
        <v>379</v>
      </c>
      <c r="BI13" s="60">
        <f>IFERROR(INDEX(current_projections!$A:$AEK,MATCH(Calculations_forecast!$B13,current_projections!$A:$A,0),MATCH(Calculations_forecast!BI$9,current_projections!$2:$2,0)),"n/a")</f>
        <v>380.40000000000003</v>
      </c>
      <c r="BJ13" s="60">
        <f>IFERROR(INDEX(current_projections!$A:$AEK,MATCH(Calculations_forecast!$B13,current_projections!$A:$A,0),MATCH(Calculations_forecast!BJ$9,current_projections!$2:$2,0)),"n/a")</f>
        <v>387.90000000000003</v>
      </c>
      <c r="BK13" s="60">
        <f>IFERROR(INDEX(current_projections!$A:$AEK,MATCH(Calculations_forecast!$B13,current_projections!$A:$A,0),MATCH(Calculations_forecast!BK$9,current_projections!$2:$2,0)),"n/a")</f>
        <v>398.1</v>
      </c>
      <c r="BL13" s="60">
        <f>IFERROR(INDEX(current_projections!$A:$AEK,MATCH(Calculations_forecast!$B13,current_projections!$A:$A,0),MATCH(Calculations_forecast!BL$9,current_projections!$2:$2,0)),"n/a")</f>
        <v>400.5</v>
      </c>
      <c r="BM13" s="60">
        <f>IFERROR(INDEX(current_projections!$A:$AEK,MATCH(Calculations_forecast!$B13,current_projections!$A:$A,0),MATCH(Calculations_forecast!BM$9,current_projections!$2:$2,0)),"n/a")</f>
        <v>405.6</v>
      </c>
      <c r="BN13" s="60">
        <f>IFERROR(INDEX(current_projections!$A:$AEK,MATCH(Calculations_forecast!$B13,current_projections!$A:$A,0),MATCH(Calculations_forecast!BN$9,current_projections!$2:$2,0)),"n/a")</f>
        <v>408.3</v>
      </c>
      <c r="BO13" s="60">
        <f>IFERROR(INDEX(current_projections!$A:$AEK,MATCH(Calculations_forecast!$B13,current_projections!$A:$A,0),MATCH(Calculations_forecast!BO$9,current_projections!$2:$2,0)),"n/a")</f>
        <v>419.9</v>
      </c>
      <c r="BP13" s="60">
        <f>IFERROR(INDEX(current_projections!$A:$AEK,MATCH(Calculations_forecast!$B13,current_projections!$A:$A,0),MATCH(Calculations_forecast!BP$9,current_projections!$2:$2,0)),"n/a")</f>
        <v>425.6</v>
      </c>
      <c r="BQ13" s="60">
        <f>IFERROR(INDEX(current_projections!$A:$AEK,MATCH(Calculations_forecast!$B13,current_projections!$A:$A,0),MATCH(Calculations_forecast!BQ$9,current_projections!$2:$2,0)),"n/a")</f>
        <v>433.1</v>
      </c>
      <c r="BR13" s="60">
        <f>IFERROR(INDEX(current_projections!$A:$AEK,MATCH(Calculations_forecast!$B13,current_projections!$A:$A,0),MATCH(Calculations_forecast!BR$9,current_projections!$2:$2,0)),"n/a")</f>
        <v>435.79999999999995</v>
      </c>
      <c r="BS13" s="60">
        <f>IFERROR(INDEX(current_projections!$A:$AEK,MATCH(Calculations_forecast!$B13,current_projections!$A:$A,0),MATCH(Calculations_forecast!BS$9,current_projections!$2:$2,0)),"n/a")</f>
        <v>441.90000000000003</v>
      </c>
      <c r="BT13" s="60">
        <f>IFERROR(INDEX(current_projections!$A:$AEK,MATCH(Calculations_forecast!$B13,current_projections!$A:$A,0),MATCH(Calculations_forecast!BT$9,current_projections!$2:$2,0)),"n/a")</f>
        <v>447.5</v>
      </c>
      <c r="BU13" s="60">
        <f>IFERROR(INDEX(current_projections!$A:$AEK,MATCH(Calculations_forecast!$B13,current_projections!$A:$A,0),MATCH(Calculations_forecast!BU$9,current_projections!$2:$2,0)),"n/a")</f>
        <v>449.5</v>
      </c>
      <c r="BV13" s="60">
        <f>IFERROR(INDEX(current_projections!$A:$AEK,MATCH(Calculations_forecast!$B13,current_projections!$A:$A,0),MATCH(Calculations_forecast!BV$9,current_projections!$2:$2,0)),"n/a")</f>
        <v>452.79999999999995</v>
      </c>
      <c r="BW13" s="60">
        <f>IFERROR(INDEX(current_projections!$A:$AEK,MATCH(Calculations_forecast!$B13,current_projections!$A:$A,0),MATCH(Calculations_forecast!BW$9,current_projections!$2:$2,0)),"n/a")</f>
        <v>470.3</v>
      </c>
      <c r="BX13" s="60">
        <f>IFERROR(INDEX(current_projections!$A:$AEK,MATCH(Calculations_forecast!$B13,current_projections!$A:$A,0),MATCH(Calculations_forecast!BX$9,current_projections!$2:$2,0)),"n/a")</f>
        <v>473.40000000000003</v>
      </c>
      <c r="BY13" s="60">
        <f>IFERROR(INDEX(current_projections!$A:$AEK,MATCH(Calculations_forecast!$B13,current_projections!$A:$A,0),MATCH(Calculations_forecast!BY$9,current_projections!$2:$2,0)),"n/a")</f>
        <v>478.8</v>
      </c>
      <c r="BZ13" s="60">
        <f>IFERROR(INDEX(current_projections!$A:$AEK,MATCH(Calculations_forecast!$B13,current_projections!$A:$A,0),MATCH(Calculations_forecast!BZ$9,current_projections!$2:$2,0)),"n/a")</f>
        <v>484.9</v>
      </c>
      <c r="CA13" s="60">
        <f>IFERROR(INDEX(current_projections!$A:$AEK,MATCH(Calculations_forecast!$B13,current_projections!$A:$A,0),MATCH(Calculations_forecast!CA$9,current_projections!$2:$2,0)),"n/a")</f>
        <v>508.09999999999997</v>
      </c>
      <c r="CB13" s="60">
        <f>IFERROR(INDEX(current_projections!$A:$AEK,MATCH(Calculations_forecast!$B13,current_projections!$A:$A,0),MATCH(Calculations_forecast!CB$9,current_projections!$2:$2,0)),"n/a")</f>
        <v>515.6</v>
      </c>
      <c r="CC13" s="60">
        <f>IFERROR(INDEX(current_projections!$A:$AEK,MATCH(Calculations_forecast!$B13,current_projections!$A:$A,0),MATCH(Calculations_forecast!CC$9,current_projections!$2:$2,0)),"n/a")</f>
        <v>524.70000000000005</v>
      </c>
      <c r="CD13" s="60">
        <f>IFERROR(INDEX(current_projections!$A:$AEK,MATCH(Calculations_forecast!$B13,current_projections!$A:$A,0),MATCH(Calculations_forecast!CD$9,current_projections!$2:$2,0)),"n/a")</f>
        <v>535.69999999999993</v>
      </c>
      <c r="CE13" s="60">
        <f>IFERROR(INDEX(current_projections!$A:$AEK,MATCH(Calculations_forecast!$B13,current_projections!$A:$A,0),MATCH(Calculations_forecast!CE$9,current_projections!$2:$2,0)),"n/a")</f>
        <v>556.29999999999995</v>
      </c>
      <c r="CF13" s="60">
        <f>IFERROR(INDEX(current_projections!$A:$AEK,MATCH(Calculations_forecast!$B13,current_projections!$A:$A,0),MATCH(Calculations_forecast!CF$9,current_projections!$2:$2,0)),"n/a")</f>
        <v>567.6</v>
      </c>
      <c r="CG13" s="60">
        <f>IFERROR(INDEX(current_projections!$A:$AEK,MATCH(Calculations_forecast!$B13,current_projections!$A:$A,0),MATCH(Calculations_forecast!CG$9,current_projections!$2:$2,0)),"n/a")</f>
        <v>578.20000000000005</v>
      </c>
      <c r="CH13" s="60">
        <f>IFERROR(INDEX(current_projections!$A:$AEK,MATCH(Calculations_forecast!$B13,current_projections!$A:$A,0),MATCH(Calculations_forecast!CH$9,current_projections!$2:$2,0)),"n/a")</f>
        <v>596.79999999999995</v>
      </c>
      <c r="CI13" s="60">
        <f>IFERROR(INDEX(current_projections!$A:$AEK,MATCH(Calculations_forecast!$B13,current_projections!$A:$A,0),MATCH(Calculations_forecast!CI$9,current_projections!$2:$2,0)),"n/a")</f>
        <v>622.5</v>
      </c>
      <c r="CJ13" s="60">
        <f>IFERROR(INDEX(current_projections!$A:$AEK,MATCH(Calculations_forecast!$B13,current_projections!$A:$A,0),MATCH(Calculations_forecast!CJ$9,current_projections!$2:$2,0)),"n/a")</f>
        <v>643.5</v>
      </c>
      <c r="CK13" s="60">
        <f>IFERROR(INDEX(current_projections!$A:$AEK,MATCH(Calculations_forecast!$B13,current_projections!$A:$A,0),MATCH(Calculations_forecast!CK$9,current_projections!$2:$2,0)),"n/a")</f>
        <v>653.70000000000005</v>
      </c>
      <c r="CL13" s="60">
        <f>IFERROR(INDEX(current_projections!$A:$AEK,MATCH(Calculations_forecast!$B13,current_projections!$A:$A,0),MATCH(Calculations_forecast!CL$9,current_projections!$2:$2,0)),"n/a")</f>
        <v>682.3</v>
      </c>
      <c r="CM13" s="60">
        <f>IFERROR(INDEX(current_projections!$A:$AEK,MATCH(Calculations_forecast!$B13,current_projections!$A:$A,0),MATCH(Calculations_forecast!CM$9,current_projections!$2:$2,0)),"n/a")</f>
        <v>710.5</v>
      </c>
      <c r="CN13" s="60">
        <f>IFERROR(INDEX(current_projections!$A:$AEK,MATCH(Calculations_forecast!$B13,current_projections!$A:$A,0),MATCH(Calculations_forecast!CN$9,current_projections!$2:$2,0)),"n/a")</f>
        <v>729.1</v>
      </c>
      <c r="CO13" s="60">
        <f>IFERROR(INDEX(current_projections!$A:$AEK,MATCH(Calculations_forecast!$B13,current_projections!$A:$A,0),MATCH(Calculations_forecast!CO$9,current_projections!$2:$2,0)),"n/a")</f>
        <v>741.3</v>
      </c>
      <c r="CP13" s="60">
        <f>IFERROR(INDEX(current_projections!$A:$AEK,MATCH(Calculations_forecast!$B13,current_projections!$A:$A,0),MATCH(Calculations_forecast!CP$9,current_projections!$2:$2,0)),"n/a")</f>
        <v>746.1</v>
      </c>
      <c r="CQ13" s="60">
        <f>IFERROR(INDEX(current_projections!$A:$AEK,MATCH(Calculations_forecast!$B13,current_projections!$A:$A,0),MATCH(Calculations_forecast!CQ$9,current_projections!$2:$2,0)),"n/a")</f>
        <v>766.5</v>
      </c>
      <c r="CR13" s="60">
        <f>IFERROR(INDEX(current_projections!$A:$AEK,MATCH(Calculations_forecast!$B13,current_projections!$A:$A,0),MATCH(Calculations_forecast!CR$9,current_projections!$2:$2,0)),"n/a")</f>
        <v>771.7</v>
      </c>
      <c r="CS13" s="60">
        <f>IFERROR(INDEX(current_projections!$A:$AEK,MATCH(Calculations_forecast!$B13,current_projections!$A:$A,0),MATCH(Calculations_forecast!CS$9,current_projections!$2:$2,0)),"n/a")</f>
        <v>786.30000000000007</v>
      </c>
      <c r="CT13" s="60">
        <f>IFERROR(INDEX(current_projections!$A:$AEK,MATCH(Calculations_forecast!$B13,current_projections!$A:$A,0),MATCH(Calculations_forecast!CT$9,current_projections!$2:$2,0)),"n/a")</f>
        <v>791.3</v>
      </c>
      <c r="CU13" s="60">
        <f>IFERROR(INDEX(current_projections!$A:$AEK,MATCH(Calculations_forecast!$B13,current_projections!$A:$A,0),MATCH(Calculations_forecast!CU$9,current_projections!$2:$2,0)),"n/a")</f>
        <v>805.4</v>
      </c>
      <c r="CV13" s="60">
        <f>IFERROR(INDEX(current_projections!$A:$AEK,MATCH(Calculations_forecast!$B13,current_projections!$A:$A,0),MATCH(Calculations_forecast!CV$9,current_projections!$2:$2,0)),"n/a")</f>
        <v>810.1</v>
      </c>
      <c r="CW13" s="60">
        <f>IFERROR(INDEX(current_projections!$A:$AEK,MATCH(Calculations_forecast!$B13,current_projections!$A:$A,0),MATCH(Calculations_forecast!CW$9,current_projections!$2:$2,0)),"n/a")</f>
        <v>813.7</v>
      </c>
      <c r="CX13" s="60">
        <f>IFERROR(INDEX(current_projections!$A:$AEK,MATCH(Calculations_forecast!$B13,current_projections!$A:$A,0),MATCH(Calculations_forecast!CX$9,current_projections!$2:$2,0)),"n/a")</f>
        <v>833.8</v>
      </c>
      <c r="CY13" s="60">
        <f>IFERROR(INDEX(current_projections!$A:$AEK,MATCH(Calculations_forecast!$B13,current_projections!$A:$A,0),MATCH(Calculations_forecast!CY$9,current_projections!$2:$2,0)),"n/a")</f>
        <v>858</v>
      </c>
      <c r="CZ13" s="60">
        <f>IFERROR(INDEX(current_projections!$A:$AEK,MATCH(Calculations_forecast!$B13,current_projections!$A:$A,0),MATCH(Calculations_forecast!CZ$9,current_projections!$2:$2,0)),"n/a")</f>
        <v>865.59999999999991</v>
      </c>
      <c r="DA13" s="60">
        <f>IFERROR(INDEX(current_projections!$A:$AEK,MATCH(Calculations_forecast!$B13,current_projections!$A:$A,0),MATCH(Calculations_forecast!DA$9,current_projections!$2:$2,0)),"n/a")</f>
        <v>870.7</v>
      </c>
      <c r="DB13" s="60">
        <f>IFERROR(INDEX(current_projections!$A:$AEK,MATCH(Calculations_forecast!$B13,current_projections!$A:$A,0),MATCH(Calculations_forecast!DB$9,current_projections!$2:$2,0)),"n/a")</f>
        <v>864.59999999999991</v>
      </c>
      <c r="DC13" s="60">
        <f>IFERROR(INDEX(current_projections!$A:$AEK,MATCH(Calculations_forecast!$B13,current_projections!$A:$A,0),MATCH(Calculations_forecast!DC$9,current_projections!$2:$2,0)),"n/a")</f>
        <v>893.2</v>
      </c>
      <c r="DD13" s="60">
        <f>IFERROR(INDEX(current_projections!$A:$AEK,MATCH(Calculations_forecast!$B13,current_projections!$A:$A,0),MATCH(Calculations_forecast!DD$9,current_projections!$2:$2,0)),"n/a")</f>
        <v>912.90000000000009</v>
      </c>
      <c r="DE13" s="60">
        <f>IFERROR(INDEX(current_projections!$A:$AEK,MATCH(Calculations_forecast!$B13,current_projections!$A:$A,0),MATCH(Calculations_forecast!DE$9,current_projections!$2:$2,0)),"n/a")</f>
        <v>908.5</v>
      </c>
      <c r="DF13" s="60">
        <f>IFERROR(INDEX(current_projections!$A:$AEK,MATCH(Calculations_forecast!$B13,current_projections!$A:$A,0),MATCH(Calculations_forecast!DF$9,current_projections!$2:$2,0)),"n/a")</f>
        <v>910.59999999999991</v>
      </c>
      <c r="DG13" s="60">
        <f>IFERROR(INDEX(current_projections!$A:$AEK,MATCH(Calculations_forecast!$B13,current_projections!$A:$A,0),MATCH(Calculations_forecast!DG$9,current_projections!$2:$2,0)),"n/a")</f>
        <v>930.5</v>
      </c>
      <c r="DH13" s="60">
        <f>IFERROR(INDEX(current_projections!$A:$AEK,MATCH(Calculations_forecast!$B13,current_projections!$A:$A,0),MATCH(Calculations_forecast!DH$9,current_projections!$2:$2,0)),"n/a")</f>
        <v>931.2</v>
      </c>
      <c r="DI13" s="60">
        <f>IFERROR(INDEX(current_projections!$A:$AEK,MATCH(Calculations_forecast!$B13,current_projections!$A:$A,0),MATCH(Calculations_forecast!DI$9,current_projections!$2:$2,0)),"n/a")</f>
        <v>937.2</v>
      </c>
      <c r="DJ13" s="60">
        <f>IFERROR(INDEX(current_projections!$A:$AEK,MATCH(Calculations_forecast!$B13,current_projections!$A:$A,0),MATCH(Calculations_forecast!DJ$9,current_projections!$2:$2,0)),"n/a")</f>
        <v>942.6</v>
      </c>
      <c r="DK13" s="60">
        <f>IFERROR(INDEX(current_projections!$A:$AEK,MATCH(Calculations_forecast!$B13,current_projections!$A:$A,0),MATCH(Calculations_forecast!DK$9,current_projections!$2:$2,0)),"n/a")</f>
        <v>951.80000000000007</v>
      </c>
      <c r="DL13" s="60">
        <f>IFERROR(INDEX(current_projections!$A:$AEK,MATCH(Calculations_forecast!$B13,current_projections!$A:$A,0),MATCH(Calculations_forecast!DL$9,current_projections!$2:$2,0)),"n/a")</f>
        <v>956</v>
      </c>
      <c r="DM13" s="60">
        <f>IFERROR(INDEX(current_projections!$A:$AEK,MATCH(Calculations_forecast!$B13,current_projections!$A:$A,0),MATCH(Calculations_forecast!DM$9,current_projections!$2:$2,0)),"n/a")</f>
        <v>957.4</v>
      </c>
      <c r="DN13" s="60">
        <f>IFERROR(INDEX(current_projections!$A:$AEK,MATCH(Calculations_forecast!$B13,current_projections!$A:$A,0),MATCH(Calculations_forecast!DN$9,current_projections!$2:$2,0)),"n/a")</f>
        <v>966.40000000000009</v>
      </c>
      <c r="DO13" s="60">
        <f>IFERROR(INDEX(current_projections!$A:$AEK,MATCH(Calculations_forecast!$B13,current_projections!$A:$A,0),MATCH(Calculations_forecast!DO$9,current_projections!$2:$2,0)),"n/a")</f>
        <v>983.3</v>
      </c>
      <c r="DP13" s="60">
        <f>IFERROR(INDEX(current_projections!$A:$AEK,MATCH(Calculations_forecast!$B13,current_projections!$A:$A,0),MATCH(Calculations_forecast!DP$9,current_projections!$2:$2,0)),"n/a")</f>
        <v>985</v>
      </c>
      <c r="DQ13" s="60">
        <f>IFERROR(INDEX(current_projections!$A:$AEK,MATCH(Calculations_forecast!$B13,current_projections!$A:$A,0),MATCH(Calculations_forecast!DQ$9,current_projections!$2:$2,0)),"n/a")</f>
        <v>996.1</v>
      </c>
      <c r="DR13" s="60">
        <f>IFERROR(INDEX(current_projections!$A:$AEK,MATCH(Calculations_forecast!$B13,current_projections!$A:$A,0),MATCH(Calculations_forecast!DR$9,current_projections!$2:$2,0)),"n/a")</f>
        <v>1004.4000000000001</v>
      </c>
      <c r="DS13" s="60">
        <f>IFERROR(INDEX(current_projections!$A:$AEK,MATCH(Calculations_forecast!$B13,current_projections!$A:$A,0),MATCH(Calculations_forecast!DS$9,current_projections!$2:$2,0)),"n/a")</f>
        <v>1016.9</v>
      </c>
      <c r="DT13" s="60">
        <f>IFERROR(INDEX(current_projections!$A:$AEK,MATCH(Calculations_forecast!$B13,current_projections!$A:$A,0),MATCH(Calculations_forecast!DT$9,current_projections!$2:$2,0)),"n/a")</f>
        <v>1042.3</v>
      </c>
      <c r="DU13" s="60">
        <f>IFERROR(INDEX(current_projections!$A:$AEK,MATCH(Calculations_forecast!$B13,current_projections!$A:$A,0),MATCH(Calculations_forecast!DU$9,current_projections!$2:$2,0)),"n/a")</f>
        <v>1054.7</v>
      </c>
      <c r="DV13" s="60">
        <f>IFERROR(INDEX(current_projections!$A:$AEK,MATCH(Calculations_forecast!$B13,current_projections!$A:$A,0),MATCH(Calculations_forecast!DV$9,current_projections!$2:$2,0)),"n/a")</f>
        <v>1065.5999999999999</v>
      </c>
      <c r="DW13" s="60">
        <f>IFERROR(INDEX(current_projections!$A:$AEK,MATCH(Calculations_forecast!$B13,current_projections!$A:$A,0),MATCH(Calculations_forecast!DW$9,current_projections!$2:$2,0)),"n/a")</f>
        <v>1107.6999999999998</v>
      </c>
      <c r="DX13" s="60">
        <f>IFERROR(INDEX(current_projections!$A:$AEK,MATCH(Calculations_forecast!$B13,current_projections!$A:$A,0),MATCH(Calculations_forecast!DX$9,current_projections!$2:$2,0)),"n/a")</f>
        <v>1139</v>
      </c>
      <c r="DY13" s="60">
        <f>IFERROR(INDEX(current_projections!$A:$AEK,MATCH(Calculations_forecast!$B13,current_projections!$A:$A,0),MATCH(Calculations_forecast!DY$9,current_projections!$2:$2,0)),"n/a")</f>
        <v>1145.2</v>
      </c>
      <c r="DZ13" s="60">
        <f>IFERROR(INDEX(current_projections!$A:$AEK,MATCH(Calculations_forecast!$B13,current_projections!$A:$A,0),MATCH(Calculations_forecast!DZ$9,current_projections!$2:$2,0)),"n/a")</f>
        <v>1191.2</v>
      </c>
      <c r="EA13" s="60">
        <f>IFERROR(INDEX(current_projections!$A:$AEK,MATCH(Calculations_forecast!$B13,current_projections!$A:$A,0),MATCH(Calculations_forecast!EA$9,current_projections!$2:$2,0)),"n/a")</f>
        <v>1221</v>
      </c>
      <c r="EB13" s="60">
        <f>IFERROR(INDEX(current_projections!$A:$AEK,MATCH(Calculations_forecast!$B13,current_projections!$A:$A,0),MATCH(Calculations_forecast!EB$9,current_projections!$2:$2,0)),"n/a")</f>
        <v>1247</v>
      </c>
      <c r="EC13" s="60">
        <f>IFERROR(INDEX(current_projections!$A:$AEK,MATCH(Calculations_forecast!$B13,current_projections!$A:$A,0),MATCH(Calculations_forecast!EC$9,current_projections!$2:$2,0)),"n/a")</f>
        <v>1259.9000000000001</v>
      </c>
      <c r="ED13" s="60">
        <f>IFERROR(INDEX(current_projections!$A:$AEK,MATCH(Calculations_forecast!$B13,current_projections!$A:$A,0),MATCH(Calculations_forecast!ED$9,current_projections!$2:$2,0)),"n/a")</f>
        <v>1276.1999999999998</v>
      </c>
      <c r="EE13" s="60">
        <f>IFERROR(INDEX(current_projections!$A:$AEK,MATCH(Calculations_forecast!$B13,current_projections!$A:$A,0),MATCH(Calculations_forecast!EE$9,current_projections!$2:$2,0)),"n/a")</f>
        <v>1294.7</v>
      </c>
      <c r="EF13" s="60">
        <f>IFERROR(INDEX(current_projections!$A:$AEK,MATCH(Calculations_forecast!$B13,current_projections!$A:$A,0),MATCH(Calculations_forecast!EF$9,current_projections!$2:$2,0)),"n/a")</f>
        <v>1312.6</v>
      </c>
      <c r="EG13" s="60">
        <f>IFERROR(INDEX(current_projections!$A:$AEK,MATCH(Calculations_forecast!$B13,current_projections!$A:$A,0),MATCH(Calculations_forecast!EG$9,current_projections!$2:$2,0)),"n/a")</f>
        <v>1335.5</v>
      </c>
      <c r="EH13" s="60">
        <f>IFERROR(INDEX(current_projections!$A:$AEK,MATCH(Calculations_forecast!$B13,current_projections!$A:$A,0),MATCH(Calculations_forecast!EH$9,current_projections!$2:$2,0)),"n/a")</f>
        <v>1341.3</v>
      </c>
      <c r="EI13" s="60">
        <f>IFERROR(INDEX(current_projections!$A:$AEK,MATCH(Calculations_forecast!$B13,current_projections!$A:$A,0),MATCH(Calculations_forecast!EI$9,current_projections!$2:$2,0)),"n/a")</f>
        <v>1379.6</v>
      </c>
      <c r="EJ13" s="60">
        <f>IFERROR(INDEX(current_projections!$A:$AEK,MATCH(Calculations_forecast!$B13,current_projections!$A:$A,0),MATCH(Calculations_forecast!EJ$9,current_projections!$2:$2,0)),"n/a")</f>
        <v>1400.6</v>
      </c>
      <c r="EK13" s="60">
        <f>IFERROR(INDEX(current_projections!$A:$AEK,MATCH(Calculations_forecast!$B13,current_projections!$A:$A,0),MATCH(Calculations_forecast!EK$9,current_projections!$2:$2,0)),"n/a")</f>
        <v>1409.8</v>
      </c>
      <c r="EL13" s="60">
        <f>IFERROR(INDEX(current_projections!$A:$AEK,MATCH(Calculations_forecast!$B13,current_projections!$A:$A,0),MATCH(Calculations_forecast!EL$9,current_projections!$2:$2,0)),"n/a")</f>
        <v>1427.9</v>
      </c>
      <c r="EM13" s="60">
        <f>IFERROR(INDEX(current_projections!$A:$AEK,MATCH(Calculations_forecast!$B13,current_projections!$A:$A,0),MATCH(Calculations_forecast!EM$9,current_projections!$2:$2,0)),"n/a")</f>
        <v>1464.4</v>
      </c>
      <c r="EN13" s="60">
        <f>IFERROR(INDEX(current_projections!$A:$AEK,MATCH(Calculations_forecast!$B13,current_projections!$A:$A,0),MATCH(Calculations_forecast!EN$9,current_projections!$2:$2,0)),"n/a")</f>
        <v>1486</v>
      </c>
      <c r="EO13" s="60">
        <f>IFERROR(INDEX(current_projections!$A:$AEK,MATCH(Calculations_forecast!$B13,current_projections!$A:$A,0),MATCH(Calculations_forecast!EO$9,current_projections!$2:$2,0)),"n/a")</f>
        <v>1500.9</v>
      </c>
      <c r="EP13" s="60">
        <f>IFERROR(INDEX(current_projections!$A:$AEK,MATCH(Calculations_forecast!$B13,current_projections!$A:$A,0),MATCH(Calculations_forecast!EP$9,current_projections!$2:$2,0)),"n/a")</f>
        <v>1512.3000000000002</v>
      </c>
      <c r="EQ13" s="60">
        <f>IFERROR(INDEX(current_projections!$A:$AEK,MATCH(Calculations_forecast!$B13,current_projections!$A:$A,0),MATCH(Calculations_forecast!EQ$9,current_projections!$2:$2,0)),"n/a")</f>
        <v>1566.7</v>
      </c>
      <c r="ER13" s="60">
        <f>IFERROR(INDEX(current_projections!$A:$AEK,MATCH(Calculations_forecast!$B13,current_projections!$A:$A,0),MATCH(Calculations_forecast!ER$9,current_projections!$2:$2,0)),"n/a")</f>
        <v>1583.2</v>
      </c>
      <c r="ES13" s="60">
        <f>IFERROR(INDEX(current_projections!$A:$AEK,MATCH(Calculations_forecast!$B13,current_projections!$A:$A,0),MATCH(Calculations_forecast!ES$9,current_projections!$2:$2,0)),"n/a")</f>
        <v>1608.5</v>
      </c>
      <c r="ET13" s="60">
        <f>IFERROR(INDEX(current_projections!$A:$AEK,MATCH(Calculations_forecast!$B13,current_projections!$A:$A,0),MATCH(Calculations_forecast!ET$9,current_projections!$2:$2,0)),"n/a")</f>
        <v>1613.6999999999998</v>
      </c>
      <c r="EU13" s="60">
        <f>IFERROR(INDEX(current_projections!$A:$AEK,MATCH(Calculations_forecast!$B13,current_projections!$A:$A,0),MATCH(Calculations_forecast!EU$9,current_projections!$2:$2,0)),"n/a")</f>
        <v>1680.1999999999998</v>
      </c>
      <c r="EV13" s="60">
        <f>IFERROR(INDEX(current_projections!$A:$AEK,MATCH(Calculations_forecast!$B13,current_projections!$A:$A,0),MATCH(Calculations_forecast!EV$9,current_projections!$2:$2,0)),"n/a")</f>
        <v>1680.4</v>
      </c>
      <c r="EW13" s="60">
        <f>IFERROR(INDEX(current_projections!$A:$AEK,MATCH(Calculations_forecast!$B13,current_projections!$A:$A,0),MATCH(Calculations_forecast!EW$9,current_projections!$2:$2,0)),"n/a")</f>
        <v>1700.1</v>
      </c>
      <c r="EX13" s="60">
        <f>IFERROR(INDEX(current_projections!$A:$AEK,MATCH(Calculations_forecast!$B13,current_projections!$A:$A,0),MATCH(Calculations_forecast!EX$9,current_projections!$2:$2,0)),"n/a")</f>
        <v>1728.6</v>
      </c>
      <c r="EY13" s="60">
        <f>IFERROR(INDEX(current_projections!$A:$AEK,MATCH(Calculations_forecast!$B13,current_projections!$A:$A,0),MATCH(Calculations_forecast!EY$9,current_projections!$2:$2,0)),"n/a")</f>
        <v>1768.2</v>
      </c>
      <c r="EZ13" s="60">
        <f>IFERROR(INDEX(current_projections!$A:$AEK,MATCH(Calculations_forecast!$B13,current_projections!$A:$A,0),MATCH(Calculations_forecast!EZ$9,current_projections!$2:$2,0)),"n/a")</f>
        <v>2113</v>
      </c>
      <c r="FA13" s="60">
        <f>IFERROR(INDEX(current_projections!$A:$AEK,MATCH(Calculations_forecast!$B13,current_projections!$A:$A,0),MATCH(Calculations_forecast!FA$9,current_projections!$2:$2,0)),"n/a")</f>
        <v>1905.3</v>
      </c>
      <c r="FB13" s="60">
        <f>IFERROR(INDEX(current_projections!$A:$AEK,MATCH(Calculations_forecast!$B13,current_projections!$A:$A,0),MATCH(Calculations_forecast!FB$9,current_projections!$2:$2,0)),"n/a")</f>
        <v>1890.8000000000002</v>
      </c>
      <c r="FC13" s="60">
        <f>IFERROR(INDEX(current_projections!$A:$AEK,MATCH(Calculations_forecast!$B13,current_projections!$A:$A,0),MATCH(Calculations_forecast!FC$9,current_projections!$2:$2,0)),"n/a")</f>
        <v>2002</v>
      </c>
      <c r="FD13" s="60">
        <f>IFERROR(INDEX(current_projections!$A:$AEK,MATCH(Calculations_forecast!$B13,current_projections!$A:$A,0),MATCH(Calculations_forecast!FD$9,current_projections!$2:$2,0)),"n/a")</f>
        <v>2140</v>
      </c>
      <c r="FE13" s="60">
        <f>IFERROR(INDEX(current_projections!$A:$AEK,MATCH(Calculations_forecast!$B13,current_projections!$A:$A,0),MATCH(Calculations_forecast!FE$9,current_projections!$2:$2,0)),"n/a")</f>
        <v>2136.9</v>
      </c>
      <c r="FF13" s="60">
        <f>IFERROR(INDEX(current_projections!$A:$AEK,MATCH(Calculations_forecast!$B13,current_projections!$A:$A,0),MATCH(Calculations_forecast!FF$9,current_projections!$2:$2,0)),"n/a")</f>
        <v>2152.1</v>
      </c>
      <c r="FG13" s="60">
        <f>IFERROR(INDEX(current_projections!$A:$AEK,MATCH(Calculations_forecast!$B13,current_projections!$A:$A,0),MATCH(Calculations_forecast!FG$9,current_projections!$2:$2,0)),"n/a")</f>
        <v>2262.1999999999998</v>
      </c>
      <c r="FH13" s="60">
        <f>IFERROR(INDEX(current_projections!$A:$AEK,MATCH(Calculations_forecast!$B13,current_projections!$A:$A,0),MATCH(Calculations_forecast!FH$9,current_projections!$2:$2,0)),"n/a")</f>
        <v>2268.6999999999998</v>
      </c>
      <c r="FI13" s="60">
        <f>IFERROR(INDEX(current_projections!$A:$AEK,MATCH(Calculations_forecast!$B13,current_projections!$A:$A,0),MATCH(Calculations_forecast!FI$9,current_projections!$2:$2,0)),"n/a")</f>
        <v>2292</v>
      </c>
      <c r="FJ13" s="60">
        <f>IFERROR(INDEX(current_projections!$A:$AEK,MATCH(Calculations_forecast!$B13,current_projections!$A:$A,0),MATCH(Calculations_forecast!FJ$9,current_projections!$2:$2,0)),"n/a")</f>
        <v>2302.6999999999998</v>
      </c>
      <c r="FK13" s="60">
        <f>IFERROR(INDEX(current_projections!$A:$AEK,MATCH(Calculations_forecast!$B13,current_projections!$A:$A,0),MATCH(Calculations_forecast!FK$9,current_projections!$2:$2,0)),"n/a")</f>
        <v>2313</v>
      </c>
      <c r="FL13" s="60">
        <f>IFERROR(INDEX(current_projections!$A:$AEK,MATCH(Calculations_forecast!$B13,current_projections!$A:$A,0),MATCH(Calculations_forecast!FL$9,current_projections!$2:$2,0)),"n/a")</f>
        <v>2312.1000000000004</v>
      </c>
      <c r="FM13" s="60">
        <f>IFERROR(INDEX(current_projections!$A:$AEK,MATCH(Calculations_forecast!$B13,current_projections!$A:$A,0),MATCH(Calculations_forecast!FM$9,current_projections!$2:$2,0)),"n/a")</f>
        <v>2303.1000000000004</v>
      </c>
      <c r="FN13" s="60">
        <f>IFERROR(INDEX(current_projections!$A:$AEK,MATCH(Calculations_forecast!$B13,current_projections!$A:$A,0),MATCH(Calculations_forecast!FN$9,current_projections!$2:$2,0)),"n/a")</f>
        <v>2312.1999999999998</v>
      </c>
      <c r="FO13" s="60">
        <f>IFERROR(INDEX(current_projections!$A:$AEK,MATCH(Calculations_forecast!$B13,current_projections!$A:$A,0),MATCH(Calculations_forecast!FO$9,current_projections!$2:$2,0)),"n/a")</f>
        <v>2296.8000000000002</v>
      </c>
      <c r="FP13" s="60">
        <f>IFERROR(INDEX(current_projections!$A:$AEK,MATCH(Calculations_forecast!$B13,current_projections!$A:$A,0),MATCH(Calculations_forecast!FP$9,current_projections!$2:$2,0)),"n/a")</f>
        <v>2321.9</v>
      </c>
      <c r="FQ13" s="60">
        <f>IFERROR(INDEX(current_projections!$A:$AEK,MATCH(Calculations_forecast!$B13,current_projections!$A:$A,0),MATCH(Calculations_forecast!FQ$9,current_projections!$2:$2,0)),"n/a")</f>
        <v>2325.6</v>
      </c>
      <c r="FR13" s="60">
        <f>IFERROR(INDEX(current_projections!$A:$AEK,MATCH(Calculations_forecast!$B13,current_projections!$A:$A,0),MATCH(Calculations_forecast!FR$9,current_projections!$2:$2,0)),"n/a")</f>
        <v>2346.1000000000004</v>
      </c>
      <c r="FS13" s="60">
        <f>IFERROR(INDEX(current_projections!$A:$AEK,MATCH(Calculations_forecast!$B13,current_projections!$A:$A,0),MATCH(Calculations_forecast!FS$9,current_projections!$2:$2,0)),"n/a")</f>
        <v>2365.6999999999998</v>
      </c>
      <c r="FT13" s="60">
        <f>IFERROR(INDEX(current_projections!$A:$AEK,MATCH(Calculations_forecast!$B13,current_projections!$A:$A,0),MATCH(Calculations_forecast!FT$9,current_projections!$2:$2,0)),"n/a")</f>
        <v>2378.3000000000002</v>
      </c>
      <c r="FU13" s="60">
        <f>IFERROR(INDEX(current_projections!$A:$AEK,MATCH(Calculations_forecast!$B13,current_projections!$A:$A,0),MATCH(Calculations_forecast!FU$9,current_projections!$2:$2,0)),"n/a")</f>
        <v>2396</v>
      </c>
      <c r="FV13" s="60">
        <f>IFERROR(INDEX(current_projections!$A:$AEK,MATCH(Calculations_forecast!$B13,current_projections!$A:$A,0),MATCH(Calculations_forecast!FV$9,current_projections!$2:$2,0)),"n/a")</f>
        <v>2403.6999999999998</v>
      </c>
      <c r="FW13" s="60">
        <f>IFERROR(INDEX(current_projections!$A:$AEK,MATCH(Calculations_forecast!$B13,current_projections!$A:$A,0),MATCH(Calculations_forecast!FW$9,current_projections!$2:$2,0)),"n/a")</f>
        <v>2433.1999999999998</v>
      </c>
      <c r="FX13" s="60">
        <f>IFERROR(INDEX(current_projections!$A:$AEK,MATCH(Calculations_forecast!$B13,current_projections!$A:$A,0),MATCH(Calculations_forecast!FX$9,current_projections!$2:$2,0)),"n/a")</f>
        <v>2484.1</v>
      </c>
      <c r="FY13" s="60">
        <f>IFERROR(INDEX(current_projections!$A:$AEK,MATCH(Calculations_forecast!$B13,current_projections!$A:$A,0),MATCH(Calculations_forecast!FY$9,current_projections!$2:$2,0)),"n/a")</f>
        <v>2523.6</v>
      </c>
      <c r="FZ13" s="60">
        <f>IFERROR(INDEX(current_projections!$A:$AEK,MATCH(Calculations_forecast!$B13,current_projections!$A:$A,0),MATCH(Calculations_forecast!FZ$9,current_projections!$2:$2,0)),"n/a")</f>
        <v>2548.1</v>
      </c>
      <c r="GA13" s="60">
        <f>IFERROR(INDEX(current_projections!$A:$AEK,MATCH(Calculations_forecast!$B13,current_projections!$A:$A,0),MATCH(Calculations_forecast!GA$9,current_projections!$2:$2,0)),"n/a")</f>
        <v>2596.4</v>
      </c>
      <c r="GB13" s="60">
        <f>IFERROR(INDEX(current_projections!$A:$AEK,MATCH(Calculations_forecast!$B13,current_projections!$A:$A,0),MATCH(Calculations_forecast!GB$9,current_projections!$2:$2,0)),"n/a")</f>
        <v>2631.7</v>
      </c>
      <c r="GC13" s="60">
        <f>IFERROR(INDEX(current_projections!$A:$AEK,MATCH(Calculations_forecast!$B13,current_projections!$A:$A,0),MATCH(Calculations_forecast!GC$9,current_projections!$2:$2,0)),"n/a")</f>
        <v>2644.8</v>
      </c>
      <c r="GD13" s="60">
        <f>IFERROR(INDEX(current_projections!$A:$AEK,MATCH(Calculations_forecast!$B13,current_projections!$A:$A,0),MATCH(Calculations_forecast!GD$9,current_projections!$2:$2,0)),"n/a")</f>
        <v>2656.8999999999996</v>
      </c>
      <c r="GE13" s="60">
        <f>IFERROR(INDEX(current_projections!$A:$AEK,MATCH(Calculations_forecast!$B13,current_projections!$A:$A,0),MATCH(Calculations_forecast!GE$9,current_projections!$2:$2,0)),"n/a")</f>
        <v>2687.5</v>
      </c>
      <c r="GF13" s="60">
        <f>IFERROR(INDEX(current_projections!$A:$AEK,MATCH(Calculations_forecast!$B13,current_projections!$A:$A,0),MATCH(Calculations_forecast!GF$9,current_projections!$2:$2,0)),"n/a")</f>
        <v>2708.3</v>
      </c>
      <c r="GG13" s="60">
        <f>IFERROR(INDEX(current_projections!$A:$AEK,MATCH(Calculations_forecast!$B13,current_projections!$A:$A,0),MATCH(Calculations_forecast!GG$9,current_projections!$2:$2,0)),"n/a")</f>
        <v>2726.8</v>
      </c>
      <c r="GH13" s="60">
        <f>IFERROR(INDEX(current_projections!$A:$AEK,MATCH(Calculations_forecast!$B13,current_projections!$A:$A,0),MATCH(Calculations_forecast!GH$9,current_projections!$2:$2,0)),"n/a")</f>
        <v>2747.1000000000004</v>
      </c>
      <c r="GI13" s="60">
        <f>IFERROR(INDEX(current_projections!$A:$AEK,MATCH(Calculations_forecast!$B13,current_projections!$A:$A,0),MATCH(Calculations_forecast!GI$9,current_projections!$2:$2,0)),"n/a")</f>
        <v>2777.2999999999997</v>
      </c>
      <c r="GJ13" s="60">
        <f>IFERROR(INDEX(current_projections!$A:$AEK,MATCH(Calculations_forecast!$B13,current_projections!$A:$A,0),MATCH(Calculations_forecast!GJ$9,current_projections!$2:$2,0)),"n/a")</f>
        <v>2786.6</v>
      </c>
      <c r="GK13" s="60">
        <f>IFERROR(INDEX(current_projections!$A:$AEK,MATCH(Calculations_forecast!$B13,current_projections!$A:$A,0),MATCH(Calculations_forecast!GK$9,current_projections!$2:$2,0)),"n/a")</f>
        <v>2820.3999999999996</v>
      </c>
      <c r="GL13" s="60">
        <f>IFERROR(INDEX(current_projections!$A:$AEK,MATCH(Calculations_forecast!$B13,current_projections!$A:$A,0),MATCH(Calculations_forecast!GL$9,current_projections!$2:$2,0)),"n/a")</f>
        <v>2831.5</v>
      </c>
      <c r="GM13" s="60">
        <f>IFERROR(INDEX(current_projections!$A:$AEK,MATCH(Calculations_forecast!$B13,current_projections!$A:$A,0),MATCH(Calculations_forecast!GM$9,current_projections!$2:$2,0)),"n/a")</f>
        <v>2875.8</v>
      </c>
      <c r="GN13" s="60">
        <f>IFERROR(INDEX(current_projections!$A:$AEK,MATCH(Calculations_forecast!$B13,current_projections!$A:$A,0),MATCH(Calculations_forecast!GN$9,current_projections!$2:$2,0)),"n/a")</f>
        <v>2905.5</v>
      </c>
      <c r="GO13" s="60">
        <f>IFERROR(INDEX(current_projections!$A:$AEK,MATCH(Calculations_forecast!$B13,current_projections!$A:$A,0),MATCH(Calculations_forecast!GO$9,current_projections!$2:$2,0)),"n/a")</f>
        <v>2935.6</v>
      </c>
      <c r="GP13" s="122">
        <f>IFERROR(INDEX(current_projections!$A:$AEK,MATCH(Calculations_forecast!$B13,current_projections!$A:$A,0),MATCH(Calculations_forecast!GP$9,current_projections!$2:$2,0)),"n/a")</f>
        <v>2964.2</v>
      </c>
      <c r="GQ13" s="122">
        <f>IFERROR(INDEX(current_projections!$A:$AEK,MATCH(Calculations_forecast!$B13,current_projections!$A:$A,0),MATCH(Calculations_forecast!GQ$9,current_projections!$2:$2,0)),"n/a")</f>
        <v>2984.4599970170116</v>
      </c>
      <c r="GR13" s="60">
        <f>IFERROR(INDEX(current_projections!$A:$AEK,MATCH(Calculations_forecast!$B13,current_projections!$A:$A,0),MATCH(Calculations_forecast!GR$9,current_projections!$2:$2,0)),"n/a")</f>
        <v>3006.6098711129798</v>
      </c>
      <c r="GS13" s="60">
        <f>IFERROR(INDEX(current_projections!$A:$AEK,MATCH(Calculations_forecast!$B13,current_projections!$A:$A,0),MATCH(Calculations_forecast!GS$9,current_projections!$2:$2,0)),"n/a")</f>
        <v>3030.1889191607179</v>
      </c>
      <c r="GT13" s="60">
        <f>IFERROR(INDEX(current_projections!$A:$AEK,MATCH(Calculations_forecast!$B13,current_projections!$A:$A,0),MATCH(Calculations_forecast!GT$9,current_projections!$2:$2,0)),"n/a")</f>
        <v>3082.7500102194654</v>
      </c>
      <c r="GU13" s="60">
        <f>IFERROR(INDEX(current_projections!$A:$AEK,MATCH(Calculations_forecast!$B13,current_projections!$A:$A,0),MATCH(Calculations_forecast!GU$9,current_projections!$2:$2,0)),"n/a")</f>
        <v>3108.6695108602435</v>
      </c>
      <c r="GV13" s="60">
        <f>IFERROR(INDEX(current_projections!$A:$AEK,MATCH(Calculations_forecast!$B13,current_projections!$A:$A,0),MATCH(Calculations_forecast!GV$9,current_projections!$2:$2,0)),"n/a")</f>
        <v>3135.6357629651961</v>
      </c>
      <c r="GW13" s="60">
        <f>IFERROR(INDEX(current_projections!$A:$AEK,MATCH(Calculations_forecast!$B13,current_projections!$A:$A,0),MATCH(Calculations_forecast!GW$9,current_projections!$2:$2,0)),"n/a")</f>
        <v>3163.5094922911585</v>
      </c>
      <c r="GX13" s="60">
        <f>IFERROR(INDEX(current_projections!$A:$AEK,MATCH(Calculations_forecast!$B13,current_projections!$A:$A,0),MATCH(Calculations_forecast!GX$9,current_projections!$2:$2,0)),"n/a")</f>
        <v>3224.3062274535955</v>
      </c>
      <c r="GY13" s="60">
        <f>IFERROR(INDEX(current_projections!$A:$AEK,MATCH(Calculations_forecast!$B13,current_projections!$A:$A,0),MATCH(Calculations_forecast!GY$9,current_projections!$2:$2,0)),"n/a")</f>
        <v>3254.9645818832205</v>
      </c>
      <c r="GZ13" s="122">
        <f>IFERROR(INDEX(current_projections!$A:$AEK,MATCH(Calculations_forecast!$B13,current_projections!$A:$A,0),MATCH(Calculations_forecast!GZ$9,current_projections!$2:$2,0)),"n/a")</f>
        <v>3286.5202438230617</v>
      </c>
      <c r="HA13" s="122">
        <f>IFERROR(INDEX(current_projections!$A:$AEK,MATCH(Calculations_forecast!$B13,current_projections!$A:$A,0),MATCH(Calculations_forecast!HA$9,current_projections!$2:$2,0)),"n/a")</f>
        <v>3319.0302266169247</v>
      </c>
      <c r="HB13" s="122">
        <f>IFERROR(INDEX(current_projections!$A:$AEK,MATCH(Calculations_forecast!$B13,current_projections!$A:$A,0),MATCH(Calculations_forecast!HB$9,current_projections!$2:$2,0)),"n/a")</f>
        <v>3386.8387897539778</v>
      </c>
      <c r="HC13" s="60">
        <f>IFERROR(INDEX(current_projections!$A:$AEK,MATCH(Calculations_forecast!$B13,current_projections!$A:$A,0),MATCH(Calculations_forecast!HC$9,current_projections!$2:$2,0)),"n/a")</f>
        <v>3421.5863404691509</v>
      </c>
      <c r="IW13"/>
      <c r="IX13"/>
      <c r="IY13"/>
    </row>
    <row r="14" spans="1:259">
      <c r="A14" s="7" t="s">
        <v>174</v>
      </c>
      <c r="B14" s="8" t="s">
        <v>34</v>
      </c>
      <c r="C14" s="60">
        <f>IFERROR(INDEX(current_projections!$A:$AEK,MATCH(Calculations_forecast!$B14,current_projections!$A:$A,0),MATCH(Calculations_forecast!C$9,current_projections!$2:$2,0)),"n/a")</f>
        <v>46.2</v>
      </c>
      <c r="D14" s="60">
        <f>IFERROR(INDEX(current_projections!$A:$AEK,MATCH(Calculations_forecast!$B14,current_projections!$A:$A,0),MATCH(Calculations_forecast!D$9,current_projections!$2:$2,0)),"n/a")</f>
        <v>46.5</v>
      </c>
      <c r="E14" s="60">
        <f>IFERROR(INDEX(current_projections!$A:$AEK,MATCH(Calculations_forecast!$B14,current_projections!$A:$A,0),MATCH(Calculations_forecast!E$9,current_projections!$2:$2,0)),"n/a")</f>
        <v>47</v>
      </c>
      <c r="F14" s="60">
        <f>IFERROR(INDEX(current_projections!$A:$AEK,MATCH(Calculations_forecast!$B14,current_projections!$A:$A,0),MATCH(Calculations_forecast!F$9,current_projections!$2:$2,0)),"n/a")</f>
        <v>46.7</v>
      </c>
      <c r="G14" s="60">
        <f>IFERROR(INDEX(current_projections!$A:$AEK,MATCH(Calculations_forecast!$B14,current_projections!$A:$A,0),MATCH(Calculations_forecast!G$9,current_projections!$2:$2,0)),"n/a")</f>
        <v>50.7</v>
      </c>
      <c r="H14" s="60">
        <f>IFERROR(INDEX(current_projections!$A:$AEK,MATCH(Calculations_forecast!$B14,current_projections!$A:$A,0),MATCH(Calculations_forecast!H$9,current_projections!$2:$2,0)),"n/a")</f>
        <v>51.400000000000006</v>
      </c>
      <c r="I14" s="60">
        <f>IFERROR(INDEX(current_projections!$A:$AEK,MATCH(Calculations_forecast!$B14,current_projections!$A:$A,0),MATCH(Calculations_forecast!I$9,current_projections!$2:$2,0)),"n/a")</f>
        <v>51.7</v>
      </c>
      <c r="J14" s="60">
        <f>IFERROR(INDEX(current_projections!$A:$AEK,MATCH(Calculations_forecast!$B14,current_projections!$A:$A,0),MATCH(Calculations_forecast!J$9,current_projections!$2:$2,0)),"n/a")</f>
        <v>52.2</v>
      </c>
      <c r="K14" s="60">
        <f>IFERROR(INDEX(current_projections!$A:$AEK,MATCH(Calculations_forecast!$B14,current_projections!$A:$A,0),MATCH(Calculations_forecast!K$9,current_projections!$2:$2,0)),"n/a")</f>
        <v>58.599999999999994</v>
      </c>
      <c r="L14" s="60">
        <f>IFERROR(INDEX(current_projections!$A:$AEK,MATCH(Calculations_forecast!$B14,current_projections!$A:$A,0),MATCH(Calculations_forecast!L$9,current_projections!$2:$2,0)),"n/a")</f>
        <v>59.199999999999996</v>
      </c>
      <c r="M14" s="60">
        <f>IFERROR(INDEX(current_projections!$A:$AEK,MATCH(Calculations_forecast!$B14,current_projections!$A:$A,0),MATCH(Calculations_forecast!M$9,current_projections!$2:$2,0)),"n/a")</f>
        <v>59.8</v>
      </c>
      <c r="N14" s="60">
        <f>IFERROR(INDEX(current_projections!$A:$AEK,MATCH(Calculations_forecast!$B14,current_projections!$A:$A,0),MATCH(Calculations_forecast!N$9,current_projections!$2:$2,0)),"n/a")</f>
        <v>60.8</v>
      </c>
      <c r="O14" s="60">
        <f>IFERROR(INDEX(current_projections!$A:$AEK,MATCH(Calculations_forecast!$B14,current_projections!$A:$A,0),MATCH(Calculations_forecast!O$9,current_projections!$2:$2,0)),"n/a")</f>
        <v>74.100000000000009</v>
      </c>
      <c r="P14" s="60">
        <f>IFERROR(INDEX(current_projections!$A:$AEK,MATCH(Calculations_forecast!$B14,current_projections!$A:$A,0),MATCH(Calculations_forecast!P$9,current_projections!$2:$2,0)),"n/a")</f>
        <v>75.3</v>
      </c>
      <c r="Q14" s="60">
        <f>IFERROR(INDEX(current_projections!$A:$AEK,MATCH(Calculations_forecast!$B14,current_projections!$A:$A,0),MATCH(Calculations_forecast!Q$9,current_projections!$2:$2,0)),"n/a")</f>
        <v>76.599999999999994</v>
      </c>
      <c r="R14" s="60">
        <f>IFERROR(INDEX(current_projections!$A:$AEK,MATCH(Calculations_forecast!$B14,current_projections!$A:$A,0),MATCH(Calculations_forecast!R$9,current_projections!$2:$2,0)),"n/a")</f>
        <v>78.199999999999989</v>
      </c>
      <c r="S14" s="60">
        <f>IFERROR(INDEX(current_projections!$A:$AEK,MATCH(Calculations_forecast!$B14,current_projections!$A:$A,0),MATCH(Calculations_forecast!S$9,current_projections!$2:$2,0)),"n/a")</f>
        <v>83.699999999999989</v>
      </c>
      <c r="T14" s="60">
        <f>IFERROR(INDEX(current_projections!$A:$AEK,MATCH(Calculations_forecast!$B14,current_projections!$A:$A,0),MATCH(Calculations_forecast!T$9,current_projections!$2:$2,0)),"n/a")</f>
        <v>85.199999999999989</v>
      </c>
      <c r="U14" s="60">
        <f>IFERROR(INDEX(current_projections!$A:$AEK,MATCH(Calculations_forecast!$B14,current_projections!$A:$A,0),MATCH(Calculations_forecast!U$9,current_projections!$2:$2,0)),"n/a")</f>
        <v>86.9</v>
      </c>
      <c r="V14" s="60">
        <f>IFERROR(INDEX(current_projections!$A:$AEK,MATCH(Calculations_forecast!$B14,current_projections!$A:$A,0),MATCH(Calculations_forecast!V$9,current_projections!$2:$2,0)),"n/a")</f>
        <v>87.100000000000009</v>
      </c>
      <c r="W14" s="60">
        <f>IFERROR(INDEX(current_projections!$A:$AEK,MATCH(Calculations_forecast!$B14,current_projections!$A:$A,0),MATCH(Calculations_forecast!W$9,current_projections!$2:$2,0)),"n/a")</f>
        <v>88.3</v>
      </c>
      <c r="X14" s="60">
        <f>IFERROR(INDEX(current_projections!$A:$AEK,MATCH(Calculations_forecast!$B14,current_projections!$A:$A,0),MATCH(Calculations_forecast!X$9,current_projections!$2:$2,0)),"n/a")</f>
        <v>88.6</v>
      </c>
      <c r="Y14" s="60">
        <f>IFERROR(INDEX(current_projections!$A:$AEK,MATCH(Calculations_forecast!$B14,current_projections!$A:$A,0),MATCH(Calculations_forecast!Y$9,current_projections!$2:$2,0)),"n/a")</f>
        <v>90.4</v>
      </c>
      <c r="Z14" s="60">
        <f>IFERROR(INDEX(current_projections!$A:$AEK,MATCH(Calculations_forecast!$B14,current_projections!$A:$A,0),MATCH(Calculations_forecast!Z$9,current_projections!$2:$2,0)),"n/a")</f>
        <v>92.5</v>
      </c>
      <c r="AA14" s="60">
        <f>IFERROR(INDEX(current_projections!$A:$AEK,MATCH(Calculations_forecast!$B14,current_projections!$A:$A,0),MATCH(Calculations_forecast!AA$9,current_projections!$2:$2,0)),"n/a")</f>
        <v>99.5</v>
      </c>
      <c r="AB14" s="60">
        <f>IFERROR(INDEX(current_projections!$A:$AEK,MATCH(Calculations_forecast!$B14,current_projections!$A:$A,0),MATCH(Calculations_forecast!AB$9,current_projections!$2:$2,0)),"n/a")</f>
        <v>101</v>
      </c>
      <c r="AC14" s="60">
        <f>IFERROR(INDEX(current_projections!$A:$AEK,MATCH(Calculations_forecast!$B14,current_projections!$A:$A,0),MATCH(Calculations_forecast!AC$9,current_projections!$2:$2,0)),"n/a")</f>
        <v>102.8</v>
      </c>
      <c r="AD14" s="60">
        <f>IFERROR(INDEX(current_projections!$A:$AEK,MATCH(Calculations_forecast!$B14,current_projections!$A:$A,0),MATCH(Calculations_forecast!AD$9,current_projections!$2:$2,0)),"n/a")</f>
        <v>104.39999999999999</v>
      </c>
      <c r="AE14" s="60">
        <f>IFERROR(INDEX(current_projections!$A:$AEK,MATCH(Calculations_forecast!$B14,current_projections!$A:$A,0),MATCH(Calculations_forecast!AE$9,current_projections!$2:$2,0)),"n/a")</f>
        <v>110</v>
      </c>
      <c r="AF14" s="60">
        <f>IFERROR(INDEX(current_projections!$A:$AEK,MATCH(Calculations_forecast!$B14,current_projections!$A:$A,0),MATCH(Calculations_forecast!AF$9,current_projections!$2:$2,0)),"n/a")</f>
        <v>112.8</v>
      </c>
      <c r="AG14" s="60">
        <f>IFERROR(INDEX(current_projections!$A:$AEK,MATCH(Calculations_forecast!$B14,current_projections!$A:$A,0),MATCH(Calculations_forecast!AG$9,current_projections!$2:$2,0)),"n/a")</f>
        <v>115.10000000000001</v>
      </c>
      <c r="AH14" s="60">
        <f>IFERROR(INDEX(current_projections!$A:$AEK,MATCH(Calculations_forecast!$B14,current_projections!$A:$A,0),MATCH(Calculations_forecast!AH$9,current_projections!$2:$2,0)),"n/a")</f>
        <v>117.4</v>
      </c>
      <c r="AI14" s="60">
        <f>IFERROR(INDEX(current_projections!$A:$AEK,MATCH(Calculations_forecast!$B14,current_projections!$A:$A,0),MATCH(Calculations_forecast!AI$9,current_projections!$2:$2,0)),"n/a")</f>
        <v>124.8</v>
      </c>
      <c r="AJ14" s="60">
        <f>IFERROR(INDEX(current_projections!$A:$AEK,MATCH(Calculations_forecast!$B14,current_projections!$A:$A,0),MATCH(Calculations_forecast!AJ$9,current_projections!$2:$2,0)),"n/a")</f>
        <v>129.80000000000001</v>
      </c>
      <c r="AK14" s="60">
        <f>IFERROR(INDEX(current_projections!$A:$AEK,MATCH(Calculations_forecast!$B14,current_projections!$A:$A,0),MATCH(Calculations_forecast!AK$9,current_projections!$2:$2,0)),"n/a")</f>
        <v>134.30000000000001</v>
      </c>
      <c r="AL14" s="60">
        <f>IFERROR(INDEX(current_projections!$A:$AEK,MATCH(Calculations_forecast!$B14,current_projections!$A:$A,0),MATCH(Calculations_forecast!AL$9,current_projections!$2:$2,0)),"n/a")</f>
        <v>139.6</v>
      </c>
      <c r="AM14" s="60">
        <f>IFERROR(INDEX(current_projections!$A:$AEK,MATCH(Calculations_forecast!$B14,current_projections!$A:$A,0),MATCH(Calculations_forecast!AM$9,current_projections!$2:$2,0)),"n/a")</f>
        <v>146.9</v>
      </c>
      <c r="AN14" s="60">
        <f>IFERROR(INDEX(current_projections!$A:$AEK,MATCH(Calculations_forecast!$B14,current_projections!$A:$A,0),MATCH(Calculations_forecast!AN$9,current_projections!$2:$2,0)),"n/a")</f>
        <v>151.30000000000001</v>
      </c>
      <c r="AO14" s="60">
        <f>IFERROR(INDEX(current_projections!$A:$AEK,MATCH(Calculations_forecast!$B14,current_projections!$A:$A,0),MATCH(Calculations_forecast!AO$9,current_projections!$2:$2,0)),"n/a")</f>
        <v>156.30000000000001</v>
      </c>
      <c r="AP14" s="60">
        <f>IFERROR(INDEX(current_projections!$A:$AEK,MATCH(Calculations_forecast!$B14,current_projections!$A:$A,0),MATCH(Calculations_forecast!AP$9,current_projections!$2:$2,0)),"n/a")</f>
        <v>160.30000000000001</v>
      </c>
      <c r="AQ14" s="60">
        <f>IFERROR(INDEX(current_projections!$A:$AEK,MATCH(Calculations_forecast!$B14,current_projections!$A:$A,0),MATCH(Calculations_forecast!AQ$9,current_projections!$2:$2,0)),"n/a")</f>
        <v>162.9</v>
      </c>
      <c r="AR14" s="60">
        <f>IFERROR(INDEX(current_projections!$A:$AEK,MATCH(Calculations_forecast!$B14,current_projections!$A:$A,0),MATCH(Calculations_forecast!AR$9,current_projections!$2:$2,0)),"n/a")</f>
        <v>163.9</v>
      </c>
      <c r="AS14" s="60">
        <f>IFERROR(INDEX(current_projections!$A:$AEK,MATCH(Calculations_forecast!$B14,current_projections!$A:$A,0),MATCH(Calculations_forecast!AS$9,current_projections!$2:$2,0)),"n/a")</f>
        <v>168</v>
      </c>
      <c r="AT14" s="60">
        <f>IFERROR(INDEX(current_projections!$A:$AEK,MATCH(Calculations_forecast!$B14,current_projections!$A:$A,0),MATCH(Calculations_forecast!AT$9,current_projections!$2:$2,0)),"n/a")</f>
        <v>174.1</v>
      </c>
      <c r="AU14" s="60">
        <f>IFERROR(INDEX(current_projections!$A:$AEK,MATCH(Calculations_forecast!$B14,current_projections!$A:$A,0),MATCH(Calculations_forecast!AU$9,current_projections!$2:$2,0)),"n/a")</f>
        <v>191</v>
      </c>
      <c r="AV14" s="60">
        <f>IFERROR(INDEX(current_projections!$A:$AEK,MATCH(Calculations_forecast!$B14,current_projections!$A:$A,0),MATCH(Calculations_forecast!AV$9,current_projections!$2:$2,0)),"n/a")</f>
        <v>194.70000000000002</v>
      </c>
      <c r="AW14" s="60">
        <f>IFERROR(INDEX(current_projections!$A:$AEK,MATCH(Calculations_forecast!$B14,current_projections!$A:$A,0),MATCH(Calculations_forecast!AW$9,current_projections!$2:$2,0)),"n/a")</f>
        <v>199.5</v>
      </c>
      <c r="AX14" s="60">
        <f>IFERROR(INDEX(current_projections!$A:$AEK,MATCH(Calculations_forecast!$B14,current_projections!$A:$A,0),MATCH(Calculations_forecast!AX$9,current_projections!$2:$2,0)),"n/a")</f>
        <v>202.2</v>
      </c>
      <c r="AY14" s="60">
        <f>IFERROR(INDEX(current_projections!$A:$AEK,MATCH(Calculations_forecast!$B14,current_projections!$A:$A,0),MATCH(Calculations_forecast!AY$9,current_projections!$2:$2,0)),"n/a")</f>
        <v>207.2</v>
      </c>
      <c r="AZ14" s="60">
        <f>IFERROR(INDEX(current_projections!$A:$AEK,MATCH(Calculations_forecast!$B14,current_projections!$A:$A,0),MATCH(Calculations_forecast!AZ$9,current_projections!$2:$2,0)),"n/a")</f>
        <v>209.2</v>
      </c>
      <c r="BA14" s="60">
        <f>IFERROR(INDEX(current_projections!$A:$AEK,MATCH(Calculations_forecast!$B14,current_projections!$A:$A,0),MATCH(Calculations_forecast!BA$9,current_projections!$2:$2,0)),"n/a")</f>
        <v>211.6</v>
      </c>
      <c r="BB14" s="60">
        <f>IFERROR(INDEX(current_projections!$A:$AEK,MATCH(Calculations_forecast!$B14,current_projections!$A:$A,0),MATCH(Calculations_forecast!BB$9,current_projections!$2:$2,0)),"n/a")</f>
        <v>212.4</v>
      </c>
      <c r="BC14" s="60">
        <f>IFERROR(INDEX(current_projections!$A:$AEK,MATCH(Calculations_forecast!$B14,current_projections!$A:$A,0),MATCH(Calculations_forecast!BC$9,current_projections!$2:$2,0)),"n/a")</f>
        <v>220.1</v>
      </c>
      <c r="BD14" s="60">
        <f>IFERROR(INDEX(current_projections!$A:$AEK,MATCH(Calculations_forecast!$B14,current_projections!$A:$A,0),MATCH(Calculations_forecast!BD$9,current_projections!$2:$2,0)),"n/a")</f>
        <v>224.29999999999998</v>
      </c>
      <c r="BE14" s="60">
        <f>IFERROR(INDEX(current_projections!$A:$AEK,MATCH(Calculations_forecast!$B14,current_projections!$A:$A,0),MATCH(Calculations_forecast!BE$9,current_projections!$2:$2,0)),"n/a")</f>
        <v>228.9</v>
      </c>
      <c r="BF14" s="60">
        <f>IFERROR(INDEX(current_projections!$A:$AEK,MATCH(Calculations_forecast!$B14,current_projections!$A:$A,0),MATCH(Calculations_forecast!BF$9,current_projections!$2:$2,0)),"n/a")</f>
        <v>235.5</v>
      </c>
      <c r="BG14" s="60">
        <f>IFERROR(INDEX(current_projections!$A:$AEK,MATCH(Calculations_forecast!$B14,current_projections!$A:$A,0),MATCH(Calculations_forecast!BG$9,current_projections!$2:$2,0)),"n/a")</f>
        <v>250.8</v>
      </c>
      <c r="BH14" s="60">
        <f>IFERROR(INDEX(current_projections!$A:$AEK,MATCH(Calculations_forecast!$B14,current_projections!$A:$A,0),MATCH(Calculations_forecast!BH$9,current_projections!$2:$2,0)),"n/a")</f>
        <v>256.8</v>
      </c>
      <c r="BI14" s="60">
        <f>IFERROR(INDEX(current_projections!$A:$AEK,MATCH(Calculations_forecast!$B14,current_projections!$A:$A,0),MATCH(Calculations_forecast!BI$9,current_projections!$2:$2,0)),"n/a")</f>
        <v>261.90000000000003</v>
      </c>
      <c r="BJ14" s="60">
        <f>IFERROR(INDEX(current_projections!$A:$AEK,MATCH(Calculations_forecast!$B14,current_projections!$A:$A,0),MATCH(Calculations_forecast!BJ$9,current_projections!$2:$2,0)),"n/a")</f>
        <v>265.90000000000003</v>
      </c>
      <c r="BK14" s="60">
        <f>IFERROR(INDEX(current_projections!$A:$AEK,MATCH(Calculations_forecast!$B14,current_projections!$A:$A,0),MATCH(Calculations_forecast!BK$9,current_projections!$2:$2,0)),"n/a")</f>
        <v>275.7</v>
      </c>
      <c r="BL14" s="60">
        <f>IFERROR(INDEX(current_projections!$A:$AEK,MATCH(Calculations_forecast!$B14,current_projections!$A:$A,0),MATCH(Calculations_forecast!BL$9,current_projections!$2:$2,0)),"n/a")</f>
        <v>279.8</v>
      </c>
      <c r="BM14" s="60">
        <f>IFERROR(INDEX(current_projections!$A:$AEK,MATCH(Calculations_forecast!$B14,current_projections!$A:$A,0),MATCH(Calculations_forecast!BM$9,current_projections!$2:$2,0)),"n/a")</f>
        <v>284.59999999999997</v>
      </c>
      <c r="BN14" s="60">
        <f>IFERROR(INDEX(current_projections!$A:$AEK,MATCH(Calculations_forecast!$B14,current_projections!$A:$A,0),MATCH(Calculations_forecast!BN$9,current_projections!$2:$2,0)),"n/a")</f>
        <v>291.09999999999997</v>
      </c>
      <c r="BO14" s="60">
        <f>IFERROR(INDEX(current_projections!$A:$AEK,MATCH(Calculations_forecast!$B14,current_projections!$A:$A,0),MATCH(Calculations_forecast!BO$9,current_projections!$2:$2,0)),"n/a")</f>
        <v>298.2</v>
      </c>
      <c r="BP14" s="60">
        <f>IFERROR(INDEX(current_projections!$A:$AEK,MATCH(Calculations_forecast!$B14,current_projections!$A:$A,0),MATCH(Calculations_forecast!BP$9,current_projections!$2:$2,0)),"n/a")</f>
        <v>301.90000000000003</v>
      </c>
      <c r="BQ14" s="60">
        <f>IFERROR(INDEX(current_projections!$A:$AEK,MATCH(Calculations_forecast!$B14,current_projections!$A:$A,0),MATCH(Calculations_forecast!BQ$9,current_projections!$2:$2,0)),"n/a")</f>
        <v>306.90000000000003</v>
      </c>
      <c r="BR14" s="60">
        <f>IFERROR(INDEX(current_projections!$A:$AEK,MATCH(Calculations_forecast!$B14,current_projections!$A:$A,0),MATCH(Calculations_forecast!BR$9,current_projections!$2:$2,0)),"n/a")</f>
        <v>312.59999999999997</v>
      </c>
      <c r="BS14" s="60">
        <f>IFERROR(INDEX(current_projections!$A:$AEK,MATCH(Calculations_forecast!$B14,current_projections!$A:$A,0),MATCH(Calculations_forecast!BS$9,current_projections!$2:$2,0)),"n/a")</f>
        <v>317.39999999999998</v>
      </c>
      <c r="BT14" s="60">
        <f>IFERROR(INDEX(current_projections!$A:$AEK,MATCH(Calculations_forecast!$B14,current_projections!$A:$A,0),MATCH(Calculations_forecast!BT$9,current_projections!$2:$2,0)),"n/a")</f>
        <v>321.5</v>
      </c>
      <c r="BU14" s="60">
        <f>IFERROR(INDEX(current_projections!$A:$AEK,MATCH(Calculations_forecast!$B14,current_projections!$A:$A,0),MATCH(Calculations_forecast!BU$9,current_projections!$2:$2,0)),"n/a")</f>
        <v>326.3</v>
      </c>
      <c r="BV14" s="60">
        <f>IFERROR(INDEX(current_projections!$A:$AEK,MATCH(Calculations_forecast!$B14,current_projections!$A:$A,0),MATCH(Calculations_forecast!BV$9,current_projections!$2:$2,0)),"n/a")</f>
        <v>333.3</v>
      </c>
      <c r="BW14" s="60">
        <f>IFERROR(INDEX(current_projections!$A:$AEK,MATCH(Calculations_forecast!$B14,current_projections!$A:$A,0),MATCH(Calculations_forecast!BW$9,current_projections!$2:$2,0)),"n/a")</f>
        <v>352.7</v>
      </c>
      <c r="BX14" s="60">
        <f>IFERROR(INDEX(current_projections!$A:$AEK,MATCH(Calculations_forecast!$B14,current_projections!$A:$A,0),MATCH(Calculations_forecast!BX$9,current_projections!$2:$2,0)),"n/a")</f>
        <v>360</v>
      </c>
      <c r="BY14" s="60">
        <f>IFERROR(INDEX(current_projections!$A:$AEK,MATCH(Calculations_forecast!$B14,current_projections!$A:$A,0),MATCH(Calculations_forecast!BY$9,current_projections!$2:$2,0)),"n/a")</f>
        <v>366.2</v>
      </c>
      <c r="BZ14" s="60">
        <f>IFERROR(INDEX(current_projections!$A:$AEK,MATCH(Calculations_forecast!$B14,current_projections!$A:$A,0),MATCH(Calculations_forecast!BZ$9,current_projections!$2:$2,0)),"n/a")</f>
        <v>373.7</v>
      </c>
      <c r="CA14" s="60">
        <f>IFERROR(INDEX(current_projections!$A:$AEK,MATCH(Calculations_forecast!$B14,current_projections!$A:$A,0),MATCH(Calculations_forecast!CA$9,current_projections!$2:$2,0)),"n/a")</f>
        <v>379.7</v>
      </c>
      <c r="CB14" s="60">
        <f>IFERROR(INDEX(current_projections!$A:$AEK,MATCH(Calculations_forecast!$B14,current_projections!$A:$A,0),MATCH(Calculations_forecast!CB$9,current_projections!$2:$2,0)),"n/a")</f>
        <v>384.29999999999995</v>
      </c>
      <c r="CC14" s="60">
        <f>IFERROR(INDEX(current_projections!$A:$AEK,MATCH(Calculations_forecast!$B14,current_projections!$A:$A,0),MATCH(Calculations_forecast!CC$9,current_projections!$2:$2,0)),"n/a")</f>
        <v>388.8</v>
      </c>
      <c r="CD14" s="60">
        <f>IFERROR(INDEX(current_projections!$A:$AEK,MATCH(Calculations_forecast!$B14,current_projections!$A:$A,0),MATCH(Calculations_forecast!CD$9,current_projections!$2:$2,0)),"n/a")</f>
        <v>394.90000000000003</v>
      </c>
      <c r="CE14" s="60">
        <f>IFERROR(INDEX(current_projections!$A:$AEK,MATCH(Calculations_forecast!$B14,current_projections!$A:$A,0),MATCH(Calculations_forecast!CE$9,current_projections!$2:$2,0)),"n/a")</f>
        <v>403.5</v>
      </c>
      <c r="CF14" s="60">
        <f>IFERROR(INDEX(current_projections!$A:$AEK,MATCH(Calculations_forecast!$B14,current_projections!$A:$A,0),MATCH(Calculations_forecast!CF$9,current_projections!$2:$2,0)),"n/a")</f>
        <v>408.9</v>
      </c>
      <c r="CG14" s="60">
        <f>IFERROR(INDEX(current_projections!$A:$AEK,MATCH(Calculations_forecast!$B14,current_projections!$A:$A,0),MATCH(Calculations_forecast!CG$9,current_projections!$2:$2,0)),"n/a")</f>
        <v>416.59999999999997</v>
      </c>
      <c r="CH14" s="60">
        <f>IFERROR(INDEX(current_projections!$A:$AEK,MATCH(Calculations_forecast!$B14,current_projections!$A:$A,0),MATCH(Calculations_forecast!CH$9,current_projections!$2:$2,0)),"n/a")</f>
        <v>419.4</v>
      </c>
      <c r="CI14" s="60">
        <f>IFERROR(INDEX(current_projections!$A:$AEK,MATCH(Calculations_forecast!$B14,current_projections!$A:$A,0),MATCH(Calculations_forecast!CI$9,current_projections!$2:$2,0)),"n/a")</f>
        <v>423</v>
      </c>
      <c r="CJ14" s="60">
        <f>IFERROR(INDEX(current_projections!$A:$AEK,MATCH(Calculations_forecast!$B14,current_projections!$A:$A,0),MATCH(Calculations_forecast!CJ$9,current_projections!$2:$2,0)),"n/a")</f>
        <v>429.7</v>
      </c>
      <c r="CK14" s="60">
        <f>IFERROR(INDEX(current_projections!$A:$AEK,MATCH(Calculations_forecast!$B14,current_projections!$A:$A,0),MATCH(Calculations_forecast!CK$9,current_projections!$2:$2,0)),"n/a")</f>
        <v>435.5</v>
      </c>
      <c r="CL14" s="60">
        <f>IFERROR(INDEX(current_projections!$A:$AEK,MATCH(Calculations_forecast!$B14,current_projections!$A:$A,0),MATCH(Calculations_forecast!CL$9,current_projections!$2:$2,0)),"n/a")</f>
        <v>440.59999999999997</v>
      </c>
      <c r="CM14" s="60">
        <f>IFERROR(INDEX(current_projections!$A:$AEK,MATCH(Calculations_forecast!$B14,current_projections!$A:$A,0),MATCH(Calculations_forecast!CM$9,current_projections!$2:$2,0)),"n/a")</f>
        <v>452.5</v>
      </c>
      <c r="CN14" s="60">
        <f>IFERROR(INDEX(current_projections!$A:$AEK,MATCH(Calculations_forecast!$B14,current_projections!$A:$A,0),MATCH(Calculations_forecast!CN$9,current_projections!$2:$2,0)),"n/a")</f>
        <v>458.1</v>
      </c>
      <c r="CO14" s="60">
        <f>IFERROR(INDEX(current_projections!$A:$AEK,MATCH(Calculations_forecast!$B14,current_projections!$A:$A,0),MATCH(Calculations_forecast!CO$9,current_projections!$2:$2,0)),"n/a")</f>
        <v>461.2</v>
      </c>
      <c r="CP14" s="60">
        <f>IFERROR(INDEX(current_projections!$A:$AEK,MATCH(Calculations_forecast!$B14,current_projections!$A:$A,0),MATCH(Calculations_forecast!CP$9,current_projections!$2:$2,0)),"n/a")</f>
        <v>456.5</v>
      </c>
      <c r="CQ14" s="60">
        <f>IFERROR(INDEX(current_projections!$A:$AEK,MATCH(Calculations_forecast!$B14,current_projections!$A:$A,0),MATCH(Calculations_forecast!CQ$9,current_projections!$2:$2,0)),"n/a")</f>
        <v>475.90000000000003</v>
      </c>
      <c r="CR14" s="60">
        <f>IFERROR(INDEX(current_projections!$A:$AEK,MATCH(Calculations_forecast!$B14,current_projections!$A:$A,0),MATCH(Calculations_forecast!CR$9,current_projections!$2:$2,0)),"n/a")</f>
        <v>476.5</v>
      </c>
      <c r="CS14" s="60">
        <f>IFERROR(INDEX(current_projections!$A:$AEK,MATCH(Calculations_forecast!$B14,current_projections!$A:$A,0),MATCH(Calculations_forecast!CS$9,current_projections!$2:$2,0)),"n/a")</f>
        <v>481</v>
      </c>
      <c r="CT14" s="60">
        <f>IFERROR(INDEX(current_projections!$A:$AEK,MATCH(Calculations_forecast!$B14,current_projections!$A:$A,0),MATCH(Calculations_forecast!CT$9,current_projections!$2:$2,0)),"n/a")</f>
        <v>485.2</v>
      </c>
      <c r="CU14" s="60">
        <f>IFERROR(INDEX(current_projections!$A:$AEK,MATCH(Calculations_forecast!$B14,current_projections!$A:$A,0),MATCH(Calculations_forecast!CU$9,current_projections!$2:$2,0)),"n/a")</f>
        <v>500.40000000000003</v>
      </c>
      <c r="CV14" s="60">
        <f>IFERROR(INDEX(current_projections!$A:$AEK,MATCH(Calculations_forecast!$B14,current_projections!$A:$A,0),MATCH(Calculations_forecast!CV$9,current_projections!$2:$2,0)),"n/a")</f>
        <v>507.6</v>
      </c>
      <c r="CW14" s="60">
        <f>IFERROR(INDEX(current_projections!$A:$AEK,MATCH(Calculations_forecast!$B14,current_projections!$A:$A,0),MATCH(Calculations_forecast!CW$9,current_projections!$2:$2,0)),"n/a")</f>
        <v>513.5</v>
      </c>
      <c r="CX14" s="60">
        <f>IFERROR(INDEX(current_projections!$A:$AEK,MATCH(Calculations_forecast!$B14,current_projections!$A:$A,0),MATCH(Calculations_forecast!CX$9,current_projections!$2:$2,0)),"n/a")</f>
        <v>521.20000000000005</v>
      </c>
      <c r="CY14" s="60">
        <f>IFERROR(INDEX(current_projections!$A:$AEK,MATCH(Calculations_forecast!$B14,current_projections!$A:$A,0),MATCH(Calculations_forecast!CY$9,current_projections!$2:$2,0)),"n/a")</f>
        <v>528.20000000000005</v>
      </c>
      <c r="CZ14" s="60">
        <f>IFERROR(INDEX(current_projections!$A:$AEK,MATCH(Calculations_forecast!$B14,current_projections!$A:$A,0),MATCH(Calculations_forecast!CZ$9,current_projections!$2:$2,0)),"n/a")</f>
        <v>532.70000000000005</v>
      </c>
      <c r="DA14" s="60">
        <f>IFERROR(INDEX(current_projections!$A:$AEK,MATCH(Calculations_forecast!$B14,current_projections!$A:$A,0),MATCH(Calculations_forecast!DA$9,current_projections!$2:$2,0)),"n/a")</f>
        <v>538.1</v>
      </c>
      <c r="DB14" s="60">
        <f>IFERROR(INDEX(current_projections!$A:$AEK,MATCH(Calculations_forecast!$B14,current_projections!$A:$A,0),MATCH(Calculations_forecast!DB$9,current_projections!$2:$2,0)),"n/a")</f>
        <v>543.1</v>
      </c>
      <c r="DC14" s="60">
        <f>IFERROR(INDEX(current_projections!$A:$AEK,MATCH(Calculations_forecast!$B14,current_projections!$A:$A,0),MATCH(Calculations_forecast!DC$9,current_projections!$2:$2,0)),"n/a")</f>
        <v>545.9</v>
      </c>
      <c r="DD14" s="60">
        <f>IFERROR(INDEX(current_projections!$A:$AEK,MATCH(Calculations_forecast!$B14,current_projections!$A:$A,0),MATCH(Calculations_forecast!DD$9,current_projections!$2:$2,0)),"n/a")</f>
        <v>554.40000000000009</v>
      </c>
      <c r="DE14" s="60">
        <f>IFERROR(INDEX(current_projections!$A:$AEK,MATCH(Calculations_forecast!$B14,current_projections!$A:$A,0),MATCH(Calculations_forecast!DE$9,current_projections!$2:$2,0)),"n/a")</f>
        <v>561.79999999999995</v>
      </c>
      <c r="DF14" s="60">
        <f>IFERROR(INDEX(current_projections!$A:$AEK,MATCH(Calculations_forecast!$B14,current_projections!$A:$A,0),MATCH(Calculations_forecast!DF$9,current_projections!$2:$2,0)),"n/a")</f>
        <v>569.4</v>
      </c>
      <c r="DG14" s="60">
        <f>IFERROR(INDEX(current_projections!$A:$AEK,MATCH(Calculations_forecast!$B14,current_projections!$A:$A,0),MATCH(Calculations_forecast!DG$9,current_projections!$2:$2,0)),"n/a")</f>
        <v>577.29999999999995</v>
      </c>
      <c r="DH14" s="60">
        <f>IFERROR(INDEX(current_projections!$A:$AEK,MATCH(Calculations_forecast!$B14,current_projections!$A:$A,0),MATCH(Calculations_forecast!DH$9,current_projections!$2:$2,0)),"n/a")</f>
        <v>584.9</v>
      </c>
      <c r="DI14" s="60">
        <f>IFERROR(INDEX(current_projections!$A:$AEK,MATCH(Calculations_forecast!$B14,current_projections!$A:$A,0),MATCH(Calculations_forecast!DI$9,current_projections!$2:$2,0)),"n/a")</f>
        <v>593.5</v>
      </c>
      <c r="DJ14" s="60">
        <f>IFERROR(INDEX(current_projections!$A:$AEK,MATCH(Calculations_forecast!$B14,current_projections!$A:$A,0),MATCH(Calculations_forecast!DJ$9,current_projections!$2:$2,0)),"n/a")</f>
        <v>605.29999999999995</v>
      </c>
      <c r="DK14" s="60">
        <f>IFERROR(INDEX(current_projections!$A:$AEK,MATCH(Calculations_forecast!$B14,current_projections!$A:$A,0),MATCH(Calculations_forecast!DK$9,current_projections!$2:$2,0)),"n/a")</f>
        <v>613.29999999999995</v>
      </c>
      <c r="DL14" s="60">
        <f>IFERROR(INDEX(current_projections!$A:$AEK,MATCH(Calculations_forecast!$B14,current_projections!$A:$A,0),MATCH(Calculations_forecast!DL$9,current_projections!$2:$2,0)),"n/a")</f>
        <v>622.79999999999995</v>
      </c>
      <c r="DM14" s="60">
        <f>IFERROR(INDEX(current_projections!$A:$AEK,MATCH(Calculations_forecast!$B14,current_projections!$A:$A,0),MATCH(Calculations_forecast!DM$9,current_projections!$2:$2,0)),"n/a")</f>
        <v>632.5</v>
      </c>
      <c r="DN14" s="60">
        <f>IFERROR(INDEX(current_projections!$A:$AEK,MATCH(Calculations_forecast!$B14,current_projections!$A:$A,0),MATCH(Calculations_forecast!DN$9,current_projections!$2:$2,0)),"n/a")</f>
        <v>642.30000000000007</v>
      </c>
      <c r="DO14" s="60">
        <f>IFERROR(INDEX(current_projections!$A:$AEK,MATCH(Calculations_forecast!$B14,current_projections!$A:$A,0),MATCH(Calculations_forecast!DO$9,current_projections!$2:$2,0)),"n/a")</f>
        <v>653.4</v>
      </c>
      <c r="DP14" s="60">
        <f>IFERROR(INDEX(current_projections!$A:$AEK,MATCH(Calculations_forecast!$B14,current_projections!$A:$A,0),MATCH(Calculations_forecast!DP$9,current_projections!$2:$2,0)),"n/a")</f>
        <v>659</v>
      </c>
      <c r="DQ14" s="60">
        <f>IFERROR(INDEX(current_projections!$A:$AEK,MATCH(Calculations_forecast!$B14,current_projections!$A:$A,0),MATCH(Calculations_forecast!DQ$9,current_projections!$2:$2,0)),"n/a")</f>
        <v>666.40000000000009</v>
      </c>
      <c r="DR14" s="60">
        <f>IFERROR(INDEX(current_projections!$A:$AEK,MATCH(Calculations_forecast!$B14,current_projections!$A:$A,0),MATCH(Calculations_forecast!DR$9,current_projections!$2:$2,0)),"n/a")</f>
        <v>679.59999999999991</v>
      </c>
      <c r="DS14" s="60">
        <f>IFERROR(INDEX(current_projections!$A:$AEK,MATCH(Calculations_forecast!$B14,current_projections!$A:$A,0),MATCH(Calculations_forecast!DS$9,current_projections!$2:$2,0)),"n/a")</f>
        <v>699.4</v>
      </c>
      <c r="DT14" s="60">
        <f>IFERROR(INDEX(current_projections!$A:$AEK,MATCH(Calculations_forecast!$B14,current_projections!$A:$A,0),MATCH(Calculations_forecast!DT$9,current_projections!$2:$2,0)),"n/a")</f>
        <v>701.9</v>
      </c>
      <c r="DU14" s="60">
        <f>IFERROR(INDEX(current_projections!$A:$AEK,MATCH(Calculations_forecast!$B14,current_projections!$A:$A,0),MATCH(Calculations_forecast!DU$9,current_projections!$2:$2,0)),"n/a")</f>
        <v>715.2</v>
      </c>
      <c r="DV14" s="60">
        <f>IFERROR(INDEX(current_projections!$A:$AEK,MATCH(Calculations_forecast!$B14,current_projections!$A:$A,0),MATCH(Calculations_forecast!DV$9,current_projections!$2:$2,0)),"n/a")</f>
        <v>721</v>
      </c>
      <c r="DW14" s="60">
        <f>IFERROR(INDEX(current_projections!$A:$AEK,MATCH(Calculations_forecast!$B14,current_projections!$A:$A,0),MATCH(Calculations_forecast!DW$9,current_projections!$2:$2,0)),"n/a")</f>
        <v>736.1</v>
      </c>
      <c r="DX14" s="60">
        <f>IFERROR(INDEX(current_projections!$A:$AEK,MATCH(Calculations_forecast!$B14,current_projections!$A:$A,0),MATCH(Calculations_forecast!DX$9,current_projections!$2:$2,0)),"n/a")</f>
        <v>736.9</v>
      </c>
      <c r="DY14" s="60">
        <f>IFERROR(INDEX(current_projections!$A:$AEK,MATCH(Calculations_forecast!$B14,current_projections!$A:$A,0),MATCH(Calculations_forecast!DY$9,current_projections!$2:$2,0)),"n/a")</f>
        <v>736.1</v>
      </c>
      <c r="DZ14" s="60">
        <f>IFERROR(INDEX(current_projections!$A:$AEK,MATCH(Calculations_forecast!$B14,current_projections!$A:$A,0),MATCH(Calculations_forecast!DZ$9,current_projections!$2:$2,0)),"n/a")</f>
        <v>738.7</v>
      </c>
      <c r="EA14" s="60">
        <f>IFERROR(INDEX(current_projections!$A:$AEK,MATCH(Calculations_forecast!$B14,current_projections!$A:$A,0),MATCH(Calculations_forecast!EA$9,current_projections!$2:$2,0)),"n/a")</f>
        <v>746.9</v>
      </c>
      <c r="EB14" s="60">
        <f>IFERROR(INDEX(current_projections!$A:$AEK,MATCH(Calculations_forecast!$B14,current_projections!$A:$A,0),MATCH(Calculations_forecast!EB$9,current_projections!$2:$2,0)),"n/a")</f>
        <v>755.3</v>
      </c>
      <c r="EC14" s="60">
        <f>IFERROR(INDEX(current_projections!$A:$AEK,MATCH(Calculations_forecast!$B14,current_projections!$A:$A,0),MATCH(Calculations_forecast!EC$9,current_projections!$2:$2,0)),"n/a")</f>
        <v>758.1</v>
      </c>
      <c r="ED14" s="60">
        <f>IFERROR(INDEX(current_projections!$A:$AEK,MATCH(Calculations_forecast!$B14,current_projections!$A:$A,0),MATCH(Calculations_forecast!ED$9,current_projections!$2:$2,0)),"n/a")</f>
        <v>760.8</v>
      </c>
      <c r="EE14" s="60">
        <f>IFERROR(INDEX(current_projections!$A:$AEK,MATCH(Calculations_forecast!$B14,current_projections!$A:$A,0),MATCH(Calculations_forecast!EE$9,current_projections!$2:$2,0)),"n/a")</f>
        <v>767.1</v>
      </c>
      <c r="EF14" s="60">
        <f>IFERROR(INDEX(current_projections!$A:$AEK,MATCH(Calculations_forecast!$B14,current_projections!$A:$A,0),MATCH(Calculations_forecast!EF$9,current_projections!$2:$2,0)),"n/a")</f>
        <v>777.80000000000007</v>
      </c>
      <c r="EG14" s="60">
        <f>IFERROR(INDEX(current_projections!$A:$AEK,MATCH(Calculations_forecast!$B14,current_projections!$A:$A,0),MATCH(Calculations_forecast!EG$9,current_projections!$2:$2,0)),"n/a")</f>
        <v>787.7</v>
      </c>
      <c r="EH14" s="60">
        <f>IFERROR(INDEX(current_projections!$A:$AEK,MATCH(Calculations_forecast!$B14,current_projections!$A:$A,0),MATCH(Calculations_forecast!EH$9,current_projections!$2:$2,0)),"n/a")</f>
        <v>800.2</v>
      </c>
      <c r="EI14" s="60">
        <f>IFERROR(INDEX(current_projections!$A:$AEK,MATCH(Calculations_forecast!$B14,current_projections!$A:$A,0),MATCH(Calculations_forecast!EI$9,current_projections!$2:$2,0)),"n/a")</f>
        <v>813.4</v>
      </c>
      <c r="EJ14" s="60">
        <f>IFERROR(INDEX(current_projections!$A:$AEK,MATCH(Calculations_forecast!$B14,current_projections!$A:$A,0),MATCH(Calculations_forecast!EJ$9,current_projections!$2:$2,0)),"n/a")</f>
        <v>828</v>
      </c>
      <c r="EK14" s="60">
        <f>IFERROR(INDEX(current_projections!$A:$AEK,MATCH(Calculations_forecast!$B14,current_projections!$A:$A,0),MATCH(Calculations_forecast!EK$9,current_projections!$2:$2,0)),"n/a")</f>
        <v>843.6</v>
      </c>
      <c r="EL14" s="60">
        <f>IFERROR(INDEX(current_projections!$A:$AEK,MATCH(Calculations_forecast!$B14,current_projections!$A:$A,0),MATCH(Calculations_forecast!EL$9,current_projections!$2:$2,0)),"n/a")</f>
        <v>849.5</v>
      </c>
      <c r="EM14" s="60">
        <f>IFERROR(INDEX(current_projections!$A:$AEK,MATCH(Calculations_forecast!$B14,current_projections!$A:$A,0),MATCH(Calculations_forecast!EM$9,current_projections!$2:$2,0)),"n/a")</f>
        <v>862.69999999999993</v>
      </c>
      <c r="EN14" s="60">
        <f>IFERROR(INDEX(current_projections!$A:$AEK,MATCH(Calculations_forecast!$B14,current_projections!$A:$A,0),MATCH(Calculations_forecast!EN$9,current_projections!$2:$2,0)),"n/a")</f>
        <v>871</v>
      </c>
      <c r="EO14" s="60">
        <f>IFERROR(INDEX(current_projections!$A:$AEK,MATCH(Calculations_forecast!$B14,current_projections!$A:$A,0),MATCH(Calculations_forecast!EO$9,current_projections!$2:$2,0)),"n/a")</f>
        <v>884.19999999999993</v>
      </c>
      <c r="EP14" s="60">
        <f>IFERROR(INDEX(current_projections!$A:$AEK,MATCH(Calculations_forecast!$B14,current_projections!$A:$A,0),MATCH(Calculations_forecast!EP$9,current_projections!$2:$2,0)),"n/a")</f>
        <v>894.1</v>
      </c>
      <c r="EQ14" s="60">
        <f>IFERROR(INDEX(current_projections!$A:$AEK,MATCH(Calculations_forecast!$B14,current_projections!$A:$A,0),MATCH(Calculations_forecast!EQ$9,current_projections!$2:$2,0)),"n/a")</f>
        <v>917.9</v>
      </c>
      <c r="ER14" s="60">
        <f>IFERROR(INDEX(current_projections!$A:$AEK,MATCH(Calculations_forecast!$B14,current_projections!$A:$A,0),MATCH(Calculations_forecast!ER$9,current_projections!$2:$2,0)),"n/a")</f>
        <v>922.69999999999993</v>
      </c>
      <c r="ES14" s="60">
        <f>IFERROR(INDEX(current_projections!$A:$AEK,MATCH(Calculations_forecast!$B14,current_projections!$A:$A,0),MATCH(Calculations_forecast!ES$9,current_projections!$2:$2,0)),"n/a")</f>
        <v>927.2</v>
      </c>
      <c r="ET14" s="60">
        <f>IFERROR(INDEX(current_projections!$A:$AEK,MATCH(Calculations_forecast!$B14,current_projections!$A:$A,0),MATCH(Calculations_forecast!ET$9,current_projections!$2:$2,0)),"n/a")</f>
        <v>940.80000000000007</v>
      </c>
      <c r="EU14" s="60">
        <f>IFERROR(INDEX(current_projections!$A:$AEK,MATCH(Calculations_forecast!$B14,current_projections!$A:$A,0),MATCH(Calculations_forecast!EU$9,current_projections!$2:$2,0)),"n/a")</f>
        <v>960.3</v>
      </c>
      <c r="EV14" s="60">
        <f>IFERROR(INDEX(current_projections!$A:$AEK,MATCH(Calculations_forecast!$B14,current_projections!$A:$A,0),MATCH(Calculations_forecast!EV$9,current_projections!$2:$2,0)),"n/a")</f>
        <v>962</v>
      </c>
      <c r="EW14" s="60">
        <f>IFERROR(INDEX(current_projections!$A:$AEK,MATCH(Calculations_forecast!$B14,current_projections!$A:$A,0),MATCH(Calculations_forecast!EW$9,current_projections!$2:$2,0)),"n/a")</f>
        <v>965.2</v>
      </c>
      <c r="EX14" s="60">
        <f>IFERROR(INDEX(current_projections!$A:$AEK,MATCH(Calculations_forecast!$B14,current_projections!$A:$A,0),MATCH(Calculations_forecast!EX$9,current_projections!$2:$2,0)),"n/a")</f>
        <v>976.9</v>
      </c>
      <c r="EY14" s="60">
        <f>IFERROR(INDEX(current_projections!$A:$AEK,MATCH(Calculations_forecast!$B14,current_projections!$A:$A,0),MATCH(Calculations_forecast!EY$9,current_projections!$2:$2,0)),"n/a")</f>
        <v>988.80000000000007</v>
      </c>
      <c r="EZ14" s="60">
        <f>IFERROR(INDEX(current_projections!$A:$AEK,MATCH(Calculations_forecast!$B14,current_projections!$A:$A,0),MATCH(Calculations_forecast!EZ$9,current_projections!$2:$2,0)),"n/a")</f>
        <v>991</v>
      </c>
      <c r="FA14" s="60">
        <f>IFERROR(INDEX(current_projections!$A:$AEK,MATCH(Calculations_forecast!$B14,current_projections!$A:$A,0),MATCH(Calculations_forecast!FA$9,current_projections!$2:$2,0)),"n/a")</f>
        <v>996.30000000000007</v>
      </c>
      <c r="FB14" s="60">
        <f>IFERROR(INDEX(current_projections!$A:$AEK,MATCH(Calculations_forecast!$B14,current_projections!$A:$A,0),MATCH(Calculations_forecast!FB$9,current_projections!$2:$2,0)),"n/a")</f>
        <v>996.59999999999991</v>
      </c>
      <c r="FC14" s="60">
        <f>IFERROR(INDEX(current_projections!$A:$AEK,MATCH(Calculations_forecast!$B14,current_projections!$A:$A,0),MATCH(Calculations_forecast!FC$9,current_projections!$2:$2,0)),"n/a")</f>
        <v>964.8</v>
      </c>
      <c r="FD14" s="60">
        <f>IFERROR(INDEX(current_projections!$A:$AEK,MATCH(Calculations_forecast!$B14,current_projections!$A:$A,0),MATCH(Calculations_forecast!FD$9,current_projections!$2:$2,0)),"n/a")</f>
        <v>971.30000000000007</v>
      </c>
      <c r="FE14" s="60">
        <f>IFERROR(INDEX(current_projections!$A:$AEK,MATCH(Calculations_forecast!$B14,current_projections!$A:$A,0),MATCH(Calculations_forecast!FE$9,current_projections!$2:$2,0)),"n/a")</f>
        <v>968.8</v>
      </c>
      <c r="FF14" s="60">
        <f>IFERROR(INDEX(current_projections!$A:$AEK,MATCH(Calculations_forecast!$B14,current_projections!$A:$A,0),MATCH(Calculations_forecast!FF$9,current_projections!$2:$2,0)),"n/a")</f>
        <v>972.19999999999993</v>
      </c>
      <c r="FG14" s="60">
        <f>IFERROR(INDEX(current_projections!$A:$AEK,MATCH(Calculations_forecast!$B14,current_projections!$A:$A,0),MATCH(Calculations_forecast!FG$9,current_projections!$2:$2,0)),"n/a")</f>
        <v>978.6</v>
      </c>
      <c r="FH14" s="60">
        <f>IFERROR(INDEX(current_projections!$A:$AEK,MATCH(Calculations_forecast!$B14,current_projections!$A:$A,0),MATCH(Calculations_forecast!FH$9,current_projections!$2:$2,0)),"n/a")</f>
        <v>989.40000000000009</v>
      </c>
      <c r="FI14" s="60">
        <f>IFERROR(INDEX(current_projections!$A:$AEK,MATCH(Calculations_forecast!$B14,current_projections!$A:$A,0),MATCH(Calculations_forecast!FI$9,current_projections!$2:$2,0)),"n/a")</f>
        <v>992.30000000000007</v>
      </c>
      <c r="FJ14" s="60">
        <f>IFERROR(INDEX(current_projections!$A:$AEK,MATCH(Calculations_forecast!$B14,current_projections!$A:$A,0),MATCH(Calculations_forecast!FJ$9,current_projections!$2:$2,0)),"n/a")</f>
        <v>994.30000000000007</v>
      </c>
      <c r="FK14" s="60">
        <f>IFERROR(INDEX(current_projections!$A:$AEK,MATCH(Calculations_forecast!$B14,current_projections!$A:$A,0),MATCH(Calculations_forecast!FK$9,current_projections!$2:$2,0)),"n/a")</f>
        <v>916.19999999999993</v>
      </c>
      <c r="FL14" s="60">
        <f>IFERROR(INDEX(current_projections!$A:$AEK,MATCH(Calculations_forecast!$B14,current_projections!$A:$A,0),MATCH(Calculations_forecast!FL$9,current_projections!$2:$2,0)),"n/a")</f>
        <v>918.9</v>
      </c>
      <c r="FM14" s="60">
        <f>IFERROR(INDEX(current_projections!$A:$AEK,MATCH(Calculations_forecast!$B14,current_projections!$A:$A,0),MATCH(Calculations_forecast!FM$9,current_projections!$2:$2,0)),"n/a")</f>
        <v>927.3</v>
      </c>
      <c r="FN14" s="60">
        <f>IFERROR(INDEX(current_projections!$A:$AEK,MATCH(Calculations_forecast!$B14,current_projections!$A:$A,0),MATCH(Calculations_forecast!FN$9,current_projections!$2:$2,0)),"n/a")</f>
        <v>921.90000000000009</v>
      </c>
      <c r="FO14" s="60">
        <f>IFERROR(INDEX(current_projections!$A:$AEK,MATCH(Calculations_forecast!$B14,current_projections!$A:$A,0),MATCH(Calculations_forecast!FO$9,current_projections!$2:$2,0)),"n/a")</f>
        <v>944.9</v>
      </c>
      <c r="FP14" s="60">
        <f>IFERROR(INDEX(current_projections!$A:$AEK,MATCH(Calculations_forecast!$B14,current_projections!$A:$A,0),MATCH(Calculations_forecast!FP$9,current_projections!$2:$2,0)),"n/a")</f>
        <v>949.40000000000009</v>
      </c>
      <c r="FQ14" s="60">
        <f>IFERROR(INDEX(current_projections!$A:$AEK,MATCH(Calculations_forecast!$B14,current_projections!$A:$A,0),MATCH(Calculations_forecast!FQ$9,current_projections!$2:$2,0)),"n/a")</f>
        <v>952.30000000000007</v>
      </c>
      <c r="FR14" s="60">
        <f>IFERROR(INDEX(current_projections!$A:$AEK,MATCH(Calculations_forecast!$B14,current_projections!$A:$A,0),MATCH(Calculations_forecast!FR$9,current_projections!$2:$2,0)),"n/a")</f>
        <v>974.1</v>
      </c>
      <c r="FS14" s="60">
        <f>IFERROR(INDEX(current_projections!$A:$AEK,MATCH(Calculations_forecast!$B14,current_projections!$A:$A,0),MATCH(Calculations_forecast!FS$9,current_projections!$2:$2,0)),"n/a")</f>
        <v>1095.8999999999999</v>
      </c>
      <c r="FT14" s="60">
        <f>IFERROR(INDEX(current_projections!$A:$AEK,MATCH(Calculations_forecast!$B14,current_projections!$A:$A,0),MATCH(Calculations_forecast!FT$9,current_projections!$2:$2,0)),"n/a")</f>
        <v>1108.2</v>
      </c>
      <c r="FU14" s="60">
        <f>IFERROR(INDEX(current_projections!$A:$AEK,MATCH(Calculations_forecast!$B14,current_projections!$A:$A,0),MATCH(Calculations_forecast!FU$9,current_projections!$2:$2,0)),"n/a")</f>
        <v>1111.3999999999999</v>
      </c>
      <c r="FV14" s="60">
        <f>IFERROR(INDEX(current_projections!$A:$AEK,MATCH(Calculations_forecast!$B14,current_projections!$A:$A,0),MATCH(Calculations_forecast!FV$9,current_projections!$2:$2,0)),"n/a")</f>
        <v>1122.3</v>
      </c>
      <c r="FW14" s="60">
        <f>IFERROR(INDEX(current_projections!$A:$AEK,MATCH(Calculations_forecast!$B14,current_projections!$A:$A,0),MATCH(Calculations_forecast!FW$9,current_projections!$2:$2,0)),"n/a")</f>
        <v>1147.4000000000001</v>
      </c>
      <c r="FX14" s="60">
        <f>IFERROR(INDEX(current_projections!$A:$AEK,MATCH(Calculations_forecast!$B14,current_projections!$A:$A,0),MATCH(Calculations_forecast!FX$9,current_projections!$2:$2,0)),"n/a")</f>
        <v>1150.1000000000001</v>
      </c>
      <c r="FY14" s="60">
        <f>IFERROR(INDEX(current_projections!$A:$AEK,MATCH(Calculations_forecast!$B14,current_projections!$A:$A,0),MATCH(Calculations_forecast!FY$9,current_projections!$2:$2,0)),"n/a")</f>
        <v>1160.8000000000002</v>
      </c>
      <c r="FZ14" s="60">
        <f>IFERROR(INDEX(current_projections!$A:$AEK,MATCH(Calculations_forecast!$B14,current_projections!$A:$A,0),MATCH(Calculations_forecast!FZ$9,current_projections!$2:$2,0)),"n/a")</f>
        <v>1177.9000000000001</v>
      </c>
      <c r="GA14" s="60">
        <f>IFERROR(INDEX(current_projections!$A:$AEK,MATCH(Calculations_forecast!$B14,current_projections!$A:$A,0),MATCH(Calculations_forecast!GA$9,current_projections!$2:$2,0)),"n/a")</f>
        <v>1193.0999999999999</v>
      </c>
      <c r="GB14" s="60">
        <f>IFERROR(INDEX(current_projections!$A:$AEK,MATCH(Calculations_forecast!$B14,current_projections!$A:$A,0),MATCH(Calculations_forecast!GB$9,current_projections!$2:$2,0)),"n/a")</f>
        <v>1206.6999999999998</v>
      </c>
      <c r="GC14" s="60">
        <f>IFERROR(INDEX(current_projections!$A:$AEK,MATCH(Calculations_forecast!$B14,current_projections!$A:$A,0),MATCH(Calculations_forecast!GC$9,current_projections!$2:$2,0)),"n/a")</f>
        <v>1217.1000000000001</v>
      </c>
      <c r="GD14" s="60">
        <f>IFERROR(INDEX(current_projections!$A:$AEK,MATCH(Calculations_forecast!$B14,current_projections!$A:$A,0),MATCH(Calculations_forecast!GD$9,current_projections!$2:$2,0)),"n/a")</f>
        <v>1225.5</v>
      </c>
      <c r="GE14" s="60">
        <f>IFERROR(INDEX(current_projections!$A:$AEK,MATCH(Calculations_forecast!$B14,current_projections!$A:$A,0),MATCH(Calculations_forecast!GE$9,current_projections!$2:$2,0)),"n/a")</f>
        <v>1231.1000000000001</v>
      </c>
      <c r="GF14" s="60">
        <f>IFERROR(INDEX(current_projections!$A:$AEK,MATCH(Calculations_forecast!$B14,current_projections!$A:$A,0),MATCH(Calculations_forecast!GF$9,current_projections!$2:$2,0)),"n/a")</f>
        <v>1237.5</v>
      </c>
      <c r="GG14" s="60">
        <f>IFERROR(INDEX(current_projections!$A:$AEK,MATCH(Calculations_forecast!$B14,current_projections!$A:$A,0),MATCH(Calculations_forecast!GG$9,current_projections!$2:$2,0)),"n/a")</f>
        <v>1248.7</v>
      </c>
      <c r="GH14" s="60">
        <f>IFERROR(INDEX(current_projections!$A:$AEK,MATCH(Calculations_forecast!$B14,current_projections!$A:$A,0),MATCH(Calculations_forecast!GH$9,current_projections!$2:$2,0)),"n/a")</f>
        <v>1262.7</v>
      </c>
      <c r="GI14" s="60">
        <f>IFERROR(INDEX(current_projections!$A:$AEK,MATCH(Calculations_forecast!$B14,current_projections!$A:$A,0),MATCH(Calculations_forecast!GI$9,current_projections!$2:$2,0)),"n/a")</f>
        <v>1285.7</v>
      </c>
      <c r="GJ14" s="60">
        <f>IFERROR(INDEX(current_projections!$A:$AEK,MATCH(Calculations_forecast!$B14,current_projections!$A:$A,0),MATCH(Calculations_forecast!GJ$9,current_projections!$2:$2,0)),"n/a")</f>
        <v>1295.8000000000002</v>
      </c>
      <c r="GK14" s="60">
        <f>IFERROR(INDEX(current_projections!$A:$AEK,MATCH(Calculations_forecast!$B14,current_projections!$A:$A,0),MATCH(Calculations_forecast!GK$9,current_projections!$2:$2,0)),"n/a")</f>
        <v>1311.1</v>
      </c>
      <c r="GL14" s="60">
        <f>IFERROR(INDEX(current_projections!$A:$AEK,MATCH(Calculations_forecast!$B14,current_projections!$A:$A,0),MATCH(Calculations_forecast!GL$9,current_projections!$2:$2,0)),"n/a")</f>
        <v>1322.5</v>
      </c>
      <c r="GM14" s="60">
        <f>IFERROR(INDEX(current_projections!$A:$AEK,MATCH(Calculations_forecast!$B14,current_projections!$A:$A,0),MATCH(Calculations_forecast!GM$9,current_projections!$2:$2,0)),"n/a")</f>
        <v>1348.8</v>
      </c>
      <c r="GN14" s="60">
        <f>IFERROR(INDEX(current_projections!$A:$AEK,MATCH(Calculations_forecast!$B14,current_projections!$A:$A,0),MATCH(Calculations_forecast!GN$9,current_projections!$2:$2,0)),"n/a")</f>
        <v>1357.8</v>
      </c>
      <c r="GO14" s="60">
        <f>IFERROR(INDEX(current_projections!$A:$AEK,MATCH(Calculations_forecast!$B14,current_projections!$A:$A,0),MATCH(Calculations_forecast!GO$9,current_projections!$2:$2,0)),"n/a")</f>
        <v>1372.8000000000002</v>
      </c>
      <c r="GP14" s="122">
        <f>IFERROR(INDEX(current_projections!$A:$AEK,MATCH(Calculations_forecast!$B14,current_projections!$A:$A,0),MATCH(Calculations_forecast!GP$9,current_projections!$2:$2,0)),"n/a")</f>
        <v>1386.6</v>
      </c>
      <c r="GQ14" s="122">
        <f>IFERROR(INDEX(current_projections!$A:$AEK,MATCH(Calculations_forecast!$B14,current_projections!$A:$A,0),MATCH(Calculations_forecast!GQ$9,current_projections!$2:$2,0)),"n/a")</f>
        <v>1386.8120240351025</v>
      </c>
      <c r="GR14" s="60">
        <f>IFERROR(INDEX(current_projections!$A:$AEK,MATCH(Calculations_forecast!$B14,current_projections!$A:$A,0),MATCH(Calculations_forecast!GR$9,current_projections!$2:$2,0)),"n/a")</f>
        <v>1387.0321657476225</v>
      </c>
      <c r="GS14" s="60">
        <f>IFERROR(INDEX(current_projections!$A:$AEK,MATCH(Calculations_forecast!$B14,current_projections!$A:$A,0),MATCH(Calculations_forecast!GS$9,current_projections!$2:$2,0)),"n/a")</f>
        <v>1387.2472339783519</v>
      </c>
      <c r="GT14" s="60">
        <f>IFERROR(INDEX(current_projections!$A:$AEK,MATCH(Calculations_forecast!$B14,current_projections!$A:$A,0),MATCH(Calculations_forecast!GT$9,current_projections!$2:$2,0)),"n/a")</f>
        <v>1387.4643312636067</v>
      </c>
      <c r="GU14" s="60">
        <f>IFERROR(INDEX(current_projections!$A:$AEK,MATCH(Calculations_forecast!$B14,current_projections!$A:$A,0),MATCH(Calculations_forecast!GU$9,current_projections!$2:$2,0)),"n/a")</f>
        <v>1387.6723042603912</v>
      </c>
      <c r="GV14" s="60">
        <f>IFERROR(INDEX(current_projections!$A:$AEK,MATCH(Calculations_forecast!$B14,current_projections!$A:$A,0),MATCH(Calculations_forecast!GV$9,current_projections!$2:$2,0)),"n/a")</f>
        <v>1387.8802774401913</v>
      </c>
      <c r="GW14" s="60">
        <f>IFERROR(INDEX(current_projections!$A:$AEK,MATCH(Calculations_forecast!$B14,current_projections!$A:$A,0),MATCH(Calculations_forecast!GW$9,current_projections!$2:$2,0)),"n/a")</f>
        <v>1388.0882507982089</v>
      </c>
      <c r="GX14" s="60">
        <f>IFERROR(INDEX(current_projections!$A:$AEK,MATCH(Calculations_forecast!$B14,current_projections!$A:$A,0),MATCH(Calculations_forecast!GX$9,current_projections!$2:$2,0)),"n/a")</f>
        <v>1388.2992636143172</v>
      </c>
      <c r="GY14" s="60">
        <f>IFERROR(INDEX(current_projections!$A:$AEK,MATCH(Calculations_forecast!$B14,current_projections!$A:$A,0),MATCH(Calculations_forecast!GY$9,current_projections!$2:$2,0)),"n/a")</f>
        <v>1388.5143302863196</v>
      </c>
      <c r="GZ14" s="122">
        <f>IFERROR(INDEX(current_projections!$A:$AEK,MATCH(Calculations_forecast!$B14,current_projections!$A:$A,0),MATCH(Calculations_forecast!GZ$9,current_projections!$2:$2,0)),"n/a")</f>
        <v>1388.7304107605071</v>
      </c>
      <c r="HA14" s="122">
        <f>IFERROR(INDEX(current_projections!$A:$AEK,MATCH(Calculations_forecast!$B14,current_projections!$A:$A,0),MATCH(Calculations_forecast!HA$9,current_projections!$2:$2,0)),"n/a")</f>
        <v>1388.9495326541155</v>
      </c>
      <c r="HB14" s="122">
        <f>IFERROR(INDEX(current_projections!$A:$AEK,MATCH(Calculations_forecast!$B14,current_projections!$A:$A,0),MATCH(Calculations_forecast!HB$9,current_projections!$2:$2,0)),"n/a")</f>
        <v>1389.1696686119435</v>
      </c>
      <c r="HC14" s="60">
        <f>IFERROR(INDEX(current_projections!$A:$AEK,MATCH(Calculations_forecast!$B14,current_projections!$A:$A,0),MATCH(Calculations_forecast!HC$9,current_projections!$2:$2,0)),"n/a")</f>
        <v>1389.3938609933061</v>
      </c>
      <c r="IW14"/>
      <c r="IX14"/>
      <c r="IY14"/>
    </row>
    <row r="15" spans="1:259">
      <c r="A15" s="7" t="s">
        <v>175</v>
      </c>
      <c r="B15" s="8" t="s">
        <v>35</v>
      </c>
      <c r="C15" s="60">
        <f>IFERROR(INDEX(current_projections!$A:$AEK,MATCH(Calculations_forecast!$B15,current_projections!$A:$A,0),MATCH(Calculations_forecast!C$9,current_projections!$2:$2,0)),"n/a")</f>
        <v>104.6</v>
      </c>
      <c r="D15" s="60">
        <f>IFERROR(INDEX(current_projections!$A:$AEK,MATCH(Calculations_forecast!$B15,current_projections!$A:$A,0),MATCH(Calculations_forecast!D$9,current_projections!$2:$2,0)),"n/a")</f>
        <v>105.5</v>
      </c>
      <c r="E15" s="60">
        <f>IFERROR(INDEX(current_projections!$A:$AEK,MATCH(Calculations_forecast!$B15,current_projections!$A:$A,0),MATCH(Calculations_forecast!E$9,current_projections!$2:$2,0)),"n/a")</f>
        <v>100.6</v>
      </c>
      <c r="F15" s="60">
        <f>IFERROR(INDEX(current_projections!$A:$AEK,MATCH(Calculations_forecast!$B15,current_projections!$A:$A,0),MATCH(Calculations_forecast!F$9,current_projections!$2:$2,0)),"n/a")</f>
        <v>101.60000000000001</v>
      </c>
      <c r="G15" s="60">
        <f>IFERROR(INDEX(current_projections!$A:$AEK,MATCH(Calculations_forecast!$B15,current_projections!$A:$A,0),MATCH(Calculations_forecast!G$9,current_projections!$2:$2,0)),"n/a")</f>
        <v>98.3</v>
      </c>
      <c r="H15" s="60">
        <f>IFERROR(INDEX(current_projections!$A:$AEK,MATCH(Calculations_forecast!$B15,current_projections!$A:$A,0),MATCH(Calculations_forecast!H$9,current_projections!$2:$2,0)),"n/a")</f>
        <v>100.69999999999999</v>
      </c>
      <c r="I15" s="60">
        <f>IFERROR(INDEX(current_projections!$A:$AEK,MATCH(Calculations_forecast!$B15,current_projections!$A:$A,0),MATCH(Calculations_forecast!I$9,current_projections!$2:$2,0)),"n/a")</f>
        <v>102.3</v>
      </c>
      <c r="J15" s="60">
        <f>IFERROR(INDEX(current_projections!$A:$AEK,MATCH(Calculations_forecast!$B15,current_projections!$A:$A,0),MATCH(Calculations_forecast!J$9,current_projections!$2:$2,0)),"n/a")</f>
        <v>105.5</v>
      </c>
      <c r="K15" s="60">
        <f>IFERROR(INDEX(current_projections!$A:$AEK,MATCH(Calculations_forecast!$B15,current_projections!$A:$A,0),MATCH(Calculations_forecast!K$9,current_projections!$2:$2,0)),"n/a")</f>
        <v>119.8</v>
      </c>
      <c r="L15" s="60">
        <f>IFERROR(INDEX(current_projections!$A:$AEK,MATCH(Calculations_forecast!$B15,current_projections!$A:$A,0),MATCH(Calculations_forecast!L$9,current_projections!$2:$2,0)),"n/a")</f>
        <v>123.4</v>
      </c>
      <c r="M15" s="60">
        <f>IFERROR(INDEX(current_projections!$A:$AEK,MATCH(Calculations_forecast!$B15,current_projections!$A:$A,0),MATCH(Calculations_forecast!M$9,current_projections!$2:$2,0)),"n/a")</f>
        <v>124.3</v>
      </c>
      <c r="N15" s="60">
        <f>IFERROR(INDEX(current_projections!$A:$AEK,MATCH(Calculations_forecast!$B15,current_projections!$A:$A,0),MATCH(Calculations_forecast!N$9,current_projections!$2:$2,0)),"n/a")</f>
        <v>127.1</v>
      </c>
      <c r="O15" s="60">
        <f>IFERROR(INDEX(current_projections!$A:$AEK,MATCH(Calculations_forecast!$B15,current_projections!$A:$A,0),MATCH(Calculations_forecast!O$9,current_projections!$2:$2,0)),"n/a")</f>
        <v>126.4</v>
      </c>
      <c r="P15" s="60">
        <f>IFERROR(INDEX(current_projections!$A:$AEK,MATCH(Calculations_forecast!$B15,current_projections!$A:$A,0),MATCH(Calculations_forecast!P$9,current_projections!$2:$2,0)),"n/a")</f>
        <v>129.20000000000002</v>
      </c>
      <c r="Q15" s="60">
        <f>IFERROR(INDEX(current_projections!$A:$AEK,MATCH(Calculations_forecast!$B15,current_projections!$A:$A,0),MATCH(Calculations_forecast!Q$9,current_projections!$2:$2,0)),"n/a")</f>
        <v>134.1</v>
      </c>
      <c r="R15" s="60">
        <f>IFERROR(INDEX(current_projections!$A:$AEK,MATCH(Calculations_forecast!$B15,current_projections!$A:$A,0),MATCH(Calculations_forecast!R$9,current_projections!$2:$2,0)),"n/a")</f>
        <v>140</v>
      </c>
      <c r="S15" s="60">
        <f>IFERROR(INDEX(current_projections!$A:$AEK,MATCH(Calculations_forecast!$B15,current_projections!$A:$A,0),MATCH(Calculations_forecast!S$9,current_projections!$2:$2,0)),"n/a")</f>
        <v>142.80000000000001</v>
      </c>
      <c r="T15" s="60">
        <f>IFERROR(INDEX(current_projections!$A:$AEK,MATCH(Calculations_forecast!$B15,current_projections!$A:$A,0),MATCH(Calculations_forecast!T$9,current_projections!$2:$2,0)),"n/a")</f>
        <v>148.9</v>
      </c>
      <c r="U15" s="60">
        <f>IFERROR(INDEX(current_projections!$A:$AEK,MATCH(Calculations_forecast!$B15,current_projections!$A:$A,0),MATCH(Calculations_forecast!U$9,current_projections!$2:$2,0)),"n/a")</f>
        <v>154.89999999999998</v>
      </c>
      <c r="V15" s="60">
        <f>IFERROR(INDEX(current_projections!$A:$AEK,MATCH(Calculations_forecast!$B15,current_projections!$A:$A,0),MATCH(Calculations_forecast!V$9,current_projections!$2:$2,0)),"n/a")</f>
        <v>157.6</v>
      </c>
      <c r="W15" s="60">
        <f>IFERROR(INDEX(current_projections!$A:$AEK,MATCH(Calculations_forecast!$B15,current_projections!$A:$A,0),MATCH(Calculations_forecast!W$9,current_projections!$2:$2,0)),"n/a")</f>
        <v>158</v>
      </c>
      <c r="X15" s="60">
        <f>IFERROR(INDEX(current_projections!$A:$AEK,MATCH(Calculations_forecast!$B15,current_projections!$A:$A,0),MATCH(Calculations_forecast!X$9,current_projections!$2:$2,0)),"n/a")</f>
        <v>121.1</v>
      </c>
      <c r="Y15" s="60">
        <f>IFERROR(INDEX(current_projections!$A:$AEK,MATCH(Calculations_forecast!$B15,current_projections!$A:$A,0),MATCH(Calculations_forecast!Y$9,current_projections!$2:$2,0)),"n/a")</f>
        <v>152.9</v>
      </c>
      <c r="Z15" s="60">
        <f>IFERROR(INDEX(current_projections!$A:$AEK,MATCH(Calculations_forecast!$B15,current_projections!$A:$A,0),MATCH(Calculations_forecast!Z$9,current_projections!$2:$2,0)),"n/a")</f>
        <v>158.6</v>
      </c>
      <c r="AA15" s="60">
        <f>IFERROR(INDEX(current_projections!$A:$AEK,MATCH(Calculations_forecast!$B15,current_projections!$A:$A,0),MATCH(Calculations_forecast!AA$9,current_projections!$2:$2,0)),"n/a")</f>
        <v>162.5</v>
      </c>
      <c r="AB15" s="60">
        <f>IFERROR(INDEX(current_projections!$A:$AEK,MATCH(Calculations_forecast!$B15,current_projections!$A:$A,0),MATCH(Calculations_forecast!AB$9,current_projections!$2:$2,0)),"n/a")</f>
        <v>169.29999999999998</v>
      </c>
      <c r="AC15" s="60">
        <f>IFERROR(INDEX(current_projections!$A:$AEK,MATCH(Calculations_forecast!$B15,current_projections!$A:$A,0),MATCH(Calculations_forecast!AC$9,current_projections!$2:$2,0)),"n/a")</f>
        <v>176.1</v>
      </c>
      <c r="AD15" s="60">
        <f>IFERROR(INDEX(current_projections!$A:$AEK,MATCH(Calculations_forecast!$B15,current_projections!$A:$A,0),MATCH(Calculations_forecast!AD$9,current_projections!$2:$2,0)),"n/a")</f>
        <v>182.7</v>
      </c>
      <c r="AE15" s="60">
        <f>IFERROR(INDEX(current_projections!$A:$AEK,MATCH(Calculations_forecast!$B15,current_projections!$A:$A,0),MATCH(Calculations_forecast!AE$9,current_projections!$2:$2,0)),"n/a")</f>
        <v>188.8</v>
      </c>
      <c r="AF15" s="60">
        <f>IFERROR(INDEX(current_projections!$A:$AEK,MATCH(Calculations_forecast!$B15,current_projections!$A:$A,0),MATCH(Calculations_forecast!AF$9,current_projections!$2:$2,0)),"n/a")</f>
        <v>195.7</v>
      </c>
      <c r="AG15" s="60">
        <f>IFERROR(INDEX(current_projections!$A:$AEK,MATCH(Calculations_forecast!$B15,current_projections!$A:$A,0),MATCH(Calculations_forecast!AG$9,current_projections!$2:$2,0)),"n/a")</f>
        <v>198.5</v>
      </c>
      <c r="AH15" s="60">
        <f>IFERROR(INDEX(current_projections!$A:$AEK,MATCH(Calculations_forecast!$B15,current_projections!$A:$A,0),MATCH(Calculations_forecast!AH$9,current_projections!$2:$2,0)),"n/a")</f>
        <v>208.5</v>
      </c>
      <c r="AI15" s="60">
        <f>IFERROR(INDEX(current_projections!$A:$AEK,MATCH(Calculations_forecast!$B15,current_projections!$A:$A,0),MATCH(Calculations_forecast!AI$9,current_projections!$2:$2,0)),"n/a")</f>
        <v>212</v>
      </c>
      <c r="AJ15" s="60">
        <f>IFERROR(INDEX(current_projections!$A:$AEK,MATCH(Calculations_forecast!$B15,current_projections!$A:$A,0),MATCH(Calculations_forecast!AJ$9,current_projections!$2:$2,0)),"n/a")</f>
        <v>223</v>
      </c>
      <c r="AK15" s="60">
        <f>IFERROR(INDEX(current_projections!$A:$AEK,MATCH(Calculations_forecast!$B15,current_projections!$A:$A,0),MATCH(Calculations_forecast!AK$9,current_projections!$2:$2,0)),"n/a")</f>
        <v>236.3</v>
      </c>
      <c r="AL15" s="60">
        <f>IFERROR(INDEX(current_projections!$A:$AEK,MATCH(Calculations_forecast!$B15,current_projections!$A:$A,0),MATCH(Calculations_forecast!AL$9,current_projections!$2:$2,0)),"n/a")</f>
        <v>247.2</v>
      </c>
      <c r="AM15" s="60">
        <f>IFERROR(INDEX(current_projections!$A:$AEK,MATCH(Calculations_forecast!$B15,current_projections!$A:$A,0),MATCH(Calculations_forecast!AM$9,current_projections!$2:$2,0)),"n/a")</f>
        <v>253.6</v>
      </c>
      <c r="AN15" s="60">
        <f>IFERROR(INDEX(current_projections!$A:$AEK,MATCH(Calculations_forecast!$B15,current_projections!$A:$A,0),MATCH(Calculations_forecast!AN$9,current_projections!$2:$2,0)),"n/a")</f>
        <v>262</v>
      </c>
      <c r="AO15" s="60">
        <f>IFERROR(INDEX(current_projections!$A:$AEK,MATCH(Calculations_forecast!$B15,current_projections!$A:$A,0),MATCH(Calculations_forecast!AO$9,current_projections!$2:$2,0)),"n/a")</f>
        <v>274.8</v>
      </c>
      <c r="AP15" s="60">
        <f>IFERROR(INDEX(current_projections!$A:$AEK,MATCH(Calculations_forecast!$B15,current_projections!$A:$A,0),MATCH(Calculations_forecast!AP$9,current_projections!$2:$2,0)),"n/a")</f>
        <v>285.2</v>
      </c>
      <c r="AQ15" s="60">
        <f>IFERROR(INDEX(current_projections!$A:$AEK,MATCH(Calculations_forecast!$B15,current_projections!$A:$A,0),MATCH(Calculations_forecast!AQ$9,current_projections!$2:$2,0)),"n/a")</f>
        <v>284.90000000000003</v>
      </c>
      <c r="AR15" s="60">
        <f>IFERROR(INDEX(current_projections!$A:$AEK,MATCH(Calculations_forecast!$B15,current_projections!$A:$A,0),MATCH(Calculations_forecast!AR$9,current_projections!$2:$2,0)),"n/a")</f>
        <v>292.2</v>
      </c>
      <c r="AS15" s="60">
        <f>IFERROR(INDEX(current_projections!$A:$AEK,MATCH(Calculations_forecast!$B15,current_projections!$A:$A,0),MATCH(Calculations_forecast!AS$9,current_projections!$2:$2,0)),"n/a")</f>
        <v>302.2</v>
      </c>
      <c r="AT15" s="60">
        <f>IFERROR(INDEX(current_projections!$A:$AEK,MATCH(Calculations_forecast!$B15,current_projections!$A:$A,0),MATCH(Calculations_forecast!AT$9,current_projections!$2:$2,0)),"n/a")</f>
        <v>318.8</v>
      </c>
      <c r="AU15" s="60">
        <f>IFERROR(INDEX(current_projections!$A:$AEK,MATCH(Calculations_forecast!$B15,current_projections!$A:$A,0),MATCH(Calculations_forecast!AU$9,current_projections!$2:$2,0)),"n/a")</f>
        <v>330.9</v>
      </c>
      <c r="AV15" s="60">
        <f>IFERROR(INDEX(current_projections!$A:$AEK,MATCH(Calculations_forecast!$B15,current_projections!$A:$A,0),MATCH(Calculations_forecast!AV$9,current_projections!$2:$2,0)),"n/a")</f>
        <v>342.7</v>
      </c>
      <c r="AW15" s="60">
        <f>IFERROR(INDEX(current_projections!$A:$AEK,MATCH(Calculations_forecast!$B15,current_projections!$A:$A,0),MATCH(Calculations_forecast!AW$9,current_projections!$2:$2,0)),"n/a")</f>
        <v>356.9</v>
      </c>
      <c r="AX15" s="60">
        <f>IFERROR(INDEX(current_projections!$A:$AEK,MATCH(Calculations_forecast!$B15,current_projections!$A:$A,0),MATCH(Calculations_forecast!AX$9,current_projections!$2:$2,0)),"n/a")</f>
        <v>352.7</v>
      </c>
      <c r="AY15" s="60">
        <f>IFERROR(INDEX(current_projections!$A:$AEK,MATCH(Calculations_forecast!$B15,current_projections!$A:$A,0),MATCH(Calculations_forecast!AY$9,current_projections!$2:$2,0)),"n/a")</f>
        <v>352.5</v>
      </c>
      <c r="AZ15" s="60">
        <f>IFERROR(INDEX(current_projections!$A:$AEK,MATCH(Calculations_forecast!$B15,current_projections!$A:$A,0),MATCH(Calculations_forecast!AZ$9,current_projections!$2:$2,0)),"n/a")</f>
        <v>359.8</v>
      </c>
      <c r="BA15" s="60">
        <f>IFERROR(INDEX(current_projections!$A:$AEK,MATCH(Calculations_forecast!$B15,current_projections!$A:$A,0),MATCH(Calculations_forecast!BA$9,current_projections!$2:$2,0)),"n/a")</f>
        <v>350.09999999999997</v>
      </c>
      <c r="BB15" s="60">
        <f>IFERROR(INDEX(current_projections!$A:$AEK,MATCH(Calculations_forecast!$B15,current_projections!$A:$A,0),MATCH(Calculations_forecast!BB$9,current_projections!$2:$2,0)),"n/a")</f>
        <v>356.6</v>
      </c>
      <c r="BC15" s="60">
        <f>IFERROR(INDEX(current_projections!$A:$AEK,MATCH(Calculations_forecast!$B15,current_projections!$A:$A,0),MATCH(Calculations_forecast!BC$9,current_projections!$2:$2,0)),"n/a")</f>
        <v>350.8</v>
      </c>
      <c r="BD15" s="60">
        <f>IFERROR(INDEX(current_projections!$A:$AEK,MATCH(Calculations_forecast!$B15,current_projections!$A:$A,0),MATCH(Calculations_forecast!BD$9,current_projections!$2:$2,0)),"n/a")</f>
        <v>359.6</v>
      </c>
      <c r="BE15" s="60">
        <f>IFERROR(INDEX(current_projections!$A:$AEK,MATCH(Calculations_forecast!$B15,current_projections!$A:$A,0),MATCH(Calculations_forecast!BE$9,current_projections!$2:$2,0)),"n/a")</f>
        <v>345.4</v>
      </c>
      <c r="BF15" s="60">
        <f>IFERROR(INDEX(current_projections!$A:$AEK,MATCH(Calculations_forecast!$B15,current_projections!$A:$A,0),MATCH(Calculations_forecast!BF$9,current_projections!$2:$2,0)),"n/a")</f>
        <v>355.59999999999997</v>
      </c>
      <c r="BG15" s="60">
        <f>IFERROR(INDEX(current_projections!$A:$AEK,MATCH(Calculations_forecast!$B15,current_projections!$A:$A,0),MATCH(Calculations_forecast!BG$9,current_projections!$2:$2,0)),"n/a")</f>
        <v>361.2</v>
      </c>
      <c r="BH15" s="60">
        <f>IFERROR(INDEX(current_projections!$A:$AEK,MATCH(Calculations_forecast!$B15,current_projections!$A:$A,0),MATCH(Calculations_forecast!BH$9,current_projections!$2:$2,0)),"n/a")</f>
        <v>370.40000000000003</v>
      </c>
      <c r="BI15" s="60">
        <f>IFERROR(INDEX(current_projections!$A:$AEK,MATCH(Calculations_forecast!$B15,current_projections!$A:$A,0),MATCH(Calculations_forecast!BI$9,current_projections!$2:$2,0)),"n/a")</f>
        <v>384.1</v>
      </c>
      <c r="BJ15" s="60">
        <f>IFERROR(INDEX(current_projections!$A:$AEK,MATCH(Calculations_forecast!$B15,current_projections!$A:$A,0),MATCH(Calculations_forecast!BJ$9,current_projections!$2:$2,0)),"n/a")</f>
        <v>395.9</v>
      </c>
      <c r="BK15" s="60">
        <f>IFERROR(INDEX(current_projections!$A:$AEK,MATCH(Calculations_forecast!$B15,current_projections!$A:$A,0),MATCH(Calculations_forecast!BK$9,current_projections!$2:$2,0)),"n/a")</f>
        <v>432.3</v>
      </c>
      <c r="BL15" s="60">
        <f>IFERROR(INDEX(current_projections!$A:$AEK,MATCH(Calculations_forecast!$B15,current_projections!$A:$A,0),MATCH(Calculations_forecast!BL$9,current_projections!$2:$2,0)),"n/a")</f>
        <v>388.5</v>
      </c>
      <c r="BM15" s="60">
        <f>IFERROR(INDEX(current_projections!$A:$AEK,MATCH(Calculations_forecast!$B15,current_projections!$A:$A,0),MATCH(Calculations_forecast!BM$9,current_projections!$2:$2,0)),"n/a")</f>
        <v>421.5</v>
      </c>
      <c r="BN15" s="60">
        <f>IFERROR(INDEX(current_projections!$A:$AEK,MATCH(Calculations_forecast!$B15,current_projections!$A:$A,0),MATCH(Calculations_forecast!BN$9,current_projections!$2:$2,0)),"n/a")</f>
        <v>428.9</v>
      </c>
      <c r="BO15" s="60">
        <f>IFERROR(INDEX(current_projections!$A:$AEK,MATCH(Calculations_forecast!$B15,current_projections!$A:$A,0),MATCH(Calculations_forecast!BO$9,current_projections!$2:$2,0)),"n/a")</f>
        <v>426.3</v>
      </c>
      <c r="BP15" s="60">
        <f>IFERROR(INDEX(current_projections!$A:$AEK,MATCH(Calculations_forecast!$B15,current_projections!$A:$A,0),MATCH(Calculations_forecast!BP$9,current_projections!$2:$2,0)),"n/a")</f>
        <v>429.4</v>
      </c>
      <c r="BQ15" s="60">
        <f>IFERROR(INDEX(current_projections!$A:$AEK,MATCH(Calculations_forecast!$B15,current_projections!$A:$A,0),MATCH(Calculations_forecast!BQ$9,current_projections!$2:$2,0)),"n/a")</f>
        <v>439.5</v>
      </c>
      <c r="BR15" s="60">
        <f>IFERROR(INDEX(current_projections!$A:$AEK,MATCH(Calculations_forecast!$B15,current_projections!$A:$A,0),MATCH(Calculations_forecast!BR$9,current_projections!$2:$2,0)),"n/a")</f>
        <v>456</v>
      </c>
      <c r="BS15" s="60">
        <f>IFERROR(INDEX(current_projections!$A:$AEK,MATCH(Calculations_forecast!$B15,current_projections!$A:$A,0),MATCH(Calculations_forecast!BS$9,current_projections!$2:$2,0)),"n/a")</f>
        <v>450.70000000000005</v>
      </c>
      <c r="BT15" s="60">
        <f>IFERROR(INDEX(current_projections!$A:$AEK,MATCH(Calculations_forecast!$B15,current_projections!$A:$A,0),MATCH(Calculations_forecast!BT$9,current_projections!$2:$2,0)),"n/a")</f>
        <v>511.7</v>
      </c>
      <c r="BU15" s="60">
        <f>IFERROR(INDEX(current_projections!$A:$AEK,MATCH(Calculations_forecast!$B15,current_projections!$A:$A,0),MATCH(Calculations_forecast!BU$9,current_projections!$2:$2,0)),"n/a")</f>
        <v>489</v>
      </c>
      <c r="BV15" s="60">
        <f>IFERROR(INDEX(current_projections!$A:$AEK,MATCH(Calculations_forecast!$B15,current_projections!$A:$A,0),MATCH(Calculations_forecast!BV$9,current_projections!$2:$2,0)),"n/a")</f>
        <v>506.9</v>
      </c>
      <c r="BW15" s="60">
        <f>IFERROR(INDEX(current_projections!$A:$AEK,MATCH(Calculations_forecast!$B15,current_projections!$A:$A,0),MATCH(Calculations_forecast!BW$9,current_projections!$2:$2,0)),"n/a")</f>
        <v>502</v>
      </c>
      <c r="BX15" s="60">
        <f>IFERROR(INDEX(current_projections!$A:$AEK,MATCH(Calculations_forecast!$B15,current_projections!$A:$A,0),MATCH(Calculations_forecast!BX$9,current_projections!$2:$2,0)),"n/a")</f>
        <v>497.8</v>
      </c>
      <c r="BY15" s="60">
        <f>IFERROR(INDEX(current_projections!$A:$AEK,MATCH(Calculations_forecast!$B15,current_projections!$A:$A,0),MATCH(Calculations_forecast!BY$9,current_projections!$2:$2,0)),"n/a")</f>
        <v>506.6</v>
      </c>
      <c r="BZ15" s="60">
        <f>IFERROR(INDEX(current_projections!$A:$AEK,MATCH(Calculations_forecast!$B15,current_projections!$A:$A,0),MATCH(Calculations_forecast!BZ$9,current_projections!$2:$2,0)),"n/a")</f>
        <v>517.20000000000005</v>
      </c>
      <c r="CA15" s="60">
        <f>IFERROR(INDEX(current_projections!$A:$AEK,MATCH(Calculations_forecast!$B15,current_projections!$A:$A,0),MATCH(Calculations_forecast!CA$9,current_projections!$2:$2,0)),"n/a")</f>
        <v>552.9</v>
      </c>
      <c r="CB15" s="60">
        <f>IFERROR(INDEX(current_projections!$A:$AEK,MATCH(Calculations_forecast!$B15,current_projections!$A:$A,0),MATCH(Calculations_forecast!CB$9,current_projections!$2:$2,0)),"n/a")</f>
        <v>566.69999999999993</v>
      </c>
      <c r="CC15" s="60">
        <f>IFERROR(INDEX(current_projections!$A:$AEK,MATCH(Calculations_forecast!$B15,current_projections!$A:$A,0),MATCH(Calculations_forecast!CC$9,current_projections!$2:$2,0)),"n/a")</f>
        <v>571.6</v>
      </c>
      <c r="CD15" s="60">
        <f>IFERROR(INDEX(current_projections!$A:$AEK,MATCH(Calculations_forecast!$B15,current_projections!$A:$A,0),MATCH(Calculations_forecast!CD$9,current_projections!$2:$2,0)),"n/a")</f>
        <v>579.79999999999995</v>
      </c>
      <c r="CE15" s="60">
        <f>IFERROR(INDEX(current_projections!$A:$AEK,MATCH(Calculations_forecast!$B15,current_projections!$A:$A,0),MATCH(Calculations_forecast!CE$9,current_projections!$2:$2,0)),"n/a")</f>
        <v>582.6</v>
      </c>
      <c r="CF15" s="60">
        <f>IFERROR(INDEX(current_projections!$A:$AEK,MATCH(Calculations_forecast!$B15,current_projections!$A:$A,0),MATCH(Calculations_forecast!CF$9,current_projections!$2:$2,0)),"n/a")</f>
        <v>594.6</v>
      </c>
      <c r="CG15" s="60">
        <f>IFERROR(INDEX(current_projections!$A:$AEK,MATCH(Calculations_forecast!$B15,current_projections!$A:$A,0),MATCH(Calculations_forecast!CG$9,current_projections!$2:$2,0)),"n/a")</f>
        <v>600.70000000000005</v>
      </c>
      <c r="CH15" s="60">
        <f>IFERROR(INDEX(current_projections!$A:$AEK,MATCH(Calculations_forecast!$B15,current_projections!$A:$A,0),MATCH(Calculations_forecast!CH$9,current_projections!$2:$2,0)),"n/a")</f>
        <v>600.79999999999995</v>
      </c>
      <c r="CI15" s="60">
        <f>IFERROR(INDEX(current_projections!$A:$AEK,MATCH(Calculations_forecast!$B15,current_projections!$A:$A,0),MATCH(Calculations_forecast!CI$9,current_projections!$2:$2,0)),"n/a")</f>
        <v>580.80000000000007</v>
      </c>
      <c r="CJ15" s="60">
        <f>IFERROR(INDEX(current_projections!$A:$AEK,MATCH(Calculations_forecast!$B15,current_projections!$A:$A,0),MATCH(Calculations_forecast!CJ$9,current_projections!$2:$2,0)),"n/a")</f>
        <v>585.9</v>
      </c>
      <c r="CK15" s="60">
        <f>IFERROR(INDEX(current_projections!$A:$AEK,MATCH(Calculations_forecast!$B15,current_projections!$A:$A,0),MATCH(Calculations_forecast!CK$9,current_projections!$2:$2,0)),"n/a")</f>
        <v>590.20000000000005</v>
      </c>
      <c r="CL15" s="60">
        <f>IFERROR(INDEX(current_projections!$A:$AEK,MATCH(Calculations_forecast!$B15,current_projections!$A:$A,0),MATCH(Calculations_forecast!CL$9,current_projections!$2:$2,0)),"n/a")</f>
        <v>598.70000000000005</v>
      </c>
      <c r="CM15" s="60">
        <f>IFERROR(INDEX(current_projections!$A:$AEK,MATCH(Calculations_forecast!$B15,current_projections!$A:$A,0),MATCH(Calculations_forecast!CM$9,current_projections!$2:$2,0)),"n/a")</f>
        <v>588.9</v>
      </c>
      <c r="CN15" s="60">
        <f>IFERROR(INDEX(current_projections!$A:$AEK,MATCH(Calculations_forecast!$B15,current_projections!$A:$A,0),MATCH(Calculations_forecast!CN$9,current_projections!$2:$2,0)),"n/a")</f>
        <v>607.1</v>
      </c>
      <c r="CO15" s="60">
        <f>IFERROR(INDEX(current_projections!$A:$AEK,MATCH(Calculations_forecast!$B15,current_projections!$A:$A,0),MATCH(Calculations_forecast!CO$9,current_projections!$2:$2,0)),"n/a")</f>
        <v>616.20000000000005</v>
      </c>
      <c r="CP15" s="60">
        <f>IFERROR(INDEX(current_projections!$A:$AEK,MATCH(Calculations_forecast!$B15,current_projections!$A:$A,0),MATCH(Calculations_forecast!CP$9,current_projections!$2:$2,0)),"n/a")</f>
        <v>639</v>
      </c>
      <c r="CQ15" s="60">
        <f>IFERROR(INDEX(current_projections!$A:$AEK,MATCH(Calculations_forecast!$B15,current_projections!$A:$A,0),MATCH(Calculations_forecast!CQ$9,current_projections!$2:$2,0)),"n/a")</f>
        <v>617</v>
      </c>
      <c r="CR15" s="60">
        <f>IFERROR(INDEX(current_projections!$A:$AEK,MATCH(Calculations_forecast!$B15,current_projections!$A:$A,0),MATCH(Calculations_forecast!CR$9,current_projections!$2:$2,0)),"n/a")</f>
        <v>643.6</v>
      </c>
      <c r="CS15" s="60">
        <f>IFERROR(INDEX(current_projections!$A:$AEK,MATCH(Calculations_forecast!$B15,current_projections!$A:$A,0),MATCH(Calculations_forecast!CS$9,current_projections!$2:$2,0)),"n/a")</f>
        <v>659.2</v>
      </c>
      <c r="CT15" s="60">
        <f>IFERROR(INDEX(current_projections!$A:$AEK,MATCH(Calculations_forecast!$B15,current_projections!$A:$A,0),MATCH(Calculations_forecast!CT$9,current_projections!$2:$2,0)),"n/a")</f>
        <v>675.3</v>
      </c>
      <c r="CU15" s="60">
        <f>IFERROR(INDEX(current_projections!$A:$AEK,MATCH(Calculations_forecast!$B15,current_projections!$A:$A,0),MATCH(Calculations_forecast!CU$9,current_projections!$2:$2,0)),"n/a")</f>
        <v>673.6</v>
      </c>
      <c r="CV15" s="60">
        <f>IFERROR(INDEX(current_projections!$A:$AEK,MATCH(Calculations_forecast!$B15,current_projections!$A:$A,0),MATCH(Calculations_forecast!CV$9,current_projections!$2:$2,0)),"n/a")</f>
        <v>697.8</v>
      </c>
      <c r="CW15" s="60">
        <f>IFERROR(INDEX(current_projections!$A:$AEK,MATCH(Calculations_forecast!$B15,current_projections!$A:$A,0),MATCH(Calculations_forecast!CW$9,current_projections!$2:$2,0)),"n/a")</f>
        <v>695.40000000000009</v>
      </c>
      <c r="CX15" s="60">
        <f>IFERROR(INDEX(current_projections!$A:$AEK,MATCH(Calculations_forecast!$B15,current_projections!$A:$A,0),MATCH(Calculations_forecast!CX$9,current_projections!$2:$2,0)),"n/a")</f>
        <v>705.4</v>
      </c>
      <c r="CY15" s="60">
        <f>IFERROR(INDEX(current_projections!$A:$AEK,MATCH(Calculations_forecast!$B15,current_projections!$A:$A,0),MATCH(Calculations_forecast!CY$9,current_projections!$2:$2,0)),"n/a")</f>
        <v>724.6</v>
      </c>
      <c r="CZ15" s="60">
        <f>IFERROR(INDEX(current_projections!$A:$AEK,MATCH(Calculations_forecast!$B15,current_projections!$A:$A,0),MATCH(Calculations_forecast!CZ$9,current_projections!$2:$2,0)),"n/a")</f>
        <v>746.8</v>
      </c>
      <c r="DA15" s="60">
        <f>IFERROR(INDEX(current_projections!$A:$AEK,MATCH(Calculations_forecast!$B15,current_projections!$A:$A,0),MATCH(Calculations_forecast!DA$9,current_projections!$2:$2,0)),"n/a")</f>
        <v>752.2</v>
      </c>
      <c r="DB15" s="60">
        <f>IFERROR(INDEX(current_projections!$A:$AEK,MATCH(Calculations_forecast!$B15,current_projections!$A:$A,0),MATCH(Calculations_forecast!DB$9,current_projections!$2:$2,0)),"n/a")</f>
        <v>770</v>
      </c>
      <c r="DC15" s="60">
        <f>IFERROR(INDEX(current_projections!$A:$AEK,MATCH(Calculations_forecast!$B15,current_projections!$A:$A,0),MATCH(Calculations_forecast!DC$9,current_projections!$2:$2,0)),"n/a")</f>
        <v>801.7</v>
      </c>
      <c r="DD15" s="60">
        <f>IFERROR(INDEX(current_projections!$A:$AEK,MATCH(Calculations_forecast!$B15,current_projections!$A:$A,0),MATCH(Calculations_forecast!DD$9,current_projections!$2:$2,0)),"n/a")</f>
        <v>839.5</v>
      </c>
      <c r="DE15" s="60">
        <f>IFERROR(INDEX(current_projections!$A:$AEK,MATCH(Calculations_forecast!$B15,current_projections!$A:$A,0),MATCH(Calculations_forecast!DE$9,current_projections!$2:$2,0)),"n/a")</f>
        <v>843.5</v>
      </c>
      <c r="DF15" s="60">
        <f>IFERROR(INDEX(current_projections!$A:$AEK,MATCH(Calculations_forecast!$B15,current_projections!$A:$A,0),MATCH(Calculations_forecast!DF$9,current_projections!$2:$2,0)),"n/a")</f>
        <v>863.5</v>
      </c>
      <c r="DG15" s="60">
        <f>IFERROR(INDEX(current_projections!$A:$AEK,MATCH(Calculations_forecast!$B15,current_projections!$A:$A,0),MATCH(Calculations_forecast!DG$9,current_projections!$2:$2,0)),"n/a")</f>
        <v>902.09999999999991</v>
      </c>
      <c r="DH15" s="60">
        <f>IFERROR(INDEX(current_projections!$A:$AEK,MATCH(Calculations_forecast!$B15,current_projections!$A:$A,0),MATCH(Calculations_forecast!DH$9,current_projections!$2:$2,0)),"n/a")</f>
        <v>916.19999999999993</v>
      </c>
      <c r="DI15" s="60">
        <f>IFERROR(INDEX(current_projections!$A:$AEK,MATCH(Calculations_forecast!$B15,current_projections!$A:$A,0),MATCH(Calculations_forecast!DI$9,current_projections!$2:$2,0)),"n/a")</f>
        <v>941.1</v>
      </c>
      <c r="DJ15" s="60">
        <f>IFERROR(INDEX(current_projections!$A:$AEK,MATCH(Calculations_forecast!$B15,current_projections!$A:$A,0),MATCH(Calculations_forecast!DJ$9,current_projections!$2:$2,0)),"n/a")</f>
        <v>967.8</v>
      </c>
      <c r="DK15" s="60">
        <f>IFERROR(INDEX(current_projections!$A:$AEK,MATCH(Calculations_forecast!$B15,current_projections!$A:$A,0),MATCH(Calculations_forecast!DK$9,current_projections!$2:$2,0)),"n/a")</f>
        <v>996.2</v>
      </c>
      <c r="DL15" s="60">
        <f>IFERROR(INDEX(current_projections!$A:$AEK,MATCH(Calculations_forecast!$B15,current_projections!$A:$A,0),MATCH(Calculations_forecast!DL$9,current_projections!$2:$2,0)),"n/a")</f>
        <v>1022.3</v>
      </c>
      <c r="DM15" s="60">
        <f>IFERROR(INDEX(current_projections!$A:$AEK,MATCH(Calculations_forecast!$B15,current_projections!$A:$A,0),MATCH(Calculations_forecast!DM$9,current_projections!$2:$2,0)),"n/a")</f>
        <v>1043.2</v>
      </c>
      <c r="DN15" s="60">
        <f>IFERROR(INDEX(current_projections!$A:$AEK,MATCH(Calculations_forecast!$B15,current_projections!$A:$A,0),MATCH(Calculations_forecast!DN$9,current_projections!$2:$2,0)),"n/a")</f>
        <v>1068</v>
      </c>
      <c r="DO15" s="60">
        <f>IFERROR(INDEX(current_projections!$A:$AEK,MATCH(Calculations_forecast!$B15,current_projections!$A:$A,0),MATCH(Calculations_forecast!DO$9,current_projections!$2:$2,0)),"n/a")</f>
        <v>1078</v>
      </c>
      <c r="DP15" s="60">
        <f>IFERROR(INDEX(current_projections!$A:$AEK,MATCH(Calculations_forecast!$B15,current_projections!$A:$A,0),MATCH(Calculations_forecast!DP$9,current_projections!$2:$2,0)),"n/a")</f>
        <v>1095.2</v>
      </c>
      <c r="DQ15" s="60">
        <f>IFERROR(INDEX(current_projections!$A:$AEK,MATCH(Calculations_forecast!$B15,current_projections!$A:$A,0),MATCH(Calculations_forecast!DQ$9,current_projections!$2:$2,0)),"n/a")</f>
        <v>1120.6000000000001</v>
      </c>
      <c r="DR15" s="60">
        <f>IFERROR(INDEX(current_projections!$A:$AEK,MATCH(Calculations_forecast!$B15,current_projections!$A:$A,0),MATCH(Calculations_forecast!DR$9,current_projections!$2:$2,0)),"n/a")</f>
        <v>1154</v>
      </c>
      <c r="DS15" s="60">
        <f>IFERROR(INDEX(current_projections!$A:$AEK,MATCH(Calculations_forecast!$B15,current_projections!$A:$A,0),MATCH(Calculations_forecast!DS$9,current_projections!$2:$2,0)),"n/a")</f>
        <v>1208.8</v>
      </c>
      <c r="DT15" s="60">
        <f>IFERROR(INDEX(current_projections!$A:$AEK,MATCH(Calculations_forecast!$B15,current_projections!$A:$A,0),MATCH(Calculations_forecast!DT$9,current_projections!$2:$2,0)),"n/a")</f>
        <v>1230.0999999999999</v>
      </c>
      <c r="DU15" s="60">
        <f>IFERROR(INDEX(current_projections!$A:$AEK,MATCH(Calculations_forecast!$B15,current_projections!$A:$A,0),MATCH(Calculations_forecast!DU$9,current_projections!$2:$2,0)),"n/a")</f>
        <v>1247.7</v>
      </c>
      <c r="DV15" s="60">
        <f>IFERROR(INDEX(current_projections!$A:$AEK,MATCH(Calculations_forecast!$B15,current_projections!$A:$A,0),MATCH(Calculations_forecast!DV$9,current_projections!$2:$2,0)),"n/a")</f>
        <v>1258.7</v>
      </c>
      <c r="DW15" s="60">
        <f>IFERROR(INDEX(current_projections!$A:$AEK,MATCH(Calculations_forecast!$B15,current_projections!$A:$A,0),MATCH(Calculations_forecast!DW$9,current_projections!$2:$2,0)),"n/a")</f>
        <v>1301.9000000000001</v>
      </c>
      <c r="DX15" s="60">
        <f>IFERROR(INDEX(current_projections!$A:$AEK,MATCH(Calculations_forecast!$B15,current_projections!$A:$A,0),MATCH(Calculations_forecast!DX$9,current_projections!$2:$2,0)),"n/a")</f>
        <v>1308.9000000000001</v>
      </c>
      <c r="DY15" s="60">
        <f>IFERROR(INDEX(current_projections!$A:$AEK,MATCH(Calculations_forecast!$B15,current_projections!$A:$A,0),MATCH(Calculations_forecast!DY$9,current_projections!$2:$2,0)),"n/a")</f>
        <v>1113.6000000000001</v>
      </c>
      <c r="DZ15" s="60">
        <f>IFERROR(INDEX(current_projections!$A:$AEK,MATCH(Calculations_forecast!$B15,current_projections!$A:$A,0),MATCH(Calculations_forecast!DZ$9,current_projections!$2:$2,0)),"n/a")</f>
        <v>1231.7</v>
      </c>
      <c r="EA15" s="60">
        <f>IFERROR(INDEX(current_projections!$A:$AEK,MATCH(Calculations_forecast!$B15,current_projections!$A:$A,0),MATCH(Calculations_forecast!EA$9,current_projections!$2:$2,0)),"n/a")</f>
        <v>1075.2</v>
      </c>
      <c r="EB15" s="60">
        <f>IFERROR(INDEX(current_projections!$A:$AEK,MATCH(Calculations_forecast!$B15,current_projections!$A:$A,0),MATCH(Calculations_forecast!EB$9,current_projections!$2:$2,0)),"n/a")</f>
        <v>1050.9000000000001</v>
      </c>
      <c r="EC15" s="60">
        <f>IFERROR(INDEX(current_projections!$A:$AEK,MATCH(Calculations_forecast!$B15,current_projections!$A:$A,0),MATCH(Calculations_forecast!EC$9,current_projections!$2:$2,0)),"n/a")</f>
        <v>1044.0999999999999</v>
      </c>
      <c r="ED15" s="60">
        <f>IFERROR(INDEX(current_projections!$A:$AEK,MATCH(Calculations_forecast!$B15,current_projections!$A:$A,0),MATCH(Calculations_forecast!ED$9,current_projections!$2:$2,0)),"n/a")</f>
        <v>1038.5</v>
      </c>
      <c r="EE15" s="60">
        <f>IFERROR(INDEX(current_projections!$A:$AEK,MATCH(Calculations_forecast!$B15,current_projections!$A:$A,0),MATCH(Calculations_forecast!EE$9,current_projections!$2:$2,0)),"n/a")</f>
        <v>1021.4</v>
      </c>
      <c r="EF15" s="60">
        <f>IFERROR(INDEX(current_projections!$A:$AEK,MATCH(Calculations_forecast!$B15,current_projections!$A:$A,0),MATCH(Calculations_forecast!EF$9,current_projections!$2:$2,0)),"n/a")</f>
        <v>1020.8</v>
      </c>
      <c r="EG15" s="60">
        <f>IFERROR(INDEX(current_projections!$A:$AEK,MATCH(Calculations_forecast!$B15,current_projections!$A:$A,0),MATCH(Calculations_forecast!EG$9,current_projections!$2:$2,0)),"n/a")</f>
        <v>950.7</v>
      </c>
      <c r="EH15" s="60">
        <f>IFERROR(INDEX(current_projections!$A:$AEK,MATCH(Calculations_forecast!$B15,current_projections!$A:$A,0),MATCH(Calculations_forecast!EH$9,current_projections!$2:$2,0)),"n/a")</f>
        <v>1021.3</v>
      </c>
      <c r="EI15" s="60">
        <f>IFERROR(INDEX(current_projections!$A:$AEK,MATCH(Calculations_forecast!$B15,current_projections!$A:$A,0),MATCH(Calculations_forecast!EI$9,current_projections!$2:$2,0)),"n/a")</f>
        <v>1012.2</v>
      </c>
      <c r="EJ15" s="60">
        <f>IFERROR(INDEX(current_projections!$A:$AEK,MATCH(Calculations_forecast!$B15,current_projections!$A:$A,0),MATCH(Calculations_forecast!EJ$9,current_projections!$2:$2,0)),"n/a")</f>
        <v>1026.7</v>
      </c>
      <c r="EK15" s="60">
        <f>IFERROR(INDEX(current_projections!$A:$AEK,MATCH(Calculations_forecast!$B15,current_projections!$A:$A,0),MATCH(Calculations_forecast!EK$9,current_projections!$2:$2,0)),"n/a")</f>
        <v>1064.3</v>
      </c>
      <c r="EL15" s="60">
        <f>IFERROR(INDEX(current_projections!$A:$AEK,MATCH(Calculations_forecast!$B15,current_projections!$A:$A,0),MATCH(Calculations_forecast!EL$9,current_projections!$2:$2,0)),"n/a")</f>
        <v>1091.5</v>
      </c>
      <c r="EM15" s="60">
        <f>IFERROR(INDEX(current_projections!$A:$AEK,MATCH(Calculations_forecast!$B15,current_projections!$A:$A,0),MATCH(Calculations_forecast!EM$9,current_projections!$2:$2,0)),"n/a")</f>
        <v>1172.3</v>
      </c>
      <c r="EN15" s="60">
        <f>IFERROR(INDEX(current_projections!$A:$AEK,MATCH(Calculations_forecast!$B15,current_projections!$A:$A,0),MATCH(Calculations_forecast!EN$9,current_projections!$2:$2,0)),"n/a")</f>
        <v>1196.1999999999998</v>
      </c>
      <c r="EO15" s="60">
        <f>IFERROR(INDEX(current_projections!$A:$AEK,MATCH(Calculations_forecast!$B15,current_projections!$A:$A,0),MATCH(Calculations_forecast!EO$9,current_projections!$2:$2,0)),"n/a")</f>
        <v>1225.5</v>
      </c>
      <c r="EP15" s="60">
        <f>IFERROR(INDEX(current_projections!$A:$AEK,MATCH(Calculations_forecast!$B15,current_projections!$A:$A,0),MATCH(Calculations_forecast!EP$9,current_projections!$2:$2,0)),"n/a")</f>
        <v>1255.7</v>
      </c>
      <c r="EQ15" s="60">
        <f>IFERROR(INDEX(current_projections!$A:$AEK,MATCH(Calculations_forecast!$B15,current_projections!$A:$A,0),MATCH(Calculations_forecast!EQ$9,current_projections!$2:$2,0)),"n/a")</f>
        <v>1320.3000000000002</v>
      </c>
      <c r="ER15" s="60">
        <f>IFERROR(INDEX(current_projections!$A:$AEK,MATCH(Calculations_forecast!$B15,current_projections!$A:$A,0),MATCH(Calculations_forecast!ER$9,current_projections!$2:$2,0)),"n/a")</f>
        <v>1351.1</v>
      </c>
      <c r="ES15" s="60">
        <f>IFERROR(INDEX(current_projections!$A:$AEK,MATCH(Calculations_forecast!$B15,current_projections!$A:$A,0),MATCH(Calculations_forecast!ES$9,current_projections!$2:$2,0)),"n/a")</f>
        <v>1358.4</v>
      </c>
      <c r="ET15" s="60">
        <f>IFERROR(INDEX(current_projections!$A:$AEK,MATCH(Calculations_forecast!$B15,current_projections!$A:$A,0),MATCH(Calculations_forecast!ET$9,current_projections!$2:$2,0)),"n/a")</f>
        <v>1397.3</v>
      </c>
      <c r="EU15" s="60">
        <f>IFERROR(INDEX(current_projections!$A:$AEK,MATCH(Calculations_forecast!$B15,current_projections!$A:$A,0),MATCH(Calculations_forecast!EU$9,current_projections!$2:$2,0)),"n/a")</f>
        <v>1466.3</v>
      </c>
      <c r="EV15" s="60">
        <f>IFERROR(INDEX(current_projections!$A:$AEK,MATCH(Calculations_forecast!$B15,current_projections!$A:$A,0),MATCH(Calculations_forecast!EV$9,current_projections!$2:$2,0)),"n/a")</f>
        <v>1495.6</v>
      </c>
      <c r="EW15" s="60">
        <f>IFERROR(INDEX(current_projections!$A:$AEK,MATCH(Calculations_forecast!$B15,current_projections!$A:$A,0),MATCH(Calculations_forecast!EW$9,current_projections!$2:$2,0)),"n/a")</f>
        <v>1498.6</v>
      </c>
      <c r="EX15" s="60">
        <f>IFERROR(INDEX(current_projections!$A:$AEK,MATCH(Calculations_forecast!$B15,current_projections!$A:$A,0),MATCH(Calculations_forecast!EX$9,current_projections!$2:$2,0)),"n/a")</f>
        <v>1508.3</v>
      </c>
      <c r="EY15" s="60">
        <f>IFERROR(INDEX(current_projections!$A:$AEK,MATCH(Calculations_forecast!$B15,current_projections!$A:$A,0),MATCH(Calculations_forecast!EY$9,current_projections!$2:$2,0)),"n/a")</f>
        <v>1534.8000000000002</v>
      </c>
      <c r="EZ15" s="60">
        <f>IFERROR(INDEX(current_projections!$A:$AEK,MATCH(Calculations_forecast!$B15,current_projections!$A:$A,0),MATCH(Calculations_forecast!EZ$9,current_projections!$2:$2,0)),"n/a")</f>
        <v>1552.1</v>
      </c>
      <c r="FA15" s="60">
        <f>IFERROR(INDEX(current_projections!$A:$AEK,MATCH(Calculations_forecast!$B15,current_projections!$A:$A,0),MATCH(Calculations_forecast!FA$9,current_projections!$2:$2,0)),"n/a")</f>
        <v>1497.2</v>
      </c>
      <c r="FB15" s="60">
        <f>IFERROR(INDEX(current_projections!$A:$AEK,MATCH(Calculations_forecast!$B15,current_projections!$A:$A,0),MATCH(Calculations_forecast!FB$9,current_projections!$2:$2,0)),"n/a")</f>
        <v>1444.6</v>
      </c>
      <c r="FC15" s="60">
        <f>IFERROR(INDEX(current_projections!$A:$AEK,MATCH(Calculations_forecast!$B15,current_projections!$A:$A,0),MATCH(Calculations_forecast!FC$9,current_projections!$2:$2,0)),"n/a")</f>
        <v>1202</v>
      </c>
      <c r="FD15" s="60">
        <f>IFERROR(INDEX(current_projections!$A:$AEK,MATCH(Calculations_forecast!$B15,current_projections!$A:$A,0),MATCH(Calculations_forecast!FD$9,current_projections!$2:$2,0)),"n/a")</f>
        <v>1130.8000000000002</v>
      </c>
      <c r="FE15" s="60">
        <f>IFERROR(INDEX(current_projections!$A:$AEK,MATCH(Calculations_forecast!$B15,current_projections!$A:$A,0),MATCH(Calculations_forecast!FE$9,current_projections!$2:$2,0)),"n/a")</f>
        <v>1135</v>
      </c>
      <c r="FF15" s="60">
        <f>IFERROR(INDEX(current_projections!$A:$AEK,MATCH(Calculations_forecast!$B15,current_projections!$A:$A,0),MATCH(Calculations_forecast!FF$9,current_projections!$2:$2,0)),"n/a")</f>
        <v>1140.4000000000001</v>
      </c>
      <c r="FG15" s="60">
        <f>IFERROR(INDEX(current_projections!$A:$AEK,MATCH(Calculations_forecast!$B15,current_projections!$A:$A,0),MATCH(Calculations_forecast!FG$9,current_projections!$2:$2,0)),"n/a")</f>
        <v>1191.5</v>
      </c>
      <c r="FH15" s="60">
        <f>IFERROR(INDEX(current_projections!$A:$AEK,MATCH(Calculations_forecast!$B15,current_projections!$A:$A,0),MATCH(Calculations_forecast!FH$9,current_projections!$2:$2,0)),"n/a")</f>
        <v>1212.9000000000001</v>
      </c>
      <c r="FI15" s="60">
        <f>IFERROR(INDEX(current_projections!$A:$AEK,MATCH(Calculations_forecast!$B15,current_projections!$A:$A,0),MATCH(Calculations_forecast!FI$9,current_projections!$2:$2,0)),"n/a")</f>
        <v>1255.9000000000001</v>
      </c>
      <c r="FJ15" s="60">
        <f>IFERROR(INDEX(current_projections!$A:$AEK,MATCH(Calculations_forecast!$B15,current_projections!$A:$A,0),MATCH(Calculations_forecast!FJ$9,current_projections!$2:$2,0)),"n/a")</f>
        <v>1288.6999999999998</v>
      </c>
      <c r="FK15" s="60">
        <f>IFERROR(INDEX(current_projections!$A:$AEK,MATCH(Calculations_forecast!$B15,current_projections!$A:$A,0),MATCH(Calculations_forecast!FK$9,current_projections!$2:$2,0)),"n/a")</f>
        <v>1426.1000000000001</v>
      </c>
      <c r="FL15" s="60">
        <f>IFERROR(INDEX(current_projections!$A:$AEK,MATCH(Calculations_forecast!$B15,current_projections!$A:$A,0),MATCH(Calculations_forecast!FL$9,current_projections!$2:$2,0)),"n/a")</f>
        <v>1445.4</v>
      </c>
      <c r="FM15" s="60">
        <f>IFERROR(INDEX(current_projections!$A:$AEK,MATCH(Calculations_forecast!$B15,current_projections!$A:$A,0),MATCH(Calculations_forecast!FM$9,current_projections!$2:$2,0)),"n/a")</f>
        <v>1470.9</v>
      </c>
      <c r="FN15" s="60">
        <f>IFERROR(INDEX(current_projections!$A:$AEK,MATCH(Calculations_forecast!$B15,current_projections!$A:$A,0),MATCH(Calculations_forecast!FN$9,current_projections!$2:$2,0)),"n/a")</f>
        <v>1470.4</v>
      </c>
      <c r="FO15" s="60">
        <f>IFERROR(INDEX(current_projections!$A:$AEK,MATCH(Calculations_forecast!$B15,current_projections!$A:$A,0),MATCH(Calculations_forecast!FO$9,current_projections!$2:$2,0)),"n/a")</f>
        <v>1467.8000000000002</v>
      </c>
      <c r="FP15" s="60">
        <f>IFERROR(INDEX(current_projections!$A:$AEK,MATCH(Calculations_forecast!$B15,current_projections!$A:$A,0),MATCH(Calculations_forecast!FP$9,current_projections!$2:$2,0)),"n/a")</f>
        <v>1487.1</v>
      </c>
      <c r="FQ15" s="60">
        <f>IFERROR(INDEX(current_projections!$A:$AEK,MATCH(Calculations_forecast!$B15,current_projections!$A:$A,0),MATCH(Calculations_forecast!FQ$9,current_projections!$2:$2,0)),"n/a")</f>
        <v>1509.4</v>
      </c>
      <c r="FR15" s="60">
        <f>IFERROR(INDEX(current_projections!$A:$AEK,MATCH(Calculations_forecast!$B15,current_projections!$A:$A,0),MATCH(Calculations_forecast!FR$9,current_projections!$2:$2,0)),"n/a")</f>
        <v>1571.4</v>
      </c>
      <c r="FS15" s="60">
        <f>IFERROR(INDEX(current_projections!$A:$AEK,MATCH(Calculations_forecast!$B15,current_projections!$A:$A,0),MATCH(Calculations_forecast!FS$9,current_projections!$2:$2,0)),"n/a")</f>
        <v>1649.4</v>
      </c>
      <c r="FT15" s="60">
        <f>IFERROR(INDEX(current_projections!$A:$AEK,MATCH(Calculations_forecast!$B15,current_projections!$A:$A,0),MATCH(Calculations_forecast!FT$9,current_projections!$2:$2,0)),"n/a")</f>
        <v>1681.9</v>
      </c>
      <c r="FU15" s="60">
        <f>IFERROR(INDEX(current_projections!$A:$AEK,MATCH(Calculations_forecast!$B15,current_projections!$A:$A,0),MATCH(Calculations_forecast!FU$9,current_projections!$2:$2,0)),"n/a")</f>
        <v>1674.5</v>
      </c>
      <c r="FV15" s="60">
        <f>IFERROR(INDEX(current_projections!$A:$AEK,MATCH(Calculations_forecast!$B15,current_projections!$A:$A,0),MATCH(Calculations_forecast!FV$9,current_projections!$2:$2,0)),"n/a")</f>
        <v>1697.6</v>
      </c>
      <c r="FW15" s="60">
        <f>IFERROR(INDEX(current_projections!$A:$AEK,MATCH(Calculations_forecast!$B15,current_projections!$A:$A,0),MATCH(Calculations_forecast!FW$9,current_projections!$2:$2,0)),"n/a")</f>
        <v>1748.3</v>
      </c>
      <c r="FX15" s="60">
        <f>IFERROR(INDEX(current_projections!$A:$AEK,MATCH(Calculations_forecast!$B15,current_projections!$A:$A,0),MATCH(Calculations_forecast!FX$9,current_projections!$2:$2,0)),"n/a")</f>
        <v>1760.8999999999999</v>
      </c>
      <c r="FY15" s="60">
        <f>IFERROR(INDEX(current_projections!$A:$AEK,MATCH(Calculations_forecast!$B15,current_projections!$A:$A,0),MATCH(Calculations_forecast!FY$9,current_projections!$2:$2,0)),"n/a")</f>
        <v>1798.1</v>
      </c>
      <c r="FZ15" s="60">
        <f>IFERROR(INDEX(current_projections!$A:$AEK,MATCH(Calculations_forecast!$B15,current_projections!$A:$A,0),MATCH(Calculations_forecast!FZ$9,current_projections!$2:$2,0)),"n/a")</f>
        <v>1834.3999999999999</v>
      </c>
      <c r="GA15" s="60">
        <f>IFERROR(INDEX(current_projections!$A:$AEK,MATCH(Calculations_forecast!$B15,current_projections!$A:$A,0),MATCH(Calculations_forecast!GA$9,current_projections!$2:$2,0)),"n/a")</f>
        <v>1900</v>
      </c>
      <c r="GB15" s="60">
        <f>IFERROR(INDEX(current_projections!$A:$AEK,MATCH(Calculations_forecast!$B15,current_projections!$A:$A,0),MATCH(Calculations_forecast!GB$9,current_projections!$2:$2,0)),"n/a")</f>
        <v>1940</v>
      </c>
      <c r="GC15" s="60">
        <f>IFERROR(INDEX(current_projections!$A:$AEK,MATCH(Calculations_forecast!$B15,current_projections!$A:$A,0),MATCH(Calculations_forecast!GC$9,current_projections!$2:$2,0)),"n/a")</f>
        <v>1943.6999999999998</v>
      </c>
      <c r="GD15" s="60">
        <f>IFERROR(INDEX(current_projections!$A:$AEK,MATCH(Calculations_forecast!$B15,current_projections!$A:$A,0),MATCH(Calculations_forecast!GD$9,current_projections!$2:$2,0)),"n/a")</f>
        <v>1957.1</v>
      </c>
      <c r="GE15" s="60">
        <f>IFERROR(INDEX(current_projections!$A:$AEK,MATCH(Calculations_forecast!$B15,current_projections!$A:$A,0),MATCH(Calculations_forecast!GE$9,current_projections!$2:$2,0)),"n/a")</f>
        <v>1919.9</v>
      </c>
      <c r="GF15" s="60">
        <f>IFERROR(INDEX(current_projections!$A:$AEK,MATCH(Calculations_forecast!$B15,current_projections!$A:$A,0),MATCH(Calculations_forecast!GF$9,current_projections!$2:$2,0)),"n/a")</f>
        <v>1944.2</v>
      </c>
      <c r="GG15" s="60">
        <f>IFERROR(INDEX(current_projections!$A:$AEK,MATCH(Calculations_forecast!$B15,current_projections!$A:$A,0),MATCH(Calculations_forecast!GG$9,current_projections!$2:$2,0)),"n/a")</f>
        <v>1968.6999999999998</v>
      </c>
      <c r="GH15" s="60">
        <f>IFERROR(INDEX(current_projections!$A:$AEK,MATCH(Calculations_forecast!$B15,current_projections!$A:$A,0),MATCH(Calculations_forecast!GH$9,current_projections!$2:$2,0)),"n/a")</f>
        <v>1984.3000000000002</v>
      </c>
      <c r="GI15" s="60">
        <f>IFERROR(INDEX(current_projections!$A:$AEK,MATCH(Calculations_forecast!$B15,current_projections!$A:$A,0),MATCH(Calculations_forecast!GI$9,current_projections!$2:$2,0)),"n/a")</f>
        <v>2004.8999999999999</v>
      </c>
      <c r="GJ15" s="60">
        <f>IFERROR(INDEX(current_projections!$A:$AEK,MATCH(Calculations_forecast!$B15,current_projections!$A:$A,0),MATCH(Calculations_forecast!GJ$9,current_projections!$2:$2,0)),"n/a")</f>
        <v>2014.1999999999998</v>
      </c>
      <c r="GK15" s="60">
        <f>IFERROR(INDEX(current_projections!$A:$AEK,MATCH(Calculations_forecast!$B15,current_projections!$A:$A,0),MATCH(Calculations_forecast!GK$9,current_projections!$2:$2,0)),"n/a")</f>
        <v>2048.5</v>
      </c>
      <c r="GL15" s="60">
        <f>IFERROR(INDEX(current_projections!$A:$AEK,MATCH(Calculations_forecast!$B15,current_projections!$A:$A,0),MATCH(Calculations_forecast!GL$9,current_projections!$2:$2,0)),"n/a")</f>
        <v>2070.9</v>
      </c>
      <c r="GM15" s="60">
        <f>IFERROR(INDEX(current_projections!$A:$AEK,MATCH(Calculations_forecast!$B15,current_projections!$A:$A,0),MATCH(Calculations_forecast!GM$9,current_projections!$2:$2,0)),"n/a")</f>
        <v>2030</v>
      </c>
      <c r="GN15" s="60">
        <f>IFERROR(INDEX(current_projections!$A:$AEK,MATCH(Calculations_forecast!$B15,current_projections!$A:$A,0),MATCH(Calculations_forecast!GN$9,current_projections!$2:$2,0)),"n/a")</f>
        <v>2035.3000000000002</v>
      </c>
      <c r="GO15" s="60">
        <f>IFERROR(INDEX(current_projections!$A:$AEK,MATCH(Calculations_forecast!$B15,current_projections!$A:$A,0),MATCH(Calculations_forecast!GO$9,current_projections!$2:$2,0)),"n/a")</f>
        <v>2064.9</v>
      </c>
      <c r="GP15" s="122">
        <f>IFERROR(INDEX(current_projections!$A:$AEK,MATCH(Calculations_forecast!$B15,current_projections!$A:$A,0),MATCH(Calculations_forecast!GP$9,current_projections!$2:$2,0)),"n/a")</f>
        <v>2071.3000000000002</v>
      </c>
      <c r="GQ15" s="122">
        <f>IFERROR(INDEX(current_projections!$A:$AEK,MATCH(Calculations_forecast!$B15,current_projections!$A:$A,0),MATCH(Calculations_forecast!GQ$9,current_projections!$2:$2,0)),"n/a")</f>
        <v>2082.8542026889754</v>
      </c>
      <c r="GR15" s="60">
        <f>IFERROR(INDEX(current_projections!$A:$AEK,MATCH(Calculations_forecast!$B15,current_projections!$A:$A,0),MATCH(Calculations_forecast!GR$9,current_projections!$2:$2,0)),"n/a")</f>
        <v>2095.8284682686667</v>
      </c>
      <c r="GS15" s="60">
        <f>IFERROR(INDEX(current_projections!$A:$AEK,MATCH(Calculations_forecast!$B15,current_projections!$A:$A,0),MATCH(Calculations_forecast!GS$9,current_projections!$2:$2,0)),"n/a")</f>
        <v>2110.133879488229</v>
      </c>
      <c r="GT15" s="60">
        <f>IFERROR(INDEX(current_projections!$A:$AEK,MATCH(Calculations_forecast!$B15,current_projections!$A:$A,0),MATCH(Calculations_forecast!GT$9,current_projections!$2:$2,0)),"n/a")</f>
        <v>2143.4497598657431</v>
      </c>
      <c r="GU15" s="60">
        <f>IFERROR(INDEX(current_projections!$A:$AEK,MATCH(Calculations_forecast!$B15,current_projections!$A:$A,0),MATCH(Calculations_forecast!GU$9,current_projections!$2:$2,0)),"n/a")</f>
        <v>2159.3626851283711</v>
      </c>
      <c r="GV15" s="60">
        <f>IFERROR(INDEX(current_projections!$A:$AEK,MATCH(Calculations_forecast!$B15,current_projections!$A:$A,0),MATCH(Calculations_forecast!GV$9,current_projections!$2:$2,0)),"n/a")</f>
        <v>2176.0704210069252</v>
      </c>
      <c r="GW15" s="60">
        <f>IFERROR(INDEX(current_projections!$A:$AEK,MATCH(Calculations_forecast!$B15,current_projections!$A:$A,0),MATCH(Calculations_forecast!GW$9,current_projections!$2:$2,0)),"n/a")</f>
        <v>2193.4135855120035</v>
      </c>
      <c r="GX15" s="60">
        <f>IFERROR(INDEX(current_projections!$A:$AEK,MATCH(Calculations_forecast!$B15,current_projections!$A:$A,0),MATCH(Calculations_forecast!GX$9,current_projections!$2:$2,0)),"n/a")</f>
        <v>2223.715138810433</v>
      </c>
      <c r="GY15" s="60">
        <f>IFERROR(INDEX(current_projections!$A:$AEK,MATCH(Calculations_forecast!$B15,current_projections!$A:$A,0),MATCH(Calculations_forecast!GY$9,current_projections!$2:$2,0)),"n/a")</f>
        <v>2240.8486055592766</v>
      </c>
      <c r="GZ15" s="122">
        <f>IFERROR(INDEX(current_projections!$A:$AEK,MATCH(Calculations_forecast!$B15,current_projections!$A:$A,0),MATCH(Calculations_forecast!GZ$9,current_projections!$2:$2,0)),"n/a")</f>
        <v>2258.0734539114364</v>
      </c>
      <c r="HA15" s="122">
        <f>IFERROR(INDEX(current_projections!$A:$AEK,MATCH(Calculations_forecast!$B15,current_projections!$A:$A,0),MATCH(Calculations_forecast!HA$9,current_projections!$2:$2,0)),"n/a")</f>
        <v>2275.2876269761659</v>
      </c>
      <c r="HB15" s="122">
        <f>IFERROR(INDEX(current_projections!$A:$AEK,MATCH(Calculations_forecast!$B15,current_projections!$A:$A,0),MATCH(Calculations_forecast!HB$9,current_projections!$2:$2,0)),"n/a")</f>
        <v>2312.4484154099637</v>
      </c>
      <c r="HC15" s="60">
        <f>IFERROR(INDEX(current_projections!$A:$AEK,MATCH(Calculations_forecast!$B15,current_projections!$A:$A,0),MATCH(Calculations_forecast!HC$9,current_projections!$2:$2,0)),"n/a")</f>
        <v>2331.3956120949097</v>
      </c>
      <c r="IW15"/>
      <c r="IX15"/>
      <c r="IY15"/>
    </row>
    <row r="16" spans="1:259">
      <c r="A16" s="7" t="s">
        <v>176</v>
      </c>
      <c r="B16" s="8" t="s">
        <v>36</v>
      </c>
      <c r="C16" s="60">
        <f>IFERROR(INDEX(current_projections!$A:$AEK,MATCH(Calculations_forecast!$B16,current_projections!$A:$A,0),MATCH(Calculations_forecast!C$9,current_projections!$2:$2,0)),"n/a")</f>
        <v>88.5</v>
      </c>
      <c r="D16" s="60">
        <f>IFERROR(INDEX(current_projections!$A:$AEK,MATCH(Calculations_forecast!$B16,current_projections!$A:$A,0),MATCH(Calculations_forecast!D$9,current_projections!$2:$2,0)),"n/a")</f>
        <v>90.5</v>
      </c>
      <c r="E16" s="60">
        <f>IFERROR(INDEX(current_projections!$A:$AEK,MATCH(Calculations_forecast!$B16,current_projections!$A:$A,0),MATCH(Calculations_forecast!E$9,current_projections!$2:$2,0)),"n/a")</f>
        <v>92.5</v>
      </c>
      <c r="F16" s="60">
        <f>IFERROR(INDEX(current_projections!$A:$AEK,MATCH(Calculations_forecast!$B16,current_projections!$A:$A,0),MATCH(Calculations_forecast!F$9,current_projections!$2:$2,0)),"n/a")</f>
        <v>94.2</v>
      </c>
      <c r="G16" s="60">
        <f>IFERROR(INDEX(current_projections!$A:$AEK,MATCH(Calculations_forecast!$B16,current_projections!$A:$A,0),MATCH(Calculations_forecast!G$9,current_projections!$2:$2,0)),"n/a")</f>
        <v>97.699999999999989</v>
      </c>
      <c r="H16" s="60">
        <f>IFERROR(INDEX(current_projections!$A:$AEK,MATCH(Calculations_forecast!$B16,current_projections!$A:$A,0),MATCH(Calculations_forecast!H$9,current_projections!$2:$2,0)),"n/a")</f>
        <v>98.9</v>
      </c>
      <c r="I16" s="60">
        <f>IFERROR(INDEX(current_projections!$A:$AEK,MATCH(Calculations_forecast!$B16,current_projections!$A:$A,0),MATCH(Calculations_forecast!I$9,current_projections!$2:$2,0)),"n/a")</f>
        <v>101.69999999999999</v>
      </c>
      <c r="J16" s="60">
        <f>IFERROR(INDEX(current_projections!$A:$AEK,MATCH(Calculations_forecast!$B16,current_projections!$A:$A,0),MATCH(Calculations_forecast!J$9,current_projections!$2:$2,0)),"n/a")</f>
        <v>103.7</v>
      </c>
      <c r="K16" s="60">
        <f>IFERROR(INDEX(current_projections!$A:$AEK,MATCH(Calculations_forecast!$B16,current_projections!$A:$A,0),MATCH(Calculations_forecast!K$9,current_projections!$2:$2,0)),"n/a")</f>
        <v>104.60000000000001</v>
      </c>
      <c r="L16" s="60">
        <f>IFERROR(INDEX(current_projections!$A:$AEK,MATCH(Calculations_forecast!$B16,current_projections!$A:$A,0),MATCH(Calculations_forecast!L$9,current_projections!$2:$2,0)),"n/a")</f>
        <v>106.8</v>
      </c>
      <c r="M16" s="60">
        <f>IFERROR(INDEX(current_projections!$A:$AEK,MATCH(Calculations_forecast!$B16,current_projections!$A:$A,0),MATCH(Calculations_forecast!M$9,current_projections!$2:$2,0)),"n/a")</f>
        <v>108.9</v>
      </c>
      <c r="N16" s="60">
        <f>IFERROR(INDEX(current_projections!$A:$AEK,MATCH(Calculations_forecast!$B16,current_projections!$A:$A,0),MATCH(Calculations_forecast!N$9,current_projections!$2:$2,0)),"n/a")</f>
        <v>111.5</v>
      </c>
      <c r="O16" s="60">
        <f>IFERROR(INDEX(current_projections!$A:$AEK,MATCH(Calculations_forecast!$B16,current_projections!$A:$A,0),MATCH(Calculations_forecast!O$9,current_projections!$2:$2,0)),"n/a")</f>
        <v>114.6</v>
      </c>
      <c r="P16" s="60">
        <f>IFERROR(INDEX(current_projections!$A:$AEK,MATCH(Calculations_forecast!$B16,current_projections!$A:$A,0),MATCH(Calculations_forecast!P$9,current_projections!$2:$2,0)),"n/a")</f>
        <v>116.19999999999999</v>
      </c>
      <c r="Q16" s="60">
        <f>IFERROR(INDEX(current_projections!$A:$AEK,MATCH(Calculations_forecast!$B16,current_projections!$A:$A,0),MATCH(Calculations_forecast!Q$9,current_projections!$2:$2,0)),"n/a")</f>
        <v>118.4</v>
      </c>
      <c r="R16" s="60">
        <f>IFERROR(INDEX(current_projections!$A:$AEK,MATCH(Calculations_forecast!$B16,current_projections!$A:$A,0),MATCH(Calculations_forecast!R$9,current_projections!$2:$2,0)),"n/a")</f>
        <v>119.69999999999999</v>
      </c>
      <c r="S16" s="60">
        <f>IFERROR(INDEX(current_projections!$A:$AEK,MATCH(Calculations_forecast!$B16,current_projections!$A:$A,0),MATCH(Calculations_forecast!S$9,current_projections!$2:$2,0)),"n/a")</f>
        <v>120.8</v>
      </c>
      <c r="T16" s="60">
        <f>IFERROR(INDEX(current_projections!$A:$AEK,MATCH(Calculations_forecast!$B16,current_projections!$A:$A,0),MATCH(Calculations_forecast!T$9,current_projections!$2:$2,0)),"n/a")</f>
        <v>124.1</v>
      </c>
      <c r="U16" s="60">
        <f>IFERROR(INDEX(current_projections!$A:$AEK,MATCH(Calculations_forecast!$B16,current_projections!$A:$A,0),MATCH(Calculations_forecast!U$9,current_projections!$2:$2,0)),"n/a")</f>
        <v>127</v>
      </c>
      <c r="V16" s="60">
        <f>IFERROR(INDEX(current_projections!$A:$AEK,MATCH(Calculations_forecast!$B16,current_projections!$A:$A,0),MATCH(Calculations_forecast!V$9,current_projections!$2:$2,0)),"n/a")</f>
        <v>127.7</v>
      </c>
      <c r="W16" s="60">
        <f>IFERROR(INDEX(current_projections!$A:$AEK,MATCH(Calculations_forecast!$B16,current_projections!$A:$A,0),MATCH(Calculations_forecast!W$9,current_projections!$2:$2,0)),"n/a")</f>
        <v>128.80000000000001</v>
      </c>
      <c r="X16" s="60">
        <f>IFERROR(INDEX(current_projections!$A:$AEK,MATCH(Calculations_forecast!$B16,current_projections!$A:$A,0),MATCH(Calculations_forecast!X$9,current_projections!$2:$2,0)),"n/a")</f>
        <v>133</v>
      </c>
      <c r="Y16" s="60">
        <f>IFERROR(INDEX(current_projections!$A:$AEK,MATCH(Calculations_forecast!$B16,current_projections!$A:$A,0),MATCH(Calculations_forecast!Y$9,current_projections!$2:$2,0)),"n/a")</f>
        <v>138.20000000000002</v>
      </c>
      <c r="Z16" s="60">
        <f>IFERROR(INDEX(current_projections!$A:$AEK,MATCH(Calculations_forecast!$B16,current_projections!$A:$A,0),MATCH(Calculations_forecast!Z$9,current_projections!$2:$2,0)),"n/a")</f>
        <v>141.19999999999999</v>
      </c>
      <c r="AA16" s="60">
        <f>IFERROR(INDEX(current_projections!$A:$AEK,MATCH(Calculations_forecast!$B16,current_projections!$A:$A,0),MATCH(Calculations_forecast!AA$9,current_projections!$2:$2,0)),"n/a")</f>
        <v>141.70000000000002</v>
      </c>
      <c r="AB16" s="60">
        <f>IFERROR(INDEX(current_projections!$A:$AEK,MATCH(Calculations_forecast!$B16,current_projections!$A:$A,0),MATCH(Calculations_forecast!AB$9,current_projections!$2:$2,0)),"n/a")</f>
        <v>144.80000000000001</v>
      </c>
      <c r="AC16" s="60">
        <f>IFERROR(INDEX(current_projections!$A:$AEK,MATCH(Calculations_forecast!$B16,current_projections!$A:$A,0),MATCH(Calculations_forecast!AC$9,current_projections!$2:$2,0)),"n/a")</f>
        <v>147.69999999999999</v>
      </c>
      <c r="AD16" s="60">
        <f>IFERROR(INDEX(current_projections!$A:$AEK,MATCH(Calculations_forecast!$B16,current_projections!$A:$A,0),MATCH(Calculations_forecast!AD$9,current_projections!$2:$2,0)),"n/a")</f>
        <v>151.29999999999998</v>
      </c>
      <c r="AE16" s="60">
        <f>IFERROR(INDEX(current_projections!$A:$AEK,MATCH(Calculations_forecast!$B16,current_projections!$A:$A,0),MATCH(Calculations_forecast!AE$9,current_projections!$2:$2,0)),"n/a")</f>
        <v>154.9</v>
      </c>
      <c r="AF16" s="60">
        <f>IFERROR(INDEX(current_projections!$A:$AEK,MATCH(Calculations_forecast!$B16,current_projections!$A:$A,0),MATCH(Calculations_forecast!AF$9,current_projections!$2:$2,0)),"n/a")</f>
        <v>158</v>
      </c>
      <c r="AG16" s="60">
        <f>IFERROR(INDEX(current_projections!$A:$AEK,MATCH(Calculations_forecast!$B16,current_projections!$A:$A,0),MATCH(Calculations_forecast!AG$9,current_projections!$2:$2,0)),"n/a")</f>
        <v>161.5</v>
      </c>
      <c r="AH16" s="60">
        <f>IFERROR(INDEX(current_projections!$A:$AEK,MATCH(Calculations_forecast!$B16,current_projections!$A:$A,0),MATCH(Calculations_forecast!AH$9,current_projections!$2:$2,0)),"n/a")</f>
        <v>164.29999999999998</v>
      </c>
      <c r="AI16" s="60">
        <f>IFERROR(INDEX(current_projections!$A:$AEK,MATCH(Calculations_forecast!$B16,current_projections!$A:$A,0),MATCH(Calculations_forecast!AI$9,current_projections!$2:$2,0)),"n/a")</f>
        <v>167</v>
      </c>
      <c r="AJ16" s="60">
        <f>IFERROR(INDEX(current_projections!$A:$AEK,MATCH(Calculations_forecast!$B16,current_projections!$A:$A,0),MATCH(Calculations_forecast!AJ$9,current_projections!$2:$2,0)),"n/a")</f>
        <v>173.1</v>
      </c>
      <c r="AK16" s="60">
        <f>IFERROR(INDEX(current_projections!$A:$AEK,MATCH(Calculations_forecast!$B16,current_projections!$A:$A,0),MATCH(Calculations_forecast!AK$9,current_projections!$2:$2,0)),"n/a")</f>
        <v>169.7</v>
      </c>
      <c r="AL16" s="60">
        <f>IFERROR(INDEX(current_projections!$A:$AEK,MATCH(Calculations_forecast!$B16,current_projections!$A:$A,0),MATCH(Calculations_forecast!AL$9,current_projections!$2:$2,0)),"n/a")</f>
        <v>173.9</v>
      </c>
      <c r="AM16" s="60">
        <f>IFERROR(INDEX(current_projections!$A:$AEK,MATCH(Calculations_forecast!$B16,current_projections!$A:$A,0),MATCH(Calculations_forecast!AM$9,current_projections!$2:$2,0)),"n/a")</f>
        <v>176.5</v>
      </c>
      <c r="AN16" s="60">
        <f>IFERROR(INDEX(current_projections!$A:$AEK,MATCH(Calculations_forecast!$B16,current_projections!$A:$A,0),MATCH(Calculations_forecast!AN$9,current_projections!$2:$2,0)),"n/a")</f>
        <v>178.5</v>
      </c>
      <c r="AO16" s="60">
        <f>IFERROR(INDEX(current_projections!$A:$AEK,MATCH(Calculations_forecast!$B16,current_projections!$A:$A,0),MATCH(Calculations_forecast!AO$9,current_projections!$2:$2,0)),"n/a")</f>
        <v>180.9</v>
      </c>
      <c r="AP16" s="60">
        <f>IFERROR(INDEX(current_projections!$A:$AEK,MATCH(Calculations_forecast!$B16,current_projections!$A:$A,0),MATCH(Calculations_forecast!AP$9,current_projections!$2:$2,0)),"n/a")</f>
        <v>184.6</v>
      </c>
      <c r="AQ16" s="60">
        <f>IFERROR(INDEX(current_projections!$A:$AEK,MATCH(Calculations_forecast!$B16,current_projections!$A:$A,0),MATCH(Calculations_forecast!AQ$9,current_projections!$2:$2,0)),"n/a")</f>
        <v>189.5</v>
      </c>
      <c r="AR16" s="60">
        <f>IFERROR(INDEX(current_projections!$A:$AEK,MATCH(Calculations_forecast!$B16,current_projections!$A:$A,0),MATCH(Calculations_forecast!AR$9,current_projections!$2:$2,0)),"n/a")</f>
        <v>196.9</v>
      </c>
      <c r="AS16" s="60">
        <f>IFERROR(INDEX(current_projections!$A:$AEK,MATCH(Calculations_forecast!$B16,current_projections!$A:$A,0),MATCH(Calculations_forecast!AS$9,current_projections!$2:$2,0)),"n/a")</f>
        <v>204.29999999999998</v>
      </c>
      <c r="AT16" s="60">
        <f>IFERROR(INDEX(current_projections!$A:$AEK,MATCH(Calculations_forecast!$B16,current_projections!$A:$A,0),MATCH(Calculations_forecast!AT$9,current_projections!$2:$2,0)),"n/a")</f>
        <v>210.60000000000002</v>
      </c>
      <c r="AU16" s="60">
        <f>IFERROR(INDEX(current_projections!$A:$AEK,MATCH(Calculations_forecast!$B16,current_projections!$A:$A,0),MATCH(Calculations_forecast!AU$9,current_projections!$2:$2,0)),"n/a")</f>
        <v>230.89999999999998</v>
      </c>
      <c r="AV16" s="60">
        <f>IFERROR(INDEX(current_projections!$A:$AEK,MATCH(Calculations_forecast!$B16,current_projections!$A:$A,0),MATCH(Calculations_forecast!AV$9,current_projections!$2:$2,0)),"n/a")</f>
        <v>235.5</v>
      </c>
      <c r="AW16" s="60">
        <f>IFERROR(INDEX(current_projections!$A:$AEK,MATCH(Calculations_forecast!$B16,current_projections!$A:$A,0),MATCH(Calculations_forecast!AW$9,current_projections!$2:$2,0)),"n/a")</f>
        <v>237.4</v>
      </c>
      <c r="AX16" s="60">
        <f>IFERROR(INDEX(current_projections!$A:$AEK,MATCH(Calculations_forecast!$B16,current_projections!$A:$A,0),MATCH(Calculations_forecast!AX$9,current_projections!$2:$2,0)),"n/a")</f>
        <v>238.79999999999998</v>
      </c>
      <c r="AY16" s="60">
        <f>IFERROR(INDEX(current_projections!$A:$AEK,MATCH(Calculations_forecast!$B16,current_projections!$A:$A,0),MATCH(Calculations_forecast!AY$9,current_projections!$2:$2,0)),"n/a")</f>
        <v>237.4</v>
      </c>
      <c r="AZ16" s="60">
        <f>IFERROR(INDEX(current_projections!$A:$AEK,MATCH(Calculations_forecast!$B16,current_projections!$A:$A,0),MATCH(Calculations_forecast!AZ$9,current_projections!$2:$2,0)),"n/a")</f>
        <v>238.3</v>
      </c>
      <c r="BA16" s="60">
        <f>IFERROR(INDEX(current_projections!$A:$AEK,MATCH(Calculations_forecast!$B16,current_projections!$A:$A,0),MATCH(Calculations_forecast!BA$9,current_projections!$2:$2,0)),"n/a")</f>
        <v>241.79999999999998</v>
      </c>
      <c r="BB16" s="60">
        <f>IFERROR(INDEX(current_projections!$A:$AEK,MATCH(Calculations_forecast!$B16,current_projections!$A:$A,0),MATCH(Calculations_forecast!BB$9,current_projections!$2:$2,0)),"n/a")</f>
        <v>246.3</v>
      </c>
      <c r="BC16" s="60">
        <f>IFERROR(INDEX(current_projections!$A:$AEK,MATCH(Calculations_forecast!$B16,current_projections!$A:$A,0),MATCH(Calculations_forecast!BC$9,current_projections!$2:$2,0)),"n/a")</f>
        <v>250.7</v>
      </c>
      <c r="BD16" s="60">
        <f>IFERROR(INDEX(current_projections!$A:$AEK,MATCH(Calculations_forecast!$B16,current_projections!$A:$A,0),MATCH(Calculations_forecast!BD$9,current_projections!$2:$2,0)),"n/a")</f>
        <v>261.3</v>
      </c>
      <c r="BE16" s="60">
        <f>IFERROR(INDEX(current_projections!$A:$AEK,MATCH(Calculations_forecast!$B16,current_projections!$A:$A,0),MATCH(Calculations_forecast!BE$9,current_projections!$2:$2,0)),"n/a")</f>
        <v>267.5</v>
      </c>
      <c r="BF16" s="60">
        <f>IFERROR(INDEX(current_projections!$A:$AEK,MATCH(Calculations_forecast!$B16,current_projections!$A:$A,0),MATCH(Calculations_forecast!BF$9,current_projections!$2:$2,0)),"n/a")</f>
        <v>273.8</v>
      </c>
      <c r="BG16" s="60">
        <f>IFERROR(INDEX(current_projections!$A:$AEK,MATCH(Calculations_forecast!$B16,current_projections!$A:$A,0),MATCH(Calculations_forecast!BG$9,current_projections!$2:$2,0)),"n/a")</f>
        <v>281.7</v>
      </c>
      <c r="BH16" s="60">
        <f>IFERROR(INDEX(current_projections!$A:$AEK,MATCH(Calculations_forecast!$B16,current_projections!$A:$A,0),MATCH(Calculations_forecast!BH$9,current_projections!$2:$2,0)),"n/a")</f>
        <v>287.8</v>
      </c>
      <c r="BI16" s="60">
        <f>IFERROR(INDEX(current_projections!$A:$AEK,MATCH(Calculations_forecast!$B16,current_projections!$A:$A,0),MATCH(Calculations_forecast!BI$9,current_projections!$2:$2,0)),"n/a")</f>
        <v>292.09999999999997</v>
      </c>
      <c r="BJ16" s="60">
        <f>IFERROR(INDEX(current_projections!$A:$AEK,MATCH(Calculations_forecast!$B16,current_projections!$A:$A,0),MATCH(Calculations_forecast!BJ$9,current_projections!$2:$2,0)),"n/a")</f>
        <v>297.5</v>
      </c>
      <c r="BK16" s="60">
        <f>IFERROR(INDEX(current_projections!$A:$AEK,MATCH(Calculations_forecast!$B16,current_projections!$A:$A,0),MATCH(Calculations_forecast!BK$9,current_projections!$2:$2,0)),"n/a")</f>
        <v>301.09999999999997</v>
      </c>
      <c r="BL16" s="60">
        <f>IFERROR(INDEX(current_projections!$A:$AEK,MATCH(Calculations_forecast!$B16,current_projections!$A:$A,0),MATCH(Calculations_forecast!BL$9,current_projections!$2:$2,0)),"n/a")</f>
        <v>305.7</v>
      </c>
      <c r="BM16" s="60">
        <f>IFERROR(INDEX(current_projections!$A:$AEK,MATCH(Calculations_forecast!$B16,current_projections!$A:$A,0),MATCH(Calculations_forecast!BM$9,current_projections!$2:$2,0)),"n/a")</f>
        <v>311.90000000000003</v>
      </c>
      <c r="BN16" s="60">
        <f>IFERROR(INDEX(current_projections!$A:$AEK,MATCH(Calculations_forecast!$B16,current_projections!$A:$A,0),MATCH(Calculations_forecast!BN$9,current_projections!$2:$2,0)),"n/a")</f>
        <v>313.89999999999998</v>
      </c>
      <c r="BO16" s="60">
        <f>IFERROR(INDEX(current_projections!$A:$AEK,MATCH(Calculations_forecast!$B16,current_projections!$A:$A,0),MATCH(Calculations_forecast!BO$9,current_projections!$2:$2,0)),"n/a")</f>
        <v>317.5</v>
      </c>
      <c r="BP16" s="60">
        <f>IFERROR(INDEX(current_projections!$A:$AEK,MATCH(Calculations_forecast!$B16,current_projections!$A:$A,0),MATCH(Calculations_forecast!BP$9,current_projections!$2:$2,0)),"n/a")</f>
        <v>319.5</v>
      </c>
      <c r="BQ16" s="60">
        <f>IFERROR(INDEX(current_projections!$A:$AEK,MATCH(Calculations_forecast!$B16,current_projections!$A:$A,0),MATCH(Calculations_forecast!BQ$9,current_projections!$2:$2,0)),"n/a")</f>
        <v>326.10000000000002</v>
      </c>
      <c r="BR16" s="60">
        <f>IFERROR(INDEX(current_projections!$A:$AEK,MATCH(Calculations_forecast!$B16,current_projections!$A:$A,0),MATCH(Calculations_forecast!BR$9,current_projections!$2:$2,0)),"n/a")</f>
        <v>330.40000000000003</v>
      </c>
      <c r="BS16" s="60">
        <f>IFERROR(INDEX(current_projections!$A:$AEK,MATCH(Calculations_forecast!$B16,current_projections!$A:$A,0),MATCH(Calculations_forecast!BS$9,current_projections!$2:$2,0)),"n/a")</f>
        <v>336</v>
      </c>
      <c r="BT16" s="60">
        <f>IFERROR(INDEX(current_projections!$A:$AEK,MATCH(Calculations_forecast!$B16,current_projections!$A:$A,0),MATCH(Calculations_forecast!BT$9,current_projections!$2:$2,0)),"n/a")</f>
        <v>344.3</v>
      </c>
      <c r="BU16" s="60">
        <f>IFERROR(INDEX(current_projections!$A:$AEK,MATCH(Calculations_forecast!$B16,current_projections!$A:$A,0),MATCH(Calculations_forecast!BU$9,current_projections!$2:$2,0)),"n/a")</f>
        <v>352.4</v>
      </c>
      <c r="BV16" s="60">
        <f>IFERROR(INDEX(current_projections!$A:$AEK,MATCH(Calculations_forecast!$B16,current_projections!$A:$A,0),MATCH(Calculations_forecast!BV$9,current_projections!$2:$2,0)),"n/a")</f>
        <v>357.4</v>
      </c>
      <c r="BW16" s="60">
        <f>IFERROR(INDEX(current_projections!$A:$AEK,MATCH(Calculations_forecast!$B16,current_projections!$A:$A,0),MATCH(Calculations_forecast!BW$9,current_projections!$2:$2,0)),"n/a")</f>
        <v>365.3</v>
      </c>
      <c r="BX16" s="60">
        <f>IFERROR(INDEX(current_projections!$A:$AEK,MATCH(Calculations_forecast!$B16,current_projections!$A:$A,0),MATCH(Calculations_forecast!BX$9,current_projections!$2:$2,0)),"n/a")</f>
        <v>372.5</v>
      </c>
      <c r="BY16" s="60">
        <f>IFERROR(INDEX(current_projections!$A:$AEK,MATCH(Calculations_forecast!$B16,current_projections!$A:$A,0),MATCH(Calculations_forecast!BY$9,current_projections!$2:$2,0)),"n/a")</f>
        <v>377.5</v>
      </c>
      <c r="BZ16" s="60">
        <f>IFERROR(INDEX(current_projections!$A:$AEK,MATCH(Calculations_forecast!$B16,current_projections!$A:$A,0),MATCH(Calculations_forecast!BZ$9,current_projections!$2:$2,0)),"n/a")</f>
        <v>382.59999999999997</v>
      </c>
      <c r="CA16" s="60">
        <f>IFERROR(INDEX(current_projections!$A:$AEK,MATCH(Calculations_forecast!$B16,current_projections!$A:$A,0),MATCH(Calculations_forecast!CA$9,current_projections!$2:$2,0)),"n/a")</f>
        <v>391</v>
      </c>
      <c r="CB16" s="60">
        <f>IFERROR(INDEX(current_projections!$A:$AEK,MATCH(Calculations_forecast!$B16,current_projections!$A:$A,0),MATCH(Calculations_forecast!CB$9,current_projections!$2:$2,0)),"n/a")</f>
        <v>397.4</v>
      </c>
      <c r="CC16" s="60">
        <f>IFERROR(INDEX(current_projections!$A:$AEK,MATCH(Calculations_forecast!$B16,current_projections!$A:$A,0),MATCH(Calculations_forecast!CC$9,current_projections!$2:$2,0)),"n/a")</f>
        <v>403.9</v>
      </c>
      <c r="CD16" s="60">
        <f>IFERROR(INDEX(current_projections!$A:$AEK,MATCH(Calculations_forecast!$B16,current_projections!$A:$A,0),MATCH(Calculations_forecast!CD$9,current_projections!$2:$2,0)),"n/a")</f>
        <v>403.09999999999997</v>
      </c>
      <c r="CE16" s="60">
        <f>IFERROR(INDEX(current_projections!$A:$AEK,MATCH(Calculations_forecast!$B16,current_projections!$A:$A,0),MATCH(Calculations_forecast!CE$9,current_projections!$2:$2,0)),"n/a")</f>
        <v>419.6</v>
      </c>
      <c r="CF16" s="60">
        <f>IFERROR(INDEX(current_projections!$A:$AEK,MATCH(Calculations_forecast!$B16,current_projections!$A:$A,0),MATCH(Calculations_forecast!CF$9,current_projections!$2:$2,0)),"n/a")</f>
        <v>419.5</v>
      </c>
      <c r="CG16" s="60">
        <f>IFERROR(INDEX(current_projections!$A:$AEK,MATCH(Calculations_forecast!$B16,current_projections!$A:$A,0),MATCH(Calculations_forecast!CG$9,current_projections!$2:$2,0)),"n/a")</f>
        <v>426.70000000000005</v>
      </c>
      <c r="CH16" s="60">
        <f>IFERROR(INDEX(current_projections!$A:$AEK,MATCH(Calculations_forecast!$B16,current_projections!$A:$A,0),MATCH(Calculations_forecast!CH$9,current_projections!$2:$2,0)),"n/a")</f>
        <v>434.2</v>
      </c>
      <c r="CI16" s="60">
        <f>IFERROR(INDEX(current_projections!$A:$AEK,MATCH(Calculations_forecast!$B16,current_projections!$A:$A,0),MATCH(Calculations_forecast!CI$9,current_projections!$2:$2,0)),"n/a")</f>
        <v>444</v>
      </c>
      <c r="CJ16" s="60">
        <f>IFERROR(INDEX(current_projections!$A:$AEK,MATCH(Calculations_forecast!$B16,current_projections!$A:$A,0),MATCH(Calculations_forecast!CJ$9,current_projections!$2:$2,0)),"n/a")</f>
        <v>451.5</v>
      </c>
      <c r="CK16" s="60">
        <f>IFERROR(INDEX(current_projections!$A:$AEK,MATCH(Calculations_forecast!$B16,current_projections!$A:$A,0),MATCH(Calculations_forecast!CK$9,current_projections!$2:$2,0)),"n/a")</f>
        <v>461.2</v>
      </c>
      <c r="CL16" s="60">
        <f>IFERROR(INDEX(current_projections!$A:$AEK,MATCH(Calculations_forecast!$B16,current_projections!$A:$A,0),MATCH(Calculations_forecast!CL$9,current_projections!$2:$2,0)),"n/a")</f>
        <v>471.5</v>
      </c>
      <c r="CM16" s="60">
        <f>IFERROR(INDEX(current_projections!$A:$AEK,MATCH(Calculations_forecast!$B16,current_projections!$A:$A,0),MATCH(Calculations_forecast!CM$9,current_projections!$2:$2,0)),"n/a")</f>
        <v>476.40000000000003</v>
      </c>
      <c r="CN16" s="60">
        <f>IFERROR(INDEX(current_projections!$A:$AEK,MATCH(Calculations_forecast!$B16,current_projections!$A:$A,0),MATCH(Calculations_forecast!CN$9,current_projections!$2:$2,0)),"n/a")</f>
        <v>481.3</v>
      </c>
      <c r="CO16" s="60">
        <f>IFERROR(INDEX(current_projections!$A:$AEK,MATCH(Calculations_forecast!$B16,current_projections!$A:$A,0),MATCH(Calculations_forecast!CO$9,current_projections!$2:$2,0)),"n/a")</f>
        <v>486</v>
      </c>
      <c r="CP16" s="60">
        <f>IFERROR(INDEX(current_projections!$A:$AEK,MATCH(Calculations_forecast!$B16,current_projections!$A:$A,0),MATCH(Calculations_forecast!CP$9,current_projections!$2:$2,0)),"n/a")</f>
        <v>489.9</v>
      </c>
      <c r="CQ16" s="60">
        <f>IFERROR(INDEX(current_projections!$A:$AEK,MATCH(Calculations_forecast!$B16,current_projections!$A:$A,0),MATCH(Calculations_forecast!CQ$9,current_projections!$2:$2,0)),"n/a")</f>
        <v>489.7</v>
      </c>
      <c r="CR16" s="60">
        <f>IFERROR(INDEX(current_projections!$A:$AEK,MATCH(Calculations_forecast!$B16,current_projections!$A:$A,0),MATCH(Calculations_forecast!CR$9,current_projections!$2:$2,0)),"n/a")</f>
        <v>497.6</v>
      </c>
      <c r="CS16" s="60">
        <f>IFERROR(INDEX(current_projections!$A:$AEK,MATCH(Calculations_forecast!$B16,current_projections!$A:$A,0),MATCH(Calculations_forecast!CS$9,current_projections!$2:$2,0)),"n/a")</f>
        <v>504.9</v>
      </c>
      <c r="CT16" s="60">
        <f>IFERROR(INDEX(current_projections!$A:$AEK,MATCH(Calculations_forecast!$B16,current_projections!$A:$A,0),MATCH(Calculations_forecast!CT$9,current_projections!$2:$2,0)),"n/a")</f>
        <v>520.29999999999995</v>
      </c>
      <c r="CU16" s="60">
        <f>IFERROR(INDEX(current_projections!$A:$AEK,MATCH(Calculations_forecast!$B16,current_projections!$A:$A,0),MATCH(Calculations_forecast!CU$9,current_projections!$2:$2,0)),"n/a")</f>
        <v>531.5</v>
      </c>
      <c r="CV16" s="60">
        <f>IFERROR(INDEX(current_projections!$A:$AEK,MATCH(Calculations_forecast!$B16,current_projections!$A:$A,0),MATCH(Calculations_forecast!CV$9,current_projections!$2:$2,0)),"n/a")</f>
        <v>544.4</v>
      </c>
      <c r="CW16" s="60">
        <f>IFERROR(INDEX(current_projections!$A:$AEK,MATCH(Calculations_forecast!$B16,current_projections!$A:$A,0),MATCH(Calculations_forecast!CW$9,current_projections!$2:$2,0)),"n/a")</f>
        <v>550.5</v>
      </c>
      <c r="CX16" s="60">
        <f>IFERROR(INDEX(current_projections!$A:$AEK,MATCH(Calculations_forecast!$B16,current_projections!$A:$A,0),MATCH(Calculations_forecast!CX$9,current_projections!$2:$2,0)),"n/a")</f>
        <v>554.70000000000005</v>
      </c>
      <c r="CY16" s="60">
        <f>IFERROR(INDEX(current_projections!$A:$AEK,MATCH(Calculations_forecast!$B16,current_projections!$A:$A,0),MATCH(Calculations_forecast!CY$9,current_projections!$2:$2,0)),"n/a")</f>
        <v>555.4</v>
      </c>
      <c r="CZ16" s="60">
        <f>IFERROR(INDEX(current_projections!$A:$AEK,MATCH(Calculations_forecast!$B16,current_projections!$A:$A,0),MATCH(Calculations_forecast!CZ$9,current_projections!$2:$2,0)),"n/a")</f>
        <v>553.6</v>
      </c>
      <c r="DA16" s="60">
        <f>IFERROR(INDEX(current_projections!$A:$AEK,MATCH(Calculations_forecast!$B16,current_projections!$A:$A,0),MATCH(Calculations_forecast!DA$9,current_projections!$2:$2,0)),"n/a")</f>
        <v>558.9</v>
      </c>
      <c r="DB16" s="60">
        <f>IFERROR(INDEX(current_projections!$A:$AEK,MATCH(Calculations_forecast!$B16,current_projections!$A:$A,0),MATCH(Calculations_forecast!DB$9,current_projections!$2:$2,0)),"n/a")</f>
        <v>563.79999999999995</v>
      </c>
      <c r="DC16" s="60">
        <f>IFERROR(INDEX(current_projections!$A:$AEK,MATCH(Calculations_forecast!$B16,current_projections!$A:$A,0),MATCH(Calculations_forecast!DC$9,current_projections!$2:$2,0)),"n/a")</f>
        <v>570.4</v>
      </c>
      <c r="DD16" s="60">
        <f>IFERROR(INDEX(current_projections!$A:$AEK,MATCH(Calculations_forecast!$B16,current_projections!$A:$A,0),MATCH(Calculations_forecast!DD$9,current_projections!$2:$2,0)),"n/a")</f>
        <v>577.70000000000005</v>
      </c>
      <c r="DE16" s="60">
        <f>IFERROR(INDEX(current_projections!$A:$AEK,MATCH(Calculations_forecast!$B16,current_projections!$A:$A,0),MATCH(Calculations_forecast!DE$9,current_projections!$2:$2,0)),"n/a")</f>
        <v>581.80000000000007</v>
      </c>
      <c r="DF16" s="60">
        <f>IFERROR(INDEX(current_projections!$A:$AEK,MATCH(Calculations_forecast!$B16,current_projections!$A:$A,0),MATCH(Calculations_forecast!DF$9,current_projections!$2:$2,0)),"n/a")</f>
        <v>593.19999999999993</v>
      </c>
      <c r="DG16" s="60">
        <f>IFERROR(INDEX(current_projections!$A:$AEK,MATCH(Calculations_forecast!$B16,current_projections!$A:$A,0),MATCH(Calculations_forecast!DG$9,current_projections!$2:$2,0)),"n/a")</f>
        <v>595.79999999999995</v>
      </c>
      <c r="DH16" s="60">
        <f>IFERROR(INDEX(current_projections!$A:$AEK,MATCH(Calculations_forecast!$B16,current_projections!$A:$A,0),MATCH(Calculations_forecast!DH$9,current_projections!$2:$2,0)),"n/a")</f>
        <v>610.40000000000009</v>
      </c>
      <c r="DI16" s="60">
        <f>IFERROR(INDEX(current_projections!$A:$AEK,MATCH(Calculations_forecast!$B16,current_projections!$A:$A,0),MATCH(Calculations_forecast!DI$9,current_projections!$2:$2,0)),"n/a")</f>
        <v>616.5</v>
      </c>
      <c r="DJ16" s="60">
        <f>IFERROR(INDEX(current_projections!$A:$AEK,MATCH(Calculations_forecast!$B16,current_projections!$A:$A,0),MATCH(Calculations_forecast!DJ$9,current_projections!$2:$2,0)),"n/a")</f>
        <v>623.70000000000005</v>
      </c>
      <c r="DK16" s="60">
        <f>IFERROR(INDEX(current_projections!$A:$AEK,MATCH(Calculations_forecast!$B16,current_projections!$A:$A,0),MATCH(Calculations_forecast!DK$9,current_projections!$2:$2,0)),"n/a")</f>
        <v>629.1</v>
      </c>
      <c r="DL16" s="60">
        <f>IFERROR(INDEX(current_projections!$A:$AEK,MATCH(Calculations_forecast!$B16,current_projections!$A:$A,0),MATCH(Calculations_forecast!DL$9,current_projections!$2:$2,0)),"n/a")</f>
        <v>635.5</v>
      </c>
      <c r="DM16" s="60">
        <f>IFERROR(INDEX(current_projections!$A:$AEK,MATCH(Calculations_forecast!$B16,current_projections!$A:$A,0),MATCH(Calculations_forecast!DM$9,current_projections!$2:$2,0)),"n/a")</f>
        <v>643.1</v>
      </c>
      <c r="DN16" s="60">
        <f>IFERROR(INDEX(current_projections!$A:$AEK,MATCH(Calculations_forecast!$B16,current_projections!$A:$A,0),MATCH(Calculations_forecast!DN$9,current_projections!$2:$2,0)),"n/a")</f>
        <v>650.30000000000007</v>
      </c>
      <c r="DO16" s="60">
        <f>IFERROR(INDEX(current_projections!$A:$AEK,MATCH(Calculations_forecast!$B16,current_projections!$A:$A,0),MATCH(Calculations_forecast!DO$9,current_projections!$2:$2,0)),"n/a")</f>
        <v>657.5</v>
      </c>
      <c r="DP16" s="60">
        <f>IFERROR(INDEX(current_projections!$A:$AEK,MATCH(Calculations_forecast!$B16,current_projections!$A:$A,0),MATCH(Calculations_forecast!DP$9,current_projections!$2:$2,0)),"n/a")</f>
        <v>667</v>
      </c>
      <c r="DQ16" s="60">
        <f>IFERROR(INDEX(current_projections!$A:$AEK,MATCH(Calculations_forecast!$B16,current_projections!$A:$A,0),MATCH(Calculations_forecast!DQ$9,current_projections!$2:$2,0)),"n/a")</f>
        <v>679</v>
      </c>
      <c r="DR16" s="60">
        <f>IFERROR(INDEX(current_projections!$A:$AEK,MATCH(Calculations_forecast!$B16,current_projections!$A:$A,0),MATCH(Calculations_forecast!DR$9,current_projections!$2:$2,0)),"n/a")</f>
        <v>690.7</v>
      </c>
      <c r="DS16" s="60">
        <f>IFERROR(INDEX(current_projections!$A:$AEK,MATCH(Calculations_forecast!$B16,current_projections!$A:$A,0),MATCH(Calculations_forecast!DS$9,current_projections!$2:$2,0)),"n/a")</f>
        <v>698.5</v>
      </c>
      <c r="DT16" s="60">
        <f>IFERROR(INDEX(current_projections!$A:$AEK,MATCH(Calculations_forecast!$B16,current_projections!$A:$A,0),MATCH(Calculations_forecast!DT$9,current_projections!$2:$2,0)),"n/a")</f>
        <v>707.3</v>
      </c>
      <c r="DU16" s="60">
        <f>IFERROR(INDEX(current_projections!$A:$AEK,MATCH(Calculations_forecast!$B16,current_projections!$A:$A,0),MATCH(Calculations_forecast!DU$9,current_projections!$2:$2,0)),"n/a")</f>
        <v>711.2</v>
      </c>
      <c r="DV16" s="60">
        <f>IFERROR(INDEX(current_projections!$A:$AEK,MATCH(Calculations_forecast!$B16,current_projections!$A:$A,0),MATCH(Calculations_forecast!DV$9,current_projections!$2:$2,0)),"n/a")</f>
        <v>717.1</v>
      </c>
      <c r="DW16" s="60">
        <f>IFERROR(INDEX(current_projections!$A:$AEK,MATCH(Calculations_forecast!$B16,current_projections!$A:$A,0),MATCH(Calculations_forecast!DW$9,current_projections!$2:$2,0)),"n/a")</f>
        <v>724.2</v>
      </c>
      <c r="DX16" s="60">
        <f>IFERROR(INDEX(current_projections!$A:$AEK,MATCH(Calculations_forecast!$B16,current_projections!$A:$A,0),MATCH(Calculations_forecast!DX$9,current_projections!$2:$2,0)),"n/a")</f>
        <v>724.09999999999991</v>
      </c>
      <c r="DY16" s="60">
        <f>IFERROR(INDEX(current_projections!$A:$AEK,MATCH(Calculations_forecast!$B16,current_projections!$A:$A,0),MATCH(Calculations_forecast!DY$9,current_projections!$2:$2,0)),"n/a")</f>
        <v>725.30000000000007</v>
      </c>
      <c r="DZ16" s="60">
        <f>IFERROR(INDEX(current_projections!$A:$AEK,MATCH(Calculations_forecast!$B16,current_projections!$A:$A,0),MATCH(Calculations_forecast!DZ$9,current_projections!$2:$2,0)),"n/a")</f>
        <v>737.1</v>
      </c>
      <c r="EA16" s="60">
        <f>IFERROR(INDEX(current_projections!$A:$AEK,MATCH(Calculations_forecast!$B16,current_projections!$A:$A,0),MATCH(Calculations_forecast!EA$9,current_projections!$2:$2,0)),"n/a")</f>
        <v>744</v>
      </c>
      <c r="EB16" s="60">
        <f>IFERROR(INDEX(current_projections!$A:$AEK,MATCH(Calculations_forecast!$B16,current_projections!$A:$A,0),MATCH(Calculations_forecast!EB$9,current_projections!$2:$2,0)),"n/a")</f>
        <v>751.3</v>
      </c>
      <c r="EC16" s="60">
        <f>IFERROR(INDEX(current_projections!$A:$AEK,MATCH(Calculations_forecast!$B16,current_projections!$A:$A,0),MATCH(Calculations_forecast!EC$9,current_projections!$2:$2,0)),"n/a")</f>
        <v>768.5</v>
      </c>
      <c r="ED16" s="60">
        <f>IFERROR(INDEX(current_projections!$A:$AEK,MATCH(Calculations_forecast!$B16,current_projections!$A:$A,0),MATCH(Calculations_forecast!ED$9,current_projections!$2:$2,0)),"n/a")</f>
        <v>776.3</v>
      </c>
      <c r="EE16" s="60">
        <f>IFERROR(INDEX(current_projections!$A:$AEK,MATCH(Calculations_forecast!$B16,current_projections!$A:$A,0),MATCH(Calculations_forecast!EE$9,current_projections!$2:$2,0)),"n/a")</f>
        <v>788.6</v>
      </c>
      <c r="EF16" s="60">
        <f>IFERROR(INDEX(current_projections!$A:$AEK,MATCH(Calculations_forecast!$B16,current_projections!$A:$A,0),MATCH(Calculations_forecast!EF$9,current_projections!$2:$2,0)),"n/a")</f>
        <v>799.9</v>
      </c>
      <c r="EG16" s="60">
        <f>IFERROR(INDEX(current_projections!$A:$AEK,MATCH(Calculations_forecast!$B16,current_projections!$A:$A,0),MATCH(Calculations_forecast!EG$9,current_projections!$2:$2,0)),"n/a")</f>
        <v>813</v>
      </c>
      <c r="EH16" s="60">
        <f>IFERROR(INDEX(current_projections!$A:$AEK,MATCH(Calculations_forecast!$B16,current_projections!$A:$A,0),MATCH(Calculations_forecast!EH$9,current_projections!$2:$2,0)),"n/a")</f>
        <v>820.9</v>
      </c>
      <c r="EI16" s="60">
        <f>IFERROR(INDEX(current_projections!$A:$AEK,MATCH(Calculations_forecast!$B16,current_projections!$A:$A,0),MATCH(Calculations_forecast!EI$9,current_projections!$2:$2,0)),"n/a")</f>
        <v>847.30000000000007</v>
      </c>
      <c r="EJ16" s="60">
        <f>IFERROR(INDEX(current_projections!$A:$AEK,MATCH(Calculations_forecast!$B16,current_projections!$A:$A,0),MATCH(Calculations_forecast!EJ$9,current_projections!$2:$2,0)),"n/a")</f>
        <v>859.9</v>
      </c>
      <c r="EK16" s="60">
        <f>IFERROR(INDEX(current_projections!$A:$AEK,MATCH(Calculations_forecast!$B16,current_projections!$A:$A,0),MATCH(Calculations_forecast!EK$9,current_projections!$2:$2,0)),"n/a")</f>
        <v>871.3</v>
      </c>
      <c r="EL16" s="60">
        <f>IFERROR(INDEX(current_projections!$A:$AEK,MATCH(Calculations_forecast!$B16,current_projections!$A:$A,0),MATCH(Calculations_forecast!EL$9,current_projections!$2:$2,0)),"n/a")</f>
        <v>893.80000000000007</v>
      </c>
      <c r="EM16" s="60">
        <f>IFERROR(INDEX(current_projections!$A:$AEK,MATCH(Calculations_forecast!$B16,current_projections!$A:$A,0),MATCH(Calculations_forecast!EM$9,current_projections!$2:$2,0)),"n/a")</f>
        <v>915.1</v>
      </c>
      <c r="EN16" s="60">
        <f>IFERROR(INDEX(current_projections!$A:$AEK,MATCH(Calculations_forecast!$B16,current_projections!$A:$A,0),MATCH(Calculations_forecast!EN$9,current_projections!$2:$2,0)),"n/a")</f>
        <v>937.3</v>
      </c>
      <c r="EO16" s="60">
        <f>IFERROR(INDEX(current_projections!$A:$AEK,MATCH(Calculations_forecast!$B16,current_projections!$A:$A,0),MATCH(Calculations_forecast!EO$9,current_projections!$2:$2,0)),"n/a")</f>
        <v>952.09999999999991</v>
      </c>
      <c r="EP16" s="60">
        <f>IFERROR(INDEX(current_projections!$A:$AEK,MATCH(Calculations_forecast!$B16,current_projections!$A:$A,0),MATCH(Calculations_forecast!EP$9,current_projections!$2:$2,0)),"n/a")</f>
        <v>965.30000000000007</v>
      </c>
      <c r="EQ16" s="60">
        <f>IFERROR(INDEX(current_projections!$A:$AEK,MATCH(Calculations_forecast!$B16,current_projections!$A:$A,0),MATCH(Calculations_forecast!EQ$9,current_projections!$2:$2,0)),"n/a")</f>
        <v>981.80000000000007</v>
      </c>
      <c r="ER16" s="60">
        <f>IFERROR(INDEX(current_projections!$A:$AEK,MATCH(Calculations_forecast!$B16,current_projections!$A:$A,0),MATCH(Calculations_forecast!ER$9,current_projections!$2:$2,0)),"n/a")</f>
        <v>991.7</v>
      </c>
      <c r="ES16" s="60">
        <f>IFERROR(INDEX(current_projections!$A:$AEK,MATCH(Calculations_forecast!$B16,current_projections!$A:$A,0),MATCH(Calculations_forecast!ES$9,current_projections!$2:$2,0)),"n/a")</f>
        <v>1004.1</v>
      </c>
      <c r="ET16" s="60">
        <f>IFERROR(INDEX(current_projections!$A:$AEK,MATCH(Calculations_forecast!$B16,current_projections!$A:$A,0),MATCH(Calculations_forecast!ET$9,current_projections!$2:$2,0)),"n/a")</f>
        <v>1010.5</v>
      </c>
      <c r="EU16" s="60">
        <f>IFERROR(INDEX(current_projections!$A:$AEK,MATCH(Calculations_forecast!$B16,current_projections!$A:$A,0),MATCH(Calculations_forecast!EU$9,current_projections!$2:$2,0)),"n/a")</f>
        <v>1025.8</v>
      </c>
      <c r="EV16" s="60">
        <f>IFERROR(INDEX(current_projections!$A:$AEK,MATCH(Calculations_forecast!$B16,current_projections!$A:$A,0),MATCH(Calculations_forecast!EV$9,current_projections!$2:$2,0)),"n/a")</f>
        <v>1033.0999999999999</v>
      </c>
      <c r="EW16" s="60">
        <f>IFERROR(INDEX(current_projections!$A:$AEK,MATCH(Calculations_forecast!$B16,current_projections!$A:$A,0),MATCH(Calculations_forecast!EW$9,current_projections!$2:$2,0)),"n/a")</f>
        <v>1035.8</v>
      </c>
      <c r="EX16" s="60">
        <f>IFERROR(INDEX(current_projections!$A:$AEK,MATCH(Calculations_forecast!$B16,current_projections!$A:$A,0),MATCH(Calculations_forecast!EX$9,current_projections!$2:$2,0)),"n/a")</f>
        <v>1052.5999999999999</v>
      </c>
      <c r="EY16" s="60">
        <f>IFERROR(INDEX(current_projections!$A:$AEK,MATCH(Calculations_forecast!$B16,current_projections!$A:$A,0),MATCH(Calculations_forecast!EY$9,current_projections!$2:$2,0)),"n/a")</f>
        <v>1045.7</v>
      </c>
      <c r="EZ16" s="60">
        <f>IFERROR(INDEX(current_projections!$A:$AEK,MATCH(Calculations_forecast!$B16,current_projections!$A:$A,0),MATCH(Calculations_forecast!EZ$9,current_projections!$2:$2,0)),"n/a")</f>
        <v>1054.7</v>
      </c>
      <c r="FA16" s="60">
        <f>IFERROR(INDEX(current_projections!$A:$AEK,MATCH(Calculations_forecast!$B16,current_projections!$A:$A,0),MATCH(Calculations_forecast!FA$9,current_projections!$2:$2,0)),"n/a")</f>
        <v>1058.5</v>
      </c>
      <c r="FB16" s="60">
        <f>IFERROR(INDEX(current_projections!$A:$AEK,MATCH(Calculations_forecast!$B16,current_projections!$A:$A,0),MATCH(Calculations_forecast!FB$9,current_projections!$2:$2,0)),"n/a")</f>
        <v>1040</v>
      </c>
      <c r="FC16" s="60">
        <f>IFERROR(INDEX(current_projections!$A:$AEK,MATCH(Calculations_forecast!$B16,current_projections!$A:$A,0),MATCH(Calculations_forecast!FC$9,current_projections!$2:$2,0)),"n/a")</f>
        <v>1015.9000000000001</v>
      </c>
      <c r="FD16" s="60">
        <f>IFERROR(INDEX(current_projections!$A:$AEK,MATCH(Calculations_forecast!$B16,current_projections!$A:$A,0),MATCH(Calculations_forecast!FD$9,current_projections!$2:$2,0)),"n/a")</f>
        <v>1017.3</v>
      </c>
      <c r="FE16" s="60">
        <f>IFERROR(INDEX(current_projections!$A:$AEK,MATCH(Calculations_forecast!$B16,current_projections!$A:$A,0),MATCH(Calculations_forecast!FE$9,current_projections!$2:$2,0)),"n/a")</f>
        <v>1028.8</v>
      </c>
      <c r="FF16" s="60">
        <f>IFERROR(INDEX(current_projections!$A:$AEK,MATCH(Calculations_forecast!$B16,current_projections!$A:$A,0),MATCH(Calculations_forecast!FF$9,current_projections!$2:$2,0)),"n/a")</f>
        <v>1045.3</v>
      </c>
      <c r="FG16" s="60">
        <f>IFERROR(INDEX(current_projections!$A:$AEK,MATCH(Calculations_forecast!$B16,current_projections!$A:$A,0),MATCH(Calculations_forecast!FG$9,current_projections!$2:$2,0)),"n/a")</f>
        <v>1044.7</v>
      </c>
      <c r="FH16" s="60">
        <f>IFERROR(INDEX(current_projections!$A:$AEK,MATCH(Calculations_forecast!$B16,current_projections!$A:$A,0),MATCH(Calculations_forecast!FH$9,current_projections!$2:$2,0)),"n/a")</f>
        <v>1062.1000000000001</v>
      </c>
      <c r="FI16" s="60">
        <f>IFERROR(INDEX(current_projections!$A:$AEK,MATCH(Calculations_forecast!$B16,current_projections!$A:$A,0),MATCH(Calculations_forecast!FI$9,current_projections!$2:$2,0)),"n/a")</f>
        <v>1069</v>
      </c>
      <c r="FJ16" s="60">
        <f>IFERROR(INDEX(current_projections!$A:$AEK,MATCH(Calculations_forecast!$B16,current_projections!$A:$A,0),MATCH(Calculations_forecast!FJ$9,current_projections!$2:$2,0)),"n/a")</f>
        <v>1076.4000000000001</v>
      </c>
      <c r="FK16" s="60">
        <f>IFERROR(INDEX(current_projections!$A:$AEK,MATCH(Calculations_forecast!$B16,current_projections!$A:$A,0),MATCH(Calculations_forecast!FK$9,current_projections!$2:$2,0)),"n/a")</f>
        <v>1091.5</v>
      </c>
      <c r="FL16" s="60">
        <f>IFERROR(INDEX(current_projections!$A:$AEK,MATCH(Calculations_forecast!$B16,current_projections!$A:$A,0),MATCH(Calculations_forecast!FL$9,current_projections!$2:$2,0)),"n/a")</f>
        <v>1105.5</v>
      </c>
      <c r="FM16" s="60">
        <f>IFERROR(INDEX(current_projections!$A:$AEK,MATCH(Calculations_forecast!$B16,current_projections!$A:$A,0),MATCH(Calculations_forecast!FM$9,current_projections!$2:$2,0)),"n/a")</f>
        <v>1103.9000000000001</v>
      </c>
      <c r="FN16" s="60">
        <f>IFERROR(INDEX(current_projections!$A:$AEK,MATCH(Calculations_forecast!$B16,current_projections!$A:$A,0),MATCH(Calculations_forecast!FN$9,current_projections!$2:$2,0)),"n/a")</f>
        <v>1114.1000000000001</v>
      </c>
      <c r="FO16" s="60">
        <f>IFERROR(INDEX(current_projections!$A:$AEK,MATCH(Calculations_forecast!$B16,current_projections!$A:$A,0),MATCH(Calculations_forecast!FO$9,current_projections!$2:$2,0)),"n/a")</f>
        <v>1130.8</v>
      </c>
      <c r="FP16" s="60">
        <f>IFERROR(INDEX(current_projections!$A:$AEK,MATCH(Calculations_forecast!$B16,current_projections!$A:$A,0),MATCH(Calculations_forecast!FP$9,current_projections!$2:$2,0)),"n/a")</f>
        <v>1133.9000000000001</v>
      </c>
      <c r="FQ16" s="60">
        <f>IFERROR(INDEX(current_projections!$A:$AEK,MATCH(Calculations_forecast!$B16,current_projections!$A:$A,0),MATCH(Calculations_forecast!FQ$9,current_projections!$2:$2,0)),"n/a")</f>
        <v>1131.3</v>
      </c>
      <c r="FR16" s="60">
        <f>IFERROR(INDEX(current_projections!$A:$AEK,MATCH(Calculations_forecast!$B16,current_projections!$A:$A,0),MATCH(Calculations_forecast!FR$9,current_projections!$2:$2,0)),"n/a")</f>
        <v>1148.3999999999999</v>
      </c>
      <c r="FS16" s="60">
        <f>IFERROR(INDEX(current_projections!$A:$AEK,MATCH(Calculations_forecast!$B16,current_projections!$A:$A,0),MATCH(Calculations_forecast!FS$9,current_projections!$2:$2,0)),"n/a")</f>
        <v>1174.5999999999999</v>
      </c>
      <c r="FT16" s="60">
        <f>IFERROR(INDEX(current_projections!$A:$AEK,MATCH(Calculations_forecast!$B16,current_projections!$A:$A,0),MATCH(Calculations_forecast!FT$9,current_projections!$2:$2,0)),"n/a")</f>
        <v>1180.8000000000002</v>
      </c>
      <c r="FU16" s="60">
        <f>IFERROR(INDEX(current_projections!$A:$AEK,MATCH(Calculations_forecast!$B16,current_projections!$A:$A,0),MATCH(Calculations_forecast!FU$9,current_projections!$2:$2,0)),"n/a")</f>
        <v>1195.1000000000001</v>
      </c>
      <c r="FV16" s="60">
        <f>IFERROR(INDEX(current_projections!$A:$AEK,MATCH(Calculations_forecast!$B16,current_projections!$A:$A,0),MATCH(Calculations_forecast!FV$9,current_projections!$2:$2,0)),"n/a")</f>
        <v>1204.0999999999999</v>
      </c>
      <c r="FW16" s="60">
        <f>IFERROR(INDEX(current_projections!$A:$AEK,MATCH(Calculations_forecast!$B16,current_projections!$A:$A,0),MATCH(Calculations_forecast!FW$9,current_projections!$2:$2,0)),"n/a")</f>
        <v>1220.8</v>
      </c>
      <c r="FX16" s="60">
        <f>IFERROR(INDEX(current_projections!$A:$AEK,MATCH(Calculations_forecast!$B16,current_projections!$A:$A,0),MATCH(Calculations_forecast!FX$9,current_projections!$2:$2,0)),"n/a")</f>
        <v>1238.7</v>
      </c>
      <c r="FY16" s="60">
        <f>IFERROR(INDEX(current_projections!$A:$AEK,MATCH(Calculations_forecast!$B16,current_projections!$A:$A,0),MATCH(Calculations_forecast!FY$9,current_projections!$2:$2,0)),"n/a")</f>
        <v>1248.4000000000001</v>
      </c>
      <c r="FZ16" s="60">
        <f>IFERROR(INDEX(current_projections!$A:$AEK,MATCH(Calculations_forecast!$B16,current_projections!$A:$A,0),MATCH(Calculations_forecast!FZ$9,current_projections!$2:$2,0)),"n/a")</f>
        <v>1255.7</v>
      </c>
      <c r="GA16" s="60">
        <f>IFERROR(INDEX(current_projections!$A:$AEK,MATCH(Calculations_forecast!$B16,current_projections!$A:$A,0),MATCH(Calculations_forecast!GA$9,current_projections!$2:$2,0)),"n/a")</f>
        <v>1257.2</v>
      </c>
      <c r="GB16" s="60">
        <f>IFERROR(INDEX(current_projections!$A:$AEK,MATCH(Calculations_forecast!$B16,current_projections!$A:$A,0),MATCH(Calculations_forecast!GB$9,current_projections!$2:$2,0)),"n/a")</f>
        <v>1267.7</v>
      </c>
      <c r="GC16" s="60">
        <f>IFERROR(INDEX(current_projections!$A:$AEK,MATCH(Calculations_forecast!$B16,current_projections!$A:$A,0),MATCH(Calculations_forecast!GC$9,current_projections!$2:$2,0)),"n/a")</f>
        <v>1271.4000000000001</v>
      </c>
      <c r="GD16" s="60">
        <f>IFERROR(INDEX(current_projections!$A:$AEK,MATCH(Calculations_forecast!$B16,current_projections!$A:$A,0),MATCH(Calculations_forecast!GD$9,current_projections!$2:$2,0)),"n/a")</f>
        <v>1283.2</v>
      </c>
      <c r="GE16" s="60">
        <f>IFERROR(INDEX(current_projections!$A:$AEK,MATCH(Calculations_forecast!$B16,current_projections!$A:$A,0),MATCH(Calculations_forecast!GE$9,current_projections!$2:$2,0)),"n/a")</f>
        <v>1288.8</v>
      </c>
      <c r="GF16" s="60">
        <f>IFERROR(INDEX(current_projections!$A:$AEK,MATCH(Calculations_forecast!$B16,current_projections!$A:$A,0),MATCH(Calculations_forecast!GF$9,current_projections!$2:$2,0)),"n/a")</f>
        <v>1294.5</v>
      </c>
      <c r="GG16" s="60">
        <f>IFERROR(INDEX(current_projections!$A:$AEK,MATCH(Calculations_forecast!$B16,current_projections!$A:$A,0),MATCH(Calculations_forecast!GG$9,current_projections!$2:$2,0)),"n/a")</f>
        <v>1310.7</v>
      </c>
      <c r="GH16" s="60">
        <f>IFERROR(INDEX(current_projections!$A:$AEK,MATCH(Calculations_forecast!$B16,current_projections!$A:$A,0),MATCH(Calculations_forecast!GH$9,current_projections!$2:$2,0)),"n/a")</f>
        <v>1320.6999999999998</v>
      </c>
      <c r="GI16" s="60">
        <f>IFERROR(INDEX(current_projections!$A:$AEK,MATCH(Calculations_forecast!$B16,current_projections!$A:$A,0),MATCH(Calculations_forecast!GI$9,current_projections!$2:$2,0)),"n/a")</f>
        <v>1326</v>
      </c>
      <c r="GJ16" s="60">
        <f>IFERROR(INDEX(current_projections!$A:$AEK,MATCH(Calculations_forecast!$B16,current_projections!$A:$A,0),MATCH(Calculations_forecast!GJ$9,current_projections!$2:$2,0)),"n/a")</f>
        <v>1338.9</v>
      </c>
      <c r="GK16" s="60">
        <f>IFERROR(INDEX(current_projections!$A:$AEK,MATCH(Calculations_forecast!$B16,current_projections!$A:$A,0),MATCH(Calculations_forecast!GK$9,current_projections!$2:$2,0)),"n/a")</f>
        <v>1353.7</v>
      </c>
      <c r="GL16" s="60">
        <f>IFERROR(INDEX(current_projections!$A:$AEK,MATCH(Calculations_forecast!$B16,current_projections!$A:$A,0),MATCH(Calculations_forecast!GL$9,current_projections!$2:$2,0)),"n/a")</f>
        <v>1370</v>
      </c>
      <c r="GM16" s="60">
        <f>IFERROR(INDEX(current_projections!$A:$AEK,MATCH(Calculations_forecast!$B16,current_projections!$A:$A,0),MATCH(Calculations_forecast!GM$9,current_projections!$2:$2,0)),"n/a")</f>
        <v>1397.9</v>
      </c>
      <c r="GN16" s="60">
        <f>IFERROR(INDEX(current_projections!$A:$AEK,MATCH(Calculations_forecast!$B16,current_projections!$A:$A,0),MATCH(Calculations_forecast!GN$9,current_projections!$2:$2,0)),"n/a")</f>
        <v>1413.4</v>
      </c>
      <c r="GO16" s="60">
        <f>IFERROR(INDEX(current_projections!$A:$AEK,MATCH(Calculations_forecast!$B16,current_projections!$A:$A,0),MATCH(Calculations_forecast!GO$9,current_projections!$2:$2,0)),"n/a")</f>
        <v>1435.2</v>
      </c>
      <c r="GP16" s="122">
        <f>IFERROR(INDEX(current_projections!$A:$AEK,MATCH(Calculations_forecast!$B16,current_projections!$A:$A,0),MATCH(Calculations_forecast!GP$9,current_projections!$2:$2,0)),"n/a")</f>
        <v>1467.3999999999999</v>
      </c>
      <c r="GQ16" s="122">
        <f>IFERROR(INDEX(current_projections!$A:$AEK,MATCH(Calculations_forecast!$B16,current_projections!$A:$A,0),MATCH(Calculations_forecast!GQ$9,current_projections!$2:$2,0)),"n/a")</f>
        <v>1476.3318831591616</v>
      </c>
      <c r="GR16" s="60">
        <f>IFERROR(INDEX(current_projections!$A:$AEK,MATCH(Calculations_forecast!$B16,current_projections!$A:$A,0),MATCH(Calculations_forecast!GR$9,current_projections!$2:$2,0)),"n/a")</f>
        <v>1485.9982275128327</v>
      </c>
      <c r="GS16" s="60">
        <f>IFERROR(INDEX(current_projections!$A:$AEK,MATCH(Calculations_forecast!$B16,current_projections!$A:$A,0),MATCH(Calculations_forecast!GS$9,current_projections!$2:$2,0)),"n/a")</f>
        <v>1495.9737839107695</v>
      </c>
      <c r="GT16" s="60">
        <f>IFERROR(INDEX(current_projections!$A:$AEK,MATCH(Calculations_forecast!$B16,current_projections!$A:$A,0),MATCH(Calculations_forecast!GT$9,current_projections!$2:$2,0)),"n/a")</f>
        <v>1509.2922201442293</v>
      </c>
      <c r="GU16" s="60">
        <f>IFERROR(INDEX(current_projections!$A:$AEK,MATCH(Calculations_forecast!$B16,current_projections!$A:$A,0),MATCH(Calculations_forecast!GU$9,current_projections!$2:$2,0)),"n/a")</f>
        <v>1520.1226040363892</v>
      </c>
      <c r="GV16" s="60">
        <f>IFERROR(INDEX(current_projections!$A:$AEK,MATCH(Calculations_forecast!$B16,current_projections!$A:$A,0),MATCH(Calculations_forecast!GV$9,current_projections!$2:$2,0)),"n/a")</f>
        <v>1531.4312739435882</v>
      </c>
      <c r="GW16" s="60">
        <f>IFERROR(INDEX(current_projections!$A:$AEK,MATCH(Calculations_forecast!$B16,current_projections!$A:$A,0),MATCH(Calculations_forecast!GW$9,current_projections!$2:$2,0)),"n/a")</f>
        <v>1543.1852723192619</v>
      </c>
      <c r="GX16" s="60">
        <f>IFERROR(INDEX(current_projections!$A:$AEK,MATCH(Calculations_forecast!$B16,current_projections!$A:$A,0),MATCH(Calculations_forecast!GX$9,current_projections!$2:$2,0)),"n/a")</f>
        <v>1558.3368114744094</v>
      </c>
      <c r="GY16" s="60">
        <f>IFERROR(INDEX(current_projections!$A:$AEK,MATCH(Calculations_forecast!$B16,current_projections!$A:$A,0),MATCH(Calculations_forecast!GY$9,current_projections!$2:$2,0)),"n/a")</f>
        <v>1571.2689664190493</v>
      </c>
      <c r="GZ16" s="122">
        <f>IFERROR(INDEX(current_projections!$A:$AEK,MATCH(Calculations_forecast!$B16,current_projections!$A:$A,0),MATCH(Calculations_forecast!GZ$9,current_projections!$2:$2,0)),"n/a")</f>
        <v>1584.5668782021091</v>
      </c>
      <c r="HA16" s="122">
        <f>IFERROR(INDEX(current_projections!$A:$AEK,MATCH(Calculations_forecast!$B16,current_projections!$A:$A,0),MATCH(Calculations_forecast!HA$9,current_projections!$2:$2,0)),"n/a")</f>
        <v>1598.3129903063166</v>
      </c>
      <c r="HB16" s="122">
        <f>IFERROR(INDEX(current_projections!$A:$AEK,MATCH(Calculations_forecast!$B16,current_projections!$A:$A,0),MATCH(Calculations_forecast!HB$9,current_projections!$2:$2,0)),"n/a")</f>
        <v>1615.7652348332094</v>
      </c>
      <c r="HC16" s="60">
        <f>IFERROR(INDEX(current_projections!$A:$AEK,MATCH(Calculations_forecast!$B16,current_projections!$A:$A,0),MATCH(Calculations_forecast!HC$9,current_projections!$2:$2,0)),"n/a")</f>
        <v>1630.3785407600494</v>
      </c>
      <c r="IW16"/>
      <c r="IX16"/>
      <c r="IY16"/>
    </row>
    <row r="17" spans="1:259">
      <c r="A17" s="7" t="s">
        <v>220</v>
      </c>
      <c r="B17" s="8" t="s">
        <v>216</v>
      </c>
      <c r="C17" s="60">
        <f>IFERROR(INDEX(current_projections!$A:$AEK,MATCH(Calculations_forecast!$B17,current_projections!$A:$A,0),MATCH(Calculations_forecast!C$9,current_projections!$2:$2,0)),"n/a")</f>
        <v>30.8</v>
      </c>
      <c r="D17" s="60">
        <f>IFERROR(INDEX(current_projections!$A:$AEK,MATCH(Calculations_forecast!$B17,current_projections!$A:$A,0),MATCH(Calculations_forecast!D$9,current_projections!$2:$2,0)),"n/a")</f>
        <v>30.7</v>
      </c>
      <c r="E17" s="60">
        <f>IFERROR(INDEX(current_projections!$A:$AEK,MATCH(Calculations_forecast!$B17,current_projections!$A:$A,0),MATCH(Calculations_forecast!E$9,current_projections!$2:$2,0)),"n/a")</f>
        <v>31.7</v>
      </c>
      <c r="F17" s="60">
        <f>IFERROR(INDEX(current_projections!$A:$AEK,MATCH(Calculations_forecast!$B17,current_projections!$A:$A,0),MATCH(Calculations_forecast!F$9,current_projections!$2:$2,0)),"n/a")</f>
        <v>30.200000000000003</v>
      </c>
      <c r="G17" s="60">
        <f>IFERROR(INDEX(current_projections!$A:$AEK,MATCH(Calculations_forecast!$B17,current_projections!$A:$A,0),MATCH(Calculations_forecast!G$9,current_projections!$2:$2,0)),"n/a")</f>
        <v>34</v>
      </c>
      <c r="H17" s="60">
        <f>IFERROR(INDEX(current_projections!$A:$AEK,MATCH(Calculations_forecast!$B17,current_projections!$A:$A,0),MATCH(Calculations_forecast!H$9,current_projections!$2:$2,0)),"n/a")</f>
        <v>34.9</v>
      </c>
      <c r="I17" s="60">
        <f>IFERROR(INDEX(current_projections!$A:$AEK,MATCH(Calculations_forecast!$B17,current_projections!$A:$A,0),MATCH(Calculations_forecast!I$9,current_projections!$2:$2,0)),"n/a")</f>
        <v>34.200000000000003</v>
      </c>
      <c r="J17" s="60">
        <f>IFERROR(INDEX(current_projections!$A:$AEK,MATCH(Calculations_forecast!$B17,current_projections!$A:$A,0),MATCH(Calculations_forecast!J$9,current_projections!$2:$2,0)),"n/a")</f>
        <v>34.6</v>
      </c>
      <c r="K17" s="60">
        <f>IFERROR(INDEX(current_projections!$A:$AEK,MATCH(Calculations_forecast!$B17,current_projections!$A:$A,0),MATCH(Calculations_forecast!K$9,current_projections!$2:$2,0)),"n/a")</f>
        <v>36.799999999999997</v>
      </c>
      <c r="L17" s="60">
        <f>IFERROR(INDEX(current_projections!$A:$AEK,MATCH(Calculations_forecast!$B17,current_projections!$A:$A,0),MATCH(Calculations_forecast!L$9,current_projections!$2:$2,0)),"n/a")</f>
        <v>37</v>
      </c>
      <c r="M17" s="60">
        <f>IFERROR(INDEX(current_projections!$A:$AEK,MATCH(Calculations_forecast!$B17,current_projections!$A:$A,0),MATCH(Calculations_forecast!M$9,current_projections!$2:$2,0)),"n/a")</f>
        <v>38.300000000000004</v>
      </c>
      <c r="N17" s="60">
        <f>IFERROR(INDEX(current_projections!$A:$AEK,MATCH(Calculations_forecast!$B17,current_projections!$A:$A,0),MATCH(Calculations_forecast!N$9,current_projections!$2:$2,0)),"n/a")</f>
        <v>42.300000000000004</v>
      </c>
      <c r="O17" s="60">
        <f>IFERROR(INDEX(current_projections!$A:$AEK,MATCH(Calculations_forecast!$B17,current_projections!$A:$A,0),MATCH(Calculations_forecast!O$9,current_projections!$2:$2,0)),"n/a")</f>
        <v>45.3</v>
      </c>
      <c r="P17" s="60">
        <f>IFERROR(INDEX(current_projections!$A:$AEK,MATCH(Calculations_forecast!$B17,current_projections!$A:$A,0),MATCH(Calculations_forecast!P$9,current_projections!$2:$2,0)),"n/a")</f>
        <v>45.5</v>
      </c>
      <c r="Q17" s="60">
        <f>IFERROR(INDEX(current_projections!$A:$AEK,MATCH(Calculations_forecast!$B17,current_projections!$A:$A,0),MATCH(Calculations_forecast!Q$9,current_projections!$2:$2,0)),"n/a")</f>
        <v>43.5</v>
      </c>
      <c r="R17" s="60">
        <f>IFERROR(INDEX(current_projections!$A:$AEK,MATCH(Calculations_forecast!$B17,current_projections!$A:$A,0),MATCH(Calculations_forecast!R$9,current_projections!$2:$2,0)),"n/a")</f>
        <v>45.5</v>
      </c>
      <c r="S17" s="60">
        <f>IFERROR(INDEX(current_projections!$A:$AEK,MATCH(Calculations_forecast!$B17,current_projections!$A:$A,0),MATCH(Calculations_forecast!S$9,current_projections!$2:$2,0)),"n/a")</f>
        <v>43.699999999999996</v>
      </c>
      <c r="T17" s="60">
        <f>IFERROR(INDEX(current_projections!$A:$AEK,MATCH(Calculations_forecast!$B17,current_projections!$A:$A,0),MATCH(Calculations_forecast!T$9,current_projections!$2:$2,0)),"n/a")</f>
        <v>45.9</v>
      </c>
      <c r="U17" s="60">
        <f>IFERROR(INDEX(current_projections!$A:$AEK,MATCH(Calculations_forecast!$B17,current_projections!$A:$A,0),MATCH(Calculations_forecast!U$9,current_projections!$2:$2,0)),"n/a")</f>
        <v>50.8</v>
      </c>
      <c r="V17" s="60">
        <f>IFERROR(INDEX(current_projections!$A:$AEK,MATCH(Calculations_forecast!$B17,current_projections!$A:$A,0),MATCH(Calculations_forecast!V$9,current_projections!$2:$2,0)),"n/a")</f>
        <v>44.6</v>
      </c>
      <c r="W17" s="60">
        <f>IFERROR(INDEX(current_projections!$A:$AEK,MATCH(Calculations_forecast!$B17,current_projections!$A:$A,0),MATCH(Calculations_forecast!W$9,current_projections!$2:$2,0)),"n/a")</f>
        <v>37.6</v>
      </c>
      <c r="X17" s="60">
        <f>IFERROR(INDEX(current_projections!$A:$AEK,MATCH(Calculations_forecast!$B17,current_projections!$A:$A,0),MATCH(Calculations_forecast!X$9,current_projections!$2:$2,0)),"n/a")</f>
        <v>40.800000000000004</v>
      </c>
      <c r="Y17" s="60">
        <f>IFERROR(INDEX(current_projections!$A:$AEK,MATCH(Calculations_forecast!$B17,current_projections!$A:$A,0),MATCH(Calculations_forecast!Y$9,current_projections!$2:$2,0)),"n/a")</f>
        <v>51.400000000000006</v>
      </c>
      <c r="Z17" s="60">
        <f>IFERROR(INDEX(current_projections!$A:$AEK,MATCH(Calculations_forecast!$B17,current_projections!$A:$A,0),MATCH(Calculations_forecast!Z$9,current_projections!$2:$2,0)),"n/a")</f>
        <v>52.3</v>
      </c>
      <c r="AA17" s="60">
        <f>IFERROR(INDEX(current_projections!$A:$AEK,MATCH(Calculations_forecast!$B17,current_projections!$A:$A,0),MATCH(Calculations_forecast!AA$9,current_projections!$2:$2,0)),"n/a")</f>
        <v>59.599999999999994</v>
      </c>
      <c r="AB17" s="60">
        <f>IFERROR(INDEX(current_projections!$A:$AEK,MATCH(Calculations_forecast!$B17,current_projections!$A:$A,0),MATCH(Calculations_forecast!AB$9,current_projections!$2:$2,0)),"n/a")</f>
        <v>58.6</v>
      </c>
      <c r="AC17" s="60">
        <f>IFERROR(INDEX(current_projections!$A:$AEK,MATCH(Calculations_forecast!$B17,current_projections!$A:$A,0),MATCH(Calculations_forecast!AC$9,current_projections!$2:$2,0)),"n/a")</f>
        <v>58.2</v>
      </c>
      <c r="AD17" s="60">
        <f>IFERROR(INDEX(current_projections!$A:$AEK,MATCH(Calculations_forecast!$B17,current_projections!$A:$A,0),MATCH(Calculations_forecast!AD$9,current_projections!$2:$2,0)),"n/a")</f>
        <v>57.1</v>
      </c>
      <c r="AE17" s="60">
        <f>IFERROR(INDEX(current_projections!$A:$AEK,MATCH(Calculations_forecast!$B17,current_projections!$A:$A,0),MATCH(Calculations_forecast!AE$9,current_projections!$2:$2,0)),"n/a")</f>
        <v>61.5</v>
      </c>
      <c r="AF17" s="60">
        <f>IFERROR(INDEX(current_projections!$A:$AEK,MATCH(Calculations_forecast!$B17,current_projections!$A:$A,0),MATCH(Calculations_forecast!AF$9,current_projections!$2:$2,0)),"n/a")</f>
        <v>67.100000000000009</v>
      </c>
      <c r="AG17" s="60">
        <f>IFERROR(INDEX(current_projections!$A:$AEK,MATCH(Calculations_forecast!$B17,current_projections!$A:$A,0),MATCH(Calculations_forecast!AG$9,current_projections!$2:$2,0)),"n/a")</f>
        <v>69.7</v>
      </c>
      <c r="AH17" s="60">
        <f>IFERROR(INDEX(current_projections!$A:$AEK,MATCH(Calculations_forecast!$B17,current_projections!$A:$A,0),MATCH(Calculations_forecast!AH$9,current_projections!$2:$2,0)),"n/a")</f>
        <v>70.099999999999994</v>
      </c>
      <c r="AI17" s="60">
        <f>IFERROR(INDEX(current_projections!$A:$AEK,MATCH(Calculations_forecast!$B17,current_projections!$A:$A,0),MATCH(Calculations_forecast!AI$9,current_projections!$2:$2,0)),"n/a")</f>
        <v>64.900000000000006</v>
      </c>
      <c r="AJ17" s="60">
        <f>IFERROR(INDEX(current_projections!$A:$AEK,MATCH(Calculations_forecast!$B17,current_projections!$A:$A,0),MATCH(Calculations_forecast!AJ$9,current_projections!$2:$2,0)),"n/a")</f>
        <v>78.600000000000009</v>
      </c>
      <c r="AK17" s="60">
        <f>IFERROR(INDEX(current_projections!$A:$AEK,MATCH(Calculations_forecast!$B17,current_projections!$A:$A,0),MATCH(Calculations_forecast!AK$9,current_projections!$2:$2,0)),"n/a")</f>
        <v>79.2</v>
      </c>
      <c r="AL17" s="60">
        <f>IFERROR(INDEX(current_projections!$A:$AEK,MATCH(Calculations_forecast!$B17,current_projections!$A:$A,0),MATCH(Calculations_forecast!AL$9,current_projections!$2:$2,0)),"n/a")</f>
        <v>83.399999999999991</v>
      </c>
      <c r="AM17" s="60">
        <f>IFERROR(INDEX(current_projections!$A:$AEK,MATCH(Calculations_forecast!$B17,current_projections!$A:$A,0),MATCH(Calculations_forecast!AM$9,current_projections!$2:$2,0)),"n/a")</f>
        <v>80.3</v>
      </c>
      <c r="AN17" s="60">
        <f>IFERROR(INDEX(current_projections!$A:$AEK,MATCH(Calculations_forecast!$B17,current_projections!$A:$A,0),MATCH(Calculations_forecast!AN$9,current_projections!$2:$2,0)),"n/a")</f>
        <v>80.3</v>
      </c>
      <c r="AO17" s="60">
        <f>IFERROR(INDEX(current_projections!$A:$AEK,MATCH(Calculations_forecast!$B17,current_projections!$A:$A,0),MATCH(Calculations_forecast!AO$9,current_projections!$2:$2,0)),"n/a")</f>
        <v>78.899999999999991</v>
      </c>
      <c r="AP17" s="60">
        <f>IFERROR(INDEX(current_projections!$A:$AEK,MATCH(Calculations_forecast!$B17,current_projections!$A:$A,0),MATCH(Calculations_forecast!AP$9,current_projections!$2:$2,0)),"n/a")</f>
        <v>75.3</v>
      </c>
      <c r="AQ17" s="60">
        <f>IFERROR(INDEX(current_projections!$A:$AEK,MATCH(Calculations_forecast!$B17,current_projections!$A:$A,0),MATCH(Calculations_forecast!AQ$9,current_projections!$2:$2,0)),"n/a")</f>
        <v>83.1</v>
      </c>
      <c r="AR17" s="60">
        <f>IFERROR(INDEX(current_projections!$A:$AEK,MATCH(Calculations_forecast!$B17,current_projections!$A:$A,0),MATCH(Calculations_forecast!AR$9,current_projections!$2:$2,0)),"n/a")</f>
        <v>62.599999999999994</v>
      </c>
      <c r="AS17" s="60">
        <f>IFERROR(INDEX(current_projections!$A:$AEK,MATCH(Calculations_forecast!$B17,current_projections!$A:$A,0),MATCH(Calculations_forecast!AS$9,current_projections!$2:$2,0)),"n/a")</f>
        <v>70</v>
      </c>
      <c r="AT17" s="60">
        <f>IFERROR(INDEX(current_projections!$A:$AEK,MATCH(Calculations_forecast!$B17,current_projections!$A:$A,0),MATCH(Calculations_forecast!AT$9,current_projections!$2:$2,0)),"n/a")</f>
        <v>76.8</v>
      </c>
      <c r="AU17" s="60">
        <f>IFERROR(INDEX(current_projections!$A:$AEK,MATCH(Calculations_forecast!$B17,current_projections!$A:$A,0),MATCH(Calculations_forecast!AU$9,current_projections!$2:$2,0)),"n/a")</f>
        <v>75.3</v>
      </c>
      <c r="AV17" s="60">
        <f>IFERROR(INDEX(current_projections!$A:$AEK,MATCH(Calculations_forecast!$B17,current_projections!$A:$A,0),MATCH(Calculations_forecast!AV$9,current_projections!$2:$2,0)),"n/a")</f>
        <v>65.900000000000006</v>
      </c>
      <c r="AW17" s="60">
        <f>IFERROR(INDEX(current_projections!$A:$AEK,MATCH(Calculations_forecast!$B17,current_projections!$A:$A,0),MATCH(Calculations_forecast!AW$9,current_projections!$2:$2,0)),"n/a")</f>
        <v>68.400000000000006</v>
      </c>
      <c r="AX17" s="60">
        <f>IFERROR(INDEX(current_projections!$A:$AEK,MATCH(Calculations_forecast!$B17,current_projections!$A:$A,0),MATCH(Calculations_forecast!AX$9,current_projections!$2:$2,0)),"n/a")</f>
        <v>58.9</v>
      </c>
      <c r="AY17" s="60">
        <f>IFERROR(INDEX(current_projections!$A:$AEK,MATCH(Calculations_forecast!$B17,current_projections!$A:$A,0),MATCH(Calculations_forecast!AY$9,current_projections!$2:$2,0)),"n/a")</f>
        <v>47.6</v>
      </c>
      <c r="AZ17" s="60">
        <f>IFERROR(INDEX(current_projections!$A:$AEK,MATCH(Calculations_forecast!$B17,current_projections!$A:$A,0),MATCH(Calculations_forecast!AZ$9,current_projections!$2:$2,0)),"n/a")</f>
        <v>49</v>
      </c>
      <c r="BA17" s="60">
        <f>IFERROR(INDEX(current_projections!$A:$AEK,MATCH(Calculations_forecast!$B17,current_projections!$A:$A,0),MATCH(Calculations_forecast!BA$9,current_projections!$2:$2,0)),"n/a")</f>
        <v>49.8</v>
      </c>
      <c r="BB17" s="60">
        <f>IFERROR(INDEX(current_projections!$A:$AEK,MATCH(Calculations_forecast!$B17,current_projections!$A:$A,0),MATCH(Calculations_forecast!BB$9,current_projections!$2:$2,0)),"n/a")</f>
        <v>45</v>
      </c>
      <c r="BC17" s="60">
        <f>IFERROR(INDEX(current_projections!$A:$AEK,MATCH(Calculations_forecast!$B17,current_projections!$A:$A,0),MATCH(Calculations_forecast!BC$9,current_projections!$2:$2,0)),"n/a")</f>
        <v>47.099999999999994</v>
      </c>
      <c r="BD17" s="60">
        <f>IFERROR(INDEX(current_projections!$A:$AEK,MATCH(Calculations_forecast!$B17,current_projections!$A:$A,0),MATCH(Calculations_forecast!BD$9,current_projections!$2:$2,0)),"n/a")</f>
        <v>62</v>
      </c>
      <c r="BE17" s="60">
        <f>IFERROR(INDEX(current_projections!$A:$AEK,MATCH(Calculations_forecast!$B17,current_projections!$A:$A,0),MATCH(Calculations_forecast!BE$9,current_projections!$2:$2,0)),"n/a")</f>
        <v>70.699999999999989</v>
      </c>
      <c r="BF17" s="60">
        <f>IFERROR(INDEX(current_projections!$A:$AEK,MATCH(Calculations_forecast!$B17,current_projections!$A:$A,0),MATCH(Calculations_forecast!BF$9,current_projections!$2:$2,0)),"n/a")</f>
        <v>72.3</v>
      </c>
      <c r="BG17" s="60">
        <f>IFERROR(INDEX(current_projections!$A:$AEK,MATCH(Calculations_forecast!$B17,current_projections!$A:$A,0),MATCH(Calculations_forecast!BG$9,current_projections!$2:$2,0)),"n/a")</f>
        <v>84.9</v>
      </c>
      <c r="BH17" s="60">
        <f>IFERROR(INDEX(current_projections!$A:$AEK,MATCH(Calculations_forecast!$B17,current_projections!$A:$A,0),MATCH(Calculations_forecast!BH$9,current_projections!$2:$2,0)),"n/a")</f>
        <v>83.699999999999989</v>
      </c>
      <c r="BI17" s="60">
        <f>IFERROR(INDEX(current_projections!$A:$AEK,MATCH(Calculations_forecast!$B17,current_projections!$A:$A,0),MATCH(Calculations_forecast!BI$9,current_projections!$2:$2,0)),"n/a")</f>
        <v>71.3</v>
      </c>
      <c r="BJ17" s="60">
        <f>IFERROR(INDEX(current_projections!$A:$AEK,MATCH(Calculations_forecast!$B17,current_projections!$A:$A,0),MATCH(Calculations_forecast!BJ$9,current_projections!$2:$2,0)),"n/a")</f>
        <v>72</v>
      </c>
      <c r="BK17" s="60">
        <f>IFERROR(INDEX(current_projections!$A:$AEK,MATCH(Calculations_forecast!$B17,current_projections!$A:$A,0),MATCH(Calculations_forecast!BK$9,current_projections!$2:$2,0)),"n/a")</f>
        <v>77.7</v>
      </c>
      <c r="BL17" s="60">
        <f>IFERROR(INDEX(current_projections!$A:$AEK,MATCH(Calculations_forecast!$B17,current_projections!$A:$A,0),MATCH(Calculations_forecast!BL$9,current_projections!$2:$2,0)),"n/a")</f>
        <v>75.900000000000006</v>
      </c>
      <c r="BM17" s="60">
        <f>IFERROR(INDEX(current_projections!$A:$AEK,MATCH(Calculations_forecast!$B17,current_projections!$A:$A,0),MATCH(Calculations_forecast!BM$9,current_projections!$2:$2,0)),"n/a")</f>
        <v>81.699999999999989</v>
      </c>
      <c r="BN17" s="60">
        <f>IFERROR(INDEX(current_projections!$A:$AEK,MATCH(Calculations_forecast!$B17,current_projections!$A:$A,0),MATCH(Calculations_forecast!BN$9,current_projections!$2:$2,0)),"n/a")</f>
        <v>79.5</v>
      </c>
      <c r="BO17" s="60">
        <f>IFERROR(INDEX(current_projections!$A:$AEK,MATCH(Calculations_forecast!$B17,current_projections!$A:$A,0),MATCH(Calculations_forecast!BO$9,current_projections!$2:$2,0)),"n/a")</f>
        <v>84.4</v>
      </c>
      <c r="BP17" s="60">
        <f>IFERROR(INDEX(current_projections!$A:$AEK,MATCH(Calculations_forecast!$B17,current_projections!$A:$A,0),MATCH(Calculations_forecast!BP$9,current_projections!$2:$2,0)),"n/a")</f>
        <v>85.4</v>
      </c>
      <c r="BQ17" s="60">
        <f>IFERROR(INDEX(current_projections!$A:$AEK,MATCH(Calculations_forecast!$B17,current_projections!$A:$A,0),MATCH(Calculations_forecast!BQ$9,current_projections!$2:$2,0)),"n/a")</f>
        <v>87</v>
      </c>
      <c r="BR17" s="60">
        <f>IFERROR(INDEX(current_projections!$A:$AEK,MATCH(Calculations_forecast!$B17,current_projections!$A:$A,0),MATCH(Calculations_forecast!BR$9,current_projections!$2:$2,0)),"n/a")</f>
        <v>97.899999999999991</v>
      </c>
      <c r="BS17" s="60">
        <f>IFERROR(INDEX(current_projections!$A:$AEK,MATCH(Calculations_forecast!$B17,current_projections!$A:$A,0),MATCH(Calculations_forecast!BS$9,current_projections!$2:$2,0)),"n/a")</f>
        <v>98.7</v>
      </c>
      <c r="BT17" s="60">
        <f>IFERROR(INDEX(current_projections!$A:$AEK,MATCH(Calculations_forecast!$B17,current_projections!$A:$A,0),MATCH(Calculations_forecast!BT$9,current_projections!$2:$2,0)),"n/a")</f>
        <v>111.8</v>
      </c>
      <c r="BU17" s="60">
        <f>IFERROR(INDEX(current_projections!$A:$AEK,MATCH(Calculations_forecast!$B17,current_projections!$A:$A,0),MATCH(Calculations_forecast!BU$9,current_projections!$2:$2,0)),"n/a")</f>
        <v>116.1</v>
      </c>
      <c r="BV17" s="60">
        <f>IFERROR(INDEX(current_projections!$A:$AEK,MATCH(Calculations_forecast!$B17,current_projections!$A:$A,0),MATCH(Calculations_forecast!BV$9,current_projections!$2:$2,0)),"n/a")</f>
        <v>110.69999999999999</v>
      </c>
      <c r="BW17" s="60">
        <f>IFERROR(INDEX(current_projections!$A:$AEK,MATCH(Calculations_forecast!$B17,current_projections!$A:$A,0),MATCH(Calculations_forecast!BW$9,current_projections!$2:$2,0)),"n/a")</f>
        <v>107.9</v>
      </c>
      <c r="BX17" s="60">
        <f>IFERROR(INDEX(current_projections!$A:$AEK,MATCH(Calculations_forecast!$B17,current_projections!$A:$A,0),MATCH(Calculations_forecast!BX$9,current_projections!$2:$2,0)),"n/a")</f>
        <v>115.2</v>
      </c>
      <c r="BY17" s="60">
        <f>IFERROR(INDEX(current_projections!$A:$AEK,MATCH(Calculations_forecast!$B17,current_projections!$A:$A,0),MATCH(Calculations_forecast!BY$9,current_projections!$2:$2,0)),"n/a")</f>
        <v>125.1</v>
      </c>
      <c r="BZ17" s="60">
        <f>IFERROR(INDEX(current_projections!$A:$AEK,MATCH(Calculations_forecast!$B17,current_projections!$A:$A,0),MATCH(Calculations_forecast!BZ$9,current_projections!$2:$2,0)),"n/a")</f>
        <v>130.9</v>
      </c>
      <c r="CA17" s="60">
        <f>IFERROR(INDEX(current_projections!$A:$AEK,MATCH(Calculations_forecast!$B17,current_projections!$A:$A,0),MATCH(Calculations_forecast!CA$9,current_projections!$2:$2,0)),"n/a")</f>
        <v>132.70000000000002</v>
      </c>
      <c r="CB17" s="60">
        <f>IFERROR(INDEX(current_projections!$A:$AEK,MATCH(Calculations_forecast!$B17,current_projections!$A:$A,0),MATCH(Calculations_forecast!CB$9,current_projections!$2:$2,0)),"n/a")</f>
        <v>118.60000000000001</v>
      </c>
      <c r="CC17" s="60">
        <f>IFERROR(INDEX(current_projections!$A:$AEK,MATCH(Calculations_forecast!$B17,current_projections!$A:$A,0),MATCH(Calculations_forecast!CC$9,current_projections!$2:$2,0)),"n/a")</f>
        <v>114.39999999999999</v>
      </c>
      <c r="CD17" s="60">
        <f>IFERROR(INDEX(current_projections!$A:$AEK,MATCH(Calculations_forecast!$B17,current_projections!$A:$A,0),MATCH(Calculations_forecast!CD$9,current_projections!$2:$2,0)),"n/a")</f>
        <v>113.5</v>
      </c>
      <c r="CE17" s="60">
        <f>IFERROR(INDEX(current_projections!$A:$AEK,MATCH(Calculations_forecast!$B17,current_projections!$A:$A,0),MATCH(Calculations_forecast!CE$9,current_projections!$2:$2,0)),"n/a")</f>
        <v>112.5</v>
      </c>
      <c r="CF17" s="60">
        <f>IFERROR(INDEX(current_projections!$A:$AEK,MATCH(Calculations_forecast!$B17,current_projections!$A:$A,0),MATCH(Calculations_forecast!CF$9,current_projections!$2:$2,0)),"n/a")</f>
        <v>116.80000000000001</v>
      </c>
      <c r="CG17" s="60">
        <f>IFERROR(INDEX(current_projections!$A:$AEK,MATCH(Calculations_forecast!$B17,current_projections!$A:$A,0),MATCH(Calculations_forecast!CG$9,current_projections!$2:$2,0)),"n/a")</f>
        <v>120</v>
      </c>
      <c r="CH17" s="60">
        <f>IFERROR(INDEX(current_projections!$A:$AEK,MATCH(Calculations_forecast!$B17,current_projections!$A:$A,0),MATCH(Calculations_forecast!CH$9,current_projections!$2:$2,0)),"n/a")</f>
        <v>118.80000000000001</v>
      </c>
      <c r="CI17" s="60">
        <f>IFERROR(INDEX(current_projections!$A:$AEK,MATCH(Calculations_forecast!$B17,current_projections!$A:$A,0),MATCH(Calculations_forecast!CI$9,current_projections!$2:$2,0)),"n/a")</f>
        <v>115.3</v>
      </c>
      <c r="CJ17" s="60">
        <f>IFERROR(INDEX(current_projections!$A:$AEK,MATCH(Calculations_forecast!$B17,current_projections!$A:$A,0),MATCH(Calculations_forecast!CJ$9,current_projections!$2:$2,0)),"n/a")</f>
        <v>110.9</v>
      </c>
      <c r="CK17" s="60">
        <f>IFERROR(INDEX(current_projections!$A:$AEK,MATCH(Calculations_forecast!$B17,current_projections!$A:$A,0),MATCH(Calculations_forecast!CK$9,current_projections!$2:$2,0)),"n/a")</f>
        <v>111.9</v>
      </c>
      <c r="CL17" s="60">
        <f>IFERROR(INDEX(current_projections!$A:$AEK,MATCH(Calculations_forecast!$B17,current_projections!$A:$A,0),MATCH(Calculations_forecast!CL$9,current_projections!$2:$2,0)),"n/a")</f>
        <v>113.1</v>
      </c>
      <c r="CM17" s="60">
        <f>IFERROR(INDEX(current_projections!$A:$AEK,MATCH(Calculations_forecast!$B17,current_projections!$A:$A,0),MATCH(Calculations_forecast!CM$9,current_projections!$2:$2,0)),"n/a")</f>
        <v>125</v>
      </c>
      <c r="CN17" s="60">
        <f>IFERROR(INDEX(current_projections!$A:$AEK,MATCH(Calculations_forecast!$B17,current_projections!$A:$A,0),MATCH(Calculations_forecast!CN$9,current_projections!$2:$2,0)),"n/a")</f>
        <v>126.7</v>
      </c>
      <c r="CO17" s="60">
        <f>IFERROR(INDEX(current_projections!$A:$AEK,MATCH(Calculations_forecast!$B17,current_projections!$A:$A,0),MATCH(Calculations_forecast!CO$9,current_projections!$2:$2,0)),"n/a")</f>
        <v>122.10000000000001</v>
      </c>
      <c r="CP17" s="60">
        <f>IFERROR(INDEX(current_projections!$A:$AEK,MATCH(Calculations_forecast!$B17,current_projections!$A:$A,0),MATCH(Calculations_forecast!CP$9,current_projections!$2:$2,0)),"n/a")</f>
        <v>131.6</v>
      </c>
      <c r="CQ17" s="60">
        <f>IFERROR(INDEX(current_projections!$A:$AEK,MATCH(Calculations_forecast!$B17,current_projections!$A:$A,0),MATCH(Calculations_forecast!CQ$9,current_projections!$2:$2,0)),"n/a")</f>
        <v>136.30000000000001</v>
      </c>
      <c r="CR17" s="60">
        <f>IFERROR(INDEX(current_projections!$A:$AEK,MATCH(Calculations_forecast!$B17,current_projections!$A:$A,0),MATCH(Calculations_forecast!CR$9,current_projections!$2:$2,0)),"n/a")</f>
        <v>148.70000000000002</v>
      </c>
      <c r="CS17" s="60">
        <f>IFERROR(INDEX(current_projections!$A:$AEK,MATCH(Calculations_forecast!$B17,current_projections!$A:$A,0),MATCH(Calculations_forecast!CS$9,current_projections!$2:$2,0)),"n/a")</f>
        <v>140.69999999999999</v>
      </c>
      <c r="CT17" s="60">
        <f>IFERROR(INDEX(current_projections!$A:$AEK,MATCH(Calculations_forecast!$B17,current_projections!$A:$A,0),MATCH(Calculations_forecast!CT$9,current_projections!$2:$2,0)),"n/a")</f>
        <v>171.8</v>
      </c>
      <c r="CU17" s="60">
        <f>IFERROR(INDEX(current_projections!$A:$AEK,MATCH(Calculations_forecast!$B17,current_projections!$A:$A,0),MATCH(Calculations_forecast!CU$9,current_projections!$2:$2,0)),"n/a")</f>
        <v>149.5</v>
      </c>
      <c r="CV17" s="60">
        <f>IFERROR(INDEX(current_projections!$A:$AEK,MATCH(Calculations_forecast!$B17,current_projections!$A:$A,0),MATCH(Calculations_forecast!CV$9,current_projections!$2:$2,0)),"n/a")</f>
        <v>158</v>
      </c>
      <c r="CW17" s="60">
        <f>IFERROR(INDEX(current_projections!$A:$AEK,MATCH(Calculations_forecast!$B17,current_projections!$A:$A,0),MATCH(Calculations_forecast!CW$9,current_projections!$2:$2,0)),"n/a")</f>
        <v>173.8</v>
      </c>
      <c r="CX17" s="60">
        <f>IFERROR(INDEX(current_projections!$A:$AEK,MATCH(Calculations_forecast!$B17,current_projections!$A:$A,0),MATCH(Calculations_forecast!CX$9,current_projections!$2:$2,0)),"n/a")</f>
        <v>183.60000000000002</v>
      </c>
      <c r="CY17" s="60">
        <f>IFERROR(INDEX(current_projections!$A:$AEK,MATCH(Calculations_forecast!$B17,current_projections!$A:$A,0),MATCH(Calculations_forecast!CY$9,current_projections!$2:$2,0)),"n/a")</f>
        <v>187.8</v>
      </c>
      <c r="CZ17" s="60">
        <f>IFERROR(INDEX(current_projections!$A:$AEK,MATCH(Calculations_forecast!$B17,current_projections!$A:$A,0),MATCH(Calculations_forecast!CZ$9,current_projections!$2:$2,0)),"n/a")</f>
        <v>184.4</v>
      </c>
      <c r="DA17" s="60">
        <f>IFERROR(INDEX(current_projections!$A:$AEK,MATCH(Calculations_forecast!$B17,current_projections!$A:$A,0),MATCH(Calculations_forecast!DA$9,current_projections!$2:$2,0)),"n/a")</f>
        <v>191</v>
      </c>
      <c r="DB17" s="60">
        <f>IFERROR(INDEX(current_projections!$A:$AEK,MATCH(Calculations_forecast!$B17,current_projections!$A:$A,0),MATCH(Calculations_forecast!DB$9,current_projections!$2:$2,0)),"n/a")</f>
        <v>187.1</v>
      </c>
      <c r="DC17" s="60">
        <f>IFERROR(INDEX(current_projections!$A:$AEK,MATCH(Calculations_forecast!$B17,current_projections!$A:$A,0),MATCH(Calculations_forecast!DC$9,current_projections!$2:$2,0)),"n/a")</f>
        <v>194.3</v>
      </c>
      <c r="DD17" s="60">
        <f>IFERROR(INDEX(current_projections!$A:$AEK,MATCH(Calculations_forecast!$B17,current_projections!$A:$A,0),MATCH(Calculations_forecast!DD$9,current_projections!$2:$2,0)),"n/a")</f>
        <v>205.4</v>
      </c>
      <c r="DE17" s="60">
        <f>IFERROR(INDEX(current_projections!$A:$AEK,MATCH(Calculations_forecast!$B17,current_projections!$A:$A,0),MATCH(Calculations_forecast!DE$9,current_projections!$2:$2,0)),"n/a")</f>
        <v>205.89999999999998</v>
      </c>
      <c r="DF17" s="60">
        <f>IFERROR(INDEX(current_projections!$A:$AEK,MATCH(Calculations_forecast!$B17,current_projections!$A:$A,0),MATCH(Calculations_forecast!DF$9,current_projections!$2:$2,0)),"n/a")</f>
        <v>208.70000000000002</v>
      </c>
      <c r="DG17" s="60">
        <f>IFERROR(INDEX(current_projections!$A:$AEK,MATCH(Calculations_forecast!$B17,current_projections!$A:$A,0),MATCH(Calculations_forecast!DG$9,current_projections!$2:$2,0)),"n/a")</f>
        <v>210</v>
      </c>
      <c r="DH17" s="60">
        <f>IFERROR(INDEX(current_projections!$A:$AEK,MATCH(Calculations_forecast!$B17,current_projections!$A:$A,0),MATCH(Calculations_forecast!DH$9,current_projections!$2:$2,0)),"n/a")</f>
        <v>214.1</v>
      </c>
      <c r="DI17" s="60">
        <f>IFERROR(INDEX(current_projections!$A:$AEK,MATCH(Calculations_forecast!$B17,current_projections!$A:$A,0),MATCH(Calculations_forecast!DI$9,current_projections!$2:$2,0)),"n/a")</f>
        <v>226</v>
      </c>
      <c r="DJ17" s="60">
        <f>IFERROR(INDEX(current_projections!$A:$AEK,MATCH(Calculations_forecast!$B17,current_projections!$A:$A,0),MATCH(Calculations_forecast!DJ$9,current_projections!$2:$2,0)),"n/a")</f>
        <v>215.9</v>
      </c>
      <c r="DK17" s="60">
        <f>IFERROR(INDEX(current_projections!$A:$AEK,MATCH(Calculations_forecast!$B17,current_projections!$A:$A,0),MATCH(Calculations_forecast!DK$9,current_projections!$2:$2,0)),"n/a")</f>
        <v>213.5</v>
      </c>
      <c r="DL17" s="60">
        <f>IFERROR(INDEX(current_projections!$A:$AEK,MATCH(Calculations_forecast!$B17,current_projections!$A:$A,0),MATCH(Calculations_forecast!DL$9,current_projections!$2:$2,0)),"n/a")</f>
        <v>209.9</v>
      </c>
      <c r="DM17" s="60">
        <f>IFERROR(INDEX(current_projections!$A:$AEK,MATCH(Calculations_forecast!$B17,current_projections!$A:$A,0),MATCH(Calculations_forecast!DM$9,current_projections!$2:$2,0)),"n/a")</f>
        <v>215.8</v>
      </c>
      <c r="DN17" s="60">
        <f>IFERROR(INDEX(current_projections!$A:$AEK,MATCH(Calculations_forecast!$B17,current_projections!$A:$A,0),MATCH(Calculations_forecast!DN$9,current_projections!$2:$2,0)),"n/a")</f>
        <v>211.2</v>
      </c>
      <c r="DO17" s="60">
        <f>IFERROR(INDEX(current_projections!$A:$AEK,MATCH(Calculations_forecast!$B17,current_projections!$A:$A,0),MATCH(Calculations_forecast!DO$9,current_projections!$2:$2,0)),"n/a")</f>
        <v>222.3</v>
      </c>
      <c r="DP17" s="60">
        <f>IFERROR(INDEX(current_projections!$A:$AEK,MATCH(Calculations_forecast!$B17,current_projections!$A:$A,0),MATCH(Calculations_forecast!DP$9,current_projections!$2:$2,0)),"n/a")</f>
        <v>219.9</v>
      </c>
      <c r="DQ17" s="60">
        <f>IFERROR(INDEX(current_projections!$A:$AEK,MATCH(Calculations_forecast!$B17,current_projections!$A:$A,0),MATCH(Calculations_forecast!DQ$9,current_projections!$2:$2,0)),"n/a")</f>
        <v>223.29999999999998</v>
      </c>
      <c r="DR17" s="60">
        <f>IFERROR(INDEX(current_projections!$A:$AEK,MATCH(Calculations_forecast!$B17,current_projections!$A:$A,0),MATCH(Calculations_forecast!DR$9,current_projections!$2:$2,0)),"n/a")</f>
        <v>228</v>
      </c>
      <c r="DS17" s="60">
        <f>IFERROR(INDEX(current_projections!$A:$AEK,MATCH(Calculations_forecast!$B17,current_projections!$A:$A,0),MATCH(Calculations_forecast!DS$9,current_projections!$2:$2,0)),"n/a")</f>
        <v>239.39999999999998</v>
      </c>
      <c r="DT17" s="60">
        <f>IFERROR(INDEX(current_projections!$A:$AEK,MATCH(Calculations_forecast!$B17,current_projections!$A:$A,0),MATCH(Calculations_forecast!DT$9,current_projections!$2:$2,0)),"n/a")</f>
        <v>237.6</v>
      </c>
      <c r="DU17" s="60">
        <f>IFERROR(INDEX(current_projections!$A:$AEK,MATCH(Calculations_forecast!$B17,current_projections!$A:$A,0),MATCH(Calculations_forecast!DU$9,current_projections!$2:$2,0)),"n/a")</f>
        <v>219.1</v>
      </c>
      <c r="DV17" s="60">
        <f>IFERROR(INDEX(current_projections!$A:$AEK,MATCH(Calculations_forecast!$B17,current_projections!$A:$A,0),MATCH(Calculations_forecast!DV$9,current_projections!$2:$2,0)),"n/a")</f>
        <v>221.3</v>
      </c>
      <c r="DW17" s="60">
        <f>IFERROR(INDEX(current_projections!$A:$AEK,MATCH(Calculations_forecast!$B17,current_projections!$A:$A,0),MATCH(Calculations_forecast!DW$9,current_projections!$2:$2,0)),"n/a")</f>
        <v>185</v>
      </c>
      <c r="DX17" s="60">
        <f>IFERROR(INDEX(current_projections!$A:$AEK,MATCH(Calculations_forecast!$B17,current_projections!$A:$A,0),MATCH(Calculations_forecast!DX$9,current_projections!$2:$2,0)),"n/a")</f>
        <v>179.1</v>
      </c>
      <c r="DY17" s="60">
        <f>IFERROR(INDEX(current_projections!$A:$AEK,MATCH(Calculations_forecast!$B17,current_projections!$A:$A,0),MATCH(Calculations_forecast!DY$9,current_projections!$2:$2,0)),"n/a")</f>
        <v>159.20000000000002</v>
      </c>
      <c r="DZ17" s="60">
        <f>IFERROR(INDEX(current_projections!$A:$AEK,MATCH(Calculations_forecast!$B17,current_projections!$A:$A,0),MATCH(Calculations_forecast!DZ$9,current_projections!$2:$2,0)),"n/a")</f>
        <v>142.4</v>
      </c>
      <c r="EA17" s="60">
        <f>IFERROR(INDEX(current_projections!$A:$AEK,MATCH(Calculations_forecast!$B17,current_projections!$A:$A,0),MATCH(Calculations_forecast!EA$9,current_projections!$2:$2,0)),"n/a")</f>
        <v>143.80000000000001</v>
      </c>
      <c r="EB17" s="60">
        <f>IFERROR(INDEX(current_projections!$A:$AEK,MATCH(Calculations_forecast!$B17,current_projections!$A:$A,0),MATCH(Calculations_forecast!EB$9,current_projections!$2:$2,0)),"n/a")</f>
        <v>150.1</v>
      </c>
      <c r="EC17" s="60">
        <f>IFERROR(INDEX(current_projections!$A:$AEK,MATCH(Calculations_forecast!$B17,current_projections!$A:$A,0),MATCH(Calculations_forecast!EC$9,current_projections!$2:$2,0)),"n/a")</f>
        <v>158</v>
      </c>
      <c r="ED17" s="60">
        <f>IFERROR(INDEX(current_projections!$A:$AEK,MATCH(Calculations_forecast!$B17,current_projections!$A:$A,0),MATCH(Calculations_forecast!ED$9,current_projections!$2:$2,0)),"n/a")</f>
        <v>175.5</v>
      </c>
      <c r="EE17" s="60">
        <f>IFERROR(INDEX(current_projections!$A:$AEK,MATCH(Calculations_forecast!$B17,current_projections!$A:$A,0),MATCH(Calculations_forecast!EE$9,current_projections!$2:$2,0)),"n/a")</f>
        <v>196</v>
      </c>
      <c r="EF17" s="60">
        <f>IFERROR(INDEX(current_projections!$A:$AEK,MATCH(Calculations_forecast!$B17,current_projections!$A:$A,0),MATCH(Calculations_forecast!EF$9,current_projections!$2:$2,0)),"n/a")</f>
        <v>192.6</v>
      </c>
      <c r="EG17" s="60">
        <f>IFERROR(INDEX(current_projections!$A:$AEK,MATCH(Calculations_forecast!$B17,current_projections!$A:$A,0),MATCH(Calculations_forecast!EG$9,current_projections!$2:$2,0)),"n/a")</f>
        <v>213.9</v>
      </c>
      <c r="EH17" s="60">
        <f>IFERROR(INDEX(current_projections!$A:$AEK,MATCH(Calculations_forecast!$B17,current_projections!$A:$A,0),MATCH(Calculations_forecast!EH$9,current_projections!$2:$2,0)),"n/a")</f>
        <v>236.60000000000002</v>
      </c>
      <c r="EI17" s="60">
        <f>IFERROR(INDEX(current_projections!$A:$AEK,MATCH(Calculations_forecast!$B17,current_projections!$A:$A,0),MATCH(Calculations_forecast!EI$9,current_projections!$2:$2,0)),"n/a")</f>
        <v>247</v>
      </c>
      <c r="EJ17" s="60">
        <f>IFERROR(INDEX(current_projections!$A:$AEK,MATCH(Calculations_forecast!$B17,current_projections!$A:$A,0),MATCH(Calculations_forecast!EJ$9,current_projections!$2:$2,0)),"n/a")</f>
        <v>266.8</v>
      </c>
      <c r="EK17" s="60">
        <f>IFERROR(INDEX(current_projections!$A:$AEK,MATCH(Calculations_forecast!$B17,current_projections!$A:$A,0),MATCH(Calculations_forecast!EK$9,current_projections!$2:$2,0)),"n/a")</f>
        <v>288.39999999999998</v>
      </c>
      <c r="EL17" s="60">
        <f>IFERROR(INDEX(current_projections!$A:$AEK,MATCH(Calculations_forecast!$B17,current_projections!$A:$A,0),MATCH(Calculations_forecast!EL$9,current_projections!$2:$2,0)),"n/a")</f>
        <v>293.5</v>
      </c>
      <c r="EM17" s="60">
        <f>IFERROR(INDEX(current_projections!$A:$AEK,MATCH(Calculations_forecast!$B17,current_projections!$A:$A,0),MATCH(Calculations_forecast!EM$9,current_projections!$2:$2,0)),"n/a")</f>
        <v>370.6</v>
      </c>
      <c r="EN17" s="60">
        <f>IFERROR(INDEX(current_projections!$A:$AEK,MATCH(Calculations_forecast!$B17,current_projections!$A:$A,0),MATCH(Calculations_forecast!EN$9,current_projections!$2:$2,0)),"n/a")</f>
        <v>359.1</v>
      </c>
      <c r="EO17" s="60">
        <f>IFERROR(INDEX(current_projections!$A:$AEK,MATCH(Calculations_forecast!$B17,current_projections!$A:$A,0),MATCH(Calculations_forecast!EO$9,current_projections!$2:$2,0)),"n/a")</f>
        <v>365.2</v>
      </c>
      <c r="EP17" s="60">
        <f>IFERROR(INDEX(current_projections!$A:$AEK,MATCH(Calculations_forecast!$B17,current_projections!$A:$A,0),MATCH(Calculations_forecast!EP$9,current_projections!$2:$2,0)),"n/a")</f>
        <v>402.9</v>
      </c>
      <c r="EQ17" s="60">
        <f>IFERROR(INDEX(current_projections!$A:$AEK,MATCH(Calculations_forecast!$B17,current_projections!$A:$A,0),MATCH(Calculations_forecast!EQ$9,current_projections!$2:$2,0)),"n/a")</f>
        <v>416.8</v>
      </c>
      <c r="ER17" s="60">
        <f>IFERROR(INDEX(current_projections!$A:$AEK,MATCH(Calculations_forecast!$B17,current_projections!$A:$A,0),MATCH(Calculations_forecast!ER$9,current_projections!$2:$2,0)),"n/a")</f>
        <v>427.6</v>
      </c>
      <c r="ES17" s="60">
        <f>IFERROR(INDEX(current_projections!$A:$AEK,MATCH(Calculations_forecast!$B17,current_projections!$A:$A,0),MATCH(Calculations_forecast!ES$9,current_projections!$2:$2,0)),"n/a")</f>
        <v>446.6</v>
      </c>
      <c r="ET17" s="60">
        <f>IFERROR(INDEX(current_projections!$A:$AEK,MATCH(Calculations_forecast!$B17,current_projections!$A:$A,0),MATCH(Calculations_forecast!ET$9,current_projections!$2:$2,0)),"n/a")</f>
        <v>409.8</v>
      </c>
      <c r="EU17" s="60">
        <f>IFERROR(INDEX(current_projections!$A:$AEK,MATCH(Calculations_forecast!$B17,current_projections!$A:$A,0),MATCH(Calculations_forecast!EU$9,current_projections!$2:$2,0)),"n/a")</f>
        <v>413.7</v>
      </c>
      <c r="EV17" s="60">
        <f>IFERROR(INDEX(current_projections!$A:$AEK,MATCH(Calculations_forecast!$B17,current_projections!$A:$A,0),MATCH(Calculations_forecast!EV$9,current_projections!$2:$2,0)),"n/a")</f>
        <v>407.09999999999997</v>
      </c>
      <c r="EW17" s="60">
        <f>IFERROR(INDEX(current_projections!$A:$AEK,MATCH(Calculations_forecast!$B17,current_projections!$A:$A,0),MATCH(Calculations_forecast!EW$9,current_projections!$2:$2,0)),"n/a")</f>
        <v>370.90000000000003</v>
      </c>
      <c r="EX17" s="60">
        <f>IFERROR(INDEX(current_projections!$A:$AEK,MATCH(Calculations_forecast!$B17,current_projections!$A:$A,0),MATCH(Calculations_forecast!EX$9,current_projections!$2:$2,0)),"n/a")</f>
        <v>352.8</v>
      </c>
      <c r="EY17" s="60">
        <f>IFERROR(INDEX(current_projections!$A:$AEK,MATCH(Calculations_forecast!$B17,current_projections!$A:$A,0),MATCH(Calculations_forecast!EY$9,current_projections!$2:$2,0)),"n/a")</f>
        <v>291.89999999999998</v>
      </c>
      <c r="EZ17" s="60">
        <f>IFERROR(INDEX(current_projections!$A:$AEK,MATCH(Calculations_forecast!$B17,current_projections!$A:$A,0),MATCH(Calculations_forecast!EZ$9,current_projections!$2:$2,0)),"n/a")</f>
        <v>278.7</v>
      </c>
      <c r="FA17" s="60">
        <f>IFERROR(INDEX(current_projections!$A:$AEK,MATCH(Calculations_forecast!$B17,current_projections!$A:$A,0),MATCH(Calculations_forecast!FA$9,current_projections!$2:$2,0)),"n/a")</f>
        <v>264.3</v>
      </c>
      <c r="FB17" s="60">
        <f>IFERROR(INDEX(current_projections!$A:$AEK,MATCH(Calculations_forecast!$B17,current_projections!$A:$A,0),MATCH(Calculations_forecast!FB$9,current_projections!$2:$2,0)),"n/a")</f>
        <v>162.6</v>
      </c>
      <c r="FC17" s="60">
        <f>IFERROR(INDEX(current_projections!$A:$AEK,MATCH(Calculations_forecast!$B17,current_projections!$A:$A,0),MATCH(Calculations_forecast!FC$9,current_projections!$2:$2,0)),"n/a")</f>
        <v>166.4</v>
      </c>
      <c r="FD17" s="60">
        <f>IFERROR(INDEX(current_projections!$A:$AEK,MATCH(Calculations_forecast!$B17,current_projections!$A:$A,0),MATCH(Calculations_forecast!FD$9,current_projections!$2:$2,0)),"n/a")</f>
        <v>188.5</v>
      </c>
      <c r="FE17" s="60">
        <f>IFERROR(INDEX(current_projections!$A:$AEK,MATCH(Calculations_forecast!$B17,current_projections!$A:$A,0),MATCH(Calculations_forecast!FE$9,current_projections!$2:$2,0)),"n/a")</f>
        <v>200.7</v>
      </c>
      <c r="FF17" s="60">
        <f>IFERROR(INDEX(current_projections!$A:$AEK,MATCH(Calculations_forecast!$B17,current_projections!$A:$A,0),MATCH(Calculations_forecast!FF$9,current_projections!$2:$2,0)),"n/a")</f>
        <v>234.20000000000002</v>
      </c>
      <c r="FG17" s="60">
        <f>IFERROR(INDEX(current_projections!$A:$AEK,MATCH(Calculations_forecast!$B17,current_projections!$A:$A,0),MATCH(Calculations_forecast!FG$9,current_projections!$2:$2,0)),"n/a")</f>
        <v>249.79999999999998</v>
      </c>
      <c r="FH17" s="60">
        <f>IFERROR(INDEX(current_projections!$A:$AEK,MATCH(Calculations_forecast!$B17,current_projections!$A:$A,0),MATCH(Calculations_forecast!FH$9,current_projections!$2:$2,0)),"n/a")</f>
        <v>255.6</v>
      </c>
      <c r="FI17" s="60">
        <f>IFERROR(INDEX(current_projections!$A:$AEK,MATCH(Calculations_forecast!$B17,current_projections!$A:$A,0),MATCH(Calculations_forecast!FI$9,current_projections!$2:$2,0)),"n/a")</f>
        <v>272.60000000000002</v>
      </c>
      <c r="FJ17" s="60">
        <f>IFERROR(INDEX(current_projections!$A:$AEK,MATCH(Calculations_forecast!$B17,current_projections!$A:$A,0),MATCH(Calculations_forecast!FJ$9,current_projections!$2:$2,0)),"n/a")</f>
        <v>284</v>
      </c>
      <c r="FK17" s="60">
        <f>IFERROR(INDEX(current_projections!$A:$AEK,MATCH(Calculations_forecast!$B17,current_projections!$A:$A,0),MATCH(Calculations_forecast!FK$9,current_projections!$2:$2,0)),"n/a")</f>
        <v>277.3</v>
      </c>
      <c r="FL17" s="60">
        <f>IFERROR(INDEX(current_projections!$A:$AEK,MATCH(Calculations_forecast!$B17,current_projections!$A:$A,0),MATCH(Calculations_forecast!FL$9,current_projections!$2:$2,0)),"n/a")</f>
        <v>277</v>
      </c>
      <c r="FM17" s="60">
        <f>IFERROR(INDEX(current_projections!$A:$AEK,MATCH(Calculations_forecast!$B17,current_projections!$A:$A,0),MATCH(Calculations_forecast!FM$9,current_projections!$2:$2,0)),"n/a")</f>
        <v>248.1</v>
      </c>
      <c r="FN17" s="60">
        <f>IFERROR(INDEX(current_projections!$A:$AEK,MATCH(Calculations_forecast!$B17,current_projections!$A:$A,0),MATCH(Calculations_forecast!FN$9,current_projections!$2:$2,0)),"n/a")</f>
        <v>287</v>
      </c>
      <c r="FO17" s="60">
        <f>IFERROR(INDEX(current_projections!$A:$AEK,MATCH(Calculations_forecast!$B17,current_projections!$A:$A,0),MATCH(Calculations_forecast!FO$9,current_projections!$2:$2,0)),"n/a")</f>
        <v>310.7</v>
      </c>
      <c r="FP17" s="60">
        <f>IFERROR(INDEX(current_projections!$A:$AEK,MATCH(Calculations_forecast!$B17,current_projections!$A:$A,0),MATCH(Calculations_forecast!FP$9,current_projections!$2:$2,0)),"n/a")</f>
        <v>325</v>
      </c>
      <c r="FQ17" s="60">
        <f>IFERROR(INDEX(current_projections!$A:$AEK,MATCH(Calculations_forecast!$B17,current_projections!$A:$A,0),MATCH(Calculations_forecast!FQ$9,current_projections!$2:$2,0)),"n/a")</f>
        <v>332.90000000000003</v>
      </c>
      <c r="FR17" s="60">
        <f>IFERROR(INDEX(current_projections!$A:$AEK,MATCH(Calculations_forecast!$B17,current_projections!$A:$A,0),MATCH(Calculations_forecast!FR$9,current_projections!$2:$2,0)),"n/a")</f>
        <v>332.79999999999995</v>
      </c>
      <c r="FS17" s="60">
        <f>IFERROR(INDEX(current_projections!$A:$AEK,MATCH(Calculations_forecast!$B17,current_projections!$A:$A,0),MATCH(Calculations_forecast!FS$9,current_projections!$2:$2,0)),"n/a")</f>
        <v>350.8</v>
      </c>
      <c r="FT17" s="60">
        <f>IFERROR(INDEX(current_projections!$A:$AEK,MATCH(Calculations_forecast!$B17,current_projections!$A:$A,0),MATCH(Calculations_forecast!FT$9,current_projections!$2:$2,0)),"n/a")</f>
        <v>347.3</v>
      </c>
      <c r="FU17" s="60">
        <f>IFERROR(INDEX(current_projections!$A:$AEK,MATCH(Calculations_forecast!$B17,current_projections!$A:$A,0),MATCH(Calculations_forecast!FU$9,current_projections!$2:$2,0)),"n/a")</f>
        <v>354.3</v>
      </c>
      <c r="FV17" s="60">
        <f>IFERROR(INDEX(current_projections!$A:$AEK,MATCH(Calculations_forecast!$B17,current_projections!$A:$A,0),MATCH(Calculations_forecast!FV$9,current_projections!$2:$2,0)),"n/a")</f>
        <v>356.90000000000003</v>
      </c>
      <c r="FW17" s="60">
        <f>IFERROR(INDEX(current_projections!$A:$AEK,MATCH(Calculations_forecast!$B17,current_projections!$A:$A,0),MATCH(Calculations_forecast!FW$9,current_projections!$2:$2,0)),"n/a")</f>
        <v>394.7</v>
      </c>
      <c r="FX17" s="60">
        <f>IFERROR(INDEX(current_projections!$A:$AEK,MATCH(Calculations_forecast!$B17,current_projections!$A:$A,0),MATCH(Calculations_forecast!FX$9,current_projections!$2:$2,0)),"n/a")</f>
        <v>415.1</v>
      </c>
      <c r="FY17" s="60">
        <f>IFERROR(INDEX(current_projections!$A:$AEK,MATCH(Calculations_forecast!$B17,current_projections!$A:$A,0),MATCH(Calculations_forecast!FY$9,current_projections!$2:$2,0)),"n/a")</f>
        <v>385.6</v>
      </c>
      <c r="FZ17" s="60">
        <f>IFERROR(INDEX(current_projections!$A:$AEK,MATCH(Calculations_forecast!$B17,current_projections!$A:$A,0),MATCH(Calculations_forecast!FZ$9,current_projections!$2:$2,0)),"n/a")</f>
        <v>389.5</v>
      </c>
      <c r="GA17" s="60">
        <f>IFERROR(INDEX(current_projections!$A:$AEK,MATCH(Calculations_forecast!$B17,current_projections!$A:$A,0),MATCH(Calculations_forecast!GA$9,current_projections!$2:$2,0)),"n/a")</f>
        <v>406.6</v>
      </c>
      <c r="GB17" s="60">
        <f>IFERROR(INDEX(current_projections!$A:$AEK,MATCH(Calculations_forecast!$B17,current_projections!$A:$A,0),MATCH(Calculations_forecast!GB$9,current_projections!$2:$2,0)),"n/a")</f>
        <v>410.6</v>
      </c>
      <c r="GC17" s="60">
        <f>IFERROR(INDEX(current_projections!$A:$AEK,MATCH(Calculations_forecast!$B17,current_projections!$A:$A,0),MATCH(Calculations_forecast!GC$9,current_projections!$2:$2,0)),"n/a")</f>
        <v>379.9</v>
      </c>
      <c r="GD17" s="60">
        <f>IFERROR(INDEX(current_projections!$A:$AEK,MATCH(Calculations_forecast!$B17,current_projections!$A:$A,0),MATCH(Calculations_forecast!GD$9,current_projections!$2:$2,0)),"n/a")</f>
        <v>346.6</v>
      </c>
      <c r="GE17" s="60">
        <f>IFERROR(INDEX(current_projections!$A:$AEK,MATCH(Calculations_forecast!$B17,current_projections!$A:$A,0),MATCH(Calculations_forecast!GE$9,current_projections!$2:$2,0)),"n/a")</f>
        <v>373.4</v>
      </c>
      <c r="GF17" s="60">
        <f>IFERROR(INDEX(current_projections!$A:$AEK,MATCH(Calculations_forecast!$B17,current_projections!$A:$A,0),MATCH(Calculations_forecast!GF$9,current_projections!$2:$2,0)),"n/a")</f>
        <v>373.9</v>
      </c>
      <c r="GG17" s="60">
        <f>IFERROR(INDEX(current_projections!$A:$AEK,MATCH(Calculations_forecast!$B17,current_projections!$A:$A,0),MATCH(Calculations_forecast!GG$9,current_projections!$2:$2,0)),"n/a")</f>
        <v>400.5</v>
      </c>
      <c r="GH17" s="60">
        <f>IFERROR(INDEX(current_projections!$A:$AEK,MATCH(Calculations_forecast!$B17,current_projections!$A:$A,0),MATCH(Calculations_forecast!GH$9,current_projections!$2:$2,0)),"n/a")</f>
        <v>376.09999999999997</v>
      </c>
      <c r="GI17" s="60">
        <f>IFERROR(INDEX(current_projections!$A:$AEK,MATCH(Calculations_forecast!$B17,current_projections!$A:$A,0),MATCH(Calculations_forecast!GI$9,current_projections!$2:$2,0)),"n/a")</f>
        <v>336.3</v>
      </c>
      <c r="GJ17" s="60">
        <f>IFERROR(INDEX(current_projections!$A:$AEK,MATCH(Calculations_forecast!$B17,current_projections!$A:$A,0),MATCH(Calculations_forecast!GJ$9,current_projections!$2:$2,0)),"n/a")</f>
        <v>343.7</v>
      </c>
      <c r="GK17" s="60">
        <f>IFERROR(INDEX(current_projections!$A:$AEK,MATCH(Calculations_forecast!$B17,current_projections!$A:$A,0),MATCH(Calculations_forecast!GK$9,current_projections!$2:$2,0)),"n/a")</f>
        <v>349.9</v>
      </c>
      <c r="GL17" s="60">
        <f>IFERROR(INDEX(current_projections!$A:$AEK,MATCH(Calculations_forecast!$B17,current_projections!$A:$A,0),MATCH(Calculations_forecast!GL$9,current_projections!$2:$2,0)),"n/a")</f>
        <v>320.39999999999998</v>
      </c>
      <c r="GM17" s="60">
        <f>IFERROR(INDEX(current_projections!$A:$AEK,MATCH(Calculations_forecast!$B17,current_projections!$A:$A,0),MATCH(Calculations_forecast!GM$9,current_projections!$2:$2,0)),"n/a")</f>
        <v>198.7</v>
      </c>
      <c r="GN17" s="60">
        <f>IFERROR(INDEX(current_projections!$A:$AEK,MATCH(Calculations_forecast!$B17,current_projections!$A:$A,0),MATCH(Calculations_forecast!GN$9,current_projections!$2:$2,0)),"n/a")</f>
        <v>221.7</v>
      </c>
      <c r="GO17" s="60">
        <f>IFERROR(INDEX(current_projections!$A:$AEK,MATCH(Calculations_forecast!$B17,current_projections!$A:$A,0),MATCH(Calculations_forecast!GO$9,current_projections!$2:$2,0)),"n/a")</f>
        <v>230.7</v>
      </c>
      <c r="GP17" s="122">
        <f>IFERROR(INDEX(current_projections!$A:$AEK,MATCH(Calculations_forecast!$B17,current_projections!$A:$A,0),MATCH(Calculations_forecast!GP$9,current_projections!$2:$2,0)),"n/a")</f>
        <v>233.25044236920525</v>
      </c>
      <c r="GQ17" s="122">
        <f>IFERROR(INDEX(current_projections!$A:$AEK,MATCH(Calculations_forecast!$B17,current_projections!$A:$A,0),MATCH(Calculations_forecast!GQ$9,current_projections!$2:$2,0)),"n/a")</f>
        <v>234.69677284939689</v>
      </c>
      <c r="GR17" s="60">
        <f>IFERROR(INDEX(current_projections!$A:$AEK,MATCH(Calculations_forecast!$B17,current_projections!$A:$A,0),MATCH(Calculations_forecast!GR$9,current_projections!$2:$2,0)),"n/a")</f>
        <v>236.22746576792781</v>
      </c>
      <c r="GS17" s="60">
        <f>IFERROR(INDEX(current_projections!$A:$AEK,MATCH(Calculations_forecast!$B17,current_projections!$A:$A,0),MATCH(Calculations_forecast!GS$9,current_projections!$2:$2,0)),"n/a")</f>
        <v>237.78154814470534</v>
      </c>
      <c r="GT17" s="60">
        <f>IFERROR(INDEX(current_projections!$A:$AEK,MATCH(Calculations_forecast!$B17,current_projections!$A:$A,0),MATCH(Calculations_forecast!GT$9,current_projections!$2:$2,0)),"n/a")</f>
        <v>241.12009349371544</v>
      </c>
      <c r="GU17" s="60">
        <f>IFERROR(INDEX(current_projections!$A:$AEK,MATCH(Calculations_forecast!$B17,current_projections!$A:$A,0),MATCH(Calculations_forecast!GU$9,current_projections!$2:$2,0)),"n/a")</f>
        <v>242.85740217904697</v>
      </c>
      <c r="GV17" s="60">
        <f>IFERROR(INDEX(current_projections!$A:$AEK,MATCH(Calculations_forecast!$B17,current_projections!$A:$A,0),MATCH(Calculations_forecast!GV$9,current_projections!$2:$2,0)),"n/a")</f>
        <v>244.65591671548077</v>
      </c>
      <c r="GW17" s="60">
        <f>IFERROR(INDEX(current_projections!$A:$AEK,MATCH(Calculations_forecast!$B17,current_projections!$A:$A,0),MATCH(Calculations_forecast!GW$9,current_projections!$2:$2,0)),"n/a")</f>
        <v>246.52117748674894</v>
      </c>
      <c r="GX17" s="60">
        <f>IFERROR(INDEX(current_projections!$A:$AEK,MATCH(Calculations_forecast!$B17,current_projections!$A:$A,0),MATCH(Calculations_forecast!GX$9,current_projections!$2:$2,0)),"n/a")</f>
        <v>250.0496895009253</v>
      </c>
      <c r="GY17" s="60">
        <f>IFERROR(INDEX(current_projections!$A:$AEK,MATCH(Calculations_forecast!$B17,current_projections!$A:$A,0),MATCH(Calculations_forecast!GY$9,current_projections!$2:$2,0)),"n/a")</f>
        <v>252.02038618839174</v>
      </c>
      <c r="GZ17" s="122">
        <f>IFERROR(INDEX(current_projections!$A:$AEK,MATCH(Calculations_forecast!$B17,current_projections!$A:$A,0),MATCH(Calculations_forecast!GZ$9,current_projections!$2:$2,0)),"n/a")</f>
        <v>254.03175693701567</v>
      </c>
      <c r="HA17" s="122">
        <f>IFERROR(INDEX(current_projections!$A:$AEK,MATCH(Calculations_forecast!$B17,current_projections!$A:$A,0),MATCH(Calculations_forecast!HA$9,current_projections!$2:$2,0)),"n/a")</f>
        <v>256.08277106648075</v>
      </c>
      <c r="HB17" s="122">
        <f>IFERROR(INDEX(current_projections!$A:$AEK,MATCH(Calculations_forecast!$B17,current_projections!$A:$A,0),MATCH(Calculations_forecast!HB$9,current_projections!$2:$2,0)),"n/a")</f>
        <v>260.04436900592168</v>
      </c>
      <c r="HC17" s="60">
        <f>IFERROR(INDEX(current_projections!$A:$AEK,MATCH(Calculations_forecast!$B17,current_projections!$A:$A,0),MATCH(Calculations_forecast!HC$9,current_projections!$2:$2,0)),"n/a")</f>
        <v>262.22723247879537</v>
      </c>
      <c r="IW17"/>
      <c r="IX17"/>
      <c r="IY17"/>
    </row>
    <row r="18" spans="1:259">
      <c r="A18" s="7" t="s">
        <v>177</v>
      </c>
      <c r="B18" s="8" t="s">
        <v>8</v>
      </c>
      <c r="C18" s="60">
        <f>IFERROR(INDEX(current_projections!$A:$AEK,MATCH(Calculations_forecast!$B18,current_projections!$A:$A,0),MATCH(Calculations_forecast!C$9,current_projections!$2:$2,0)),"n/a")</f>
        <v>4936.6000000000004</v>
      </c>
      <c r="D18" s="60">
        <f>IFERROR(INDEX(current_projections!$A:$AEK,MATCH(Calculations_forecast!$B18,current_projections!$A:$A,0),MATCH(Calculations_forecast!D$9,current_projections!$2:$2,0)),"n/a")</f>
        <v>4943.6000000000004</v>
      </c>
      <c r="E18" s="60">
        <f>IFERROR(INDEX(current_projections!$A:$AEK,MATCH(Calculations_forecast!$B18,current_projections!$A:$A,0),MATCH(Calculations_forecast!E$9,current_projections!$2:$2,0)),"n/a")</f>
        <v>4989.2</v>
      </c>
      <c r="F18" s="60">
        <f>IFERROR(INDEX(current_projections!$A:$AEK,MATCH(Calculations_forecast!$B18,current_projections!$A:$A,0),MATCH(Calculations_forecast!F$9,current_projections!$2:$2,0)),"n/a")</f>
        <v>4935.7</v>
      </c>
      <c r="G18" s="60">
        <f>IFERROR(INDEX(current_projections!$A:$AEK,MATCH(Calculations_forecast!$B18,current_projections!$A:$A,0),MATCH(Calculations_forecast!G$9,current_projections!$2:$2,0)),"n/a")</f>
        <v>5069.7</v>
      </c>
      <c r="H18" s="60">
        <f>IFERROR(INDEX(current_projections!$A:$AEK,MATCH(Calculations_forecast!$B18,current_projections!$A:$A,0),MATCH(Calculations_forecast!H$9,current_projections!$2:$2,0)),"n/a")</f>
        <v>5097.2</v>
      </c>
      <c r="I18" s="60">
        <f>IFERROR(INDEX(current_projections!$A:$AEK,MATCH(Calculations_forecast!$B18,current_projections!$A:$A,0),MATCH(Calculations_forecast!I$9,current_projections!$2:$2,0)),"n/a")</f>
        <v>5139.1000000000004</v>
      </c>
      <c r="J18" s="60">
        <f>IFERROR(INDEX(current_projections!$A:$AEK,MATCH(Calculations_forecast!$B18,current_projections!$A:$A,0),MATCH(Calculations_forecast!J$9,current_projections!$2:$2,0)),"n/a")</f>
        <v>5151.2</v>
      </c>
      <c r="K18" s="60">
        <f>IFERROR(INDEX(current_projections!$A:$AEK,MATCH(Calculations_forecast!$B18,current_projections!$A:$A,0),MATCH(Calculations_forecast!K$9,current_projections!$2:$2,0)),"n/a")</f>
        <v>5246</v>
      </c>
      <c r="L18" s="60">
        <f>IFERROR(INDEX(current_projections!$A:$AEK,MATCH(Calculations_forecast!$B18,current_projections!$A:$A,0),MATCH(Calculations_forecast!L$9,current_projections!$2:$2,0)),"n/a")</f>
        <v>5365</v>
      </c>
      <c r="M18" s="60">
        <f>IFERROR(INDEX(current_projections!$A:$AEK,MATCH(Calculations_forecast!$B18,current_projections!$A:$A,0),MATCH(Calculations_forecast!M$9,current_projections!$2:$2,0)),"n/a")</f>
        <v>5415.7</v>
      </c>
      <c r="N18" s="60">
        <f>IFERROR(INDEX(current_projections!$A:$AEK,MATCH(Calculations_forecast!$B18,current_projections!$A:$A,0),MATCH(Calculations_forecast!N$9,current_projections!$2:$2,0)),"n/a")</f>
        <v>5506.4</v>
      </c>
      <c r="O18" s="60">
        <f>IFERROR(INDEX(current_projections!$A:$AEK,MATCH(Calculations_forecast!$B18,current_projections!$A:$A,0),MATCH(Calculations_forecast!O$9,current_projections!$2:$2,0)),"n/a")</f>
        <v>5642.7</v>
      </c>
      <c r="P18" s="60">
        <f>IFERROR(INDEX(current_projections!$A:$AEK,MATCH(Calculations_forecast!$B18,current_projections!$A:$A,0),MATCH(Calculations_forecast!P$9,current_projections!$2:$2,0)),"n/a")</f>
        <v>5704.1</v>
      </c>
      <c r="Q18" s="60">
        <f>IFERROR(INDEX(current_projections!$A:$AEK,MATCH(Calculations_forecast!$B18,current_projections!$A:$A,0),MATCH(Calculations_forecast!Q$9,current_projections!$2:$2,0)),"n/a")</f>
        <v>5674.1</v>
      </c>
      <c r="R18" s="60">
        <f>IFERROR(INDEX(current_projections!$A:$AEK,MATCH(Calculations_forecast!$B18,current_projections!$A:$A,0),MATCH(Calculations_forecast!R$9,current_projections!$2:$2,0)),"n/a")</f>
        <v>5728</v>
      </c>
      <c r="S18" s="60">
        <f>IFERROR(INDEX(current_projections!$A:$AEK,MATCH(Calculations_forecast!$B18,current_projections!$A:$A,0),MATCH(Calculations_forecast!S$9,current_projections!$2:$2,0)),"n/a")</f>
        <v>5678.7</v>
      </c>
      <c r="T18" s="60">
        <f>IFERROR(INDEX(current_projections!$A:$AEK,MATCH(Calculations_forecast!$B18,current_projections!$A:$A,0),MATCH(Calculations_forecast!T$9,current_projections!$2:$2,0)),"n/a")</f>
        <v>5692.2</v>
      </c>
      <c r="U18" s="60">
        <f>IFERROR(INDEX(current_projections!$A:$AEK,MATCH(Calculations_forecast!$B18,current_projections!$A:$A,0),MATCH(Calculations_forecast!U$9,current_projections!$2:$2,0)),"n/a")</f>
        <v>5638.4</v>
      </c>
      <c r="V18" s="60">
        <f>IFERROR(INDEX(current_projections!$A:$AEK,MATCH(Calculations_forecast!$B18,current_projections!$A:$A,0),MATCH(Calculations_forecast!V$9,current_projections!$2:$2,0)),"n/a")</f>
        <v>5616.5</v>
      </c>
      <c r="W18" s="60">
        <f>IFERROR(INDEX(current_projections!$A:$AEK,MATCH(Calculations_forecast!$B18,current_projections!$A:$A,0),MATCH(Calculations_forecast!W$9,current_projections!$2:$2,0)),"n/a")</f>
        <v>5548.2</v>
      </c>
      <c r="X18" s="60">
        <f>IFERROR(INDEX(current_projections!$A:$AEK,MATCH(Calculations_forecast!$B18,current_projections!$A:$A,0),MATCH(Calculations_forecast!X$9,current_projections!$2:$2,0)),"n/a")</f>
        <v>5587.8</v>
      </c>
      <c r="Y18" s="60">
        <f>IFERROR(INDEX(current_projections!$A:$AEK,MATCH(Calculations_forecast!$B18,current_projections!$A:$A,0),MATCH(Calculations_forecast!Y$9,current_projections!$2:$2,0)),"n/a")</f>
        <v>5683.4</v>
      </c>
      <c r="Z18" s="60">
        <f>IFERROR(INDEX(current_projections!$A:$AEK,MATCH(Calculations_forecast!$B18,current_projections!$A:$A,0),MATCH(Calculations_forecast!Z$9,current_projections!$2:$2,0)),"n/a")</f>
        <v>5760</v>
      </c>
      <c r="AA18" s="60">
        <f>IFERROR(INDEX(current_projections!$A:$AEK,MATCH(Calculations_forecast!$B18,current_projections!$A:$A,0),MATCH(Calculations_forecast!AA$9,current_projections!$2:$2,0)),"n/a")</f>
        <v>5889.5</v>
      </c>
      <c r="AB18" s="60">
        <f>IFERROR(INDEX(current_projections!$A:$AEK,MATCH(Calculations_forecast!$B18,current_projections!$A:$A,0),MATCH(Calculations_forecast!AB$9,current_projections!$2:$2,0)),"n/a")</f>
        <v>5932.7</v>
      </c>
      <c r="AC18" s="60">
        <f>IFERROR(INDEX(current_projections!$A:$AEK,MATCH(Calculations_forecast!$B18,current_projections!$A:$A,0),MATCH(Calculations_forecast!AC$9,current_projections!$2:$2,0)),"n/a")</f>
        <v>5965.3</v>
      </c>
      <c r="AD18" s="60">
        <f>IFERROR(INDEX(current_projections!$A:$AEK,MATCH(Calculations_forecast!$B18,current_projections!$A:$A,0),MATCH(Calculations_forecast!AD$9,current_projections!$2:$2,0)),"n/a")</f>
        <v>6008.5</v>
      </c>
      <c r="AE18" s="60">
        <f>IFERROR(INDEX(current_projections!$A:$AEK,MATCH(Calculations_forecast!$B18,current_projections!$A:$A,0),MATCH(Calculations_forecast!AE$9,current_projections!$2:$2,0)),"n/a")</f>
        <v>6079.5</v>
      </c>
      <c r="AF18" s="60">
        <f>IFERROR(INDEX(current_projections!$A:$AEK,MATCH(Calculations_forecast!$B18,current_projections!$A:$A,0),MATCH(Calculations_forecast!AF$9,current_projections!$2:$2,0)),"n/a")</f>
        <v>6197.7</v>
      </c>
      <c r="AG18" s="60">
        <f>IFERROR(INDEX(current_projections!$A:$AEK,MATCH(Calculations_forecast!$B18,current_projections!$A:$A,0),MATCH(Calculations_forecast!AG$9,current_projections!$2:$2,0)),"n/a")</f>
        <v>6309.5</v>
      </c>
      <c r="AH18" s="60">
        <f>IFERROR(INDEX(current_projections!$A:$AEK,MATCH(Calculations_forecast!$B18,current_projections!$A:$A,0),MATCH(Calculations_forecast!AH$9,current_projections!$2:$2,0)),"n/a")</f>
        <v>6309.7</v>
      </c>
      <c r="AI18" s="60">
        <f>IFERROR(INDEX(current_projections!$A:$AEK,MATCH(Calculations_forecast!$B18,current_projections!$A:$A,0),MATCH(Calculations_forecast!AI$9,current_projections!$2:$2,0)),"n/a")</f>
        <v>6329.8</v>
      </c>
      <c r="AJ18" s="60">
        <f>IFERROR(INDEX(current_projections!$A:$AEK,MATCH(Calculations_forecast!$B18,current_projections!$A:$A,0),MATCH(Calculations_forecast!AJ$9,current_projections!$2:$2,0)),"n/a")</f>
        <v>6574.4</v>
      </c>
      <c r="AK18" s="60">
        <f>IFERROR(INDEX(current_projections!$A:$AEK,MATCH(Calculations_forecast!$B18,current_projections!$A:$A,0),MATCH(Calculations_forecast!AK$9,current_projections!$2:$2,0)),"n/a")</f>
        <v>6640.5</v>
      </c>
      <c r="AL18" s="60">
        <f>IFERROR(INDEX(current_projections!$A:$AEK,MATCH(Calculations_forecast!$B18,current_projections!$A:$A,0),MATCH(Calculations_forecast!AL$9,current_projections!$2:$2,0)),"n/a")</f>
        <v>6729.8</v>
      </c>
      <c r="AM18" s="60">
        <f>IFERROR(INDEX(current_projections!$A:$AEK,MATCH(Calculations_forecast!$B18,current_projections!$A:$A,0),MATCH(Calculations_forecast!AM$9,current_projections!$2:$2,0)),"n/a")</f>
        <v>6741.9</v>
      </c>
      <c r="AN18" s="60">
        <f>IFERROR(INDEX(current_projections!$A:$AEK,MATCH(Calculations_forecast!$B18,current_projections!$A:$A,0),MATCH(Calculations_forecast!AN$9,current_projections!$2:$2,0)),"n/a")</f>
        <v>6749.1</v>
      </c>
      <c r="AO18" s="60">
        <f>IFERROR(INDEX(current_projections!$A:$AEK,MATCH(Calculations_forecast!$B18,current_projections!$A:$A,0),MATCH(Calculations_forecast!AO$9,current_projections!$2:$2,0)),"n/a")</f>
        <v>6799.2</v>
      </c>
      <c r="AP18" s="60">
        <f>IFERROR(INDEX(current_projections!$A:$AEK,MATCH(Calculations_forecast!$B18,current_projections!$A:$A,0),MATCH(Calculations_forecast!AP$9,current_projections!$2:$2,0)),"n/a")</f>
        <v>6816.2</v>
      </c>
      <c r="AQ18" s="60">
        <f>IFERROR(INDEX(current_projections!$A:$AEK,MATCH(Calculations_forecast!$B18,current_projections!$A:$A,0),MATCH(Calculations_forecast!AQ$9,current_projections!$2:$2,0)),"n/a")</f>
        <v>6837.6</v>
      </c>
      <c r="AR18" s="60">
        <f>IFERROR(INDEX(current_projections!$A:$AEK,MATCH(Calculations_forecast!$B18,current_projections!$A:$A,0),MATCH(Calculations_forecast!AR$9,current_projections!$2:$2,0)),"n/a")</f>
        <v>6696.8</v>
      </c>
      <c r="AS18" s="60">
        <f>IFERROR(INDEX(current_projections!$A:$AEK,MATCH(Calculations_forecast!$B18,current_projections!$A:$A,0),MATCH(Calculations_forecast!AS$9,current_projections!$2:$2,0)),"n/a")</f>
        <v>6688.8</v>
      </c>
      <c r="AT18" s="60">
        <f>IFERROR(INDEX(current_projections!$A:$AEK,MATCH(Calculations_forecast!$B18,current_projections!$A:$A,0),MATCH(Calculations_forecast!AT$9,current_projections!$2:$2,0)),"n/a")</f>
        <v>6813.5</v>
      </c>
      <c r="AU18" s="60">
        <f>IFERROR(INDEX(current_projections!$A:$AEK,MATCH(Calculations_forecast!$B18,current_projections!$A:$A,0),MATCH(Calculations_forecast!AU$9,current_projections!$2:$2,0)),"n/a")</f>
        <v>6947</v>
      </c>
      <c r="AV18" s="60">
        <f>IFERROR(INDEX(current_projections!$A:$AEK,MATCH(Calculations_forecast!$B18,current_projections!$A:$A,0),MATCH(Calculations_forecast!AV$9,current_projections!$2:$2,0)),"n/a")</f>
        <v>6895.6</v>
      </c>
      <c r="AW18" s="60">
        <f>IFERROR(INDEX(current_projections!$A:$AEK,MATCH(Calculations_forecast!$B18,current_projections!$A:$A,0),MATCH(Calculations_forecast!AW$9,current_projections!$2:$2,0)),"n/a")</f>
        <v>6978.1</v>
      </c>
      <c r="AX18" s="60">
        <f>IFERROR(INDEX(current_projections!$A:$AEK,MATCH(Calculations_forecast!$B18,current_projections!$A:$A,0),MATCH(Calculations_forecast!AX$9,current_projections!$2:$2,0)),"n/a")</f>
        <v>6902.1</v>
      </c>
      <c r="AY18" s="60">
        <f>IFERROR(INDEX(current_projections!$A:$AEK,MATCH(Calculations_forecast!$B18,current_projections!$A:$A,0),MATCH(Calculations_forecast!AY$9,current_projections!$2:$2,0)),"n/a")</f>
        <v>6794.9</v>
      </c>
      <c r="AZ18" s="60">
        <f>IFERROR(INDEX(current_projections!$A:$AEK,MATCH(Calculations_forecast!$B18,current_projections!$A:$A,0),MATCH(Calculations_forecast!AZ$9,current_projections!$2:$2,0)),"n/a")</f>
        <v>6825.9</v>
      </c>
      <c r="BA18" s="60">
        <f>IFERROR(INDEX(current_projections!$A:$AEK,MATCH(Calculations_forecast!$B18,current_projections!$A:$A,0),MATCH(Calculations_forecast!BA$9,current_projections!$2:$2,0)),"n/a")</f>
        <v>6799.8</v>
      </c>
      <c r="BB18" s="60">
        <f>IFERROR(INDEX(current_projections!$A:$AEK,MATCH(Calculations_forecast!$B18,current_projections!$A:$A,0),MATCH(Calculations_forecast!BB$9,current_projections!$2:$2,0)),"n/a")</f>
        <v>6802.5</v>
      </c>
      <c r="BC18" s="60">
        <f>IFERROR(INDEX(current_projections!$A:$AEK,MATCH(Calculations_forecast!$B18,current_projections!$A:$A,0),MATCH(Calculations_forecast!BC$9,current_projections!$2:$2,0)),"n/a")</f>
        <v>6892.1</v>
      </c>
      <c r="BD18" s="60">
        <f>IFERROR(INDEX(current_projections!$A:$AEK,MATCH(Calculations_forecast!$B18,current_projections!$A:$A,0),MATCH(Calculations_forecast!BD$9,current_projections!$2:$2,0)),"n/a")</f>
        <v>7049</v>
      </c>
      <c r="BE18" s="60">
        <f>IFERROR(INDEX(current_projections!$A:$AEK,MATCH(Calculations_forecast!$B18,current_projections!$A:$A,0),MATCH(Calculations_forecast!BE$9,current_projections!$2:$2,0)),"n/a")</f>
        <v>7189.9</v>
      </c>
      <c r="BF18" s="60">
        <f>IFERROR(INDEX(current_projections!$A:$AEK,MATCH(Calculations_forecast!$B18,current_projections!$A:$A,0),MATCH(Calculations_forecast!BF$9,current_projections!$2:$2,0)),"n/a")</f>
        <v>7339.9</v>
      </c>
      <c r="BG18" s="60">
        <f>IFERROR(INDEX(current_projections!$A:$AEK,MATCH(Calculations_forecast!$B18,current_projections!$A:$A,0),MATCH(Calculations_forecast!BG$9,current_projections!$2:$2,0)),"n/a")</f>
        <v>7483.4</v>
      </c>
      <c r="BH18" s="60">
        <f>IFERROR(INDEX(current_projections!$A:$AEK,MATCH(Calculations_forecast!$B18,current_projections!$A:$A,0),MATCH(Calculations_forecast!BH$9,current_projections!$2:$2,0)),"n/a")</f>
        <v>7612.7</v>
      </c>
      <c r="BI18" s="60">
        <f>IFERROR(INDEX(current_projections!$A:$AEK,MATCH(Calculations_forecast!$B18,current_projections!$A:$A,0),MATCH(Calculations_forecast!BI$9,current_projections!$2:$2,0)),"n/a")</f>
        <v>7686.1</v>
      </c>
      <c r="BJ18" s="60">
        <f>IFERROR(INDEX(current_projections!$A:$AEK,MATCH(Calculations_forecast!$B18,current_projections!$A:$A,0),MATCH(Calculations_forecast!BJ$9,current_projections!$2:$2,0)),"n/a")</f>
        <v>7749.2</v>
      </c>
      <c r="BK18" s="60">
        <f>IFERROR(INDEX(current_projections!$A:$AEK,MATCH(Calculations_forecast!$B18,current_projections!$A:$A,0),MATCH(Calculations_forecast!BK$9,current_projections!$2:$2,0)),"n/a")</f>
        <v>7824.2</v>
      </c>
      <c r="BL18" s="60">
        <f>IFERROR(INDEX(current_projections!$A:$AEK,MATCH(Calculations_forecast!$B18,current_projections!$A:$A,0),MATCH(Calculations_forecast!BL$9,current_projections!$2:$2,0)),"n/a")</f>
        <v>7893.1</v>
      </c>
      <c r="BM18" s="60">
        <f>IFERROR(INDEX(current_projections!$A:$AEK,MATCH(Calculations_forecast!$B18,current_projections!$A:$A,0),MATCH(Calculations_forecast!BM$9,current_projections!$2:$2,0)),"n/a")</f>
        <v>8013.7</v>
      </c>
      <c r="BN18" s="60">
        <f>IFERROR(INDEX(current_projections!$A:$AEK,MATCH(Calculations_forecast!$B18,current_projections!$A:$A,0),MATCH(Calculations_forecast!BN$9,current_projections!$2:$2,0)),"n/a")</f>
        <v>8073.2</v>
      </c>
      <c r="BO18" s="60">
        <f>IFERROR(INDEX(current_projections!$A:$AEK,MATCH(Calculations_forecast!$B18,current_projections!$A:$A,0),MATCH(Calculations_forecast!BO$9,current_projections!$2:$2,0)),"n/a")</f>
        <v>8148.6</v>
      </c>
      <c r="BP18" s="60">
        <f>IFERROR(INDEX(current_projections!$A:$AEK,MATCH(Calculations_forecast!$B18,current_projections!$A:$A,0),MATCH(Calculations_forecast!BP$9,current_projections!$2:$2,0)),"n/a")</f>
        <v>8185.3</v>
      </c>
      <c r="BQ18" s="60">
        <f>IFERROR(INDEX(current_projections!$A:$AEK,MATCH(Calculations_forecast!$B18,current_projections!$A:$A,0),MATCH(Calculations_forecast!BQ$9,current_projections!$2:$2,0)),"n/a")</f>
        <v>8263.6</v>
      </c>
      <c r="BR18" s="60">
        <f>IFERROR(INDEX(current_projections!$A:$AEK,MATCH(Calculations_forecast!$B18,current_projections!$A:$A,0),MATCH(Calculations_forecast!BR$9,current_projections!$2:$2,0)),"n/a")</f>
        <v>8308</v>
      </c>
      <c r="BS18" s="60">
        <f>IFERROR(INDEX(current_projections!$A:$AEK,MATCH(Calculations_forecast!$B18,current_projections!$A:$A,0),MATCH(Calculations_forecast!BS$9,current_projections!$2:$2,0)),"n/a")</f>
        <v>8369.9</v>
      </c>
      <c r="BT18" s="60">
        <f>IFERROR(INDEX(current_projections!$A:$AEK,MATCH(Calculations_forecast!$B18,current_projections!$A:$A,0),MATCH(Calculations_forecast!BT$9,current_projections!$2:$2,0)),"n/a")</f>
        <v>8460.2000000000007</v>
      </c>
      <c r="BU18" s="60">
        <f>IFERROR(INDEX(current_projections!$A:$AEK,MATCH(Calculations_forecast!$B18,current_projections!$A:$A,0),MATCH(Calculations_forecast!BU$9,current_projections!$2:$2,0)),"n/a")</f>
        <v>8533.6</v>
      </c>
      <c r="BV18" s="60">
        <f>IFERROR(INDEX(current_projections!$A:$AEK,MATCH(Calculations_forecast!$B18,current_projections!$A:$A,0),MATCH(Calculations_forecast!BV$9,current_projections!$2:$2,0)),"n/a")</f>
        <v>8680.2000000000007</v>
      </c>
      <c r="BW18" s="60">
        <f>IFERROR(INDEX(current_projections!$A:$AEK,MATCH(Calculations_forecast!$B18,current_projections!$A:$A,0),MATCH(Calculations_forecast!BW$9,current_projections!$2:$2,0)),"n/a")</f>
        <v>8725</v>
      </c>
      <c r="BX18" s="60">
        <f>IFERROR(INDEX(current_projections!$A:$AEK,MATCH(Calculations_forecast!$B18,current_projections!$A:$A,0),MATCH(Calculations_forecast!BX$9,current_projections!$2:$2,0)),"n/a")</f>
        <v>8839.6</v>
      </c>
      <c r="BY18" s="60">
        <f>IFERROR(INDEX(current_projections!$A:$AEK,MATCH(Calculations_forecast!$B18,current_projections!$A:$A,0),MATCH(Calculations_forecast!BY$9,current_projections!$2:$2,0)),"n/a")</f>
        <v>8891.4</v>
      </c>
      <c r="BZ18" s="60">
        <f>IFERROR(INDEX(current_projections!$A:$AEK,MATCH(Calculations_forecast!$B18,current_projections!$A:$A,0),MATCH(Calculations_forecast!BZ$9,current_projections!$2:$2,0)),"n/a")</f>
        <v>9009.9</v>
      </c>
      <c r="CA18" s="60">
        <f>IFERROR(INDEX(current_projections!$A:$AEK,MATCH(Calculations_forecast!$B18,current_projections!$A:$A,0),MATCH(Calculations_forecast!CA$9,current_projections!$2:$2,0)),"n/a")</f>
        <v>9101.5</v>
      </c>
      <c r="CB18" s="60">
        <f>IFERROR(INDEX(current_projections!$A:$AEK,MATCH(Calculations_forecast!$B18,current_projections!$A:$A,0),MATCH(Calculations_forecast!CB$9,current_projections!$2:$2,0)),"n/a")</f>
        <v>9171</v>
      </c>
      <c r="CC18" s="60">
        <f>IFERROR(INDEX(current_projections!$A:$AEK,MATCH(Calculations_forecast!$B18,current_projections!$A:$A,0),MATCH(Calculations_forecast!CC$9,current_projections!$2:$2,0)),"n/a")</f>
        <v>9238.9</v>
      </c>
      <c r="CD18" s="60">
        <f>IFERROR(INDEX(current_projections!$A:$AEK,MATCH(Calculations_forecast!$B18,current_projections!$A:$A,0),MATCH(Calculations_forecast!CD$9,current_projections!$2:$2,0)),"n/a")</f>
        <v>9257.1</v>
      </c>
      <c r="CE18" s="60">
        <f>IFERROR(INDEX(current_projections!$A:$AEK,MATCH(Calculations_forecast!$B18,current_projections!$A:$A,0),MATCH(Calculations_forecast!CE$9,current_projections!$2:$2,0)),"n/a")</f>
        <v>9358.2999999999993</v>
      </c>
      <c r="CF18" s="60">
        <f>IFERROR(INDEX(current_projections!$A:$AEK,MATCH(Calculations_forecast!$B18,current_projections!$A:$A,0),MATCH(Calculations_forecast!CF$9,current_projections!$2:$2,0)),"n/a")</f>
        <v>9392.2999999999993</v>
      </c>
      <c r="CG18" s="60">
        <f>IFERROR(INDEX(current_projections!$A:$AEK,MATCH(Calculations_forecast!$B18,current_projections!$A:$A,0),MATCH(Calculations_forecast!CG$9,current_projections!$2:$2,0)),"n/a")</f>
        <v>9398.5</v>
      </c>
      <c r="CH18" s="60">
        <f>IFERROR(INDEX(current_projections!$A:$AEK,MATCH(Calculations_forecast!$B18,current_projections!$A:$A,0),MATCH(Calculations_forecast!CH$9,current_projections!$2:$2,0)),"n/a")</f>
        <v>9312.9</v>
      </c>
      <c r="CI18" s="60">
        <f>IFERROR(INDEX(current_projections!$A:$AEK,MATCH(Calculations_forecast!$B18,current_projections!$A:$A,0),MATCH(Calculations_forecast!CI$9,current_projections!$2:$2,0)),"n/a")</f>
        <v>9269.4</v>
      </c>
      <c r="CJ18" s="60">
        <f>IFERROR(INDEX(current_projections!$A:$AEK,MATCH(Calculations_forecast!$B18,current_projections!$A:$A,0),MATCH(Calculations_forecast!CJ$9,current_projections!$2:$2,0)),"n/a")</f>
        <v>9341.6</v>
      </c>
      <c r="CK18" s="60">
        <f>IFERROR(INDEX(current_projections!$A:$AEK,MATCH(Calculations_forecast!$B18,current_projections!$A:$A,0),MATCH(Calculations_forecast!CK$9,current_projections!$2:$2,0)),"n/a")</f>
        <v>9388.7999999999993</v>
      </c>
      <c r="CL18" s="60">
        <f>IFERROR(INDEX(current_projections!$A:$AEK,MATCH(Calculations_forecast!$B18,current_projections!$A:$A,0),MATCH(Calculations_forecast!CL$9,current_projections!$2:$2,0)),"n/a")</f>
        <v>9421.6</v>
      </c>
      <c r="CM18" s="60">
        <f>IFERROR(INDEX(current_projections!$A:$AEK,MATCH(Calculations_forecast!$B18,current_projections!$A:$A,0),MATCH(Calculations_forecast!CM$9,current_projections!$2:$2,0)),"n/a")</f>
        <v>9534.2999999999993</v>
      </c>
      <c r="CN18" s="60">
        <f>IFERROR(INDEX(current_projections!$A:$AEK,MATCH(Calculations_forecast!$B18,current_projections!$A:$A,0),MATCH(Calculations_forecast!CN$9,current_projections!$2:$2,0)),"n/a")</f>
        <v>9637.7000000000007</v>
      </c>
      <c r="CO18" s="60">
        <f>IFERROR(INDEX(current_projections!$A:$AEK,MATCH(Calculations_forecast!$B18,current_projections!$A:$A,0),MATCH(Calculations_forecast!CO$9,current_projections!$2:$2,0)),"n/a")</f>
        <v>9733</v>
      </c>
      <c r="CP18" s="60">
        <f>IFERROR(INDEX(current_projections!$A:$AEK,MATCH(Calculations_forecast!$B18,current_projections!$A:$A,0),MATCH(Calculations_forecast!CP$9,current_projections!$2:$2,0)),"n/a")</f>
        <v>9834.5</v>
      </c>
      <c r="CQ18" s="60">
        <f>IFERROR(INDEX(current_projections!$A:$AEK,MATCH(Calculations_forecast!$B18,current_projections!$A:$A,0),MATCH(Calculations_forecast!CQ$9,current_projections!$2:$2,0)),"n/a")</f>
        <v>9851</v>
      </c>
      <c r="CR18" s="60">
        <f>IFERROR(INDEX(current_projections!$A:$AEK,MATCH(Calculations_forecast!$B18,current_projections!$A:$A,0),MATCH(Calculations_forecast!CR$9,current_projections!$2:$2,0)),"n/a")</f>
        <v>9908.2999999999993</v>
      </c>
      <c r="CS18" s="60">
        <f>IFERROR(INDEX(current_projections!$A:$AEK,MATCH(Calculations_forecast!$B18,current_projections!$A:$A,0),MATCH(Calculations_forecast!CS$9,current_projections!$2:$2,0)),"n/a")</f>
        <v>9955.6</v>
      </c>
      <c r="CT18" s="60">
        <f>IFERROR(INDEX(current_projections!$A:$AEK,MATCH(Calculations_forecast!$B18,current_projections!$A:$A,0),MATCH(Calculations_forecast!CT$9,current_projections!$2:$2,0)),"n/a")</f>
        <v>10091</v>
      </c>
      <c r="CU18" s="60">
        <f>IFERROR(INDEX(current_projections!$A:$AEK,MATCH(Calculations_forecast!$B18,current_projections!$A:$A,0),MATCH(Calculations_forecast!CU$9,current_projections!$2:$2,0)),"n/a")</f>
        <v>10189</v>
      </c>
      <c r="CV18" s="60">
        <f>IFERROR(INDEX(current_projections!$A:$AEK,MATCH(Calculations_forecast!$B18,current_projections!$A:$A,0),MATCH(Calculations_forecast!CV$9,current_projections!$2:$2,0)),"n/a")</f>
        <v>10327</v>
      </c>
      <c r="CW18" s="60">
        <f>IFERROR(INDEX(current_projections!$A:$AEK,MATCH(Calculations_forecast!$B18,current_projections!$A:$A,0),MATCH(Calculations_forecast!CW$9,current_projections!$2:$2,0)),"n/a")</f>
        <v>10387.4</v>
      </c>
      <c r="CX18" s="60">
        <f>IFERROR(INDEX(current_projections!$A:$AEK,MATCH(Calculations_forecast!$B18,current_projections!$A:$A,0),MATCH(Calculations_forecast!CX$9,current_projections!$2:$2,0)),"n/a")</f>
        <v>10506.4</v>
      </c>
      <c r="CY18" s="60">
        <f>IFERROR(INDEX(current_projections!$A:$AEK,MATCH(Calculations_forecast!$B18,current_projections!$A:$A,0),MATCH(Calculations_forecast!CY$9,current_projections!$2:$2,0)),"n/a")</f>
        <v>10543.6</v>
      </c>
      <c r="CZ18" s="60">
        <f>IFERROR(INDEX(current_projections!$A:$AEK,MATCH(Calculations_forecast!$B18,current_projections!$A:$A,0),MATCH(Calculations_forecast!CZ$9,current_projections!$2:$2,0)),"n/a")</f>
        <v>10575.1</v>
      </c>
      <c r="DA18" s="60">
        <f>IFERROR(INDEX(current_projections!$A:$AEK,MATCH(Calculations_forecast!$B18,current_projections!$A:$A,0),MATCH(Calculations_forecast!DA$9,current_projections!$2:$2,0)),"n/a")</f>
        <v>10665.1</v>
      </c>
      <c r="DB18" s="60">
        <f>IFERROR(INDEX(current_projections!$A:$AEK,MATCH(Calculations_forecast!$B18,current_projections!$A:$A,0),MATCH(Calculations_forecast!DB$9,current_projections!$2:$2,0)),"n/a")</f>
        <v>10737.5</v>
      </c>
      <c r="DC18" s="60">
        <f>IFERROR(INDEX(current_projections!$A:$AEK,MATCH(Calculations_forecast!$B18,current_projections!$A:$A,0),MATCH(Calculations_forecast!DC$9,current_projections!$2:$2,0)),"n/a")</f>
        <v>10817.9</v>
      </c>
      <c r="DD18" s="60">
        <f>IFERROR(INDEX(current_projections!$A:$AEK,MATCH(Calculations_forecast!$B18,current_projections!$A:$A,0),MATCH(Calculations_forecast!DD$9,current_projections!$2:$2,0)),"n/a")</f>
        <v>10998.3</v>
      </c>
      <c r="DE18" s="60">
        <f>IFERROR(INDEX(current_projections!$A:$AEK,MATCH(Calculations_forecast!$B18,current_projections!$A:$A,0),MATCH(Calculations_forecast!DE$9,current_projections!$2:$2,0)),"n/a")</f>
        <v>11097</v>
      </c>
      <c r="DF18" s="60">
        <f>IFERROR(INDEX(current_projections!$A:$AEK,MATCH(Calculations_forecast!$B18,current_projections!$A:$A,0),MATCH(Calculations_forecast!DF$9,current_projections!$2:$2,0)),"n/a")</f>
        <v>11212.2</v>
      </c>
      <c r="DG18" s="60">
        <f>IFERROR(INDEX(current_projections!$A:$AEK,MATCH(Calculations_forecast!$B18,current_projections!$A:$A,0),MATCH(Calculations_forecast!DG$9,current_projections!$2:$2,0)),"n/a")</f>
        <v>11284.6</v>
      </c>
      <c r="DH18" s="60">
        <f>IFERROR(INDEX(current_projections!$A:$AEK,MATCH(Calculations_forecast!$B18,current_projections!$A:$A,0),MATCH(Calculations_forecast!DH$9,current_projections!$2:$2,0)),"n/a")</f>
        <v>11472.1</v>
      </c>
      <c r="DI18" s="60">
        <f>IFERROR(INDEX(current_projections!$A:$AEK,MATCH(Calculations_forecast!$B18,current_projections!$A:$A,0),MATCH(Calculations_forecast!DI$9,current_projections!$2:$2,0)),"n/a")</f>
        <v>11615.6</v>
      </c>
      <c r="DJ18" s="60">
        <f>IFERROR(INDEX(current_projections!$A:$AEK,MATCH(Calculations_forecast!$B18,current_projections!$A:$A,0),MATCH(Calculations_forecast!DJ$9,current_projections!$2:$2,0)),"n/a")</f>
        <v>11715.4</v>
      </c>
      <c r="DK18" s="60">
        <f>IFERROR(INDEX(current_projections!$A:$AEK,MATCH(Calculations_forecast!$B18,current_projections!$A:$A,0),MATCH(Calculations_forecast!DK$9,current_projections!$2:$2,0)),"n/a")</f>
        <v>11832.5</v>
      </c>
      <c r="DL18" s="60">
        <f>IFERROR(INDEX(current_projections!$A:$AEK,MATCH(Calculations_forecast!$B18,current_projections!$A:$A,0),MATCH(Calculations_forecast!DL$9,current_projections!$2:$2,0)),"n/a")</f>
        <v>11942</v>
      </c>
      <c r="DM18" s="60">
        <f>IFERROR(INDEX(current_projections!$A:$AEK,MATCH(Calculations_forecast!$B18,current_projections!$A:$A,0),MATCH(Calculations_forecast!DM$9,current_projections!$2:$2,0)),"n/a")</f>
        <v>12091.6</v>
      </c>
      <c r="DN18" s="60">
        <f>IFERROR(INDEX(current_projections!$A:$AEK,MATCH(Calculations_forecast!$B18,current_projections!$A:$A,0),MATCH(Calculations_forecast!DN$9,current_projections!$2:$2,0)),"n/a")</f>
        <v>12287</v>
      </c>
      <c r="DO18" s="60">
        <f>IFERROR(INDEX(current_projections!$A:$AEK,MATCH(Calculations_forecast!$B18,current_projections!$A:$A,0),MATCH(Calculations_forecast!DO$9,current_projections!$2:$2,0)),"n/a")</f>
        <v>12403.3</v>
      </c>
      <c r="DP18" s="60">
        <f>IFERROR(INDEX(current_projections!$A:$AEK,MATCH(Calculations_forecast!$B18,current_projections!$A:$A,0),MATCH(Calculations_forecast!DP$9,current_projections!$2:$2,0)),"n/a")</f>
        <v>12498.7</v>
      </c>
      <c r="DQ18" s="60">
        <f>IFERROR(INDEX(current_projections!$A:$AEK,MATCH(Calculations_forecast!$B18,current_projections!$A:$A,0),MATCH(Calculations_forecast!DQ$9,current_projections!$2:$2,0)),"n/a")</f>
        <v>12662.4</v>
      </c>
      <c r="DR18" s="60">
        <f>IFERROR(INDEX(current_projections!$A:$AEK,MATCH(Calculations_forecast!$B18,current_projections!$A:$A,0),MATCH(Calculations_forecast!DR$9,current_projections!$2:$2,0)),"n/a")</f>
        <v>12877.6</v>
      </c>
      <c r="DS18" s="60">
        <f>IFERROR(INDEX(current_projections!$A:$AEK,MATCH(Calculations_forecast!$B18,current_projections!$A:$A,0),MATCH(Calculations_forecast!DS$9,current_projections!$2:$2,0)),"n/a")</f>
        <v>12924.2</v>
      </c>
      <c r="DT18" s="60">
        <f>IFERROR(INDEX(current_projections!$A:$AEK,MATCH(Calculations_forecast!$B18,current_projections!$A:$A,0),MATCH(Calculations_forecast!DT$9,current_projections!$2:$2,0)),"n/a")</f>
        <v>13160.8</v>
      </c>
      <c r="DU18" s="60">
        <f>IFERROR(INDEX(current_projections!$A:$AEK,MATCH(Calculations_forecast!$B18,current_projections!$A:$A,0),MATCH(Calculations_forecast!DU$9,current_projections!$2:$2,0)),"n/a")</f>
        <v>13178.4</v>
      </c>
      <c r="DV18" s="60">
        <f>IFERROR(INDEX(current_projections!$A:$AEK,MATCH(Calculations_forecast!$B18,current_projections!$A:$A,0),MATCH(Calculations_forecast!DV$9,current_projections!$2:$2,0)),"n/a")</f>
        <v>13260.5</v>
      </c>
      <c r="DW18" s="60">
        <f>IFERROR(INDEX(current_projections!$A:$AEK,MATCH(Calculations_forecast!$B18,current_projections!$A:$A,0),MATCH(Calculations_forecast!DW$9,current_projections!$2:$2,0)),"n/a")</f>
        <v>13222.7</v>
      </c>
      <c r="DX18" s="60">
        <f>IFERROR(INDEX(current_projections!$A:$AEK,MATCH(Calculations_forecast!$B18,current_projections!$A:$A,0),MATCH(Calculations_forecast!DX$9,current_projections!$2:$2,0)),"n/a")</f>
        <v>13300</v>
      </c>
      <c r="DY18" s="60">
        <f>IFERROR(INDEX(current_projections!$A:$AEK,MATCH(Calculations_forecast!$B18,current_projections!$A:$A,0),MATCH(Calculations_forecast!DY$9,current_projections!$2:$2,0)),"n/a")</f>
        <v>13244.8</v>
      </c>
      <c r="DZ18" s="60">
        <f>IFERROR(INDEX(current_projections!$A:$AEK,MATCH(Calculations_forecast!$B18,current_projections!$A:$A,0),MATCH(Calculations_forecast!DZ$9,current_projections!$2:$2,0)),"n/a")</f>
        <v>13280.9</v>
      </c>
      <c r="EA18" s="60">
        <f>IFERROR(INDEX(current_projections!$A:$AEK,MATCH(Calculations_forecast!$B18,current_projections!$A:$A,0),MATCH(Calculations_forecast!EA$9,current_projections!$2:$2,0)),"n/a")</f>
        <v>13397</v>
      </c>
      <c r="EB18" s="60">
        <f>IFERROR(INDEX(current_projections!$A:$AEK,MATCH(Calculations_forecast!$B18,current_projections!$A:$A,0),MATCH(Calculations_forecast!EB$9,current_projections!$2:$2,0)),"n/a")</f>
        <v>13478.2</v>
      </c>
      <c r="EC18" s="60">
        <f>IFERROR(INDEX(current_projections!$A:$AEK,MATCH(Calculations_forecast!$B18,current_projections!$A:$A,0),MATCH(Calculations_forecast!EC$9,current_projections!$2:$2,0)),"n/a")</f>
        <v>13538.1</v>
      </c>
      <c r="ED18" s="60">
        <f>IFERROR(INDEX(current_projections!$A:$AEK,MATCH(Calculations_forecast!$B18,current_projections!$A:$A,0),MATCH(Calculations_forecast!ED$9,current_projections!$2:$2,0)),"n/a")</f>
        <v>13559</v>
      </c>
      <c r="EE18" s="60">
        <f>IFERROR(INDEX(current_projections!$A:$AEK,MATCH(Calculations_forecast!$B18,current_projections!$A:$A,0),MATCH(Calculations_forecast!EE$9,current_projections!$2:$2,0)),"n/a")</f>
        <v>13634.3</v>
      </c>
      <c r="EF18" s="60">
        <f>IFERROR(INDEX(current_projections!$A:$AEK,MATCH(Calculations_forecast!$B18,current_projections!$A:$A,0),MATCH(Calculations_forecast!EF$9,current_projections!$2:$2,0)),"n/a")</f>
        <v>13751.5</v>
      </c>
      <c r="EG18" s="60">
        <f>IFERROR(INDEX(current_projections!$A:$AEK,MATCH(Calculations_forecast!$B18,current_projections!$A:$A,0),MATCH(Calculations_forecast!EG$9,current_projections!$2:$2,0)),"n/a")</f>
        <v>13985.1</v>
      </c>
      <c r="EH18" s="60">
        <f>IFERROR(INDEX(current_projections!$A:$AEK,MATCH(Calculations_forecast!$B18,current_projections!$A:$A,0),MATCH(Calculations_forecast!EH$9,current_projections!$2:$2,0)),"n/a")</f>
        <v>14145.6</v>
      </c>
      <c r="EI18" s="60">
        <f>IFERROR(INDEX(current_projections!$A:$AEK,MATCH(Calculations_forecast!$B18,current_projections!$A:$A,0),MATCH(Calculations_forecast!EI$9,current_projections!$2:$2,0)),"n/a")</f>
        <v>14221.1</v>
      </c>
      <c r="EJ18" s="60">
        <f>IFERROR(INDEX(current_projections!$A:$AEK,MATCH(Calculations_forecast!$B18,current_projections!$A:$A,0),MATCH(Calculations_forecast!EJ$9,current_projections!$2:$2,0)),"n/a")</f>
        <v>14329.5</v>
      </c>
      <c r="EK18" s="60">
        <f>IFERROR(INDEX(current_projections!$A:$AEK,MATCH(Calculations_forecast!$B18,current_projections!$A:$A,0),MATCH(Calculations_forecast!EK$9,current_projections!$2:$2,0)),"n/a")</f>
        <v>14465</v>
      </c>
      <c r="EL18" s="60">
        <f>IFERROR(INDEX(current_projections!$A:$AEK,MATCH(Calculations_forecast!$B18,current_projections!$A:$A,0),MATCH(Calculations_forecast!EL$9,current_projections!$2:$2,0)),"n/a")</f>
        <v>14609.9</v>
      </c>
      <c r="EM18" s="60">
        <f>IFERROR(INDEX(current_projections!$A:$AEK,MATCH(Calculations_forecast!$B18,current_projections!$A:$A,0),MATCH(Calculations_forecast!EM$9,current_projections!$2:$2,0)),"n/a")</f>
        <v>14771.6</v>
      </c>
      <c r="EN18" s="60">
        <f>IFERROR(INDEX(current_projections!$A:$AEK,MATCH(Calculations_forecast!$B18,current_projections!$A:$A,0),MATCH(Calculations_forecast!EN$9,current_projections!$2:$2,0)),"n/a")</f>
        <v>14839.8</v>
      </c>
      <c r="EO18" s="60">
        <f>IFERROR(INDEX(current_projections!$A:$AEK,MATCH(Calculations_forecast!$B18,current_projections!$A:$A,0),MATCH(Calculations_forecast!EO$9,current_projections!$2:$2,0)),"n/a")</f>
        <v>14972.1</v>
      </c>
      <c r="EP18" s="60">
        <f>IFERROR(INDEX(current_projections!$A:$AEK,MATCH(Calculations_forecast!$B18,current_projections!$A:$A,0),MATCH(Calculations_forecast!EP$9,current_projections!$2:$2,0)),"n/a")</f>
        <v>15066.6</v>
      </c>
      <c r="EQ18" s="60">
        <f>IFERROR(INDEX(current_projections!$A:$AEK,MATCH(Calculations_forecast!$B18,current_projections!$A:$A,0),MATCH(Calculations_forecast!EQ$9,current_projections!$2:$2,0)),"n/a")</f>
        <v>15267</v>
      </c>
      <c r="ER18" s="60">
        <f>IFERROR(INDEX(current_projections!$A:$AEK,MATCH(Calculations_forecast!$B18,current_projections!$A:$A,0),MATCH(Calculations_forecast!ER$9,current_projections!$2:$2,0)),"n/a")</f>
        <v>15302.7</v>
      </c>
      <c r="ES18" s="60">
        <f>IFERROR(INDEX(current_projections!$A:$AEK,MATCH(Calculations_forecast!$B18,current_projections!$A:$A,0),MATCH(Calculations_forecast!ES$9,current_projections!$2:$2,0)),"n/a")</f>
        <v>15326.4</v>
      </c>
      <c r="ET18" s="60">
        <f>IFERROR(INDEX(current_projections!$A:$AEK,MATCH(Calculations_forecast!$B18,current_projections!$A:$A,0),MATCH(Calculations_forecast!ET$9,current_projections!$2:$2,0)),"n/a")</f>
        <v>15456.9</v>
      </c>
      <c r="EU18" s="60">
        <f>IFERROR(INDEX(current_projections!$A:$AEK,MATCH(Calculations_forecast!$B18,current_projections!$A:$A,0),MATCH(Calculations_forecast!EU$9,current_projections!$2:$2,0)),"n/a")</f>
        <v>15493.3</v>
      </c>
      <c r="EV18" s="60">
        <f>IFERROR(INDEX(current_projections!$A:$AEK,MATCH(Calculations_forecast!$B18,current_projections!$A:$A,0),MATCH(Calculations_forecast!EV$9,current_projections!$2:$2,0)),"n/a")</f>
        <v>15582.1</v>
      </c>
      <c r="EW18" s="60">
        <f>IFERROR(INDEX(current_projections!$A:$AEK,MATCH(Calculations_forecast!$B18,current_projections!$A:$A,0),MATCH(Calculations_forecast!EW$9,current_projections!$2:$2,0)),"n/a")</f>
        <v>15666.7</v>
      </c>
      <c r="EX18" s="60">
        <f>IFERROR(INDEX(current_projections!$A:$AEK,MATCH(Calculations_forecast!$B18,current_projections!$A:$A,0),MATCH(Calculations_forecast!EX$9,current_projections!$2:$2,0)),"n/a")</f>
        <v>15762</v>
      </c>
      <c r="EY18" s="60">
        <f>IFERROR(INDEX(current_projections!$A:$AEK,MATCH(Calculations_forecast!$B18,current_projections!$A:$A,0),MATCH(Calculations_forecast!EY$9,current_projections!$2:$2,0)),"n/a")</f>
        <v>15671.4</v>
      </c>
      <c r="EZ18" s="60">
        <f>IFERROR(INDEX(current_projections!$A:$AEK,MATCH(Calculations_forecast!$B18,current_projections!$A:$A,0),MATCH(Calculations_forecast!EZ$9,current_projections!$2:$2,0)),"n/a")</f>
        <v>15752.3</v>
      </c>
      <c r="FA18" s="60">
        <f>IFERROR(INDEX(current_projections!$A:$AEK,MATCH(Calculations_forecast!$B18,current_projections!$A:$A,0),MATCH(Calculations_forecast!FA$9,current_projections!$2:$2,0)),"n/a")</f>
        <v>15667</v>
      </c>
      <c r="FB18" s="60">
        <f>IFERROR(INDEX(current_projections!$A:$AEK,MATCH(Calculations_forecast!$B18,current_projections!$A:$A,0),MATCH(Calculations_forecast!FB$9,current_projections!$2:$2,0)),"n/a")</f>
        <v>15328</v>
      </c>
      <c r="FC18" s="60">
        <f>IFERROR(INDEX(current_projections!$A:$AEK,MATCH(Calculations_forecast!$B18,current_projections!$A:$A,0),MATCH(Calculations_forecast!FC$9,current_projections!$2:$2,0)),"n/a")</f>
        <v>15155.9</v>
      </c>
      <c r="FD18" s="60">
        <f>IFERROR(INDEX(current_projections!$A:$AEK,MATCH(Calculations_forecast!$B18,current_projections!$A:$A,0),MATCH(Calculations_forecast!FD$9,current_projections!$2:$2,0)),"n/a")</f>
        <v>15134.1</v>
      </c>
      <c r="FE18" s="60">
        <f>IFERROR(INDEX(current_projections!$A:$AEK,MATCH(Calculations_forecast!$B18,current_projections!$A:$A,0),MATCH(Calculations_forecast!FE$9,current_projections!$2:$2,0)),"n/a")</f>
        <v>15189.2</v>
      </c>
      <c r="FF18" s="60">
        <f>IFERROR(INDEX(current_projections!$A:$AEK,MATCH(Calculations_forecast!$B18,current_projections!$A:$A,0),MATCH(Calculations_forecast!FF$9,current_projections!$2:$2,0)),"n/a")</f>
        <v>15356.1</v>
      </c>
      <c r="FG18" s="60">
        <f>IFERROR(INDEX(current_projections!$A:$AEK,MATCH(Calculations_forecast!$B18,current_projections!$A:$A,0),MATCH(Calculations_forecast!FG$9,current_projections!$2:$2,0)),"n/a")</f>
        <v>15415.1</v>
      </c>
      <c r="FH18" s="60">
        <f>IFERROR(INDEX(current_projections!$A:$AEK,MATCH(Calculations_forecast!$B18,current_projections!$A:$A,0),MATCH(Calculations_forecast!FH$9,current_projections!$2:$2,0)),"n/a")</f>
        <v>15557.3</v>
      </c>
      <c r="FI18" s="60">
        <f>IFERROR(INDEX(current_projections!$A:$AEK,MATCH(Calculations_forecast!$B18,current_projections!$A:$A,0),MATCH(Calculations_forecast!FI$9,current_projections!$2:$2,0)),"n/a")</f>
        <v>15672</v>
      </c>
      <c r="FJ18" s="60">
        <f>IFERROR(INDEX(current_projections!$A:$AEK,MATCH(Calculations_forecast!$B18,current_projections!$A:$A,0),MATCH(Calculations_forecast!FJ$9,current_projections!$2:$2,0)),"n/a")</f>
        <v>15750.6</v>
      </c>
      <c r="FK18" s="60">
        <f>IFERROR(INDEX(current_projections!$A:$AEK,MATCH(Calculations_forecast!$B18,current_projections!$A:$A,0),MATCH(Calculations_forecast!FK$9,current_projections!$2:$2,0)),"n/a")</f>
        <v>15712.8</v>
      </c>
      <c r="FL18" s="60">
        <f>IFERROR(INDEX(current_projections!$A:$AEK,MATCH(Calculations_forecast!$B18,current_projections!$A:$A,0),MATCH(Calculations_forecast!FL$9,current_projections!$2:$2,0)),"n/a")</f>
        <v>15825.1</v>
      </c>
      <c r="FM18" s="60">
        <f>IFERROR(INDEX(current_projections!$A:$AEK,MATCH(Calculations_forecast!$B18,current_projections!$A:$A,0),MATCH(Calculations_forecast!FM$9,current_projections!$2:$2,0)),"n/a")</f>
        <v>15820.7</v>
      </c>
      <c r="FN18" s="60">
        <f>IFERROR(INDEX(current_projections!$A:$AEK,MATCH(Calculations_forecast!$B18,current_projections!$A:$A,0),MATCH(Calculations_forecast!FN$9,current_projections!$2:$2,0)),"n/a")</f>
        <v>16004.1</v>
      </c>
      <c r="FO18" s="60">
        <f>IFERROR(INDEX(current_projections!$A:$AEK,MATCH(Calculations_forecast!$B18,current_projections!$A:$A,0),MATCH(Calculations_forecast!FO$9,current_projections!$2:$2,0)),"n/a")</f>
        <v>16129.4</v>
      </c>
      <c r="FP18" s="60">
        <f>IFERROR(INDEX(current_projections!$A:$AEK,MATCH(Calculations_forecast!$B18,current_projections!$A:$A,0),MATCH(Calculations_forecast!FP$9,current_projections!$2:$2,0)),"n/a")</f>
        <v>16198.8</v>
      </c>
      <c r="FQ18" s="60">
        <f>IFERROR(INDEX(current_projections!$A:$AEK,MATCH(Calculations_forecast!$B18,current_projections!$A:$A,0),MATCH(Calculations_forecast!FQ$9,current_projections!$2:$2,0)),"n/a")</f>
        <v>16220.7</v>
      </c>
      <c r="FR18" s="60">
        <f>IFERROR(INDEX(current_projections!$A:$AEK,MATCH(Calculations_forecast!$B18,current_projections!$A:$A,0),MATCH(Calculations_forecast!FR$9,current_projections!$2:$2,0)),"n/a")</f>
        <v>16239.1</v>
      </c>
      <c r="FS18" s="60">
        <f>IFERROR(INDEX(current_projections!$A:$AEK,MATCH(Calculations_forecast!$B18,current_projections!$A:$A,0),MATCH(Calculations_forecast!FS$9,current_projections!$2:$2,0)),"n/a")</f>
        <v>16383</v>
      </c>
      <c r="FT18" s="60">
        <f>IFERROR(INDEX(current_projections!$A:$AEK,MATCH(Calculations_forecast!$B18,current_projections!$A:$A,0),MATCH(Calculations_forecast!FT$9,current_projections!$2:$2,0)),"n/a")</f>
        <v>16403.2</v>
      </c>
      <c r="FU18" s="60">
        <f>IFERROR(INDEX(current_projections!$A:$AEK,MATCH(Calculations_forecast!$B18,current_projections!$A:$A,0),MATCH(Calculations_forecast!FU$9,current_projections!$2:$2,0)),"n/a")</f>
        <v>16531.7</v>
      </c>
      <c r="FV18" s="60">
        <f>IFERROR(INDEX(current_projections!$A:$AEK,MATCH(Calculations_forecast!$B18,current_projections!$A:$A,0),MATCH(Calculations_forecast!FV$9,current_projections!$2:$2,0)),"n/a")</f>
        <v>16663.599999999999</v>
      </c>
      <c r="FW18" s="60">
        <f>IFERROR(INDEX(current_projections!$A:$AEK,MATCH(Calculations_forecast!$B18,current_projections!$A:$A,0),MATCH(Calculations_forecast!FW$9,current_projections!$2:$2,0)),"n/a")</f>
        <v>16621.7</v>
      </c>
      <c r="FX18" s="60">
        <f>IFERROR(INDEX(current_projections!$A:$AEK,MATCH(Calculations_forecast!$B18,current_projections!$A:$A,0),MATCH(Calculations_forecast!FX$9,current_projections!$2:$2,0)),"n/a")</f>
        <v>16830.099999999999</v>
      </c>
      <c r="FY18" s="60">
        <f>IFERROR(INDEX(current_projections!$A:$AEK,MATCH(Calculations_forecast!$B18,current_projections!$A:$A,0),MATCH(Calculations_forecast!FY$9,current_projections!$2:$2,0)),"n/a")</f>
        <v>17033.599999999999</v>
      </c>
      <c r="FZ18" s="60">
        <f>IFERROR(INDEX(current_projections!$A:$AEK,MATCH(Calculations_forecast!$B18,current_projections!$A:$A,0),MATCH(Calculations_forecast!FZ$9,current_projections!$2:$2,0)),"n/a")</f>
        <v>17113.900000000001</v>
      </c>
      <c r="GA18" s="60">
        <f>IFERROR(INDEX(current_projections!$A:$AEK,MATCH(Calculations_forecast!$B18,current_projections!$A:$A,0),MATCH(Calculations_forecast!GA$9,current_projections!$2:$2,0)),"n/a")</f>
        <v>17254.7</v>
      </c>
      <c r="GB18" s="60">
        <f>IFERROR(INDEX(current_projections!$A:$AEK,MATCH(Calculations_forecast!$B18,current_projections!$A:$A,0),MATCH(Calculations_forecast!GB$9,current_projections!$2:$2,0)),"n/a")</f>
        <v>17397</v>
      </c>
      <c r="GC18" s="60">
        <f>IFERROR(INDEX(current_projections!$A:$AEK,MATCH(Calculations_forecast!$B18,current_projections!$A:$A,0),MATCH(Calculations_forecast!GC$9,current_projections!$2:$2,0)),"n/a")</f>
        <v>17438.8</v>
      </c>
      <c r="GD18" s="60">
        <f>IFERROR(INDEX(current_projections!$A:$AEK,MATCH(Calculations_forecast!$B18,current_projections!$A:$A,0),MATCH(Calculations_forecast!GD$9,current_projections!$2:$2,0)),"n/a")</f>
        <v>17456.2</v>
      </c>
      <c r="GE18" s="60">
        <f>IFERROR(INDEX(current_projections!$A:$AEK,MATCH(Calculations_forecast!$B18,current_projections!$A:$A,0),MATCH(Calculations_forecast!GE$9,current_projections!$2:$2,0)),"n/a")</f>
        <v>17523.400000000001</v>
      </c>
      <c r="GF18" s="60">
        <f>IFERROR(INDEX(current_projections!$A:$AEK,MATCH(Calculations_forecast!$B18,current_projections!$A:$A,0),MATCH(Calculations_forecast!GF$9,current_projections!$2:$2,0)),"n/a")</f>
        <v>17622.5</v>
      </c>
      <c r="GG18" s="60">
        <f>IFERROR(INDEX(current_projections!$A:$AEK,MATCH(Calculations_forecast!$B18,current_projections!$A:$A,0),MATCH(Calculations_forecast!GG$9,current_projections!$2:$2,0)),"n/a")</f>
        <v>17706.7</v>
      </c>
      <c r="GH18" s="60">
        <f>IFERROR(INDEX(current_projections!$A:$AEK,MATCH(Calculations_forecast!$B18,current_projections!$A:$A,0),MATCH(Calculations_forecast!GH$9,current_projections!$2:$2,0)),"n/a")</f>
        <v>17784.2</v>
      </c>
      <c r="GI18" s="60">
        <f>IFERROR(INDEX(current_projections!$A:$AEK,MATCH(Calculations_forecast!$B18,current_projections!$A:$A,0),MATCH(Calculations_forecast!GI$9,current_projections!$2:$2,0)),"n/a")</f>
        <v>17863</v>
      </c>
      <c r="GJ18" s="60">
        <f>IFERROR(INDEX(current_projections!$A:$AEK,MATCH(Calculations_forecast!$B18,current_projections!$A:$A,0),MATCH(Calculations_forecast!GJ$9,current_projections!$2:$2,0)),"n/a")</f>
        <v>17995.2</v>
      </c>
      <c r="GK18" s="60">
        <f>IFERROR(INDEX(current_projections!$A:$AEK,MATCH(Calculations_forecast!$B18,current_projections!$A:$A,0),MATCH(Calculations_forecast!GK$9,current_projections!$2:$2,0)),"n/a")</f>
        <v>18120.8</v>
      </c>
      <c r="GL18" s="60">
        <f>IFERROR(INDEX(current_projections!$A:$AEK,MATCH(Calculations_forecast!$B18,current_projections!$A:$A,0),MATCH(Calculations_forecast!GL$9,current_projections!$2:$2,0)),"n/a")</f>
        <v>18223.8</v>
      </c>
      <c r="GM18" s="60">
        <f>IFERROR(INDEX(current_projections!$A:$AEK,MATCH(Calculations_forecast!$B18,current_projections!$A:$A,0),MATCH(Calculations_forecast!GM$9,current_projections!$2:$2,0)),"n/a")</f>
        <v>18324</v>
      </c>
      <c r="GN18" s="60">
        <f>IFERROR(INDEX(current_projections!$A:$AEK,MATCH(Calculations_forecast!$B18,current_projections!$A:$A,0),MATCH(Calculations_forecast!GN$9,current_projections!$2:$2,0)),"n/a")</f>
        <v>18511.599999999999</v>
      </c>
      <c r="GO18" s="60">
        <f>IFERROR(INDEX(current_projections!$A:$AEK,MATCH(Calculations_forecast!$B18,current_projections!$A:$A,0),MATCH(Calculations_forecast!GO$9,current_projections!$2:$2,0)),"n/a")</f>
        <v>18665</v>
      </c>
      <c r="GP18" s="122">
        <f>IFERROR(INDEX(current_projections!$A:$AEK,MATCH(Calculations_forecast!$B18,current_projections!$A:$A,0),MATCH(Calculations_forecast!GP$9,current_projections!$2:$2,0)),"n/a")</f>
        <v>18784.599999999999</v>
      </c>
      <c r="GQ18" s="122">
        <f>IFERROR(INDEX(current_projections!$A:$AEK,MATCH(Calculations_forecast!$B18,current_projections!$A:$A,0),MATCH(Calculations_forecast!GQ$9,current_projections!$2:$2,0)),"n/a")</f>
        <v>18904.199682955124</v>
      </c>
      <c r="GR18" s="60">
        <f>IFERROR(INDEX(current_projections!$A:$AEK,MATCH(Calculations_forecast!$B18,current_projections!$A:$A,0),MATCH(Calculations_forecast!GR$9,current_projections!$2:$2,0)),"n/a")</f>
        <v>19018.809413277206</v>
      </c>
      <c r="GS18" s="60">
        <f>IFERROR(INDEX(current_projections!$A:$AEK,MATCH(Calculations_forecast!$B18,current_projections!$A:$A,0),MATCH(Calculations_forecast!GS$9,current_projections!$2:$2,0)),"n/a")</f>
        <v>19132.604891134033</v>
      </c>
      <c r="GT18" s="60">
        <f>IFERROR(INDEX(current_projections!$A:$AEK,MATCH(Calculations_forecast!$B18,current_projections!$A:$A,0),MATCH(Calculations_forecast!GT$9,current_projections!$2:$2,0)),"n/a")</f>
        <v>19218.269866386927</v>
      </c>
      <c r="GU18" s="60">
        <f>IFERROR(INDEX(current_projections!$A:$AEK,MATCH(Calculations_forecast!$B18,current_projections!$A:$A,0),MATCH(Calculations_forecast!GU$9,current_projections!$2:$2,0)),"n/a")</f>
        <v>19307.786604780238</v>
      </c>
      <c r="GV18" s="60">
        <f>IFERROR(INDEX(current_projections!$A:$AEK,MATCH(Calculations_forecast!$B18,current_projections!$A:$A,0),MATCH(Calculations_forecast!GV$9,current_projections!$2:$2,0)),"n/a")</f>
        <v>19394.465086034601</v>
      </c>
      <c r="GW18" s="60">
        <f>IFERROR(INDEX(current_projections!$A:$AEK,MATCH(Calculations_forecast!$B18,current_projections!$A:$A,0),MATCH(Calculations_forecast!GW$9,current_projections!$2:$2,0)),"n/a")</f>
        <v>19475.673394995716</v>
      </c>
      <c r="GX18" s="60">
        <f>IFERROR(INDEX(current_projections!$A:$AEK,MATCH(Calculations_forecast!$B18,current_projections!$A:$A,0),MATCH(Calculations_forecast!GX$9,current_projections!$2:$2,0)),"n/a")</f>
        <v>19551.112702068971</v>
      </c>
      <c r="GY18" s="60">
        <f>IFERROR(INDEX(current_projections!$A:$AEK,MATCH(Calculations_forecast!$B18,current_projections!$A:$A,0),MATCH(Calculations_forecast!GY$9,current_projections!$2:$2,0)),"n/a")</f>
        <v>19627.46255505623</v>
      </c>
      <c r="GZ18" s="122">
        <f>IFERROR(INDEX(current_projections!$A:$AEK,MATCH(Calculations_forecast!$B18,current_projections!$A:$A,0),MATCH(Calculations_forecast!GZ$9,current_projections!$2:$2,0)),"n/a")</f>
        <v>19704.115948161969</v>
      </c>
      <c r="HA18" s="122">
        <f>IFERROR(INDEX(current_projections!$A:$AEK,MATCH(Calculations_forecast!$B18,current_projections!$A:$A,0),MATCH(Calculations_forecast!HA$9,current_projections!$2:$2,0)),"n/a")</f>
        <v>19781.275257247682</v>
      </c>
      <c r="HB18" s="122">
        <f>IFERROR(INDEX(current_projections!$A:$AEK,MATCH(Calculations_forecast!$B18,current_projections!$A:$A,0),MATCH(Calculations_forecast!HB$9,current_projections!$2:$2,0)),"n/a")</f>
        <v>19859.142894998542</v>
      </c>
      <c r="HC18" s="60">
        <f>IFERROR(INDEX(current_projections!$A:$AEK,MATCH(Calculations_forecast!$B18,current_projections!$A:$A,0),MATCH(Calculations_forecast!HC$9,current_projections!$2:$2,0)),"n/a")</f>
        <v>19939.237132474205</v>
      </c>
      <c r="IW18"/>
      <c r="IX18"/>
      <c r="IY18"/>
    </row>
    <row r="19" spans="1:259">
      <c r="A19" s="7" t="s">
        <v>192</v>
      </c>
      <c r="B19" s="8" t="s">
        <v>190</v>
      </c>
      <c r="C19" s="60">
        <f>IFERROR(INDEX(current_projections!$A:$AEK,MATCH(Calculations_forecast!$B19,current_projections!$A:$A,0),MATCH(Calculations_forecast!C$9,current_projections!$2:$2,0)),"n/a")</f>
        <v>4962.8999999999996</v>
      </c>
      <c r="D19" s="60">
        <f>IFERROR(INDEX(current_projections!$A:$AEK,MATCH(Calculations_forecast!$B19,current_projections!$A:$A,0),MATCH(Calculations_forecast!D$9,current_projections!$2:$2,0)),"n/a")</f>
        <v>5002.7</v>
      </c>
      <c r="E19" s="60">
        <f>IFERROR(INDEX(current_projections!$A:$AEK,MATCH(Calculations_forecast!$B19,current_projections!$A:$A,0),MATCH(Calculations_forecast!E$9,current_projections!$2:$2,0)),"n/a")</f>
        <v>5041.1000000000004</v>
      </c>
      <c r="F19" s="60">
        <f>IFERROR(INDEX(current_projections!$A:$AEK,MATCH(Calculations_forecast!$B19,current_projections!$A:$A,0),MATCH(Calculations_forecast!F$9,current_projections!$2:$2,0)),"n/a")</f>
        <v>5078.3</v>
      </c>
      <c r="G19" s="60">
        <f>IFERROR(INDEX(current_projections!$A:$AEK,MATCH(Calculations_forecast!$B19,current_projections!$A:$A,0),MATCH(Calculations_forecast!G$9,current_projections!$2:$2,0)),"n/a")</f>
        <v>5115.7</v>
      </c>
      <c r="H19" s="60">
        <f>IFERROR(INDEX(current_projections!$A:$AEK,MATCH(Calculations_forecast!$B19,current_projections!$A:$A,0),MATCH(Calculations_forecast!H$9,current_projections!$2:$2,0)),"n/a")</f>
        <v>5152.5</v>
      </c>
      <c r="I19" s="60">
        <f>IFERROR(INDEX(current_projections!$A:$AEK,MATCH(Calculations_forecast!$B19,current_projections!$A:$A,0),MATCH(Calculations_forecast!I$9,current_projections!$2:$2,0)),"n/a")</f>
        <v>5189.3</v>
      </c>
      <c r="J19" s="60">
        <f>IFERROR(INDEX(current_projections!$A:$AEK,MATCH(Calculations_forecast!$B19,current_projections!$A:$A,0),MATCH(Calculations_forecast!J$9,current_projections!$2:$2,0)),"n/a")</f>
        <v>5226.3</v>
      </c>
      <c r="K19" s="60">
        <f>IFERROR(INDEX(current_projections!$A:$AEK,MATCH(Calculations_forecast!$B19,current_projections!$A:$A,0),MATCH(Calculations_forecast!K$9,current_projections!$2:$2,0)),"n/a")</f>
        <v>5264.4</v>
      </c>
      <c r="L19" s="60">
        <f>IFERROR(INDEX(current_projections!$A:$AEK,MATCH(Calculations_forecast!$B19,current_projections!$A:$A,0),MATCH(Calculations_forecast!L$9,current_projections!$2:$2,0)),"n/a")</f>
        <v>5302.4</v>
      </c>
      <c r="M19" s="60">
        <f>IFERROR(INDEX(current_projections!$A:$AEK,MATCH(Calculations_forecast!$B19,current_projections!$A:$A,0),MATCH(Calculations_forecast!M$9,current_projections!$2:$2,0)),"n/a")</f>
        <v>5341.2</v>
      </c>
      <c r="N19" s="60">
        <f>IFERROR(INDEX(current_projections!$A:$AEK,MATCH(Calculations_forecast!$B19,current_projections!$A:$A,0),MATCH(Calculations_forecast!N$9,current_projections!$2:$2,0)),"n/a")</f>
        <v>5381.2</v>
      </c>
      <c r="O19" s="60">
        <f>IFERROR(INDEX(current_projections!$A:$AEK,MATCH(Calculations_forecast!$B19,current_projections!$A:$A,0),MATCH(Calculations_forecast!O$9,current_projections!$2:$2,0)),"n/a")</f>
        <v>5422.8</v>
      </c>
      <c r="P19" s="60">
        <f>IFERROR(INDEX(current_projections!$A:$AEK,MATCH(Calculations_forecast!$B19,current_projections!$A:$A,0),MATCH(Calculations_forecast!P$9,current_projections!$2:$2,0)),"n/a")</f>
        <v>5466.9</v>
      </c>
      <c r="Q19" s="60">
        <f>IFERROR(INDEX(current_projections!$A:$AEK,MATCH(Calculations_forecast!$B19,current_projections!$A:$A,0),MATCH(Calculations_forecast!Q$9,current_projections!$2:$2,0)),"n/a")</f>
        <v>5512.6</v>
      </c>
      <c r="R19" s="60">
        <f>IFERROR(INDEX(current_projections!$A:$AEK,MATCH(Calculations_forecast!$B19,current_projections!$A:$A,0),MATCH(Calculations_forecast!R$9,current_projections!$2:$2,0)),"n/a")</f>
        <v>5560</v>
      </c>
      <c r="S19" s="60">
        <f>IFERROR(INDEX(current_projections!$A:$AEK,MATCH(Calculations_forecast!$B19,current_projections!$A:$A,0),MATCH(Calculations_forecast!S$9,current_projections!$2:$2,0)),"n/a")</f>
        <v>5609.4</v>
      </c>
      <c r="T19" s="60">
        <f>IFERROR(INDEX(current_projections!$A:$AEK,MATCH(Calculations_forecast!$B19,current_projections!$A:$A,0),MATCH(Calculations_forecast!T$9,current_projections!$2:$2,0)),"n/a")</f>
        <v>5660.8</v>
      </c>
      <c r="U19" s="60">
        <f>IFERROR(INDEX(current_projections!$A:$AEK,MATCH(Calculations_forecast!$B19,current_projections!$A:$A,0),MATCH(Calculations_forecast!U$9,current_projections!$2:$2,0)),"n/a")</f>
        <v>5712.8</v>
      </c>
      <c r="V19" s="60">
        <f>IFERROR(INDEX(current_projections!$A:$AEK,MATCH(Calculations_forecast!$B19,current_projections!$A:$A,0),MATCH(Calculations_forecast!V$9,current_projections!$2:$2,0)),"n/a")</f>
        <v>5764.8</v>
      </c>
      <c r="W19" s="60">
        <f>IFERROR(INDEX(current_projections!$A:$AEK,MATCH(Calculations_forecast!$B19,current_projections!$A:$A,0),MATCH(Calculations_forecast!W$9,current_projections!$2:$2,0)),"n/a")</f>
        <v>5815.5</v>
      </c>
      <c r="X19" s="60">
        <f>IFERROR(INDEX(current_projections!$A:$AEK,MATCH(Calculations_forecast!$B19,current_projections!$A:$A,0),MATCH(Calculations_forecast!X$9,current_projections!$2:$2,0)),"n/a")</f>
        <v>5864.5</v>
      </c>
      <c r="Y19" s="60">
        <f>IFERROR(INDEX(current_projections!$A:$AEK,MATCH(Calculations_forecast!$B19,current_projections!$A:$A,0),MATCH(Calculations_forecast!Y$9,current_projections!$2:$2,0)),"n/a")</f>
        <v>5912.7</v>
      </c>
      <c r="Z19" s="60">
        <f>IFERROR(INDEX(current_projections!$A:$AEK,MATCH(Calculations_forecast!$B19,current_projections!$A:$A,0),MATCH(Calculations_forecast!Z$9,current_projections!$2:$2,0)),"n/a")</f>
        <v>5960.3</v>
      </c>
      <c r="AA19" s="60">
        <f>IFERROR(INDEX(current_projections!$A:$AEK,MATCH(Calculations_forecast!$B19,current_projections!$A:$A,0),MATCH(Calculations_forecast!AA$9,current_projections!$2:$2,0)),"n/a")</f>
        <v>6006.8</v>
      </c>
      <c r="AB19" s="60">
        <f>IFERROR(INDEX(current_projections!$A:$AEK,MATCH(Calculations_forecast!$B19,current_projections!$A:$A,0),MATCH(Calculations_forecast!AB$9,current_projections!$2:$2,0)),"n/a")</f>
        <v>6053</v>
      </c>
      <c r="AC19" s="60">
        <f>IFERROR(INDEX(current_projections!$A:$AEK,MATCH(Calculations_forecast!$B19,current_projections!$A:$A,0),MATCH(Calculations_forecast!AC$9,current_projections!$2:$2,0)),"n/a")</f>
        <v>6099.5</v>
      </c>
      <c r="AD19" s="60">
        <f>IFERROR(INDEX(current_projections!$A:$AEK,MATCH(Calculations_forecast!$B19,current_projections!$A:$A,0),MATCH(Calculations_forecast!AD$9,current_projections!$2:$2,0)),"n/a")</f>
        <v>6146.7</v>
      </c>
      <c r="AE19" s="60">
        <f>IFERROR(INDEX(current_projections!$A:$AEK,MATCH(Calculations_forecast!$B19,current_projections!$A:$A,0),MATCH(Calculations_forecast!AE$9,current_projections!$2:$2,0)),"n/a")</f>
        <v>6196</v>
      </c>
      <c r="AF19" s="60">
        <f>IFERROR(INDEX(current_projections!$A:$AEK,MATCH(Calculations_forecast!$B19,current_projections!$A:$A,0),MATCH(Calculations_forecast!AF$9,current_projections!$2:$2,0)),"n/a")</f>
        <v>6246.4</v>
      </c>
      <c r="AG19" s="60">
        <f>IFERROR(INDEX(current_projections!$A:$AEK,MATCH(Calculations_forecast!$B19,current_projections!$A:$A,0),MATCH(Calculations_forecast!AG$9,current_projections!$2:$2,0)),"n/a")</f>
        <v>6297.9</v>
      </c>
      <c r="AH19" s="60">
        <f>IFERROR(INDEX(current_projections!$A:$AEK,MATCH(Calculations_forecast!$B19,current_projections!$A:$A,0),MATCH(Calculations_forecast!AH$9,current_projections!$2:$2,0)),"n/a")</f>
        <v>6350.8</v>
      </c>
      <c r="AI19" s="60">
        <f>IFERROR(INDEX(current_projections!$A:$AEK,MATCH(Calculations_forecast!$B19,current_projections!$A:$A,0),MATCH(Calculations_forecast!AI$9,current_projections!$2:$2,0)),"n/a")</f>
        <v>6404.9</v>
      </c>
      <c r="AJ19" s="60">
        <f>IFERROR(INDEX(current_projections!$A:$AEK,MATCH(Calculations_forecast!$B19,current_projections!$A:$A,0),MATCH(Calculations_forecast!AJ$9,current_projections!$2:$2,0)),"n/a")</f>
        <v>6462.4</v>
      </c>
      <c r="AK19" s="60">
        <f>IFERROR(INDEX(current_projections!$A:$AEK,MATCH(Calculations_forecast!$B19,current_projections!$A:$A,0),MATCH(Calculations_forecast!AK$9,current_projections!$2:$2,0)),"n/a")</f>
        <v>6520.2</v>
      </c>
      <c r="AL19" s="60">
        <f>IFERROR(INDEX(current_projections!$A:$AEK,MATCH(Calculations_forecast!$B19,current_projections!$A:$A,0),MATCH(Calculations_forecast!AL$9,current_projections!$2:$2,0)),"n/a")</f>
        <v>6577.8</v>
      </c>
      <c r="AM19" s="60">
        <f>IFERROR(INDEX(current_projections!$A:$AEK,MATCH(Calculations_forecast!$B19,current_projections!$A:$A,0),MATCH(Calculations_forecast!AM$9,current_projections!$2:$2,0)),"n/a")</f>
        <v>6634.2</v>
      </c>
      <c r="AN19" s="60">
        <f>IFERROR(INDEX(current_projections!$A:$AEK,MATCH(Calculations_forecast!$B19,current_projections!$A:$A,0),MATCH(Calculations_forecast!AN$9,current_projections!$2:$2,0)),"n/a")</f>
        <v>6688.1</v>
      </c>
      <c r="AO19" s="60">
        <f>IFERROR(INDEX(current_projections!$A:$AEK,MATCH(Calculations_forecast!$B19,current_projections!$A:$A,0),MATCH(Calculations_forecast!AO$9,current_projections!$2:$2,0)),"n/a")</f>
        <v>6739.5</v>
      </c>
      <c r="AP19" s="60">
        <f>IFERROR(INDEX(current_projections!$A:$AEK,MATCH(Calculations_forecast!$B19,current_projections!$A:$A,0),MATCH(Calculations_forecast!AP$9,current_projections!$2:$2,0)),"n/a")</f>
        <v>6787.9</v>
      </c>
      <c r="AQ19" s="60">
        <f>IFERROR(INDEX(current_projections!$A:$AEK,MATCH(Calculations_forecast!$B19,current_projections!$A:$A,0),MATCH(Calculations_forecast!AQ$9,current_projections!$2:$2,0)),"n/a")</f>
        <v>6830.7</v>
      </c>
      <c r="AR19" s="60">
        <f>IFERROR(INDEX(current_projections!$A:$AEK,MATCH(Calculations_forecast!$B19,current_projections!$A:$A,0),MATCH(Calculations_forecast!AR$9,current_projections!$2:$2,0)),"n/a")</f>
        <v>6866.6</v>
      </c>
      <c r="AS19" s="60">
        <f>IFERROR(INDEX(current_projections!$A:$AEK,MATCH(Calculations_forecast!$B19,current_projections!$A:$A,0),MATCH(Calculations_forecast!AS$9,current_projections!$2:$2,0)),"n/a")</f>
        <v>6900.9</v>
      </c>
      <c r="AT19" s="60">
        <f>IFERROR(INDEX(current_projections!$A:$AEK,MATCH(Calculations_forecast!$B19,current_projections!$A:$A,0),MATCH(Calculations_forecast!AT$9,current_projections!$2:$2,0)),"n/a")</f>
        <v>6935.3</v>
      </c>
      <c r="AU19" s="60">
        <f>IFERROR(INDEX(current_projections!$A:$AEK,MATCH(Calculations_forecast!$B19,current_projections!$A:$A,0),MATCH(Calculations_forecast!AU$9,current_projections!$2:$2,0)),"n/a")</f>
        <v>6971.9</v>
      </c>
      <c r="AV19" s="60">
        <f>IFERROR(INDEX(current_projections!$A:$AEK,MATCH(Calculations_forecast!$B19,current_projections!$A:$A,0),MATCH(Calculations_forecast!AV$9,current_projections!$2:$2,0)),"n/a")</f>
        <v>7014.5</v>
      </c>
      <c r="AW19" s="60">
        <f>IFERROR(INDEX(current_projections!$A:$AEK,MATCH(Calculations_forecast!$B19,current_projections!$A:$A,0),MATCH(Calculations_forecast!AW$9,current_projections!$2:$2,0)),"n/a")</f>
        <v>7060.4</v>
      </c>
      <c r="AX19" s="60">
        <f>IFERROR(INDEX(current_projections!$A:$AEK,MATCH(Calculations_forecast!$B19,current_projections!$A:$A,0),MATCH(Calculations_forecast!AX$9,current_projections!$2:$2,0)),"n/a")</f>
        <v>7109.9</v>
      </c>
      <c r="AY19" s="60">
        <f>IFERROR(INDEX(current_projections!$A:$AEK,MATCH(Calculations_forecast!$B19,current_projections!$A:$A,0),MATCH(Calculations_forecast!AY$9,current_projections!$2:$2,0)),"n/a")</f>
        <v>7166.8</v>
      </c>
      <c r="AZ19" s="60">
        <f>IFERROR(INDEX(current_projections!$A:$AEK,MATCH(Calculations_forecast!$B19,current_projections!$A:$A,0),MATCH(Calculations_forecast!AZ$9,current_projections!$2:$2,0)),"n/a")</f>
        <v>7225.7</v>
      </c>
      <c r="BA19" s="60">
        <f>IFERROR(INDEX(current_projections!$A:$AEK,MATCH(Calculations_forecast!$B19,current_projections!$A:$A,0),MATCH(Calculations_forecast!BA$9,current_projections!$2:$2,0)),"n/a")</f>
        <v>7286.5</v>
      </c>
      <c r="BB19" s="60">
        <f>IFERROR(INDEX(current_projections!$A:$AEK,MATCH(Calculations_forecast!$B19,current_projections!$A:$A,0),MATCH(Calculations_forecast!BB$9,current_projections!$2:$2,0)),"n/a")</f>
        <v>7348.2</v>
      </c>
      <c r="BC19" s="60">
        <f>IFERROR(INDEX(current_projections!$A:$AEK,MATCH(Calculations_forecast!$B19,current_projections!$A:$A,0),MATCH(Calculations_forecast!BC$9,current_projections!$2:$2,0)),"n/a")</f>
        <v>7407.2</v>
      </c>
      <c r="BD19" s="60">
        <f>IFERROR(INDEX(current_projections!$A:$AEK,MATCH(Calculations_forecast!$B19,current_projections!$A:$A,0),MATCH(Calculations_forecast!BD$9,current_projections!$2:$2,0)),"n/a")</f>
        <v>7466.1</v>
      </c>
      <c r="BE19" s="60">
        <f>IFERROR(INDEX(current_projections!$A:$AEK,MATCH(Calculations_forecast!$B19,current_projections!$A:$A,0),MATCH(Calculations_forecast!BE$9,current_projections!$2:$2,0)),"n/a")</f>
        <v>7525.9</v>
      </c>
      <c r="BF19" s="60">
        <f>IFERROR(INDEX(current_projections!$A:$AEK,MATCH(Calculations_forecast!$B19,current_projections!$A:$A,0),MATCH(Calculations_forecast!BF$9,current_projections!$2:$2,0)),"n/a")</f>
        <v>7587.1</v>
      </c>
      <c r="BG19" s="60">
        <f>IFERROR(INDEX(current_projections!$A:$AEK,MATCH(Calculations_forecast!$B19,current_projections!$A:$A,0),MATCH(Calculations_forecast!BG$9,current_projections!$2:$2,0)),"n/a")</f>
        <v>7651</v>
      </c>
      <c r="BH19" s="60">
        <f>IFERROR(INDEX(current_projections!$A:$AEK,MATCH(Calculations_forecast!$B19,current_projections!$A:$A,0),MATCH(Calculations_forecast!BH$9,current_projections!$2:$2,0)),"n/a")</f>
        <v>7718</v>
      </c>
      <c r="BI19" s="60">
        <f>IFERROR(INDEX(current_projections!$A:$AEK,MATCH(Calculations_forecast!$B19,current_projections!$A:$A,0),MATCH(Calculations_forecast!BI$9,current_projections!$2:$2,0)),"n/a")</f>
        <v>7786.9</v>
      </c>
      <c r="BJ19" s="60">
        <f>IFERROR(INDEX(current_projections!$A:$AEK,MATCH(Calculations_forecast!$B19,current_projections!$A:$A,0),MATCH(Calculations_forecast!BJ$9,current_projections!$2:$2,0)),"n/a")</f>
        <v>7857.7</v>
      </c>
      <c r="BK19" s="60">
        <f>IFERROR(INDEX(current_projections!$A:$AEK,MATCH(Calculations_forecast!$B19,current_projections!$A:$A,0),MATCH(Calculations_forecast!BK$9,current_projections!$2:$2,0)),"n/a")</f>
        <v>7930.7</v>
      </c>
      <c r="BL19" s="60">
        <f>IFERROR(INDEX(current_projections!$A:$AEK,MATCH(Calculations_forecast!$B19,current_projections!$A:$A,0),MATCH(Calculations_forecast!BL$9,current_projections!$2:$2,0)),"n/a")</f>
        <v>8005</v>
      </c>
      <c r="BM19" s="60">
        <f>IFERROR(INDEX(current_projections!$A:$AEK,MATCH(Calculations_forecast!$B19,current_projections!$A:$A,0),MATCH(Calculations_forecast!BM$9,current_projections!$2:$2,0)),"n/a")</f>
        <v>8080.1</v>
      </c>
      <c r="BN19" s="60">
        <f>IFERROR(INDEX(current_projections!$A:$AEK,MATCH(Calculations_forecast!$B19,current_projections!$A:$A,0),MATCH(Calculations_forecast!BN$9,current_projections!$2:$2,0)),"n/a")</f>
        <v>8155.6</v>
      </c>
      <c r="BO19" s="60">
        <f>IFERROR(INDEX(current_projections!$A:$AEK,MATCH(Calculations_forecast!$B19,current_projections!$A:$A,0),MATCH(Calculations_forecast!BO$9,current_projections!$2:$2,0)),"n/a")</f>
        <v>8229.9</v>
      </c>
      <c r="BP19" s="60">
        <f>IFERROR(INDEX(current_projections!$A:$AEK,MATCH(Calculations_forecast!$B19,current_projections!$A:$A,0),MATCH(Calculations_forecast!BP$9,current_projections!$2:$2,0)),"n/a")</f>
        <v>8304.1</v>
      </c>
      <c r="BQ19" s="60">
        <f>IFERROR(INDEX(current_projections!$A:$AEK,MATCH(Calculations_forecast!$B19,current_projections!$A:$A,0),MATCH(Calculations_forecast!BQ$9,current_projections!$2:$2,0)),"n/a")</f>
        <v>8378.1</v>
      </c>
      <c r="BR19" s="60">
        <f>IFERROR(INDEX(current_projections!$A:$AEK,MATCH(Calculations_forecast!$B19,current_projections!$A:$A,0),MATCH(Calculations_forecast!BR$9,current_projections!$2:$2,0)),"n/a")</f>
        <v>8451.7999999999993</v>
      </c>
      <c r="BS19" s="60">
        <f>IFERROR(INDEX(current_projections!$A:$AEK,MATCH(Calculations_forecast!$B19,current_projections!$A:$A,0),MATCH(Calculations_forecast!BS$9,current_projections!$2:$2,0)),"n/a")</f>
        <v>8525.1</v>
      </c>
      <c r="BT19" s="60">
        <f>IFERROR(INDEX(current_projections!$A:$AEK,MATCH(Calculations_forecast!$B19,current_projections!$A:$A,0),MATCH(Calculations_forecast!BT$9,current_projections!$2:$2,0)),"n/a")</f>
        <v>8598</v>
      </c>
      <c r="BU19" s="60">
        <f>IFERROR(INDEX(current_projections!$A:$AEK,MATCH(Calculations_forecast!$B19,current_projections!$A:$A,0),MATCH(Calculations_forecast!BU$9,current_projections!$2:$2,0)),"n/a")</f>
        <v>8670.7000000000007</v>
      </c>
      <c r="BV19" s="60">
        <f>IFERROR(INDEX(current_projections!$A:$AEK,MATCH(Calculations_forecast!$B19,current_projections!$A:$A,0),MATCH(Calculations_forecast!BV$9,current_projections!$2:$2,0)),"n/a")</f>
        <v>8743.1</v>
      </c>
      <c r="BW19" s="60">
        <f>IFERROR(INDEX(current_projections!$A:$AEK,MATCH(Calculations_forecast!$B19,current_projections!$A:$A,0),MATCH(Calculations_forecast!BW$9,current_projections!$2:$2,0)),"n/a")</f>
        <v>8815.4</v>
      </c>
      <c r="BX19" s="60">
        <f>IFERROR(INDEX(current_projections!$A:$AEK,MATCH(Calculations_forecast!$B19,current_projections!$A:$A,0),MATCH(Calculations_forecast!BX$9,current_projections!$2:$2,0)),"n/a")</f>
        <v>8887.6</v>
      </c>
      <c r="BY19" s="60">
        <f>IFERROR(INDEX(current_projections!$A:$AEK,MATCH(Calculations_forecast!$B19,current_projections!$A:$A,0),MATCH(Calculations_forecast!BY$9,current_projections!$2:$2,0)),"n/a")</f>
        <v>8959.5</v>
      </c>
      <c r="BZ19" s="60">
        <f>IFERROR(INDEX(current_projections!$A:$AEK,MATCH(Calculations_forecast!$B19,current_projections!$A:$A,0),MATCH(Calculations_forecast!BZ$9,current_projections!$2:$2,0)),"n/a")</f>
        <v>9031.2999999999993</v>
      </c>
      <c r="CA19" s="60">
        <f>IFERROR(INDEX(current_projections!$A:$AEK,MATCH(Calculations_forecast!$B19,current_projections!$A:$A,0),MATCH(Calculations_forecast!CA$9,current_projections!$2:$2,0)),"n/a")</f>
        <v>9102.7000000000007</v>
      </c>
      <c r="CB19" s="60">
        <f>IFERROR(INDEX(current_projections!$A:$AEK,MATCH(Calculations_forecast!$B19,current_projections!$A:$A,0),MATCH(Calculations_forecast!CB$9,current_projections!$2:$2,0)),"n/a")</f>
        <v>9174.5</v>
      </c>
      <c r="CC19" s="60">
        <f>IFERROR(INDEX(current_projections!$A:$AEK,MATCH(Calculations_forecast!$B19,current_projections!$A:$A,0),MATCH(Calculations_forecast!CC$9,current_projections!$2:$2,0)),"n/a")</f>
        <v>9245.7000000000007</v>
      </c>
      <c r="CD19" s="60">
        <f>IFERROR(INDEX(current_projections!$A:$AEK,MATCH(Calculations_forecast!$B19,current_projections!$A:$A,0),MATCH(Calculations_forecast!CD$9,current_projections!$2:$2,0)),"n/a")</f>
        <v>9316</v>
      </c>
      <c r="CE19" s="60">
        <f>IFERROR(INDEX(current_projections!$A:$AEK,MATCH(Calculations_forecast!$B19,current_projections!$A:$A,0),MATCH(Calculations_forecast!CE$9,current_projections!$2:$2,0)),"n/a")</f>
        <v>9385.1</v>
      </c>
      <c r="CF19" s="60">
        <f>IFERROR(INDEX(current_projections!$A:$AEK,MATCH(Calculations_forecast!$B19,current_projections!$A:$A,0),MATCH(Calculations_forecast!CF$9,current_projections!$2:$2,0)),"n/a")</f>
        <v>9452.5</v>
      </c>
      <c r="CG19" s="60">
        <f>IFERROR(INDEX(current_projections!$A:$AEK,MATCH(Calculations_forecast!$B19,current_projections!$A:$A,0),MATCH(Calculations_forecast!CG$9,current_projections!$2:$2,0)),"n/a")</f>
        <v>9518.4</v>
      </c>
      <c r="CH19" s="60">
        <f>IFERROR(INDEX(current_projections!$A:$AEK,MATCH(Calculations_forecast!$B19,current_projections!$A:$A,0),MATCH(Calculations_forecast!CH$9,current_projections!$2:$2,0)),"n/a")</f>
        <v>9582.9</v>
      </c>
      <c r="CI19" s="60">
        <f>IFERROR(INDEX(current_projections!$A:$AEK,MATCH(Calculations_forecast!$B19,current_projections!$A:$A,0),MATCH(Calculations_forecast!CI$9,current_projections!$2:$2,0)),"n/a")</f>
        <v>9645.2000000000007</v>
      </c>
      <c r="CJ19" s="60">
        <f>IFERROR(INDEX(current_projections!$A:$AEK,MATCH(Calculations_forecast!$B19,current_projections!$A:$A,0),MATCH(Calculations_forecast!CJ$9,current_projections!$2:$2,0)),"n/a")</f>
        <v>9705.5</v>
      </c>
      <c r="CK19" s="60">
        <f>IFERROR(INDEX(current_projections!$A:$AEK,MATCH(Calculations_forecast!$B19,current_projections!$A:$A,0),MATCH(Calculations_forecast!CK$9,current_projections!$2:$2,0)),"n/a")</f>
        <v>9764.7000000000007</v>
      </c>
      <c r="CL19" s="60">
        <f>IFERROR(INDEX(current_projections!$A:$AEK,MATCH(Calculations_forecast!$B19,current_projections!$A:$A,0),MATCH(Calculations_forecast!CL$9,current_projections!$2:$2,0)),"n/a")</f>
        <v>9823.2999999999993</v>
      </c>
      <c r="CM19" s="60">
        <f>IFERROR(INDEX(current_projections!$A:$AEK,MATCH(Calculations_forecast!$B19,current_projections!$A:$A,0),MATCH(Calculations_forecast!CM$9,current_projections!$2:$2,0)),"n/a")</f>
        <v>9881.9</v>
      </c>
      <c r="CN19" s="60">
        <f>IFERROR(INDEX(current_projections!$A:$AEK,MATCH(Calculations_forecast!$B19,current_projections!$A:$A,0),MATCH(Calculations_forecast!CN$9,current_projections!$2:$2,0)),"n/a")</f>
        <v>9940.4</v>
      </c>
      <c r="CO19" s="60">
        <f>IFERROR(INDEX(current_projections!$A:$AEK,MATCH(Calculations_forecast!$B19,current_projections!$A:$A,0),MATCH(Calculations_forecast!CO$9,current_projections!$2:$2,0)),"n/a")</f>
        <v>9999.2000000000007</v>
      </c>
      <c r="CP19" s="60">
        <f>IFERROR(INDEX(current_projections!$A:$AEK,MATCH(Calculations_forecast!$B19,current_projections!$A:$A,0),MATCH(Calculations_forecast!CP$9,current_projections!$2:$2,0)),"n/a")</f>
        <v>10058.5</v>
      </c>
      <c r="CQ19" s="60">
        <f>IFERROR(INDEX(current_projections!$A:$AEK,MATCH(Calculations_forecast!$B19,current_projections!$A:$A,0),MATCH(Calculations_forecast!CQ$9,current_projections!$2:$2,0)),"n/a")</f>
        <v>10119.200000000001</v>
      </c>
      <c r="CR19" s="60">
        <f>IFERROR(INDEX(current_projections!$A:$AEK,MATCH(Calculations_forecast!$B19,current_projections!$A:$A,0),MATCH(Calculations_forecast!CR$9,current_projections!$2:$2,0)),"n/a")</f>
        <v>10181.1</v>
      </c>
      <c r="CS19" s="60">
        <f>IFERROR(INDEX(current_projections!$A:$AEK,MATCH(Calculations_forecast!$B19,current_projections!$A:$A,0),MATCH(Calculations_forecast!CS$9,current_projections!$2:$2,0)),"n/a")</f>
        <v>10243.9</v>
      </c>
      <c r="CT19" s="60">
        <f>IFERROR(INDEX(current_projections!$A:$AEK,MATCH(Calculations_forecast!$B19,current_projections!$A:$A,0),MATCH(Calculations_forecast!CT$9,current_projections!$2:$2,0)),"n/a")</f>
        <v>10307.4</v>
      </c>
      <c r="CU19" s="60">
        <f>IFERROR(INDEX(current_projections!$A:$AEK,MATCH(Calculations_forecast!$B19,current_projections!$A:$A,0),MATCH(Calculations_forecast!CU$9,current_projections!$2:$2,0)),"n/a")</f>
        <v>10371.9</v>
      </c>
      <c r="CV19" s="60">
        <f>IFERROR(INDEX(current_projections!$A:$AEK,MATCH(Calculations_forecast!$B19,current_projections!$A:$A,0),MATCH(Calculations_forecast!CV$9,current_projections!$2:$2,0)),"n/a")</f>
        <v>10436.799999999999</v>
      </c>
      <c r="CW19" s="60">
        <f>IFERROR(INDEX(current_projections!$A:$AEK,MATCH(Calculations_forecast!$B19,current_projections!$A:$A,0),MATCH(Calculations_forecast!CW$9,current_projections!$2:$2,0)),"n/a")</f>
        <v>10502.4</v>
      </c>
      <c r="CX19" s="60">
        <f>IFERROR(INDEX(current_projections!$A:$AEK,MATCH(Calculations_forecast!$B19,current_projections!$A:$A,0),MATCH(Calculations_forecast!CX$9,current_projections!$2:$2,0)),"n/a")</f>
        <v>10568.8</v>
      </c>
      <c r="CY19" s="60">
        <f>IFERROR(INDEX(current_projections!$A:$AEK,MATCH(Calculations_forecast!$B19,current_projections!$A:$A,0),MATCH(Calculations_forecast!CY$9,current_projections!$2:$2,0)),"n/a")</f>
        <v>10635.8</v>
      </c>
      <c r="CZ19" s="60">
        <f>IFERROR(INDEX(current_projections!$A:$AEK,MATCH(Calculations_forecast!$B19,current_projections!$A:$A,0),MATCH(Calculations_forecast!CZ$9,current_projections!$2:$2,0)),"n/a")</f>
        <v>10702.2</v>
      </c>
      <c r="DA19" s="60">
        <f>IFERROR(INDEX(current_projections!$A:$AEK,MATCH(Calculations_forecast!$B19,current_projections!$A:$A,0),MATCH(Calculations_forecast!DA$9,current_projections!$2:$2,0)),"n/a")</f>
        <v>10770.3</v>
      </c>
      <c r="DB19" s="60">
        <f>IFERROR(INDEX(current_projections!$A:$AEK,MATCH(Calculations_forecast!$B19,current_projections!$A:$A,0),MATCH(Calculations_forecast!DB$9,current_projections!$2:$2,0)),"n/a")</f>
        <v>10841</v>
      </c>
      <c r="DC19" s="60">
        <f>IFERROR(INDEX(current_projections!$A:$AEK,MATCH(Calculations_forecast!$B19,current_projections!$A:$A,0),MATCH(Calculations_forecast!DC$9,current_projections!$2:$2,0)),"n/a")</f>
        <v>10915.4</v>
      </c>
      <c r="DD19" s="60">
        <f>IFERROR(INDEX(current_projections!$A:$AEK,MATCH(Calculations_forecast!$B19,current_projections!$A:$A,0),MATCH(Calculations_forecast!DD$9,current_projections!$2:$2,0)),"n/a")</f>
        <v>10994</v>
      </c>
      <c r="DE19" s="60">
        <f>IFERROR(INDEX(current_projections!$A:$AEK,MATCH(Calculations_forecast!$B19,current_projections!$A:$A,0),MATCH(Calculations_forecast!DE$9,current_projections!$2:$2,0)),"n/a")</f>
        <v>11077</v>
      </c>
      <c r="DF19" s="60">
        <f>IFERROR(INDEX(current_projections!$A:$AEK,MATCH(Calculations_forecast!$B19,current_projections!$A:$A,0),MATCH(Calculations_forecast!DF$9,current_projections!$2:$2,0)),"n/a")</f>
        <v>11165.2</v>
      </c>
      <c r="DG19" s="60">
        <f>IFERROR(INDEX(current_projections!$A:$AEK,MATCH(Calculations_forecast!$B19,current_projections!$A:$A,0),MATCH(Calculations_forecast!DG$9,current_projections!$2:$2,0)),"n/a")</f>
        <v>11260.7</v>
      </c>
      <c r="DH19" s="60">
        <f>IFERROR(INDEX(current_projections!$A:$AEK,MATCH(Calculations_forecast!$B19,current_projections!$A:$A,0),MATCH(Calculations_forecast!DH$9,current_projections!$2:$2,0)),"n/a")</f>
        <v>11363.1</v>
      </c>
      <c r="DI19" s="60">
        <f>IFERROR(INDEX(current_projections!$A:$AEK,MATCH(Calculations_forecast!$B19,current_projections!$A:$A,0),MATCH(Calculations_forecast!DI$9,current_projections!$2:$2,0)),"n/a")</f>
        <v>11470.5</v>
      </c>
      <c r="DJ19" s="60">
        <f>IFERROR(INDEX(current_projections!$A:$AEK,MATCH(Calculations_forecast!$B19,current_projections!$A:$A,0),MATCH(Calculations_forecast!DJ$9,current_projections!$2:$2,0)),"n/a")</f>
        <v>11582.6</v>
      </c>
      <c r="DK19" s="60">
        <f>IFERROR(INDEX(current_projections!$A:$AEK,MATCH(Calculations_forecast!$B19,current_projections!$A:$A,0),MATCH(Calculations_forecast!DK$9,current_projections!$2:$2,0)),"n/a")</f>
        <v>11698.7</v>
      </c>
      <c r="DL19" s="60">
        <f>IFERROR(INDEX(current_projections!$A:$AEK,MATCH(Calculations_forecast!$B19,current_projections!$A:$A,0),MATCH(Calculations_forecast!DL$9,current_projections!$2:$2,0)),"n/a")</f>
        <v>11818.5</v>
      </c>
      <c r="DM19" s="60">
        <f>IFERROR(INDEX(current_projections!$A:$AEK,MATCH(Calculations_forecast!$B19,current_projections!$A:$A,0),MATCH(Calculations_forecast!DM$9,current_projections!$2:$2,0)),"n/a")</f>
        <v>11941.5</v>
      </c>
      <c r="DN19" s="60">
        <f>IFERROR(INDEX(current_projections!$A:$AEK,MATCH(Calculations_forecast!$B19,current_projections!$A:$A,0),MATCH(Calculations_forecast!DN$9,current_projections!$2:$2,0)),"n/a")</f>
        <v>12067.1</v>
      </c>
      <c r="DO19" s="60">
        <f>IFERROR(INDEX(current_projections!$A:$AEK,MATCH(Calculations_forecast!$B19,current_projections!$A:$A,0),MATCH(Calculations_forecast!DO$9,current_projections!$2:$2,0)),"n/a")</f>
        <v>12193.7</v>
      </c>
      <c r="DP19" s="60">
        <f>IFERROR(INDEX(current_projections!$A:$AEK,MATCH(Calculations_forecast!$B19,current_projections!$A:$A,0),MATCH(Calculations_forecast!DP$9,current_projections!$2:$2,0)),"n/a")</f>
        <v>12324</v>
      </c>
      <c r="DQ19" s="60">
        <f>IFERROR(INDEX(current_projections!$A:$AEK,MATCH(Calculations_forecast!$B19,current_projections!$A:$A,0),MATCH(Calculations_forecast!DQ$9,current_projections!$2:$2,0)),"n/a")</f>
        <v>12455.8</v>
      </c>
      <c r="DR19" s="60">
        <f>IFERROR(INDEX(current_projections!$A:$AEK,MATCH(Calculations_forecast!$B19,current_projections!$A:$A,0),MATCH(Calculations_forecast!DR$9,current_projections!$2:$2,0)),"n/a")</f>
        <v>12588.1</v>
      </c>
      <c r="DS19" s="60">
        <f>IFERROR(INDEX(current_projections!$A:$AEK,MATCH(Calculations_forecast!$B19,current_projections!$A:$A,0),MATCH(Calculations_forecast!DS$9,current_projections!$2:$2,0)),"n/a")</f>
        <v>12720.2</v>
      </c>
      <c r="DT19" s="60">
        <f>IFERROR(INDEX(current_projections!$A:$AEK,MATCH(Calculations_forecast!$B19,current_projections!$A:$A,0),MATCH(Calculations_forecast!DT$9,current_projections!$2:$2,0)),"n/a")</f>
        <v>12852.7</v>
      </c>
      <c r="DU19" s="60">
        <f>IFERROR(INDEX(current_projections!$A:$AEK,MATCH(Calculations_forecast!$B19,current_projections!$A:$A,0),MATCH(Calculations_forecast!DU$9,current_projections!$2:$2,0)),"n/a")</f>
        <v>12983.4</v>
      </c>
      <c r="DV19" s="60">
        <f>IFERROR(INDEX(current_projections!$A:$AEK,MATCH(Calculations_forecast!$B19,current_projections!$A:$A,0),MATCH(Calculations_forecast!DV$9,current_projections!$2:$2,0)),"n/a")</f>
        <v>13111</v>
      </c>
      <c r="DW19" s="60">
        <f>IFERROR(INDEX(current_projections!$A:$AEK,MATCH(Calculations_forecast!$B19,current_projections!$A:$A,0),MATCH(Calculations_forecast!DW$9,current_projections!$2:$2,0)),"n/a")</f>
        <v>13232.8</v>
      </c>
      <c r="DX19" s="60">
        <f>IFERROR(INDEX(current_projections!$A:$AEK,MATCH(Calculations_forecast!$B19,current_projections!$A:$A,0),MATCH(Calculations_forecast!DX$9,current_projections!$2:$2,0)),"n/a")</f>
        <v>13348.5</v>
      </c>
      <c r="DY19" s="60">
        <f>IFERROR(INDEX(current_projections!$A:$AEK,MATCH(Calculations_forecast!$B19,current_projections!$A:$A,0),MATCH(Calculations_forecast!DY$9,current_projections!$2:$2,0)),"n/a")</f>
        <v>13459.8</v>
      </c>
      <c r="DZ19" s="60">
        <f>IFERROR(INDEX(current_projections!$A:$AEK,MATCH(Calculations_forecast!$B19,current_projections!$A:$A,0),MATCH(Calculations_forecast!DZ$9,current_projections!$2:$2,0)),"n/a")</f>
        <v>13566.7</v>
      </c>
      <c r="EA19" s="60">
        <f>IFERROR(INDEX(current_projections!$A:$AEK,MATCH(Calculations_forecast!$B19,current_projections!$A:$A,0),MATCH(Calculations_forecast!EA$9,current_projections!$2:$2,0)),"n/a")</f>
        <v>13668.3</v>
      </c>
      <c r="EB19" s="60">
        <f>IFERROR(INDEX(current_projections!$A:$AEK,MATCH(Calculations_forecast!$B19,current_projections!$A:$A,0),MATCH(Calculations_forecast!EB$9,current_projections!$2:$2,0)),"n/a")</f>
        <v>13765.5</v>
      </c>
      <c r="EC19" s="60">
        <f>IFERROR(INDEX(current_projections!$A:$AEK,MATCH(Calculations_forecast!$B19,current_projections!$A:$A,0),MATCH(Calculations_forecast!EC$9,current_projections!$2:$2,0)),"n/a")</f>
        <v>13860</v>
      </c>
      <c r="ED19" s="60">
        <f>IFERROR(INDEX(current_projections!$A:$AEK,MATCH(Calculations_forecast!$B19,current_projections!$A:$A,0),MATCH(Calculations_forecast!ED$9,current_projections!$2:$2,0)),"n/a")</f>
        <v>13952.6</v>
      </c>
      <c r="EE19" s="60">
        <f>IFERROR(INDEX(current_projections!$A:$AEK,MATCH(Calculations_forecast!$B19,current_projections!$A:$A,0),MATCH(Calculations_forecast!EE$9,current_projections!$2:$2,0)),"n/a")</f>
        <v>14045.9</v>
      </c>
      <c r="EF19" s="60">
        <f>IFERROR(INDEX(current_projections!$A:$AEK,MATCH(Calculations_forecast!$B19,current_projections!$A:$A,0),MATCH(Calculations_forecast!EF$9,current_projections!$2:$2,0)),"n/a")</f>
        <v>14138</v>
      </c>
      <c r="EG19" s="60">
        <f>IFERROR(INDEX(current_projections!$A:$AEK,MATCH(Calculations_forecast!$B19,current_projections!$A:$A,0),MATCH(Calculations_forecast!EG$9,current_projections!$2:$2,0)),"n/a")</f>
        <v>14230</v>
      </c>
      <c r="EH19" s="60">
        <f>IFERROR(INDEX(current_projections!$A:$AEK,MATCH(Calculations_forecast!$B19,current_projections!$A:$A,0),MATCH(Calculations_forecast!EH$9,current_projections!$2:$2,0)),"n/a")</f>
        <v>14322.6</v>
      </c>
      <c r="EI19" s="60">
        <f>IFERROR(INDEX(current_projections!$A:$AEK,MATCH(Calculations_forecast!$B19,current_projections!$A:$A,0),MATCH(Calculations_forecast!EI$9,current_projections!$2:$2,0)),"n/a")</f>
        <v>14416.9</v>
      </c>
      <c r="EJ19" s="60">
        <f>IFERROR(INDEX(current_projections!$A:$AEK,MATCH(Calculations_forecast!$B19,current_projections!$A:$A,0),MATCH(Calculations_forecast!EJ$9,current_projections!$2:$2,0)),"n/a")</f>
        <v>14514.9</v>
      </c>
      <c r="EK19" s="60">
        <f>IFERROR(INDEX(current_projections!$A:$AEK,MATCH(Calculations_forecast!$B19,current_projections!$A:$A,0),MATCH(Calculations_forecast!EK$9,current_projections!$2:$2,0)),"n/a")</f>
        <v>14613.4</v>
      </c>
      <c r="EL19" s="60">
        <f>IFERROR(INDEX(current_projections!$A:$AEK,MATCH(Calculations_forecast!$B19,current_projections!$A:$A,0),MATCH(Calculations_forecast!EL$9,current_projections!$2:$2,0)),"n/a")</f>
        <v>14711.7</v>
      </c>
      <c r="EM19" s="60">
        <f>IFERROR(INDEX(current_projections!$A:$AEK,MATCH(Calculations_forecast!$B19,current_projections!$A:$A,0),MATCH(Calculations_forecast!EM$9,current_projections!$2:$2,0)),"n/a")</f>
        <v>14809.5</v>
      </c>
      <c r="EN19" s="60">
        <f>IFERROR(INDEX(current_projections!$A:$AEK,MATCH(Calculations_forecast!$B19,current_projections!$A:$A,0),MATCH(Calculations_forecast!EN$9,current_projections!$2:$2,0)),"n/a")</f>
        <v>14904.3</v>
      </c>
      <c r="EO19" s="60">
        <f>IFERROR(INDEX(current_projections!$A:$AEK,MATCH(Calculations_forecast!$B19,current_projections!$A:$A,0),MATCH(Calculations_forecast!EO$9,current_projections!$2:$2,0)),"n/a")</f>
        <v>14996.5</v>
      </c>
      <c r="EP19" s="60">
        <f>IFERROR(INDEX(current_projections!$A:$AEK,MATCH(Calculations_forecast!$B19,current_projections!$A:$A,0),MATCH(Calculations_forecast!EP$9,current_projections!$2:$2,0)),"n/a")</f>
        <v>15085.5</v>
      </c>
      <c r="EQ19" s="60">
        <f>IFERROR(INDEX(current_projections!$A:$AEK,MATCH(Calculations_forecast!$B19,current_projections!$A:$A,0),MATCH(Calculations_forecast!EQ$9,current_projections!$2:$2,0)),"n/a")</f>
        <v>15168.4</v>
      </c>
      <c r="ER19" s="60">
        <f>IFERROR(INDEX(current_projections!$A:$AEK,MATCH(Calculations_forecast!$B19,current_projections!$A:$A,0),MATCH(Calculations_forecast!ER$9,current_projections!$2:$2,0)),"n/a")</f>
        <v>15246.9</v>
      </c>
      <c r="ES19" s="60">
        <f>IFERROR(INDEX(current_projections!$A:$AEK,MATCH(Calculations_forecast!$B19,current_projections!$A:$A,0),MATCH(Calculations_forecast!ES$9,current_projections!$2:$2,0)),"n/a")</f>
        <v>15322.8</v>
      </c>
      <c r="ET19" s="60">
        <f>IFERROR(INDEX(current_projections!$A:$AEK,MATCH(Calculations_forecast!$B19,current_projections!$A:$A,0),MATCH(Calculations_forecast!ET$9,current_projections!$2:$2,0)),"n/a")</f>
        <v>15396.9</v>
      </c>
      <c r="EU19" s="60">
        <f>IFERROR(INDEX(current_projections!$A:$AEK,MATCH(Calculations_forecast!$B19,current_projections!$A:$A,0),MATCH(Calculations_forecast!EU$9,current_projections!$2:$2,0)),"n/a")</f>
        <v>15470.9</v>
      </c>
      <c r="EV19" s="60">
        <f>IFERROR(INDEX(current_projections!$A:$AEK,MATCH(Calculations_forecast!$B19,current_projections!$A:$A,0),MATCH(Calculations_forecast!EV$9,current_projections!$2:$2,0)),"n/a")</f>
        <v>15545.5</v>
      </c>
      <c r="EW19" s="60">
        <f>IFERROR(INDEX(current_projections!$A:$AEK,MATCH(Calculations_forecast!$B19,current_projections!$A:$A,0),MATCH(Calculations_forecast!EW$9,current_projections!$2:$2,0)),"n/a")</f>
        <v>15619.2</v>
      </c>
      <c r="EX19" s="60">
        <f>IFERROR(INDEX(current_projections!$A:$AEK,MATCH(Calculations_forecast!$B19,current_projections!$A:$A,0),MATCH(Calculations_forecast!EX$9,current_projections!$2:$2,0)),"n/a")</f>
        <v>15692</v>
      </c>
      <c r="EY19" s="60">
        <f>IFERROR(INDEX(current_projections!$A:$AEK,MATCH(Calculations_forecast!$B19,current_projections!$A:$A,0),MATCH(Calculations_forecast!EY$9,current_projections!$2:$2,0)),"n/a")</f>
        <v>15764.5</v>
      </c>
      <c r="EZ19" s="60">
        <f>IFERROR(INDEX(current_projections!$A:$AEK,MATCH(Calculations_forecast!$B19,current_projections!$A:$A,0),MATCH(Calculations_forecast!EZ$9,current_projections!$2:$2,0)),"n/a")</f>
        <v>15836.5</v>
      </c>
      <c r="FA19" s="60">
        <f>IFERROR(INDEX(current_projections!$A:$AEK,MATCH(Calculations_forecast!$B19,current_projections!$A:$A,0),MATCH(Calculations_forecast!FA$9,current_projections!$2:$2,0)),"n/a")</f>
        <v>15905.9</v>
      </c>
      <c r="FB19" s="60">
        <f>IFERROR(INDEX(current_projections!$A:$AEK,MATCH(Calculations_forecast!$B19,current_projections!$A:$A,0),MATCH(Calculations_forecast!FB$9,current_projections!$2:$2,0)),"n/a")</f>
        <v>15971.7</v>
      </c>
      <c r="FC19" s="60">
        <f>IFERROR(INDEX(current_projections!$A:$AEK,MATCH(Calculations_forecast!$B19,current_projections!$A:$A,0),MATCH(Calculations_forecast!FC$9,current_projections!$2:$2,0)),"n/a")</f>
        <v>16031.6</v>
      </c>
      <c r="FD19" s="60">
        <f>IFERROR(INDEX(current_projections!$A:$AEK,MATCH(Calculations_forecast!$B19,current_projections!$A:$A,0),MATCH(Calculations_forecast!FD$9,current_projections!$2:$2,0)),"n/a")</f>
        <v>16082.9</v>
      </c>
      <c r="FE19" s="60">
        <f>IFERROR(INDEX(current_projections!$A:$AEK,MATCH(Calculations_forecast!$B19,current_projections!$A:$A,0),MATCH(Calculations_forecast!FE$9,current_projections!$2:$2,0)),"n/a")</f>
        <v>16130.1</v>
      </c>
      <c r="FF19" s="60">
        <f>IFERROR(INDEX(current_projections!$A:$AEK,MATCH(Calculations_forecast!$B19,current_projections!$A:$A,0),MATCH(Calculations_forecast!FF$9,current_projections!$2:$2,0)),"n/a")</f>
        <v>16174.2</v>
      </c>
      <c r="FG19" s="60">
        <f>IFERROR(INDEX(current_projections!$A:$AEK,MATCH(Calculations_forecast!$B19,current_projections!$A:$A,0),MATCH(Calculations_forecast!FG$9,current_projections!$2:$2,0)),"n/a")</f>
        <v>16214.8</v>
      </c>
      <c r="FH19" s="60">
        <f>IFERROR(INDEX(current_projections!$A:$AEK,MATCH(Calculations_forecast!$B19,current_projections!$A:$A,0),MATCH(Calculations_forecast!FH$9,current_projections!$2:$2,0)),"n/a")</f>
        <v>16255.3</v>
      </c>
      <c r="FI19" s="60">
        <f>IFERROR(INDEX(current_projections!$A:$AEK,MATCH(Calculations_forecast!$B19,current_projections!$A:$A,0),MATCH(Calculations_forecast!FI$9,current_projections!$2:$2,0)),"n/a")</f>
        <v>16296.2</v>
      </c>
      <c r="FJ19" s="60">
        <f>IFERROR(INDEX(current_projections!$A:$AEK,MATCH(Calculations_forecast!$B19,current_projections!$A:$A,0),MATCH(Calculations_forecast!FJ$9,current_projections!$2:$2,0)),"n/a")</f>
        <v>16338.8</v>
      </c>
      <c r="FK19" s="60">
        <f>IFERROR(INDEX(current_projections!$A:$AEK,MATCH(Calculations_forecast!$B19,current_projections!$A:$A,0),MATCH(Calculations_forecast!FK$9,current_projections!$2:$2,0)),"n/a")</f>
        <v>16388</v>
      </c>
      <c r="FL19" s="60">
        <f>IFERROR(INDEX(current_projections!$A:$AEK,MATCH(Calculations_forecast!$B19,current_projections!$A:$A,0),MATCH(Calculations_forecast!FL$9,current_projections!$2:$2,0)),"n/a")</f>
        <v>16439.8</v>
      </c>
      <c r="FM19" s="60">
        <f>IFERROR(INDEX(current_projections!$A:$AEK,MATCH(Calculations_forecast!$B19,current_projections!$A:$A,0),MATCH(Calculations_forecast!FM$9,current_projections!$2:$2,0)),"n/a")</f>
        <v>16494.2</v>
      </c>
      <c r="FN19" s="60">
        <f>IFERROR(INDEX(current_projections!$A:$AEK,MATCH(Calculations_forecast!$B19,current_projections!$A:$A,0),MATCH(Calculations_forecast!FN$9,current_projections!$2:$2,0)),"n/a")</f>
        <v>16551.3</v>
      </c>
      <c r="FO19" s="60">
        <f>IFERROR(INDEX(current_projections!$A:$AEK,MATCH(Calculations_forecast!$B19,current_projections!$A:$A,0),MATCH(Calculations_forecast!FO$9,current_projections!$2:$2,0)),"n/a")</f>
        <v>16610.400000000001</v>
      </c>
      <c r="FP19" s="60">
        <f>IFERROR(INDEX(current_projections!$A:$AEK,MATCH(Calculations_forecast!$B19,current_projections!$A:$A,0),MATCH(Calculations_forecast!FP$9,current_projections!$2:$2,0)),"n/a")</f>
        <v>16673.3</v>
      </c>
      <c r="FQ19" s="60">
        <f>IFERROR(INDEX(current_projections!$A:$AEK,MATCH(Calculations_forecast!$B19,current_projections!$A:$A,0),MATCH(Calculations_forecast!FQ$9,current_projections!$2:$2,0)),"n/a")</f>
        <v>16738.5</v>
      </c>
      <c r="FR19" s="60">
        <f>IFERROR(INDEX(current_projections!$A:$AEK,MATCH(Calculations_forecast!$B19,current_projections!$A:$A,0),MATCH(Calculations_forecast!FR$9,current_projections!$2:$2,0)),"n/a")</f>
        <v>16805.8</v>
      </c>
      <c r="FS19" s="60">
        <f>IFERROR(INDEX(current_projections!$A:$AEK,MATCH(Calculations_forecast!$B19,current_projections!$A:$A,0),MATCH(Calculations_forecast!FS$9,current_projections!$2:$2,0)),"n/a")</f>
        <v>16875.3</v>
      </c>
      <c r="FT19" s="60">
        <f>IFERROR(INDEX(current_projections!$A:$AEK,MATCH(Calculations_forecast!$B19,current_projections!$A:$A,0),MATCH(Calculations_forecast!FT$9,current_projections!$2:$2,0)),"n/a")</f>
        <v>16945.900000000001</v>
      </c>
      <c r="FU19" s="60">
        <f>IFERROR(INDEX(current_projections!$A:$AEK,MATCH(Calculations_forecast!$B19,current_projections!$A:$A,0),MATCH(Calculations_forecast!FU$9,current_projections!$2:$2,0)),"n/a")</f>
        <v>17017.7</v>
      </c>
      <c r="FV19" s="60">
        <f>IFERROR(INDEX(current_projections!$A:$AEK,MATCH(Calculations_forecast!$B19,current_projections!$A:$A,0),MATCH(Calculations_forecast!FV$9,current_projections!$2:$2,0)),"n/a")</f>
        <v>17090.3</v>
      </c>
      <c r="FW19" s="60">
        <f>IFERROR(INDEX(current_projections!$A:$AEK,MATCH(Calculations_forecast!$B19,current_projections!$A:$A,0),MATCH(Calculations_forecast!FW$9,current_projections!$2:$2,0)),"n/a")</f>
        <v>17162.599999999999</v>
      </c>
      <c r="FX19" s="60">
        <f>IFERROR(INDEX(current_projections!$A:$AEK,MATCH(Calculations_forecast!$B19,current_projections!$A:$A,0),MATCH(Calculations_forecast!FX$9,current_projections!$2:$2,0)),"n/a")</f>
        <v>17235.8</v>
      </c>
      <c r="FY19" s="60">
        <f>IFERROR(INDEX(current_projections!$A:$AEK,MATCH(Calculations_forecast!$B19,current_projections!$A:$A,0),MATCH(Calculations_forecast!FY$9,current_projections!$2:$2,0)),"n/a")</f>
        <v>17309.599999999999</v>
      </c>
      <c r="FZ19" s="60">
        <f>IFERROR(INDEX(current_projections!$A:$AEK,MATCH(Calculations_forecast!$B19,current_projections!$A:$A,0),MATCH(Calculations_forecast!FZ$9,current_projections!$2:$2,0)),"n/a")</f>
        <v>17384.2</v>
      </c>
      <c r="GA19" s="60">
        <f>IFERROR(INDEX(current_projections!$A:$AEK,MATCH(Calculations_forecast!$B19,current_projections!$A:$A,0),MATCH(Calculations_forecast!GA$9,current_projections!$2:$2,0)),"n/a")</f>
        <v>17459.7</v>
      </c>
      <c r="GB19" s="60">
        <f>IFERROR(INDEX(current_projections!$A:$AEK,MATCH(Calculations_forecast!$B19,current_projections!$A:$A,0),MATCH(Calculations_forecast!GB$9,current_projections!$2:$2,0)),"n/a")</f>
        <v>17536.5</v>
      </c>
      <c r="GC19" s="60">
        <f>IFERROR(INDEX(current_projections!$A:$AEK,MATCH(Calculations_forecast!$B19,current_projections!$A:$A,0),MATCH(Calculations_forecast!GC$9,current_projections!$2:$2,0)),"n/a")</f>
        <v>17613.5</v>
      </c>
      <c r="GD19" s="60">
        <f>IFERROR(INDEX(current_projections!$A:$AEK,MATCH(Calculations_forecast!$B19,current_projections!$A:$A,0),MATCH(Calculations_forecast!GD$9,current_projections!$2:$2,0)),"n/a")</f>
        <v>17690.3</v>
      </c>
      <c r="GE19" s="60">
        <f>IFERROR(INDEX(current_projections!$A:$AEK,MATCH(Calculations_forecast!$B19,current_projections!$A:$A,0),MATCH(Calculations_forecast!GE$9,current_projections!$2:$2,0)),"n/a")</f>
        <v>17766.400000000001</v>
      </c>
      <c r="GF19" s="60">
        <f>IFERROR(INDEX(current_projections!$A:$AEK,MATCH(Calculations_forecast!$B19,current_projections!$A:$A,0),MATCH(Calculations_forecast!GF$9,current_projections!$2:$2,0)),"n/a")</f>
        <v>17840.099999999999</v>
      </c>
      <c r="GG19" s="60">
        <f>IFERROR(INDEX(current_projections!$A:$AEK,MATCH(Calculations_forecast!$B19,current_projections!$A:$A,0),MATCH(Calculations_forecast!GG$9,current_projections!$2:$2,0)),"n/a")</f>
        <v>17913.5</v>
      </c>
      <c r="GH19" s="60">
        <f>IFERROR(INDEX(current_projections!$A:$AEK,MATCH(Calculations_forecast!$B19,current_projections!$A:$A,0),MATCH(Calculations_forecast!GH$9,current_projections!$2:$2,0)),"n/a")</f>
        <v>17986.900000000001</v>
      </c>
      <c r="GI19" s="60">
        <f>IFERROR(INDEX(current_projections!$A:$AEK,MATCH(Calculations_forecast!$B19,current_projections!$A:$A,0),MATCH(Calculations_forecast!GI$9,current_projections!$2:$2,0)),"n/a")</f>
        <v>18060.099999999999</v>
      </c>
      <c r="GJ19" s="60">
        <f>IFERROR(INDEX(current_projections!$A:$AEK,MATCH(Calculations_forecast!$B19,current_projections!$A:$A,0),MATCH(Calculations_forecast!GJ$9,current_projections!$2:$2,0)),"n/a")</f>
        <v>18133.8</v>
      </c>
      <c r="GK19" s="60">
        <f>IFERROR(INDEX(current_projections!$A:$AEK,MATCH(Calculations_forecast!$B19,current_projections!$A:$A,0),MATCH(Calculations_forecast!GK$9,current_projections!$2:$2,0)),"n/a")</f>
        <v>18209.5</v>
      </c>
      <c r="GL19" s="60">
        <f>IFERROR(INDEX(current_projections!$A:$AEK,MATCH(Calculations_forecast!$B19,current_projections!$A:$A,0),MATCH(Calculations_forecast!GL$9,current_projections!$2:$2,0)),"n/a")</f>
        <v>18288.2</v>
      </c>
      <c r="GM19" s="60">
        <f>IFERROR(INDEX(current_projections!$A:$AEK,MATCH(Calculations_forecast!$B19,current_projections!$A:$A,0),MATCH(Calculations_forecast!GM$9,current_projections!$2:$2,0)),"n/a")</f>
        <v>18372.400000000001</v>
      </c>
      <c r="GN19" s="60">
        <f>IFERROR(INDEX(current_projections!$A:$AEK,MATCH(Calculations_forecast!$B19,current_projections!$A:$A,0),MATCH(Calculations_forecast!GN$9,current_projections!$2:$2,0)),"n/a")</f>
        <v>18462.7</v>
      </c>
      <c r="GO19" s="60">
        <f>IFERROR(INDEX(current_projections!$A:$AEK,MATCH(Calculations_forecast!$B19,current_projections!$A:$A,0),MATCH(Calculations_forecast!GO$9,current_projections!$2:$2,0)),"n/a")</f>
        <v>18556.7</v>
      </c>
      <c r="GP19" s="122">
        <f>IFERROR(INDEX(current_projections!$A:$AEK,MATCH(Calculations_forecast!$B19,current_projections!$A:$A,0),MATCH(Calculations_forecast!GP$9,current_projections!$2:$2,0)),"n/a")</f>
        <v>18653.599999999999</v>
      </c>
      <c r="GQ19" s="122">
        <f>IFERROR(INDEX(current_projections!$A:$AEK,MATCH(Calculations_forecast!$B19,current_projections!$A:$A,0),MATCH(Calculations_forecast!GQ$9,current_projections!$2:$2,0)),"n/a")</f>
        <v>18754.407012094332</v>
      </c>
      <c r="GR19" s="60">
        <f>IFERROR(INDEX(current_projections!$A:$AEK,MATCH(Calculations_forecast!$B19,current_projections!$A:$A,0),MATCH(Calculations_forecast!GR$9,current_projections!$2:$2,0)),"n/a")</f>
        <v>18856.738414511954</v>
      </c>
      <c r="GS19" s="60">
        <f>IFERROR(INDEX(current_projections!$A:$AEK,MATCH(Calculations_forecast!$B19,current_projections!$A:$A,0),MATCH(Calculations_forecast!GS$9,current_projections!$2:$2,0)),"n/a")</f>
        <v>18959.882948414397</v>
      </c>
      <c r="GT19" s="60">
        <f>IFERROR(INDEX(current_projections!$A:$AEK,MATCH(Calculations_forecast!$B19,current_projections!$A:$A,0),MATCH(Calculations_forecast!GT$9,current_projections!$2:$2,0)),"n/a")</f>
        <v>19062.925862586129</v>
      </c>
      <c r="GU19" s="60">
        <f>IFERROR(INDEX(current_projections!$A:$AEK,MATCH(Calculations_forecast!$B19,current_projections!$A:$A,0),MATCH(Calculations_forecast!GU$9,current_projections!$2:$2,0)),"n/a")</f>
        <v>19163.326824263098</v>
      </c>
      <c r="GV19" s="60">
        <f>IFERROR(INDEX(current_projections!$A:$AEK,MATCH(Calculations_forecast!$B19,current_projections!$A:$A,0),MATCH(Calculations_forecast!GV$9,current_projections!$2:$2,0)),"n/a")</f>
        <v>19262.610414254548</v>
      </c>
      <c r="GW19" s="60">
        <f>IFERROR(INDEX(current_projections!$A:$AEK,MATCH(Calculations_forecast!$B19,current_projections!$A:$A,0),MATCH(Calculations_forecast!GW$9,current_projections!$2:$2,0)),"n/a")</f>
        <v>19361.386199633915</v>
      </c>
      <c r="GX19" s="60">
        <f>IFERROR(INDEX(current_projections!$A:$AEK,MATCH(Calculations_forecast!$B19,current_projections!$A:$A,0),MATCH(Calculations_forecast!GX$9,current_projections!$2:$2,0)),"n/a")</f>
        <v>19459.857338822923</v>
      </c>
      <c r="GY19" s="60">
        <f>IFERROR(INDEX(current_projections!$A:$AEK,MATCH(Calculations_forecast!$B19,current_projections!$A:$A,0),MATCH(Calculations_forecast!GY$9,current_projections!$2:$2,0)),"n/a")</f>
        <v>19558.226946547642</v>
      </c>
      <c r="GZ19" s="122">
        <f>IFERROR(INDEX(current_projections!$A:$AEK,MATCH(Calculations_forecast!$B19,current_projections!$A:$A,0),MATCH(Calculations_forecast!GZ$9,current_projections!$2:$2,0)),"n/a")</f>
        <v>19656.901204554873</v>
      </c>
      <c r="HA19" s="122">
        <f>IFERROR(INDEX(current_projections!$A:$AEK,MATCH(Calculations_forecast!$B19,current_projections!$A:$A,0),MATCH(Calculations_forecast!HA$9,current_projections!$2:$2,0)),"n/a")</f>
        <v>19755.575477932598</v>
      </c>
      <c r="HB19" s="122">
        <f>IFERROR(INDEX(current_projections!$A:$AEK,MATCH(Calculations_forecast!$B19,current_projections!$A:$A,0),MATCH(Calculations_forecast!HB$9,current_projections!$2:$2,0)),"n/a")</f>
        <v>19854.249766452784</v>
      </c>
      <c r="HC19" s="60">
        <f>IFERROR(INDEX(current_projections!$A:$AEK,MATCH(Calculations_forecast!$B19,current_projections!$A:$A,0),MATCH(Calculations_forecast!HC$9,current_projections!$2:$2,0)),"n/a")</f>
        <v>19953.533314247896</v>
      </c>
      <c r="IW19"/>
      <c r="IX19"/>
      <c r="IY19"/>
    </row>
    <row r="20" spans="1:259">
      <c r="A20" s="7" t="s">
        <v>178</v>
      </c>
      <c r="B20" s="8" t="s">
        <v>9</v>
      </c>
      <c r="C20" s="60">
        <f>IFERROR(INDEX(current_projections!$A:$AEK,MATCH(Calculations_forecast!$B20,current_projections!$A:$A,0),MATCH(Calculations_forecast!C$9,current_projections!$2:$2,0)),"n/a")</f>
        <v>3065.1</v>
      </c>
      <c r="D20" s="60">
        <f>IFERROR(INDEX(current_projections!$A:$AEK,MATCH(Calculations_forecast!$B20,current_projections!$A:$A,0),MATCH(Calculations_forecast!D$9,current_projections!$2:$2,0)),"n/a")</f>
        <v>3079</v>
      </c>
      <c r="E20" s="60">
        <f>IFERROR(INDEX(current_projections!$A:$AEK,MATCH(Calculations_forecast!$B20,current_projections!$A:$A,0),MATCH(Calculations_forecast!E$9,current_projections!$2:$2,0)),"n/a")</f>
        <v>3106</v>
      </c>
      <c r="F20" s="60">
        <f>IFERROR(INDEX(current_projections!$A:$AEK,MATCH(Calculations_forecast!$B20,current_projections!$A:$A,0),MATCH(Calculations_forecast!F$9,current_projections!$2:$2,0)),"n/a")</f>
        <v>3097.5</v>
      </c>
      <c r="G20" s="60">
        <f>IFERROR(INDEX(current_projections!$A:$AEK,MATCH(Calculations_forecast!$B20,current_projections!$A:$A,0),MATCH(Calculations_forecast!G$9,current_projections!$2:$2,0)),"n/a")</f>
        <v>3157</v>
      </c>
      <c r="H20" s="60">
        <f>IFERROR(INDEX(current_projections!$A:$AEK,MATCH(Calculations_forecast!$B20,current_projections!$A:$A,0),MATCH(Calculations_forecast!H$9,current_projections!$2:$2,0)),"n/a")</f>
        <v>3186</v>
      </c>
      <c r="I20" s="60">
        <f>IFERROR(INDEX(current_projections!$A:$AEK,MATCH(Calculations_forecast!$B20,current_projections!$A:$A,0),MATCH(Calculations_forecast!I$9,current_projections!$2:$2,0)),"n/a")</f>
        <v>3211.4</v>
      </c>
      <c r="J20" s="60">
        <f>IFERROR(INDEX(current_projections!$A:$AEK,MATCH(Calculations_forecast!$B20,current_projections!$A:$A,0),MATCH(Calculations_forecast!J$9,current_projections!$2:$2,0)),"n/a")</f>
        <v>3264.7</v>
      </c>
      <c r="K20" s="60">
        <f>IFERROR(INDEX(current_projections!$A:$AEK,MATCH(Calculations_forecast!$B20,current_projections!$A:$A,0),MATCH(Calculations_forecast!K$9,current_projections!$2:$2,0)),"n/a")</f>
        <v>3307.8</v>
      </c>
      <c r="L20" s="60">
        <f>IFERROR(INDEX(current_projections!$A:$AEK,MATCH(Calculations_forecast!$B20,current_projections!$A:$A,0),MATCH(Calculations_forecast!L$9,current_projections!$2:$2,0)),"n/a")</f>
        <v>3370.7</v>
      </c>
      <c r="M20" s="60">
        <f>IFERROR(INDEX(current_projections!$A:$AEK,MATCH(Calculations_forecast!$B20,current_projections!$A:$A,0),MATCH(Calculations_forecast!M$9,current_projections!$2:$2,0)),"n/a")</f>
        <v>3422.7</v>
      </c>
      <c r="N20" s="60">
        <f>IFERROR(INDEX(current_projections!$A:$AEK,MATCH(Calculations_forecast!$B20,current_projections!$A:$A,0),MATCH(Calculations_forecast!N$9,current_projections!$2:$2,0)),"n/a")</f>
        <v>3503</v>
      </c>
      <c r="O20" s="60">
        <f>IFERROR(INDEX(current_projections!$A:$AEK,MATCH(Calculations_forecast!$B20,current_projections!$A:$A,0),MATCH(Calculations_forecast!O$9,current_projections!$2:$2,0)),"n/a")</f>
        <v>3567</v>
      </c>
      <c r="P20" s="60">
        <f>IFERROR(INDEX(current_projections!$A:$AEK,MATCH(Calculations_forecast!$B20,current_projections!$A:$A,0),MATCH(Calculations_forecast!P$9,current_projections!$2:$2,0)),"n/a")</f>
        <v>3565.3</v>
      </c>
      <c r="Q20" s="60">
        <f>IFERROR(INDEX(current_projections!$A:$AEK,MATCH(Calculations_forecast!$B20,current_projections!$A:$A,0),MATCH(Calculations_forecast!Q$9,current_projections!$2:$2,0)),"n/a")</f>
        <v>3577.9</v>
      </c>
      <c r="R20" s="60">
        <f>IFERROR(INDEX(current_projections!$A:$AEK,MATCH(Calculations_forecast!$B20,current_projections!$A:$A,0),MATCH(Calculations_forecast!R$9,current_projections!$2:$2,0)),"n/a")</f>
        <v>3567.2</v>
      </c>
      <c r="S20" s="60">
        <f>IFERROR(INDEX(current_projections!$A:$AEK,MATCH(Calculations_forecast!$B20,current_projections!$A:$A,0),MATCH(Calculations_forecast!S$9,current_projections!$2:$2,0)),"n/a")</f>
        <v>3535.3</v>
      </c>
      <c r="T20" s="60">
        <f>IFERROR(INDEX(current_projections!$A:$AEK,MATCH(Calculations_forecast!$B20,current_projections!$A:$A,0),MATCH(Calculations_forecast!T$9,current_projections!$2:$2,0)),"n/a")</f>
        <v>3548</v>
      </c>
      <c r="U20" s="60">
        <f>IFERROR(INDEX(current_projections!$A:$AEK,MATCH(Calculations_forecast!$B20,current_projections!$A:$A,0),MATCH(Calculations_forecast!U$9,current_projections!$2:$2,0)),"n/a")</f>
        <v>3563.3</v>
      </c>
      <c r="V20" s="60">
        <f>IFERROR(INDEX(current_projections!$A:$AEK,MATCH(Calculations_forecast!$B20,current_projections!$A:$A,0),MATCH(Calculations_forecast!V$9,current_projections!$2:$2,0)),"n/a")</f>
        <v>3511.2</v>
      </c>
      <c r="W20" s="60">
        <f>IFERROR(INDEX(current_projections!$A:$AEK,MATCH(Calculations_forecast!$B20,current_projections!$A:$A,0),MATCH(Calculations_forecast!W$9,current_projections!$2:$2,0)),"n/a")</f>
        <v>3540.6</v>
      </c>
      <c r="X20" s="60">
        <f>IFERROR(INDEX(current_projections!$A:$AEK,MATCH(Calculations_forecast!$B20,current_projections!$A:$A,0),MATCH(Calculations_forecast!X$9,current_projections!$2:$2,0)),"n/a")</f>
        <v>3598.9</v>
      </c>
      <c r="Y20" s="60">
        <f>IFERROR(INDEX(current_projections!$A:$AEK,MATCH(Calculations_forecast!$B20,current_projections!$A:$A,0),MATCH(Calculations_forecast!Y$9,current_projections!$2:$2,0)),"n/a")</f>
        <v>3650</v>
      </c>
      <c r="Z20" s="60">
        <f>IFERROR(INDEX(current_projections!$A:$AEK,MATCH(Calculations_forecast!$B20,current_projections!$A:$A,0),MATCH(Calculations_forecast!Z$9,current_projections!$2:$2,0)),"n/a")</f>
        <v>3689.3</v>
      </c>
      <c r="AA20" s="60">
        <f>IFERROR(INDEX(current_projections!$A:$AEK,MATCH(Calculations_forecast!$B20,current_projections!$A:$A,0),MATCH(Calculations_forecast!AA$9,current_projections!$2:$2,0)),"n/a")</f>
        <v>3763</v>
      </c>
      <c r="AB20" s="60">
        <f>IFERROR(INDEX(current_projections!$A:$AEK,MATCH(Calculations_forecast!$B20,current_projections!$A:$A,0),MATCH(Calculations_forecast!AB$9,current_projections!$2:$2,0)),"n/a")</f>
        <v>3797.7</v>
      </c>
      <c r="AC20" s="60">
        <f>IFERROR(INDEX(current_projections!$A:$AEK,MATCH(Calculations_forecast!$B20,current_projections!$A:$A,0),MATCH(Calculations_forecast!AC$9,current_projections!$2:$2,0)),"n/a")</f>
        <v>3837.7</v>
      </c>
      <c r="AD20" s="60">
        <f>IFERROR(INDEX(current_projections!$A:$AEK,MATCH(Calculations_forecast!$B20,current_projections!$A:$A,0),MATCH(Calculations_forecast!AD$9,current_projections!$2:$2,0)),"n/a")</f>
        <v>3887.4</v>
      </c>
      <c r="AE20" s="60">
        <f>IFERROR(INDEX(current_projections!$A:$AEK,MATCH(Calculations_forecast!$B20,current_projections!$A:$A,0),MATCH(Calculations_forecast!AE$9,current_projections!$2:$2,0)),"n/a")</f>
        <v>3933.3</v>
      </c>
      <c r="AF20" s="60">
        <f>IFERROR(INDEX(current_projections!$A:$AEK,MATCH(Calculations_forecast!$B20,current_projections!$A:$A,0),MATCH(Calculations_forecast!AF$9,current_projections!$2:$2,0)),"n/a")</f>
        <v>3954.6</v>
      </c>
      <c r="AG20" s="60">
        <f>IFERROR(INDEX(current_projections!$A:$AEK,MATCH(Calculations_forecast!$B20,current_projections!$A:$A,0),MATCH(Calculations_forecast!AG$9,current_projections!$2:$2,0)),"n/a")</f>
        <v>3992</v>
      </c>
      <c r="AH20" s="60">
        <f>IFERROR(INDEX(current_projections!$A:$AEK,MATCH(Calculations_forecast!$B20,current_projections!$A:$A,0),MATCH(Calculations_forecast!AH$9,current_projections!$2:$2,0)),"n/a")</f>
        <v>4052</v>
      </c>
      <c r="AI20" s="60">
        <f>IFERROR(INDEX(current_projections!$A:$AEK,MATCH(Calculations_forecast!$B20,current_projections!$A:$A,0),MATCH(Calculations_forecast!AI$9,current_projections!$2:$2,0)),"n/a")</f>
        <v>4074.8</v>
      </c>
      <c r="AJ20" s="60">
        <f>IFERROR(INDEX(current_projections!$A:$AEK,MATCH(Calculations_forecast!$B20,current_projections!$A:$A,0),MATCH(Calculations_forecast!AJ$9,current_projections!$2:$2,0)),"n/a")</f>
        <v>4161.8999999999996</v>
      </c>
      <c r="AK20" s="60">
        <f>IFERROR(INDEX(current_projections!$A:$AEK,MATCH(Calculations_forecast!$B20,current_projections!$A:$A,0),MATCH(Calculations_forecast!AK$9,current_projections!$2:$2,0)),"n/a")</f>
        <v>4179.3999999999996</v>
      </c>
      <c r="AL20" s="60">
        <f>IFERROR(INDEX(current_projections!$A:$AEK,MATCH(Calculations_forecast!$B20,current_projections!$A:$A,0),MATCH(Calculations_forecast!AL$9,current_projections!$2:$2,0)),"n/a")</f>
        <v>4213.1000000000004</v>
      </c>
      <c r="AM20" s="60">
        <f>IFERROR(INDEX(current_projections!$A:$AEK,MATCH(Calculations_forecast!$B20,current_projections!$A:$A,0),MATCH(Calculations_forecast!AM$9,current_projections!$2:$2,0)),"n/a")</f>
        <v>4234.8999999999996</v>
      </c>
      <c r="AN20" s="60">
        <f>IFERROR(INDEX(current_projections!$A:$AEK,MATCH(Calculations_forecast!$B20,current_projections!$A:$A,0),MATCH(Calculations_forecast!AN$9,current_projections!$2:$2,0)),"n/a")</f>
        <v>4232.2</v>
      </c>
      <c r="AO20" s="60">
        <f>IFERROR(INDEX(current_projections!$A:$AEK,MATCH(Calculations_forecast!$B20,current_projections!$A:$A,0),MATCH(Calculations_forecast!AO$9,current_projections!$2:$2,0)),"n/a")</f>
        <v>4273.3</v>
      </c>
      <c r="AP20" s="60">
        <f>IFERROR(INDEX(current_projections!$A:$AEK,MATCH(Calculations_forecast!$B20,current_projections!$A:$A,0),MATCH(Calculations_forecast!AP$9,current_projections!$2:$2,0)),"n/a")</f>
        <v>4284</v>
      </c>
      <c r="AQ20" s="60">
        <f>IFERROR(INDEX(current_projections!$A:$AEK,MATCH(Calculations_forecast!$B20,current_projections!$A:$A,0),MATCH(Calculations_forecast!AQ$9,current_projections!$2:$2,0)),"n/a")</f>
        <v>4277.8999999999996</v>
      </c>
      <c r="AR20" s="60">
        <f>IFERROR(INDEX(current_projections!$A:$AEK,MATCH(Calculations_forecast!$B20,current_projections!$A:$A,0),MATCH(Calculations_forecast!AR$9,current_projections!$2:$2,0)),"n/a")</f>
        <v>4181.5</v>
      </c>
      <c r="AS20" s="60">
        <f>IFERROR(INDEX(current_projections!$A:$AEK,MATCH(Calculations_forecast!$B20,current_projections!$A:$A,0),MATCH(Calculations_forecast!AS$9,current_projections!$2:$2,0)),"n/a")</f>
        <v>4227.3999999999996</v>
      </c>
      <c r="AT20" s="60">
        <f>IFERROR(INDEX(current_projections!$A:$AEK,MATCH(Calculations_forecast!$B20,current_projections!$A:$A,0),MATCH(Calculations_forecast!AT$9,current_projections!$2:$2,0)),"n/a")</f>
        <v>4284.5</v>
      </c>
      <c r="AU20" s="60">
        <f>IFERROR(INDEX(current_projections!$A:$AEK,MATCH(Calculations_forecast!$B20,current_projections!$A:$A,0),MATCH(Calculations_forecast!AU$9,current_projections!$2:$2,0)),"n/a")</f>
        <v>4298.8</v>
      </c>
      <c r="AV20" s="60">
        <f>IFERROR(INDEX(current_projections!$A:$AEK,MATCH(Calculations_forecast!$B20,current_projections!$A:$A,0),MATCH(Calculations_forecast!AV$9,current_projections!$2:$2,0)),"n/a")</f>
        <v>4299.2</v>
      </c>
      <c r="AW20" s="60">
        <f>IFERROR(INDEX(current_projections!$A:$AEK,MATCH(Calculations_forecast!$B20,current_projections!$A:$A,0),MATCH(Calculations_forecast!AW$9,current_projections!$2:$2,0)),"n/a")</f>
        <v>4319</v>
      </c>
      <c r="AX20" s="60">
        <f>IFERROR(INDEX(current_projections!$A:$AEK,MATCH(Calculations_forecast!$B20,current_projections!$A:$A,0),MATCH(Calculations_forecast!AX$9,current_projections!$2:$2,0)),"n/a")</f>
        <v>4289.5</v>
      </c>
      <c r="AY20" s="60">
        <f>IFERROR(INDEX(current_projections!$A:$AEK,MATCH(Calculations_forecast!$B20,current_projections!$A:$A,0),MATCH(Calculations_forecast!AY$9,current_projections!$2:$2,0)),"n/a")</f>
        <v>4321.1000000000004</v>
      </c>
      <c r="AZ20" s="60">
        <f>IFERROR(INDEX(current_projections!$A:$AEK,MATCH(Calculations_forecast!$B20,current_projections!$A:$A,0),MATCH(Calculations_forecast!AZ$9,current_projections!$2:$2,0)),"n/a")</f>
        <v>4334.3</v>
      </c>
      <c r="BA20" s="60">
        <f>IFERROR(INDEX(current_projections!$A:$AEK,MATCH(Calculations_forecast!$B20,current_projections!$A:$A,0),MATCH(Calculations_forecast!BA$9,current_projections!$2:$2,0)),"n/a")</f>
        <v>4363.3</v>
      </c>
      <c r="BB20" s="60">
        <f>IFERROR(INDEX(current_projections!$A:$AEK,MATCH(Calculations_forecast!$B20,current_projections!$A:$A,0),MATCH(Calculations_forecast!BB$9,current_projections!$2:$2,0)),"n/a")</f>
        <v>4439.7</v>
      </c>
      <c r="BC20" s="60">
        <f>IFERROR(INDEX(current_projections!$A:$AEK,MATCH(Calculations_forecast!$B20,current_projections!$A:$A,0),MATCH(Calculations_forecast!BC$9,current_projections!$2:$2,0)),"n/a")</f>
        <v>4483.6000000000004</v>
      </c>
      <c r="BD20" s="60">
        <f>IFERROR(INDEX(current_projections!$A:$AEK,MATCH(Calculations_forecast!$B20,current_projections!$A:$A,0),MATCH(Calculations_forecast!BD$9,current_projections!$2:$2,0)),"n/a")</f>
        <v>4574.8999999999996</v>
      </c>
      <c r="BE20" s="60">
        <f>IFERROR(INDEX(current_projections!$A:$AEK,MATCH(Calculations_forecast!$B20,current_projections!$A:$A,0),MATCH(Calculations_forecast!BE$9,current_projections!$2:$2,0)),"n/a")</f>
        <v>4657</v>
      </c>
      <c r="BF20" s="60">
        <f>IFERROR(INDEX(current_projections!$A:$AEK,MATCH(Calculations_forecast!$B20,current_projections!$A:$A,0),MATCH(Calculations_forecast!BF$9,current_projections!$2:$2,0)),"n/a")</f>
        <v>4731.2</v>
      </c>
      <c r="BG20" s="60">
        <f>IFERROR(INDEX(current_projections!$A:$AEK,MATCH(Calculations_forecast!$B20,current_projections!$A:$A,0),MATCH(Calculations_forecast!BG$9,current_projections!$2:$2,0)),"n/a")</f>
        <v>4770.5</v>
      </c>
      <c r="BH20" s="60">
        <f>IFERROR(INDEX(current_projections!$A:$AEK,MATCH(Calculations_forecast!$B20,current_projections!$A:$A,0),MATCH(Calculations_forecast!BH$9,current_projections!$2:$2,0)),"n/a")</f>
        <v>4837.3</v>
      </c>
      <c r="BI20" s="60">
        <f>IFERROR(INDEX(current_projections!$A:$AEK,MATCH(Calculations_forecast!$B20,current_projections!$A:$A,0),MATCH(Calculations_forecast!BI$9,current_projections!$2:$2,0)),"n/a")</f>
        <v>4873.2</v>
      </c>
      <c r="BJ20" s="60">
        <f>IFERROR(INDEX(current_projections!$A:$AEK,MATCH(Calculations_forecast!$B20,current_projections!$A:$A,0),MATCH(Calculations_forecast!BJ$9,current_projections!$2:$2,0)),"n/a")</f>
        <v>4936.3</v>
      </c>
      <c r="BK20" s="60">
        <f>IFERROR(INDEX(current_projections!$A:$AEK,MATCH(Calculations_forecast!$B20,current_projections!$A:$A,0),MATCH(Calculations_forecast!BK$9,current_projections!$2:$2,0)),"n/a")</f>
        <v>5020.2</v>
      </c>
      <c r="BL20" s="60">
        <f>IFERROR(INDEX(current_projections!$A:$AEK,MATCH(Calculations_forecast!$B20,current_projections!$A:$A,0),MATCH(Calculations_forecast!BL$9,current_projections!$2:$2,0)),"n/a")</f>
        <v>5066.3</v>
      </c>
      <c r="BM20" s="60">
        <f>IFERROR(INDEX(current_projections!$A:$AEK,MATCH(Calculations_forecast!$B20,current_projections!$A:$A,0),MATCH(Calculations_forecast!BM$9,current_projections!$2:$2,0)),"n/a")</f>
        <v>5162.5</v>
      </c>
      <c r="BN20" s="60">
        <f>IFERROR(INDEX(current_projections!$A:$AEK,MATCH(Calculations_forecast!$B20,current_projections!$A:$A,0),MATCH(Calculations_forecast!BN$9,current_projections!$2:$2,0)),"n/a")</f>
        <v>5173.6000000000004</v>
      </c>
      <c r="BO20" s="60">
        <f>IFERROR(INDEX(current_projections!$A:$AEK,MATCH(Calculations_forecast!$B20,current_projections!$A:$A,0),MATCH(Calculations_forecast!BO$9,current_projections!$2:$2,0)),"n/a")</f>
        <v>5218.8999999999996</v>
      </c>
      <c r="BP20" s="60">
        <f>IFERROR(INDEX(current_projections!$A:$AEK,MATCH(Calculations_forecast!$B20,current_projections!$A:$A,0),MATCH(Calculations_forecast!BP$9,current_projections!$2:$2,0)),"n/a")</f>
        <v>5275.7</v>
      </c>
      <c r="BQ20" s="60">
        <f>IFERROR(INDEX(current_projections!$A:$AEK,MATCH(Calculations_forecast!$B20,current_projections!$A:$A,0),MATCH(Calculations_forecast!BQ$9,current_projections!$2:$2,0)),"n/a")</f>
        <v>5369</v>
      </c>
      <c r="BR20" s="60">
        <f>IFERROR(INDEX(current_projections!$A:$AEK,MATCH(Calculations_forecast!$B20,current_projections!$A:$A,0),MATCH(Calculations_forecast!BR$9,current_projections!$2:$2,0)),"n/a")</f>
        <v>5402</v>
      </c>
      <c r="BS20" s="60">
        <f>IFERROR(INDEX(current_projections!$A:$AEK,MATCH(Calculations_forecast!$B20,current_projections!$A:$A,0),MATCH(Calculations_forecast!BS$9,current_projections!$2:$2,0)),"n/a")</f>
        <v>5407.4</v>
      </c>
      <c r="BT20" s="60">
        <f>IFERROR(INDEX(current_projections!$A:$AEK,MATCH(Calculations_forecast!$B20,current_projections!$A:$A,0),MATCH(Calculations_forecast!BT$9,current_projections!$2:$2,0)),"n/a")</f>
        <v>5481.2</v>
      </c>
      <c r="BU20" s="60">
        <f>IFERROR(INDEX(current_projections!$A:$AEK,MATCH(Calculations_forecast!$B20,current_projections!$A:$A,0),MATCH(Calculations_forecast!BU$9,current_projections!$2:$2,0)),"n/a")</f>
        <v>5543.7</v>
      </c>
      <c r="BV20" s="60">
        <f>IFERROR(INDEX(current_projections!$A:$AEK,MATCH(Calculations_forecast!$B20,current_projections!$A:$A,0),MATCH(Calculations_forecast!BV$9,current_projections!$2:$2,0)),"n/a")</f>
        <v>5555.5</v>
      </c>
      <c r="BW20" s="60">
        <f>IFERROR(INDEX(current_projections!$A:$AEK,MATCH(Calculations_forecast!$B20,current_projections!$A:$A,0),MATCH(Calculations_forecast!BW$9,current_projections!$2:$2,0)),"n/a")</f>
        <v>5653.6</v>
      </c>
      <c r="BX20" s="60">
        <f>IFERROR(INDEX(current_projections!$A:$AEK,MATCH(Calculations_forecast!$B20,current_projections!$A:$A,0),MATCH(Calculations_forecast!BX$9,current_projections!$2:$2,0)),"n/a")</f>
        <v>5695.3</v>
      </c>
      <c r="BY20" s="60">
        <f>IFERROR(INDEX(current_projections!$A:$AEK,MATCH(Calculations_forecast!$B20,current_projections!$A:$A,0),MATCH(Calculations_forecast!BY$9,current_projections!$2:$2,0)),"n/a")</f>
        <v>5745.9</v>
      </c>
      <c r="BZ20" s="60">
        <f>IFERROR(INDEX(current_projections!$A:$AEK,MATCH(Calculations_forecast!$B20,current_projections!$A:$A,0),MATCH(Calculations_forecast!BZ$9,current_projections!$2:$2,0)),"n/a")</f>
        <v>5811.3</v>
      </c>
      <c r="CA20" s="60">
        <f>IFERROR(INDEX(current_projections!$A:$AEK,MATCH(Calculations_forecast!$B20,current_projections!$A:$A,0),MATCH(Calculations_forecast!CA$9,current_projections!$2:$2,0)),"n/a")</f>
        <v>5838.2</v>
      </c>
      <c r="CB20" s="60">
        <f>IFERROR(INDEX(current_projections!$A:$AEK,MATCH(Calculations_forecast!$B20,current_projections!$A:$A,0),MATCH(Calculations_forecast!CB$9,current_projections!$2:$2,0)),"n/a")</f>
        <v>5865.5</v>
      </c>
      <c r="CC20" s="60">
        <f>IFERROR(INDEX(current_projections!$A:$AEK,MATCH(Calculations_forecast!$B20,current_projections!$A:$A,0),MATCH(Calculations_forecast!CC$9,current_projections!$2:$2,0)),"n/a")</f>
        <v>5922.3</v>
      </c>
      <c r="CD20" s="60">
        <f>IFERROR(INDEX(current_projections!$A:$AEK,MATCH(Calculations_forecast!$B20,current_projections!$A:$A,0),MATCH(Calculations_forecast!CD$9,current_projections!$2:$2,0)),"n/a")</f>
        <v>5948</v>
      </c>
      <c r="CE20" s="60">
        <f>IFERROR(INDEX(current_projections!$A:$AEK,MATCH(Calculations_forecast!$B20,current_projections!$A:$A,0),MATCH(Calculations_forecast!CE$9,current_projections!$2:$2,0)),"n/a")</f>
        <v>5998.1</v>
      </c>
      <c r="CF20" s="60">
        <f>IFERROR(INDEX(current_projections!$A:$AEK,MATCH(Calculations_forecast!$B20,current_projections!$A:$A,0),MATCH(Calculations_forecast!CF$9,current_projections!$2:$2,0)),"n/a")</f>
        <v>6016.3</v>
      </c>
      <c r="CG20" s="60">
        <f>IFERROR(INDEX(current_projections!$A:$AEK,MATCH(Calculations_forecast!$B20,current_projections!$A:$A,0),MATCH(Calculations_forecast!CG$9,current_projections!$2:$2,0)),"n/a")</f>
        <v>6040.2</v>
      </c>
      <c r="CH20" s="60">
        <f>IFERROR(INDEX(current_projections!$A:$AEK,MATCH(Calculations_forecast!$B20,current_projections!$A:$A,0),MATCH(Calculations_forecast!CH$9,current_projections!$2:$2,0)),"n/a")</f>
        <v>5994.2</v>
      </c>
      <c r="CI20" s="60">
        <f>IFERROR(INDEX(current_projections!$A:$AEK,MATCH(Calculations_forecast!$B20,current_projections!$A:$A,0),MATCH(Calculations_forecast!CI$9,current_projections!$2:$2,0)),"n/a")</f>
        <v>5971.7</v>
      </c>
      <c r="CJ20" s="60">
        <f>IFERROR(INDEX(current_projections!$A:$AEK,MATCH(Calculations_forecast!$B20,current_projections!$A:$A,0),MATCH(Calculations_forecast!CJ$9,current_projections!$2:$2,0)),"n/a")</f>
        <v>6021.2</v>
      </c>
      <c r="CK20" s="60">
        <f>IFERROR(INDEX(current_projections!$A:$AEK,MATCH(Calculations_forecast!$B20,current_projections!$A:$A,0),MATCH(Calculations_forecast!CK$9,current_projections!$2:$2,0)),"n/a")</f>
        <v>6051.2</v>
      </c>
      <c r="CL20" s="60">
        <f>IFERROR(INDEX(current_projections!$A:$AEK,MATCH(Calculations_forecast!$B20,current_projections!$A:$A,0),MATCH(Calculations_forecast!CL$9,current_projections!$2:$2,0)),"n/a")</f>
        <v>6048.2</v>
      </c>
      <c r="CM20" s="60">
        <f>IFERROR(INDEX(current_projections!$A:$AEK,MATCH(Calculations_forecast!$B20,current_projections!$A:$A,0),MATCH(Calculations_forecast!CM$9,current_projections!$2:$2,0)),"n/a")</f>
        <v>6161.4</v>
      </c>
      <c r="CN20" s="60">
        <f>IFERROR(INDEX(current_projections!$A:$AEK,MATCH(Calculations_forecast!$B20,current_projections!$A:$A,0),MATCH(Calculations_forecast!CN$9,current_projections!$2:$2,0)),"n/a")</f>
        <v>6203.2</v>
      </c>
      <c r="CO20" s="60">
        <f>IFERROR(INDEX(current_projections!$A:$AEK,MATCH(Calculations_forecast!$B20,current_projections!$A:$A,0),MATCH(Calculations_forecast!CO$9,current_projections!$2:$2,0)),"n/a")</f>
        <v>6269.7</v>
      </c>
      <c r="CP20" s="60">
        <f>IFERROR(INDEX(current_projections!$A:$AEK,MATCH(Calculations_forecast!$B20,current_projections!$A:$A,0),MATCH(Calculations_forecast!CP$9,current_projections!$2:$2,0)),"n/a")</f>
        <v>6344.4</v>
      </c>
      <c r="CQ20" s="60">
        <f>IFERROR(INDEX(current_projections!$A:$AEK,MATCH(Calculations_forecast!$B20,current_projections!$A:$A,0),MATCH(Calculations_forecast!CQ$9,current_projections!$2:$2,0)),"n/a")</f>
        <v>6368.8</v>
      </c>
      <c r="CR20" s="60">
        <f>IFERROR(INDEX(current_projections!$A:$AEK,MATCH(Calculations_forecast!$B20,current_projections!$A:$A,0),MATCH(Calculations_forecast!CR$9,current_projections!$2:$2,0)),"n/a")</f>
        <v>6426.7</v>
      </c>
      <c r="CS20" s="60">
        <f>IFERROR(INDEX(current_projections!$A:$AEK,MATCH(Calculations_forecast!$B20,current_projections!$A:$A,0),MATCH(Calculations_forecast!CS$9,current_projections!$2:$2,0)),"n/a")</f>
        <v>6498.2</v>
      </c>
      <c r="CT20" s="60">
        <f>IFERROR(INDEX(current_projections!$A:$AEK,MATCH(Calculations_forecast!$B20,current_projections!$A:$A,0),MATCH(Calculations_forecast!CT$9,current_projections!$2:$2,0)),"n/a")</f>
        <v>6555.3</v>
      </c>
      <c r="CU20" s="60">
        <f>IFERROR(INDEX(current_projections!$A:$AEK,MATCH(Calculations_forecast!$B20,current_projections!$A:$A,0),MATCH(Calculations_forecast!CU$9,current_projections!$2:$2,0)),"n/a")</f>
        <v>6630.3</v>
      </c>
      <c r="CV20" s="60">
        <f>IFERROR(INDEX(current_projections!$A:$AEK,MATCH(Calculations_forecast!$B20,current_projections!$A:$A,0),MATCH(Calculations_forecast!CV$9,current_projections!$2:$2,0)),"n/a")</f>
        <v>6681.8</v>
      </c>
      <c r="CW20" s="60">
        <f>IFERROR(INDEX(current_projections!$A:$AEK,MATCH(Calculations_forecast!$B20,current_projections!$A:$A,0),MATCH(Calculations_forecast!CW$9,current_projections!$2:$2,0)),"n/a")</f>
        <v>6732.8</v>
      </c>
      <c r="CX20" s="60">
        <f>IFERROR(INDEX(current_projections!$A:$AEK,MATCH(Calculations_forecast!$B20,current_projections!$A:$A,0),MATCH(Calculations_forecast!CX$9,current_projections!$2:$2,0)),"n/a")</f>
        <v>6805.6</v>
      </c>
      <c r="CY20" s="60">
        <f>IFERROR(INDEX(current_projections!$A:$AEK,MATCH(Calculations_forecast!$B20,current_projections!$A:$A,0),MATCH(Calculations_forecast!CY$9,current_projections!$2:$2,0)),"n/a")</f>
        <v>6822.5</v>
      </c>
      <c r="CZ20" s="60">
        <f>IFERROR(INDEX(current_projections!$A:$AEK,MATCH(Calculations_forecast!$B20,current_projections!$A:$A,0),MATCH(Calculations_forecast!CZ$9,current_projections!$2:$2,0)),"n/a")</f>
        <v>6882.3</v>
      </c>
      <c r="DA20" s="60">
        <f>IFERROR(INDEX(current_projections!$A:$AEK,MATCH(Calculations_forecast!$B20,current_projections!$A:$A,0),MATCH(Calculations_forecast!DA$9,current_projections!$2:$2,0)),"n/a")</f>
        <v>6944.7</v>
      </c>
      <c r="DB20" s="60">
        <f>IFERROR(INDEX(current_projections!$A:$AEK,MATCH(Calculations_forecast!$B20,current_projections!$A:$A,0),MATCH(Calculations_forecast!DB$9,current_projections!$2:$2,0)),"n/a")</f>
        <v>6993.1</v>
      </c>
      <c r="DC20" s="60">
        <f>IFERROR(INDEX(current_projections!$A:$AEK,MATCH(Calculations_forecast!$B20,current_projections!$A:$A,0),MATCH(Calculations_forecast!DC$9,current_projections!$2:$2,0)),"n/a")</f>
        <v>7057.6</v>
      </c>
      <c r="DD20" s="60">
        <f>IFERROR(INDEX(current_projections!$A:$AEK,MATCH(Calculations_forecast!$B20,current_projections!$A:$A,0),MATCH(Calculations_forecast!DD$9,current_projections!$2:$2,0)),"n/a")</f>
        <v>7133.6</v>
      </c>
      <c r="DE20" s="60">
        <f>IFERROR(INDEX(current_projections!$A:$AEK,MATCH(Calculations_forecast!$B20,current_projections!$A:$A,0),MATCH(Calculations_forecast!DE$9,current_projections!$2:$2,0)),"n/a")</f>
        <v>7176.8</v>
      </c>
      <c r="DF20" s="60">
        <f>IFERROR(INDEX(current_projections!$A:$AEK,MATCH(Calculations_forecast!$B20,current_projections!$A:$A,0),MATCH(Calculations_forecast!DF$9,current_projections!$2:$2,0)),"n/a")</f>
        <v>7233.9</v>
      </c>
      <c r="DG20" s="60">
        <f>IFERROR(INDEX(current_projections!$A:$AEK,MATCH(Calculations_forecast!$B20,current_projections!$A:$A,0),MATCH(Calculations_forecast!DG$9,current_projections!$2:$2,0)),"n/a")</f>
        <v>7310.2</v>
      </c>
      <c r="DH20" s="60">
        <f>IFERROR(INDEX(current_projections!$A:$AEK,MATCH(Calculations_forecast!$B20,current_projections!$A:$A,0),MATCH(Calculations_forecast!DH$9,current_projections!$2:$2,0)),"n/a")</f>
        <v>7343.1</v>
      </c>
      <c r="DI20" s="60">
        <f>IFERROR(INDEX(current_projections!$A:$AEK,MATCH(Calculations_forecast!$B20,current_projections!$A:$A,0),MATCH(Calculations_forecast!DI$9,current_projections!$2:$2,0)),"n/a")</f>
        <v>7468.2</v>
      </c>
      <c r="DJ20" s="60">
        <f>IFERROR(INDEX(current_projections!$A:$AEK,MATCH(Calculations_forecast!$B20,current_projections!$A:$A,0),MATCH(Calculations_forecast!DJ$9,current_projections!$2:$2,0)),"n/a")</f>
        <v>7557.4</v>
      </c>
      <c r="DK20" s="60">
        <f>IFERROR(INDEX(current_projections!$A:$AEK,MATCH(Calculations_forecast!$B20,current_projections!$A:$A,0),MATCH(Calculations_forecast!DK$9,current_projections!$2:$2,0)),"n/a")</f>
        <v>7633.9</v>
      </c>
      <c r="DL20" s="60">
        <f>IFERROR(INDEX(current_projections!$A:$AEK,MATCH(Calculations_forecast!$B20,current_projections!$A:$A,0),MATCH(Calculations_forecast!DL$9,current_projections!$2:$2,0)),"n/a")</f>
        <v>7768.3</v>
      </c>
      <c r="DM20" s="60">
        <f>IFERROR(INDEX(current_projections!$A:$AEK,MATCH(Calculations_forecast!$B20,current_projections!$A:$A,0),MATCH(Calculations_forecast!DM$9,current_projections!$2:$2,0)),"n/a")</f>
        <v>7869.6</v>
      </c>
      <c r="DN20" s="60">
        <f>IFERROR(INDEX(current_projections!$A:$AEK,MATCH(Calculations_forecast!$B20,current_projections!$A:$A,0),MATCH(Calculations_forecast!DN$9,current_projections!$2:$2,0)),"n/a")</f>
        <v>7983.3</v>
      </c>
      <c r="DO20" s="60">
        <f>IFERROR(INDEX(current_projections!$A:$AEK,MATCH(Calculations_forecast!$B20,current_projections!$A:$A,0),MATCH(Calculations_forecast!DO$9,current_projections!$2:$2,0)),"n/a")</f>
        <v>8060.8</v>
      </c>
      <c r="DP20" s="60">
        <f>IFERROR(INDEX(current_projections!$A:$AEK,MATCH(Calculations_forecast!$B20,current_projections!$A:$A,0),MATCH(Calculations_forecast!DP$9,current_projections!$2:$2,0)),"n/a")</f>
        <v>8178.3</v>
      </c>
      <c r="DQ20" s="60">
        <f>IFERROR(INDEX(current_projections!$A:$AEK,MATCH(Calculations_forecast!$B20,current_projections!$A:$A,0),MATCH(Calculations_forecast!DQ$9,current_projections!$2:$2,0)),"n/a")</f>
        <v>8270.6</v>
      </c>
      <c r="DR20" s="60">
        <f>IFERROR(INDEX(current_projections!$A:$AEK,MATCH(Calculations_forecast!$B20,current_projections!$A:$A,0),MATCH(Calculations_forecast!DR$9,current_projections!$2:$2,0)),"n/a")</f>
        <v>8391.7999999999993</v>
      </c>
      <c r="DS20" s="60">
        <f>IFERROR(INDEX(current_projections!$A:$AEK,MATCH(Calculations_forecast!$B20,current_projections!$A:$A,0),MATCH(Calculations_forecast!DS$9,current_projections!$2:$2,0)),"n/a")</f>
        <v>8520.7000000000007</v>
      </c>
      <c r="DT20" s="60">
        <f>IFERROR(INDEX(current_projections!$A:$AEK,MATCH(Calculations_forecast!$B20,current_projections!$A:$A,0),MATCH(Calculations_forecast!DT$9,current_projections!$2:$2,0)),"n/a")</f>
        <v>8603</v>
      </c>
      <c r="DU20" s="60">
        <f>IFERROR(INDEX(current_projections!$A:$AEK,MATCH(Calculations_forecast!$B20,current_projections!$A:$A,0),MATCH(Calculations_forecast!DU$9,current_projections!$2:$2,0)),"n/a")</f>
        <v>8687.5</v>
      </c>
      <c r="DV20" s="60">
        <f>IFERROR(INDEX(current_projections!$A:$AEK,MATCH(Calculations_forecast!$B20,current_projections!$A:$A,0),MATCH(Calculations_forecast!DV$9,current_projections!$2:$2,0)),"n/a")</f>
        <v>8762.2000000000007</v>
      </c>
      <c r="DW20" s="60">
        <f>IFERROR(INDEX(current_projections!$A:$AEK,MATCH(Calculations_forecast!$B20,current_projections!$A:$A,0),MATCH(Calculations_forecast!DW$9,current_projections!$2:$2,0)),"n/a")</f>
        <v>8797.2999999999993</v>
      </c>
      <c r="DX20" s="60">
        <f>IFERROR(INDEX(current_projections!$A:$AEK,MATCH(Calculations_forecast!$B20,current_projections!$A:$A,0),MATCH(Calculations_forecast!DX$9,current_projections!$2:$2,0)),"n/a")</f>
        <v>8818.1</v>
      </c>
      <c r="DY20" s="60">
        <f>IFERROR(INDEX(current_projections!$A:$AEK,MATCH(Calculations_forecast!$B20,current_projections!$A:$A,0),MATCH(Calculations_forecast!DY$9,current_projections!$2:$2,0)),"n/a")</f>
        <v>8848.2999999999993</v>
      </c>
      <c r="DZ20" s="60">
        <f>IFERROR(INDEX(current_projections!$A:$AEK,MATCH(Calculations_forecast!$B20,current_projections!$A:$A,0),MATCH(Calculations_forecast!DZ$9,current_projections!$2:$2,0)),"n/a")</f>
        <v>8980.6</v>
      </c>
      <c r="EA20" s="60">
        <f>IFERROR(INDEX(current_projections!$A:$AEK,MATCH(Calculations_forecast!$B20,current_projections!$A:$A,0),MATCH(Calculations_forecast!EA$9,current_projections!$2:$2,0)),"n/a")</f>
        <v>9008.1</v>
      </c>
      <c r="EB20" s="60">
        <f>IFERROR(INDEX(current_projections!$A:$AEK,MATCH(Calculations_forecast!$B20,current_projections!$A:$A,0),MATCH(Calculations_forecast!EB$9,current_projections!$2:$2,0)),"n/a")</f>
        <v>9054.2999999999993</v>
      </c>
      <c r="EC20" s="60">
        <f>IFERROR(INDEX(current_projections!$A:$AEK,MATCH(Calculations_forecast!$B20,current_projections!$A:$A,0),MATCH(Calculations_forecast!EC$9,current_projections!$2:$2,0)),"n/a")</f>
        <v>9119.9</v>
      </c>
      <c r="ED20" s="60">
        <f>IFERROR(INDEX(current_projections!$A:$AEK,MATCH(Calculations_forecast!$B20,current_projections!$A:$A,0),MATCH(Calculations_forecast!ED$9,current_projections!$2:$2,0)),"n/a")</f>
        <v>9172.4</v>
      </c>
      <c r="EE20" s="60">
        <f>IFERROR(INDEX(current_projections!$A:$AEK,MATCH(Calculations_forecast!$B20,current_projections!$A:$A,0),MATCH(Calculations_forecast!EE$9,current_projections!$2:$2,0)),"n/a")</f>
        <v>9215.5</v>
      </c>
      <c r="EF20" s="60">
        <f>IFERROR(INDEX(current_projections!$A:$AEK,MATCH(Calculations_forecast!$B20,current_projections!$A:$A,0),MATCH(Calculations_forecast!EF$9,current_projections!$2:$2,0)),"n/a")</f>
        <v>9319</v>
      </c>
      <c r="EG20" s="60">
        <f>IFERROR(INDEX(current_projections!$A:$AEK,MATCH(Calculations_forecast!$B20,current_projections!$A:$A,0),MATCH(Calculations_forecast!EG$9,current_projections!$2:$2,0)),"n/a")</f>
        <v>9455.7000000000007</v>
      </c>
      <c r="EH20" s="60">
        <f>IFERROR(INDEX(current_projections!$A:$AEK,MATCH(Calculations_forecast!$B20,current_projections!$A:$A,0),MATCH(Calculations_forecast!EH$9,current_projections!$2:$2,0)),"n/a")</f>
        <v>9519.7999999999993</v>
      </c>
      <c r="EI20" s="60">
        <f>IFERROR(INDEX(current_projections!$A:$AEK,MATCH(Calculations_forecast!$B20,current_projections!$A:$A,0),MATCH(Calculations_forecast!EI$9,current_projections!$2:$2,0)),"n/a")</f>
        <v>9604.5</v>
      </c>
      <c r="EJ20" s="60">
        <f>IFERROR(INDEX(current_projections!$A:$AEK,MATCH(Calculations_forecast!$B20,current_projections!$A:$A,0),MATCH(Calculations_forecast!EJ$9,current_projections!$2:$2,0)),"n/a")</f>
        <v>9664.2999999999993</v>
      </c>
      <c r="EK20" s="60">
        <f>IFERROR(INDEX(current_projections!$A:$AEK,MATCH(Calculations_forecast!$B20,current_projections!$A:$A,0),MATCH(Calculations_forecast!EK$9,current_projections!$2:$2,0)),"n/a")</f>
        <v>9771.1</v>
      </c>
      <c r="EL20" s="60">
        <f>IFERROR(INDEX(current_projections!$A:$AEK,MATCH(Calculations_forecast!$B20,current_projections!$A:$A,0),MATCH(Calculations_forecast!EL$9,current_projections!$2:$2,0)),"n/a")</f>
        <v>9877.4</v>
      </c>
      <c r="EM20" s="60">
        <f>IFERROR(INDEX(current_projections!$A:$AEK,MATCH(Calculations_forecast!$B20,current_projections!$A:$A,0),MATCH(Calculations_forecast!EM$9,current_projections!$2:$2,0)),"n/a")</f>
        <v>9935</v>
      </c>
      <c r="EN20" s="60">
        <f>IFERROR(INDEX(current_projections!$A:$AEK,MATCH(Calculations_forecast!$B20,current_projections!$A:$A,0),MATCH(Calculations_forecast!EN$9,current_projections!$2:$2,0)),"n/a")</f>
        <v>10047.799999999999</v>
      </c>
      <c r="EO20" s="60">
        <f>IFERROR(INDEX(current_projections!$A:$AEK,MATCH(Calculations_forecast!$B20,current_projections!$A:$A,0),MATCH(Calculations_forecast!EO$9,current_projections!$2:$2,0)),"n/a")</f>
        <v>10145.299999999999</v>
      </c>
      <c r="EP20" s="60">
        <f>IFERROR(INDEX(current_projections!$A:$AEK,MATCH(Calculations_forecast!$B20,current_projections!$A:$A,0),MATCH(Calculations_forecast!EP$9,current_projections!$2:$2,0)),"n/a")</f>
        <v>10175.4</v>
      </c>
      <c r="EQ20" s="60">
        <f>IFERROR(INDEX(current_projections!$A:$AEK,MATCH(Calculations_forecast!$B20,current_projections!$A:$A,0),MATCH(Calculations_forecast!EQ$9,current_projections!$2:$2,0)),"n/a")</f>
        <v>10288.9</v>
      </c>
      <c r="ER20" s="60">
        <f>IFERROR(INDEX(current_projections!$A:$AEK,MATCH(Calculations_forecast!$B20,current_projections!$A:$A,0),MATCH(Calculations_forecast!ER$9,current_projections!$2:$2,0)),"n/a")</f>
        <v>10341</v>
      </c>
      <c r="ES20" s="60">
        <f>IFERROR(INDEX(current_projections!$A:$AEK,MATCH(Calculations_forecast!$B20,current_projections!$A:$A,0),MATCH(Calculations_forecast!ES$9,current_projections!$2:$2,0)),"n/a")</f>
        <v>10403.799999999999</v>
      </c>
      <c r="ET20" s="60">
        <f>IFERROR(INDEX(current_projections!$A:$AEK,MATCH(Calculations_forecast!$B20,current_projections!$A:$A,0),MATCH(Calculations_forecast!ET$9,current_projections!$2:$2,0)),"n/a")</f>
        <v>10504.5</v>
      </c>
      <c r="EU20" s="60">
        <f>IFERROR(INDEX(current_projections!$A:$AEK,MATCH(Calculations_forecast!$B20,current_projections!$A:$A,0),MATCH(Calculations_forecast!EU$9,current_projections!$2:$2,0)),"n/a")</f>
        <v>10563.3</v>
      </c>
      <c r="EV20" s="60">
        <f>IFERROR(INDEX(current_projections!$A:$AEK,MATCH(Calculations_forecast!$B20,current_projections!$A:$A,0),MATCH(Calculations_forecast!EV$9,current_projections!$2:$2,0)),"n/a")</f>
        <v>10582.8</v>
      </c>
      <c r="EW20" s="60">
        <f>IFERROR(INDEX(current_projections!$A:$AEK,MATCH(Calculations_forecast!$B20,current_projections!$A:$A,0),MATCH(Calculations_forecast!EW$9,current_projections!$2:$2,0)),"n/a")</f>
        <v>10642.5</v>
      </c>
      <c r="EX20" s="60">
        <f>IFERROR(INDEX(current_projections!$A:$AEK,MATCH(Calculations_forecast!$B20,current_projections!$A:$A,0),MATCH(Calculations_forecast!EX$9,current_projections!$2:$2,0)),"n/a")</f>
        <v>10672.8</v>
      </c>
      <c r="EY20" s="60">
        <f>IFERROR(INDEX(current_projections!$A:$AEK,MATCH(Calculations_forecast!$B20,current_projections!$A:$A,0),MATCH(Calculations_forecast!EY$9,current_projections!$2:$2,0)),"n/a")</f>
        <v>10644.4</v>
      </c>
      <c r="EZ20" s="60">
        <f>IFERROR(INDEX(current_projections!$A:$AEK,MATCH(Calculations_forecast!$B20,current_projections!$A:$A,0),MATCH(Calculations_forecast!EZ$9,current_projections!$2:$2,0)),"n/a")</f>
        <v>10661.7</v>
      </c>
      <c r="FA20" s="60">
        <f>IFERROR(INDEX(current_projections!$A:$AEK,MATCH(Calculations_forecast!$B20,current_projections!$A:$A,0),MATCH(Calculations_forecast!FA$9,current_projections!$2:$2,0)),"n/a")</f>
        <v>10581.9</v>
      </c>
      <c r="FB20" s="60">
        <f>IFERROR(INDEX(current_projections!$A:$AEK,MATCH(Calculations_forecast!$B20,current_projections!$A:$A,0),MATCH(Calculations_forecast!FB$9,current_projections!$2:$2,0)),"n/a")</f>
        <v>10483.4</v>
      </c>
      <c r="FC20" s="60">
        <f>IFERROR(INDEX(current_projections!$A:$AEK,MATCH(Calculations_forecast!$B20,current_projections!$A:$A,0),MATCH(Calculations_forecast!FC$9,current_projections!$2:$2,0)),"n/a")</f>
        <v>10459.700000000001</v>
      </c>
      <c r="FD20" s="60">
        <f>IFERROR(INDEX(current_projections!$A:$AEK,MATCH(Calculations_forecast!$B20,current_projections!$A:$A,0),MATCH(Calculations_forecast!FD$9,current_projections!$2:$2,0)),"n/a")</f>
        <v>10417.299999999999</v>
      </c>
      <c r="FE20" s="60">
        <f>IFERROR(INDEX(current_projections!$A:$AEK,MATCH(Calculations_forecast!$B20,current_projections!$A:$A,0),MATCH(Calculations_forecast!FE$9,current_projections!$2:$2,0)),"n/a")</f>
        <v>10489.2</v>
      </c>
      <c r="FF20" s="60">
        <f>IFERROR(INDEX(current_projections!$A:$AEK,MATCH(Calculations_forecast!$B20,current_projections!$A:$A,0),MATCH(Calculations_forecast!FF$9,current_projections!$2:$2,0)),"n/a")</f>
        <v>10473.6</v>
      </c>
      <c r="FG20" s="60">
        <f>IFERROR(INDEX(current_projections!$A:$AEK,MATCH(Calculations_forecast!$B20,current_projections!$A:$A,0),MATCH(Calculations_forecast!FG$9,current_projections!$2:$2,0)),"n/a")</f>
        <v>10525.4</v>
      </c>
      <c r="FH20" s="60">
        <f>IFERROR(INDEX(current_projections!$A:$AEK,MATCH(Calculations_forecast!$B20,current_projections!$A:$A,0),MATCH(Calculations_forecast!FH$9,current_projections!$2:$2,0)),"n/a")</f>
        <v>10609.1</v>
      </c>
      <c r="FI20" s="60">
        <f>IFERROR(INDEX(current_projections!$A:$AEK,MATCH(Calculations_forecast!$B20,current_projections!$A:$A,0),MATCH(Calculations_forecast!FI$9,current_projections!$2:$2,0)),"n/a")</f>
        <v>10683.3</v>
      </c>
      <c r="FJ20" s="60">
        <f>IFERROR(INDEX(current_projections!$A:$AEK,MATCH(Calculations_forecast!$B20,current_projections!$A:$A,0),MATCH(Calculations_forecast!FJ$9,current_projections!$2:$2,0)),"n/a")</f>
        <v>10754</v>
      </c>
      <c r="FK20" s="60">
        <f>IFERROR(INDEX(current_projections!$A:$AEK,MATCH(Calculations_forecast!$B20,current_projections!$A:$A,0),MATCH(Calculations_forecast!FK$9,current_projections!$2:$2,0)),"n/a")</f>
        <v>10799.7</v>
      </c>
      <c r="FL20" s="60">
        <f>IFERROR(INDEX(current_projections!$A:$AEK,MATCH(Calculations_forecast!$B20,current_projections!$A:$A,0),MATCH(Calculations_forecast!FL$9,current_projections!$2:$2,0)),"n/a")</f>
        <v>10823.7</v>
      </c>
      <c r="FM20" s="60">
        <f>IFERROR(INDEX(current_projections!$A:$AEK,MATCH(Calculations_forecast!$B20,current_projections!$A:$A,0),MATCH(Calculations_forecast!FM$9,current_projections!$2:$2,0)),"n/a")</f>
        <v>10866</v>
      </c>
      <c r="FN20" s="60">
        <f>IFERROR(INDEX(current_projections!$A:$AEK,MATCH(Calculations_forecast!$B20,current_projections!$A:$A,0),MATCH(Calculations_forecast!FN$9,current_projections!$2:$2,0)),"n/a")</f>
        <v>10885.9</v>
      </c>
      <c r="FO20" s="60">
        <f>IFERROR(INDEX(current_projections!$A:$AEK,MATCH(Calculations_forecast!$B20,current_projections!$A:$A,0),MATCH(Calculations_forecast!FO$9,current_projections!$2:$2,0)),"n/a")</f>
        <v>10973.3</v>
      </c>
      <c r="FP20" s="60">
        <f>IFERROR(INDEX(current_projections!$A:$AEK,MATCH(Calculations_forecast!$B20,current_projections!$A:$A,0),MATCH(Calculations_forecast!FP$9,current_projections!$2:$2,0)),"n/a")</f>
        <v>10989.6</v>
      </c>
      <c r="FQ20" s="60">
        <f>IFERROR(INDEX(current_projections!$A:$AEK,MATCH(Calculations_forecast!$B20,current_projections!$A:$A,0),MATCH(Calculations_forecast!FQ$9,current_projections!$2:$2,0)),"n/a")</f>
        <v>11007.5</v>
      </c>
      <c r="FR20" s="60">
        <f>IFERROR(INDEX(current_projections!$A:$AEK,MATCH(Calculations_forecast!$B20,current_projections!$A:$A,0),MATCH(Calculations_forecast!FR$9,current_projections!$2:$2,0)),"n/a")</f>
        <v>11056.9</v>
      </c>
      <c r="FS20" s="60">
        <f>IFERROR(INDEX(current_projections!$A:$AEK,MATCH(Calculations_forecast!$B20,current_projections!$A:$A,0),MATCH(Calculations_forecast!FS$9,current_projections!$2:$2,0)),"n/a")</f>
        <v>11114.2</v>
      </c>
      <c r="FT20" s="60">
        <f>IFERROR(INDEX(current_projections!$A:$AEK,MATCH(Calculations_forecast!$B20,current_projections!$A:$A,0),MATCH(Calculations_forecast!FT$9,current_projections!$2:$2,0)),"n/a")</f>
        <v>11122.2</v>
      </c>
      <c r="FU20" s="60">
        <f>IFERROR(INDEX(current_projections!$A:$AEK,MATCH(Calculations_forecast!$B20,current_projections!$A:$A,0),MATCH(Calculations_forecast!FU$9,current_projections!$2:$2,0)),"n/a")</f>
        <v>11167.4</v>
      </c>
      <c r="FV20" s="60">
        <f>IFERROR(INDEX(current_projections!$A:$AEK,MATCH(Calculations_forecast!$B20,current_projections!$A:$A,0),MATCH(Calculations_forecast!FV$9,current_projections!$2:$2,0)),"n/a")</f>
        <v>11263.6</v>
      </c>
      <c r="FW20" s="60">
        <f>IFERROR(INDEX(current_projections!$A:$AEK,MATCH(Calculations_forecast!$B20,current_projections!$A:$A,0),MATCH(Calculations_forecast!FW$9,current_projections!$2:$2,0)),"n/a")</f>
        <v>11307.3</v>
      </c>
      <c r="FX20" s="60">
        <f>IFERROR(INDEX(current_projections!$A:$AEK,MATCH(Calculations_forecast!$B20,current_projections!$A:$A,0),MATCH(Calculations_forecast!FX$9,current_projections!$2:$2,0)),"n/a")</f>
        <v>11428.7</v>
      </c>
      <c r="FY20" s="60">
        <f>IFERROR(INDEX(current_projections!$A:$AEK,MATCH(Calculations_forecast!$B20,current_projections!$A:$A,0),MATCH(Calculations_forecast!FY$9,current_projections!$2:$2,0)),"n/a")</f>
        <v>11554.2</v>
      </c>
      <c r="FZ20" s="60">
        <f>IFERROR(INDEX(current_projections!$A:$AEK,MATCH(Calculations_forecast!$B20,current_projections!$A:$A,0),MATCH(Calculations_forecast!FZ$9,current_projections!$2:$2,0)),"n/a")</f>
        <v>11687.1</v>
      </c>
      <c r="GA20" s="60">
        <f>IFERROR(INDEX(current_projections!$A:$AEK,MATCH(Calculations_forecast!$B20,current_projections!$A:$A,0),MATCH(Calculations_forecast!GA$9,current_projections!$2:$2,0)),"n/a")</f>
        <v>11788.4</v>
      </c>
      <c r="GB20" s="60">
        <f>IFERROR(INDEX(current_projections!$A:$AEK,MATCH(Calculations_forecast!$B20,current_projections!$A:$A,0),MATCH(Calculations_forecast!GB$9,current_projections!$2:$2,0)),"n/a")</f>
        <v>11887.5</v>
      </c>
      <c r="GC20" s="60">
        <f>IFERROR(INDEX(current_projections!$A:$AEK,MATCH(Calculations_forecast!$B20,current_projections!$A:$A,0),MATCH(Calculations_forecast!GC$9,current_projections!$2:$2,0)),"n/a")</f>
        <v>11972</v>
      </c>
      <c r="GD20" s="60">
        <f>IFERROR(INDEX(current_projections!$A:$AEK,MATCH(Calculations_forecast!$B20,current_projections!$A:$A,0),MATCH(Calculations_forecast!GD$9,current_projections!$2:$2,0)),"n/a")</f>
        <v>12039.7</v>
      </c>
      <c r="GE20" s="60">
        <f>IFERROR(INDEX(current_projections!$A:$AEK,MATCH(Calculations_forecast!$B20,current_projections!$A:$A,0),MATCH(Calculations_forecast!GE$9,current_projections!$2:$2,0)),"n/a")</f>
        <v>12111.8</v>
      </c>
      <c r="GF20" s="60">
        <f>IFERROR(INDEX(current_projections!$A:$AEK,MATCH(Calculations_forecast!$B20,current_projections!$A:$A,0),MATCH(Calculations_forecast!GF$9,current_projections!$2:$2,0)),"n/a")</f>
        <v>12214.1</v>
      </c>
      <c r="GG20" s="60">
        <f>IFERROR(INDEX(current_projections!$A:$AEK,MATCH(Calculations_forecast!$B20,current_projections!$A:$A,0),MATCH(Calculations_forecast!GG$9,current_projections!$2:$2,0)),"n/a")</f>
        <v>12294.3</v>
      </c>
      <c r="GH20" s="60">
        <f>IFERROR(INDEX(current_projections!$A:$AEK,MATCH(Calculations_forecast!$B20,current_projections!$A:$A,0),MATCH(Calculations_forecast!GH$9,current_projections!$2:$2,0)),"n/a")</f>
        <v>12372.7</v>
      </c>
      <c r="GI20" s="60">
        <f>IFERROR(INDEX(current_projections!$A:$AEK,MATCH(Calculations_forecast!$B20,current_projections!$A:$A,0),MATCH(Calculations_forecast!GI$9,current_projections!$2:$2,0)),"n/a")</f>
        <v>12427.6</v>
      </c>
      <c r="GJ20" s="60">
        <f>IFERROR(INDEX(current_projections!$A:$AEK,MATCH(Calculations_forecast!$B20,current_projections!$A:$A,0),MATCH(Calculations_forecast!GJ$9,current_projections!$2:$2,0)),"n/a")</f>
        <v>12515.9</v>
      </c>
      <c r="GK20" s="60">
        <f>IFERROR(INDEX(current_projections!$A:$AEK,MATCH(Calculations_forecast!$B20,current_projections!$A:$A,0),MATCH(Calculations_forecast!GK$9,current_projections!$2:$2,0)),"n/a")</f>
        <v>12584.9</v>
      </c>
      <c r="GL20" s="60">
        <f>IFERROR(INDEX(current_projections!$A:$AEK,MATCH(Calculations_forecast!$B20,current_projections!$A:$A,0),MATCH(Calculations_forecast!GL$9,current_projections!$2:$2,0)),"n/a")</f>
        <v>12706.4</v>
      </c>
      <c r="GM20" s="60">
        <f>IFERROR(INDEX(current_projections!$A:$AEK,MATCH(Calculations_forecast!$B20,current_projections!$A:$A,0),MATCH(Calculations_forecast!GM$9,current_projections!$2:$2,0)),"n/a")</f>
        <v>12722.8</v>
      </c>
      <c r="GN20" s="60">
        <f>IFERROR(INDEX(current_projections!$A:$AEK,MATCH(Calculations_forecast!$B20,current_projections!$A:$A,0),MATCH(Calculations_forecast!GN$9,current_projections!$2:$2,0)),"n/a")</f>
        <v>12842</v>
      </c>
      <c r="GO20" s="60">
        <f>IFERROR(INDEX(current_projections!$A:$AEK,MATCH(Calculations_forecast!$B20,current_projections!$A:$A,0),MATCH(Calculations_forecast!GO$9,current_projections!$2:$2,0)),"n/a")</f>
        <v>12953.3</v>
      </c>
      <c r="GP20" s="122">
        <f>IFERROR(INDEX(current_projections!$A:$AEK,MATCH(Calculations_forecast!$B20,current_projections!$A:$A,0),MATCH(Calculations_forecast!GP$9,current_projections!$2:$2,0)),"n/a")</f>
        <v>13044.2</v>
      </c>
      <c r="GQ20" s="122">
        <f>IFERROR(INDEX(current_projections!$A:$AEK,MATCH(Calculations_forecast!$B20,current_projections!$A:$A,0),MATCH(Calculations_forecast!GQ$9,current_projections!$2:$2,0)),"n/a")</f>
        <v>13150.539929558678</v>
      </c>
      <c r="GR20" s="60">
        <f>IFERROR(INDEX(current_projections!$A:$AEK,MATCH(Calculations_forecast!$B20,current_projections!$A:$A,0),MATCH(Calculations_forecast!GR$9,current_projections!$2:$2,0)),"n/a")</f>
        <v>13245.222416723587</v>
      </c>
      <c r="GS20" s="60">
        <f>IFERROR(INDEX(current_projections!$A:$AEK,MATCH(Calculations_forecast!$B20,current_projections!$A:$A,0),MATCH(Calculations_forecast!GS$9,current_projections!$2:$2,0)),"n/a")</f>
        <v>13340.51770390982</v>
      </c>
      <c r="GT20" s="60">
        <f>IFERROR(INDEX(current_projections!$A:$AEK,MATCH(Calculations_forecast!$B20,current_projections!$A:$A,0),MATCH(Calculations_forecast!GT$9,current_projections!$2:$2,0)),"n/a")</f>
        <v>13430.709602733901</v>
      </c>
      <c r="GU20" s="60">
        <f>IFERROR(INDEX(current_projections!$A:$AEK,MATCH(Calculations_forecast!$B20,current_projections!$A:$A,0),MATCH(Calculations_forecast!GU$9,current_projections!$2:$2,0)),"n/a")</f>
        <v>13510.101719160757</v>
      </c>
      <c r="GV20" s="60">
        <f>IFERROR(INDEX(current_projections!$A:$AEK,MATCH(Calculations_forecast!$B20,current_projections!$A:$A,0),MATCH(Calculations_forecast!GV$9,current_projections!$2:$2,0)),"n/a")</f>
        <v>13581.055502931968</v>
      </c>
      <c r="GW20" s="60">
        <f>IFERROR(INDEX(current_projections!$A:$AEK,MATCH(Calculations_forecast!$B20,current_projections!$A:$A,0),MATCH(Calculations_forecast!GW$9,current_projections!$2:$2,0)),"n/a")</f>
        <v>13639.22922784462</v>
      </c>
      <c r="GX20" s="60">
        <f>IFERROR(INDEX(current_projections!$A:$AEK,MATCH(Calculations_forecast!$B20,current_projections!$A:$A,0),MATCH(Calculations_forecast!GX$9,current_projections!$2:$2,0)),"n/a")</f>
        <v>13693.55569294132</v>
      </c>
      <c r="GY20" s="60">
        <f>IFERROR(INDEX(current_projections!$A:$AEK,MATCH(Calculations_forecast!$B20,current_projections!$A:$A,0),MATCH(Calculations_forecast!GY$9,current_projections!$2:$2,0)),"n/a")</f>
        <v>13746.566757398074</v>
      </c>
      <c r="GZ20" s="122">
        <f>IFERROR(INDEX(current_projections!$A:$AEK,MATCH(Calculations_forecast!$B20,current_projections!$A:$A,0),MATCH(Calculations_forecast!GZ$9,current_projections!$2:$2,0)),"n/a")</f>
        <v>13799.881340758389</v>
      </c>
      <c r="HA20" s="122">
        <f>IFERROR(INDEX(current_projections!$A:$AEK,MATCH(Calculations_forecast!$B20,current_projections!$A:$A,0),MATCH(Calculations_forecast!HA$9,current_projections!$2:$2,0)),"n/a")</f>
        <v>13856.434579360563</v>
      </c>
      <c r="HB20" s="122">
        <f>IFERROR(INDEX(current_projections!$A:$AEK,MATCH(Calculations_forecast!$B20,current_projections!$A:$A,0),MATCH(Calculations_forecast!HB$9,current_projections!$2:$2,0)),"n/a")</f>
        <v>13913.595304701819</v>
      </c>
      <c r="HC20" s="60">
        <f>IFERROR(INDEX(current_projections!$A:$AEK,MATCH(Calculations_forecast!$B20,current_projections!$A:$A,0),MATCH(Calculations_forecast!HC$9,current_projections!$2:$2,0)),"n/a")</f>
        <v>13980.283244363331</v>
      </c>
      <c r="IW20"/>
      <c r="IX20"/>
      <c r="IY20"/>
    </row>
    <row r="21" spans="1:259">
      <c r="A21" s="7" t="s">
        <v>179</v>
      </c>
      <c r="B21" s="8" t="s">
        <v>10</v>
      </c>
      <c r="C21" s="60">
        <f>IFERROR(INDEX(current_projections!$A:$AEK,MATCH(Calculations_forecast!$B21,current_projections!$A:$A,0),MATCH(Calculations_forecast!C$9,current_projections!$2:$2,0)),"n/a")</f>
        <v>631.70000000000005</v>
      </c>
      <c r="D21" s="60">
        <f>IFERROR(INDEX(current_projections!$A:$AEK,MATCH(Calculations_forecast!$B21,current_projections!$A:$A,0),MATCH(Calculations_forecast!D$9,current_projections!$2:$2,0)),"n/a")</f>
        <v>641.6</v>
      </c>
      <c r="E21" s="60">
        <f>IFERROR(INDEX(current_projections!$A:$AEK,MATCH(Calculations_forecast!$B21,current_projections!$A:$A,0),MATCH(Calculations_forecast!E$9,current_projections!$2:$2,0)),"n/a")</f>
        <v>653.5</v>
      </c>
      <c r="F21" s="60">
        <f>IFERROR(INDEX(current_projections!$A:$AEK,MATCH(Calculations_forecast!$B21,current_projections!$A:$A,0),MATCH(Calculations_forecast!F$9,current_projections!$2:$2,0)),"n/a")</f>
        <v>660.2</v>
      </c>
      <c r="G21" s="60">
        <f>IFERROR(INDEX(current_projections!$A:$AEK,MATCH(Calculations_forecast!$B21,current_projections!$A:$A,0),MATCH(Calculations_forecast!G$9,current_projections!$2:$2,0)),"n/a")</f>
        <v>679.2</v>
      </c>
      <c r="H21" s="60">
        <f>IFERROR(INDEX(current_projections!$A:$AEK,MATCH(Calculations_forecast!$B21,current_projections!$A:$A,0),MATCH(Calculations_forecast!H$9,current_projections!$2:$2,0)),"n/a")</f>
        <v>693.2</v>
      </c>
      <c r="I21" s="60">
        <f>IFERROR(INDEX(current_projections!$A:$AEK,MATCH(Calculations_forecast!$B21,current_projections!$A:$A,0),MATCH(Calculations_forecast!I$9,current_projections!$2:$2,0)),"n/a")</f>
        <v>705.6</v>
      </c>
      <c r="J21" s="60">
        <f>IFERROR(INDEX(current_projections!$A:$AEK,MATCH(Calculations_forecast!$B21,current_projections!$A:$A,0),MATCH(Calculations_forecast!J$9,current_projections!$2:$2,0)),"n/a")</f>
        <v>721.7</v>
      </c>
      <c r="K21" s="60">
        <f>IFERROR(INDEX(current_projections!$A:$AEK,MATCH(Calculations_forecast!$B21,current_projections!$A:$A,0),MATCH(Calculations_forecast!K$9,current_projections!$2:$2,0)),"n/a")</f>
        <v>738.9</v>
      </c>
      <c r="L21" s="60">
        <f>IFERROR(INDEX(current_projections!$A:$AEK,MATCH(Calculations_forecast!$B21,current_projections!$A:$A,0),MATCH(Calculations_forecast!L$9,current_projections!$2:$2,0)),"n/a")</f>
        <v>757.4</v>
      </c>
      <c r="M21" s="60">
        <f>IFERROR(INDEX(current_projections!$A:$AEK,MATCH(Calculations_forecast!$B21,current_projections!$A:$A,0),MATCH(Calculations_forecast!M$9,current_projections!$2:$2,0)),"n/a")</f>
        <v>775.8</v>
      </c>
      <c r="N21" s="60">
        <f>IFERROR(INDEX(current_projections!$A:$AEK,MATCH(Calculations_forecast!$B21,current_projections!$A:$A,0),MATCH(Calculations_forecast!N$9,current_projections!$2:$2,0)),"n/a")</f>
        <v>800.5</v>
      </c>
      <c r="O21" s="60">
        <f>IFERROR(INDEX(current_projections!$A:$AEK,MATCH(Calculations_forecast!$B21,current_projections!$A:$A,0),MATCH(Calculations_forecast!O$9,current_projections!$2:$2,0)),"n/a")</f>
        <v>825</v>
      </c>
      <c r="P21" s="60">
        <f>IFERROR(INDEX(current_projections!$A:$AEK,MATCH(Calculations_forecast!$B21,current_projections!$A:$A,0),MATCH(Calculations_forecast!P$9,current_projections!$2:$2,0)),"n/a")</f>
        <v>840.5</v>
      </c>
      <c r="Q21" s="60">
        <f>IFERROR(INDEX(current_projections!$A:$AEK,MATCH(Calculations_forecast!$B21,current_projections!$A:$A,0),MATCH(Calculations_forecast!Q$9,current_projections!$2:$2,0)),"n/a")</f>
        <v>858.9</v>
      </c>
      <c r="R21" s="60">
        <f>IFERROR(INDEX(current_projections!$A:$AEK,MATCH(Calculations_forecast!$B21,current_projections!$A:$A,0),MATCH(Calculations_forecast!R$9,current_projections!$2:$2,0)),"n/a")</f>
        <v>873.9</v>
      </c>
      <c r="S21" s="60">
        <f>IFERROR(INDEX(current_projections!$A:$AEK,MATCH(Calculations_forecast!$B21,current_projections!$A:$A,0),MATCH(Calculations_forecast!S$9,current_projections!$2:$2,0)),"n/a")</f>
        <v>891.9</v>
      </c>
      <c r="T21" s="60">
        <f>IFERROR(INDEX(current_projections!$A:$AEK,MATCH(Calculations_forecast!$B21,current_projections!$A:$A,0),MATCH(Calculations_forecast!T$9,current_projections!$2:$2,0)),"n/a")</f>
        <v>920.4</v>
      </c>
      <c r="U21" s="60">
        <f>IFERROR(INDEX(current_projections!$A:$AEK,MATCH(Calculations_forecast!$B21,current_projections!$A:$A,0),MATCH(Calculations_forecast!U$9,current_projections!$2:$2,0)),"n/a")</f>
        <v>949.3</v>
      </c>
      <c r="V21" s="60">
        <f>IFERROR(INDEX(current_projections!$A:$AEK,MATCH(Calculations_forecast!$B21,current_projections!$A:$A,0),MATCH(Calculations_forecast!V$9,current_projections!$2:$2,0)),"n/a")</f>
        <v>959.1</v>
      </c>
      <c r="W21" s="60">
        <f>IFERROR(INDEX(current_projections!$A:$AEK,MATCH(Calculations_forecast!$B21,current_projections!$A:$A,0),MATCH(Calculations_forecast!W$9,current_projections!$2:$2,0)),"n/a")</f>
        <v>985.2</v>
      </c>
      <c r="X21" s="60">
        <f>IFERROR(INDEX(current_projections!$A:$AEK,MATCH(Calculations_forecast!$B21,current_projections!$A:$A,0),MATCH(Calculations_forecast!X$9,current_projections!$2:$2,0)),"n/a")</f>
        <v>1013.6</v>
      </c>
      <c r="Y21" s="60">
        <f>IFERROR(INDEX(current_projections!$A:$AEK,MATCH(Calculations_forecast!$B21,current_projections!$A:$A,0),MATCH(Calculations_forecast!Y$9,current_projections!$2:$2,0)),"n/a")</f>
        <v>1047.2</v>
      </c>
      <c r="Z21" s="60">
        <f>IFERROR(INDEX(current_projections!$A:$AEK,MATCH(Calculations_forecast!$B21,current_projections!$A:$A,0),MATCH(Calculations_forecast!Z$9,current_projections!$2:$2,0)),"n/a")</f>
        <v>1076.2</v>
      </c>
      <c r="AA21" s="60">
        <f>IFERROR(INDEX(current_projections!$A:$AEK,MATCH(Calculations_forecast!$B21,current_projections!$A:$A,0),MATCH(Calculations_forecast!AA$9,current_projections!$2:$2,0)),"n/a")</f>
        <v>1109.9000000000001</v>
      </c>
      <c r="AB21" s="60">
        <f>IFERROR(INDEX(current_projections!$A:$AEK,MATCH(Calculations_forecast!$B21,current_projections!$A:$A,0),MATCH(Calculations_forecast!AB$9,current_projections!$2:$2,0)),"n/a")</f>
        <v>1129.5</v>
      </c>
      <c r="AC21" s="60">
        <f>IFERROR(INDEX(current_projections!$A:$AEK,MATCH(Calculations_forecast!$B21,current_projections!$A:$A,0),MATCH(Calculations_forecast!AC$9,current_projections!$2:$2,0)),"n/a")</f>
        <v>1158.8</v>
      </c>
      <c r="AD21" s="60">
        <f>IFERROR(INDEX(current_projections!$A:$AEK,MATCH(Calculations_forecast!$B21,current_projections!$A:$A,0),MATCH(Calculations_forecast!AD$9,current_projections!$2:$2,0)),"n/a")</f>
        <v>1192.4000000000001</v>
      </c>
      <c r="AE21" s="60">
        <f>IFERROR(INDEX(current_projections!$A:$AEK,MATCH(Calculations_forecast!$B21,current_projections!$A:$A,0),MATCH(Calculations_forecast!AE$9,current_projections!$2:$2,0)),"n/a")</f>
        <v>1228.2</v>
      </c>
      <c r="AF21" s="60">
        <f>IFERROR(INDEX(current_projections!$A:$AEK,MATCH(Calculations_forecast!$B21,current_projections!$A:$A,0),MATCH(Calculations_forecast!AF$9,current_projections!$2:$2,0)),"n/a")</f>
        <v>1256</v>
      </c>
      <c r="AG21" s="60">
        <f>IFERROR(INDEX(current_projections!$A:$AEK,MATCH(Calculations_forecast!$B21,current_projections!$A:$A,0),MATCH(Calculations_forecast!AG$9,current_projections!$2:$2,0)),"n/a")</f>
        <v>1286.9000000000001</v>
      </c>
      <c r="AH21" s="60">
        <f>IFERROR(INDEX(current_projections!$A:$AEK,MATCH(Calculations_forecast!$B21,current_projections!$A:$A,0),MATCH(Calculations_forecast!AH$9,current_projections!$2:$2,0)),"n/a")</f>
        <v>1324.8</v>
      </c>
      <c r="AI21" s="60">
        <f>IFERROR(INDEX(current_projections!$A:$AEK,MATCH(Calculations_forecast!$B21,current_projections!$A:$A,0),MATCH(Calculations_forecast!AI$9,current_projections!$2:$2,0)),"n/a")</f>
        <v>1354.1</v>
      </c>
      <c r="AJ21" s="60">
        <f>IFERROR(INDEX(current_projections!$A:$AEK,MATCH(Calculations_forecast!$B21,current_projections!$A:$A,0),MATCH(Calculations_forecast!AJ$9,current_projections!$2:$2,0)),"n/a")</f>
        <v>1411.4</v>
      </c>
      <c r="AK21" s="60">
        <f>IFERROR(INDEX(current_projections!$A:$AEK,MATCH(Calculations_forecast!$B21,current_projections!$A:$A,0),MATCH(Calculations_forecast!AK$9,current_projections!$2:$2,0)),"n/a")</f>
        <v>1442.2</v>
      </c>
      <c r="AL21" s="60">
        <f>IFERROR(INDEX(current_projections!$A:$AEK,MATCH(Calculations_forecast!$B21,current_projections!$A:$A,0),MATCH(Calculations_forecast!AL$9,current_projections!$2:$2,0)),"n/a")</f>
        <v>1481.4</v>
      </c>
      <c r="AM21" s="60">
        <f>IFERROR(INDEX(current_projections!$A:$AEK,MATCH(Calculations_forecast!$B21,current_projections!$A:$A,0),MATCH(Calculations_forecast!AM$9,current_projections!$2:$2,0)),"n/a")</f>
        <v>1517.1</v>
      </c>
      <c r="AN21" s="60">
        <f>IFERROR(INDEX(current_projections!$A:$AEK,MATCH(Calculations_forecast!$B21,current_projections!$A:$A,0),MATCH(Calculations_forecast!AN$9,current_projections!$2:$2,0)),"n/a")</f>
        <v>1557.6</v>
      </c>
      <c r="AO21" s="60">
        <f>IFERROR(INDEX(current_projections!$A:$AEK,MATCH(Calculations_forecast!$B21,current_projections!$A:$A,0),MATCH(Calculations_forecast!AO$9,current_projections!$2:$2,0)),"n/a")</f>
        <v>1611.9</v>
      </c>
      <c r="AP21" s="60">
        <f>IFERROR(INDEX(current_projections!$A:$AEK,MATCH(Calculations_forecast!$B21,current_projections!$A:$A,0),MATCH(Calculations_forecast!AP$9,current_projections!$2:$2,0)),"n/a")</f>
        <v>1655</v>
      </c>
      <c r="AQ21" s="60">
        <f>IFERROR(INDEX(current_projections!$A:$AEK,MATCH(Calculations_forecast!$B21,current_projections!$A:$A,0),MATCH(Calculations_forecast!AQ$9,current_projections!$2:$2,0)),"n/a")</f>
        <v>1702.3</v>
      </c>
      <c r="AR21" s="60">
        <f>IFERROR(INDEX(current_projections!$A:$AEK,MATCH(Calculations_forecast!$B21,current_projections!$A:$A,0),MATCH(Calculations_forecast!AR$9,current_projections!$2:$2,0)),"n/a")</f>
        <v>1704.7</v>
      </c>
      <c r="AS21" s="60">
        <f>IFERROR(INDEX(current_projections!$A:$AEK,MATCH(Calculations_forecast!$B21,current_projections!$A:$A,0),MATCH(Calculations_forecast!AS$9,current_projections!$2:$2,0)),"n/a")</f>
        <v>1763.8</v>
      </c>
      <c r="AT21" s="60">
        <f>IFERROR(INDEX(current_projections!$A:$AEK,MATCH(Calculations_forecast!$B21,current_projections!$A:$A,0),MATCH(Calculations_forecast!AT$9,current_projections!$2:$2,0)),"n/a")</f>
        <v>1831.9</v>
      </c>
      <c r="AU21" s="60">
        <f>IFERROR(INDEX(current_projections!$A:$AEK,MATCH(Calculations_forecast!$B21,current_projections!$A:$A,0),MATCH(Calculations_forecast!AU$9,current_projections!$2:$2,0)),"n/a")</f>
        <v>1885.7</v>
      </c>
      <c r="AV21" s="60">
        <f>IFERROR(INDEX(current_projections!$A:$AEK,MATCH(Calculations_forecast!$B21,current_projections!$A:$A,0),MATCH(Calculations_forecast!AV$9,current_projections!$2:$2,0)),"n/a")</f>
        <v>1917.5</v>
      </c>
      <c r="AW21" s="60">
        <f>IFERROR(INDEX(current_projections!$A:$AEK,MATCH(Calculations_forecast!$B21,current_projections!$A:$A,0),MATCH(Calculations_forecast!AW$9,current_projections!$2:$2,0)),"n/a")</f>
        <v>1958.1</v>
      </c>
      <c r="AX21" s="60">
        <f>IFERROR(INDEX(current_projections!$A:$AEK,MATCH(Calculations_forecast!$B21,current_projections!$A:$A,0),MATCH(Calculations_forecast!AX$9,current_projections!$2:$2,0)),"n/a")</f>
        <v>1974.4</v>
      </c>
      <c r="AY21" s="60">
        <f>IFERROR(INDEX(current_projections!$A:$AEK,MATCH(Calculations_forecast!$B21,current_projections!$A:$A,0),MATCH(Calculations_forecast!AY$9,current_projections!$2:$2,0)),"n/a")</f>
        <v>2014.2</v>
      </c>
      <c r="AZ21" s="60">
        <f>IFERROR(INDEX(current_projections!$A:$AEK,MATCH(Calculations_forecast!$B21,current_projections!$A:$A,0),MATCH(Calculations_forecast!AZ$9,current_projections!$2:$2,0)),"n/a")</f>
        <v>2039.6</v>
      </c>
      <c r="BA21" s="60">
        <f>IFERROR(INDEX(current_projections!$A:$AEK,MATCH(Calculations_forecast!$B21,current_projections!$A:$A,0),MATCH(Calculations_forecast!BA$9,current_projections!$2:$2,0)),"n/a")</f>
        <v>2085.6999999999998</v>
      </c>
      <c r="BB21" s="60">
        <f>IFERROR(INDEX(current_projections!$A:$AEK,MATCH(Calculations_forecast!$B21,current_projections!$A:$A,0),MATCH(Calculations_forecast!BB$9,current_projections!$2:$2,0)),"n/a")</f>
        <v>2145.6</v>
      </c>
      <c r="BC21" s="60">
        <f>IFERROR(INDEX(current_projections!$A:$AEK,MATCH(Calculations_forecast!$B21,current_projections!$A:$A,0),MATCH(Calculations_forecast!BC$9,current_projections!$2:$2,0)),"n/a")</f>
        <v>2184.6</v>
      </c>
      <c r="BD21" s="60">
        <f>IFERROR(INDEX(current_projections!$A:$AEK,MATCH(Calculations_forecast!$B21,current_projections!$A:$A,0),MATCH(Calculations_forecast!BD$9,current_projections!$2:$2,0)),"n/a")</f>
        <v>2249.4</v>
      </c>
      <c r="BE21" s="60">
        <f>IFERROR(INDEX(current_projections!$A:$AEK,MATCH(Calculations_forecast!$B21,current_projections!$A:$A,0),MATCH(Calculations_forecast!BE$9,current_projections!$2:$2,0)),"n/a")</f>
        <v>2319.9</v>
      </c>
      <c r="BF21" s="60">
        <f>IFERROR(INDEX(current_projections!$A:$AEK,MATCH(Calculations_forecast!$B21,current_projections!$A:$A,0),MATCH(Calculations_forecast!BF$9,current_projections!$2:$2,0)),"n/a")</f>
        <v>2372.5</v>
      </c>
      <c r="BG21" s="60">
        <f>IFERROR(INDEX(current_projections!$A:$AEK,MATCH(Calculations_forecast!$B21,current_projections!$A:$A,0),MATCH(Calculations_forecast!BG$9,current_projections!$2:$2,0)),"n/a")</f>
        <v>2418.1999999999998</v>
      </c>
      <c r="BH21" s="60">
        <f>IFERROR(INDEX(current_projections!$A:$AEK,MATCH(Calculations_forecast!$B21,current_projections!$A:$A,0),MATCH(Calculations_forecast!BH$9,current_projections!$2:$2,0)),"n/a")</f>
        <v>2475.9</v>
      </c>
      <c r="BI21" s="60">
        <f>IFERROR(INDEX(current_projections!$A:$AEK,MATCH(Calculations_forecast!$B21,current_projections!$A:$A,0),MATCH(Calculations_forecast!BI$9,current_projections!$2:$2,0)),"n/a")</f>
        <v>2513.5</v>
      </c>
      <c r="BJ21" s="60">
        <f>IFERROR(INDEX(current_projections!$A:$AEK,MATCH(Calculations_forecast!$B21,current_projections!$A:$A,0),MATCH(Calculations_forecast!BJ$9,current_projections!$2:$2,0)),"n/a")</f>
        <v>2561.8000000000002</v>
      </c>
      <c r="BK21" s="60">
        <f>IFERROR(INDEX(current_projections!$A:$AEK,MATCH(Calculations_forecast!$B21,current_projections!$A:$A,0),MATCH(Calculations_forecast!BK$9,current_projections!$2:$2,0)),"n/a")</f>
        <v>2636</v>
      </c>
      <c r="BL21" s="60">
        <f>IFERROR(INDEX(current_projections!$A:$AEK,MATCH(Calculations_forecast!$B21,current_projections!$A:$A,0),MATCH(Calculations_forecast!BL$9,current_projections!$2:$2,0)),"n/a")</f>
        <v>2681.8</v>
      </c>
      <c r="BM21" s="60">
        <f>IFERROR(INDEX(current_projections!$A:$AEK,MATCH(Calculations_forecast!$B21,current_projections!$A:$A,0),MATCH(Calculations_forecast!BM$9,current_projections!$2:$2,0)),"n/a")</f>
        <v>2754.1</v>
      </c>
      <c r="BN21" s="60">
        <f>IFERROR(INDEX(current_projections!$A:$AEK,MATCH(Calculations_forecast!$B21,current_projections!$A:$A,0),MATCH(Calculations_forecast!BN$9,current_projections!$2:$2,0)),"n/a")</f>
        <v>2779.4</v>
      </c>
      <c r="BO21" s="60">
        <f>IFERROR(INDEX(current_projections!$A:$AEK,MATCH(Calculations_forecast!$B21,current_projections!$A:$A,0),MATCH(Calculations_forecast!BO$9,current_projections!$2:$2,0)),"n/a")</f>
        <v>2823.6</v>
      </c>
      <c r="BP21" s="60">
        <f>IFERROR(INDEX(current_projections!$A:$AEK,MATCH(Calculations_forecast!$B21,current_projections!$A:$A,0),MATCH(Calculations_forecast!BP$9,current_projections!$2:$2,0)),"n/a")</f>
        <v>2851.5</v>
      </c>
      <c r="BQ21" s="60">
        <f>IFERROR(INDEX(current_projections!$A:$AEK,MATCH(Calculations_forecast!$B21,current_projections!$A:$A,0),MATCH(Calculations_forecast!BQ$9,current_projections!$2:$2,0)),"n/a")</f>
        <v>2917.2</v>
      </c>
      <c r="BR21" s="60">
        <f>IFERROR(INDEX(current_projections!$A:$AEK,MATCH(Calculations_forecast!$B21,current_projections!$A:$A,0),MATCH(Calculations_forecast!BR$9,current_projections!$2:$2,0)),"n/a")</f>
        <v>2952.8</v>
      </c>
      <c r="BS21" s="60">
        <f>IFERROR(INDEX(current_projections!$A:$AEK,MATCH(Calculations_forecast!$B21,current_projections!$A:$A,0),MATCH(Calculations_forecast!BS$9,current_projections!$2:$2,0)),"n/a")</f>
        <v>2983.5</v>
      </c>
      <c r="BT21" s="60">
        <f>IFERROR(INDEX(current_projections!$A:$AEK,MATCH(Calculations_forecast!$B21,current_projections!$A:$A,0),MATCH(Calculations_forecast!BT$9,current_projections!$2:$2,0)),"n/a")</f>
        <v>3053.3</v>
      </c>
      <c r="BU21" s="60">
        <f>IFERROR(INDEX(current_projections!$A:$AEK,MATCH(Calculations_forecast!$B21,current_projections!$A:$A,0),MATCH(Calculations_forecast!BU$9,current_projections!$2:$2,0)),"n/a")</f>
        <v>3117.4</v>
      </c>
      <c r="BV21" s="60">
        <f>IFERROR(INDEX(current_projections!$A:$AEK,MATCH(Calculations_forecast!$B21,current_projections!$A:$A,0),MATCH(Calculations_forecast!BV$9,current_projections!$2:$2,0)),"n/a")</f>
        <v>3150.9</v>
      </c>
      <c r="BW21" s="60">
        <f>IFERROR(INDEX(current_projections!$A:$AEK,MATCH(Calculations_forecast!$B21,current_projections!$A:$A,0),MATCH(Calculations_forecast!BW$9,current_projections!$2:$2,0)),"n/a")</f>
        <v>3231.9</v>
      </c>
      <c r="BX21" s="60">
        <f>IFERROR(INDEX(current_projections!$A:$AEK,MATCH(Calculations_forecast!$B21,current_projections!$A:$A,0),MATCH(Calculations_forecast!BX$9,current_projections!$2:$2,0)),"n/a")</f>
        <v>3291.7</v>
      </c>
      <c r="BY21" s="60">
        <f>IFERROR(INDEX(current_projections!$A:$AEK,MATCH(Calculations_forecast!$B21,current_projections!$A:$A,0),MATCH(Calculations_forecast!BY$9,current_projections!$2:$2,0)),"n/a")</f>
        <v>3361.9</v>
      </c>
      <c r="BZ21" s="60">
        <f>IFERROR(INDEX(current_projections!$A:$AEK,MATCH(Calculations_forecast!$B21,current_projections!$A:$A,0),MATCH(Calculations_forecast!BZ$9,current_projections!$2:$2,0)),"n/a")</f>
        <v>3434.5</v>
      </c>
      <c r="CA21" s="60">
        <f>IFERROR(INDEX(current_projections!$A:$AEK,MATCH(Calculations_forecast!$B21,current_projections!$A:$A,0),MATCH(Calculations_forecast!CA$9,current_projections!$2:$2,0)),"n/a")</f>
        <v>3490.2</v>
      </c>
      <c r="CB21" s="60">
        <f>IFERROR(INDEX(current_projections!$A:$AEK,MATCH(Calculations_forecast!$B21,current_projections!$A:$A,0),MATCH(Calculations_forecast!CB$9,current_projections!$2:$2,0)),"n/a")</f>
        <v>3553.8</v>
      </c>
      <c r="CC21" s="60">
        <f>IFERROR(INDEX(current_projections!$A:$AEK,MATCH(Calculations_forecast!$B21,current_projections!$A:$A,0),MATCH(Calculations_forecast!CC$9,current_projections!$2:$2,0)),"n/a")</f>
        <v>3609.4</v>
      </c>
      <c r="CD21" s="60">
        <f>IFERROR(INDEX(current_projections!$A:$AEK,MATCH(Calculations_forecast!$B21,current_projections!$A:$A,0),MATCH(Calculations_forecast!CD$9,current_projections!$2:$2,0)),"n/a")</f>
        <v>3653.7</v>
      </c>
      <c r="CE21" s="60">
        <f>IFERROR(INDEX(current_projections!$A:$AEK,MATCH(Calculations_forecast!$B21,current_projections!$A:$A,0),MATCH(Calculations_forecast!CE$9,current_projections!$2:$2,0)),"n/a")</f>
        <v>3737.9</v>
      </c>
      <c r="CF21" s="60">
        <f>IFERROR(INDEX(current_projections!$A:$AEK,MATCH(Calculations_forecast!$B21,current_projections!$A:$A,0),MATCH(Calculations_forecast!CF$9,current_projections!$2:$2,0)),"n/a")</f>
        <v>3783.4</v>
      </c>
      <c r="CG21" s="60">
        <f>IFERROR(INDEX(current_projections!$A:$AEK,MATCH(Calculations_forecast!$B21,current_projections!$A:$A,0),MATCH(Calculations_forecast!CG$9,current_projections!$2:$2,0)),"n/a")</f>
        <v>3846.7</v>
      </c>
      <c r="CH21" s="60">
        <f>IFERROR(INDEX(current_projections!$A:$AEK,MATCH(Calculations_forecast!$B21,current_projections!$A:$A,0),MATCH(Calculations_forecast!CH$9,current_projections!$2:$2,0)),"n/a")</f>
        <v>3867.9</v>
      </c>
      <c r="CI21" s="60">
        <f>IFERROR(INDEX(current_projections!$A:$AEK,MATCH(Calculations_forecast!$B21,current_projections!$A:$A,0),MATCH(Calculations_forecast!CI$9,current_projections!$2:$2,0)),"n/a")</f>
        <v>3873.6</v>
      </c>
      <c r="CJ21" s="60">
        <f>IFERROR(INDEX(current_projections!$A:$AEK,MATCH(Calculations_forecast!$B21,current_projections!$A:$A,0),MATCH(Calculations_forecast!CJ$9,current_projections!$2:$2,0)),"n/a")</f>
        <v>3926.9</v>
      </c>
      <c r="CK21" s="60">
        <f>IFERROR(INDEX(current_projections!$A:$AEK,MATCH(Calculations_forecast!$B21,current_projections!$A:$A,0),MATCH(Calculations_forecast!CK$9,current_projections!$2:$2,0)),"n/a")</f>
        <v>3973.3</v>
      </c>
      <c r="CL21" s="60">
        <f>IFERROR(INDEX(current_projections!$A:$AEK,MATCH(Calculations_forecast!$B21,current_projections!$A:$A,0),MATCH(Calculations_forecast!CL$9,current_projections!$2:$2,0)),"n/a")</f>
        <v>4000</v>
      </c>
      <c r="CM21" s="60">
        <f>IFERROR(INDEX(current_projections!$A:$AEK,MATCH(Calculations_forecast!$B21,current_projections!$A:$A,0),MATCH(Calculations_forecast!CM$9,current_projections!$2:$2,0)),"n/a")</f>
        <v>4100.3999999999996</v>
      </c>
      <c r="CN21" s="60">
        <f>IFERROR(INDEX(current_projections!$A:$AEK,MATCH(Calculations_forecast!$B21,current_projections!$A:$A,0),MATCH(Calculations_forecast!CN$9,current_projections!$2:$2,0)),"n/a")</f>
        <v>4155.7</v>
      </c>
      <c r="CO21" s="60">
        <f>IFERROR(INDEX(current_projections!$A:$AEK,MATCH(Calculations_forecast!$B21,current_projections!$A:$A,0),MATCH(Calculations_forecast!CO$9,current_projections!$2:$2,0)),"n/a")</f>
        <v>4227</v>
      </c>
      <c r="CP21" s="60">
        <f>IFERROR(INDEX(current_projections!$A:$AEK,MATCH(Calculations_forecast!$B21,current_projections!$A:$A,0),MATCH(Calculations_forecast!CP$9,current_projections!$2:$2,0)),"n/a")</f>
        <v>4307.2</v>
      </c>
      <c r="CQ21" s="60">
        <f>IFERROR(INDEX(current_projections!$A:$AEK,MATCH(Calculations_forecast!$B21,current_projections!$A:$A,0),MATCH(Calculations_forecast!CQ$9,current_projections!$2:$2,0)),"n/a")</f>
        <v>4349.5</v>
      </c>
      <c r="CR21" s="60">
        <f>IFERROR(INDEX(current_projections!$A:$AEK,MATCH(Calculations_forecast!$B21,current_projections!$A:$A,0),MATCH(Calculations_forecast!CR$9,current_projections!$2:$2,0)),"n/a")</f>
        <v>4418.6000000000004</v>
      </c>
      <c r="CS21" s="60">
        <f>IFERROR(INDEX(current_projections!$A:$AEK,MATCH(Calculations_forecast!$B21,current_projections!$A:$A,0),MATCH(Calculations_forecast!CS$9,current_projections!$2:$2,0)),"n/a")</f>
        <v>4487.2</v>
      </c>
      <c r="CT21" s="60">
        <f>IFERROR(INDEX(current_projections!$A:$AEK,MATCH(Calculations_forecast!$B21,current_projections!$A:$A,0),MATCH(Calculations_forecast!CT$9,current_projections!$2:$2,0)),"n/a")</f>
        <v>4552.7</v>
      </c>
      <c r="CU21" s="60">
        <f>IFERROR(INDEX(current_projections!$A:$AEK,MATCH(Calculations_forecast!$B21,current_projections!$A:$A,0),MATCH(Calculations_forecast!CU$9,current_projections!$2:$2,0)),"n/a")</f>
        <v>4621.2</v>
      </c>
      <c r="CV21" s="60">
        <f>IFERROR(INDEX(current_projections!$A:$AEK,MATCH(Calculations_forecast!$B21,current_projections!$A:$A,0),MATCH(Calculations_forecast!CV$9,current_projections!$2:$2,0)),"n/a")</f>
        <v>4683.2</v>
      </c>
      <c r="CW21" s="60">
        <f>IFERROR(INDEX(current_projections!$A:$AEK,MATCH(Calculations_forecast!$B21,current_projections!$A:$A,0),MATCH(Calculations_forecast!CW$9,current_projections!$2:$2,0)),"n/a")</f>
        <v>4752.8</v>
      </c>
      <c r="CX21" s="60">
        <f>IFERROR(INDEX(current_projections!$A:$AEK,MATCH(Calculations_forecast!$B21,current_projections!$A:$A,0),MATCH(Calculations_forecast!CX$9,current_projections!$2:$2,0)),"n/a")</f>
        <v>4826.7</v>
      </c>
      <c r="CY21" s="60">
        <f>IFERROR(INDEX(current_projections!$A:$AEK,MATCH(Calculations_forecast!$B21,current_projections!$A:$A,0),MATCH(Calculations_forecast!CY$9,current_projections!$2:$2,0)),"n/a")</f>
        <v>4862.3999999999996</v>
      </c>
      <c r="CZ21" s="60">
        <f>IFERROR(INDEX(current_projections!$A:$AEK,MATCH(Calculations_forecast!$B21,current_projections!$A:$A,0),MATCH(Calculations_forecast!CZ$9,current_projections!$2:$2,0)),"n/a")</f>
        <v>4933.6000000000004</v>
      </c>
      <c r="DA21" s="60">
        <f>IFERROR(INDEX(current_projections!$A:$AEK,MATCH(Calculations_forecast!$B21,current_projections!$A:$A,0),MATCH(Calculations_forecast!DA$9,current_projections!$2:$2,0)),"n/a")</f>
        <v>4998.7</v>
      </c>
      <c r="DB21" s="60">
        <f>IFERROR(INDEX(current_projections!$A:$AEK,MATCH(Calculations_forecast!$B21,current_projections!$A:$A,0),MATCH(Calculations_forecast!DB$9,current_projections!$2:$2,0)),"n/a")</f>
        <v>5055.7</v>
      </c>
      <c r="DC21" s="60">
        <f>IFERROR(INDEX(current_projections!$A:$AEK,MATCH(Calculations_forecast!$B21,current_projections!$A:$A,0),MATCH(Calculations_forecast!DC$9,current_projections!$2:$2,0)),"n/a")</f>
        <v>5130.6000000000004</v>
      </c>
      <c r="DD21" s="60">
        <f>IFERROR(INDEX(current_projections!$A:$AEK,MATCH(Calculations_forecast!$B21,current_projections!$A:$A,0),MATCH(Calculations_forecast!DD$9,current_projections!$2:$2,0)),"n/a")</f>
        <v>5220.5</v>
      </c>
      <c r="DE21" s="60">
        <f>IFERROR(INDEX(current_projections!$A:$AEK,MATCH(Calculations_forecast!$B21,current_projections!$A:$A,0),MATCH(Calculations_forecast!DE$9,current_projections!$2:$2,0)),"n/a")</f>
        <v>5274.5</v>
      </c>
      <c r="DF21" s="60">
        <f>IFERROR(INDEX(current_projections!$A:$AEK,MATCH(Calculations_forecast!$B21,current_projections!$A:$A,0),MATCH(Calculations_forecast!DF$9,current_projections!$2:$2,0)),"n/a")</f>
        <v>5352.8</v>
      </c>
      <c r="DG21" s="60">
        <f>IFERROR(INDEX(current_projections!$A:$AEK,MATCH(Calculations_forecast!$B21,current_projections!$A:$A,0),MATCH(Calculations_forecast!DG$9,current_projections!$2:$2,0)),"n/a")</f>
        <v>5433.1</v>
      </c>
      <c r="DH21" s="60">
        <f>IFERROR(INDEX(current_projections!$A:$AEK,MATCH(Calculations_forecast!$B21,current_projections!$A:$A,0),MATCH(Calculations_forecast!DH$9,current_projections!$2:$2,0)),"n/a")</f>
        <v>5471.3</v>
      </c>
      <c r="DI21" s="60">
        <f>IFERROR(INDEX(current_projections!$A:$AEK,MATCH(Calculations_forecast!$B21,current_projections!$A:$A,0),MATCH(Calculations_forecast!DI$9,current_projections!$2:$2,0)),"n/a")</f>
        <v>5579.2</v>
      </c>
      <c r="DJ21" s="60">
        <f>IFERROR(INDEX(current_projections!$A:$AEK,MATCH(Calculations_forecast!$B21,current_projections!$A:$A,0),MATCH(Calculations_forecast!DJ$9,current_projections!$2:$2,0)),"n/a")</f>
        <v>5663.6</v>
      </c>
      <c r="DK21" s="60">
        <f>IFERROR(INDEX(current_projections!$A:$AEK,MATCH(Calculations_forecast!$B21,current_projections!$A:$A,0),MATCH(Calculations_forecast!DK$9,current_projections!$2:$2,0)),"n/a")</f>
        <v>5721.3</v>
      </c>
      <c r="DL21" s="60">
        <f>IFERROR(INDEX(current_projections!$A:$AEK,MATCH(Calculations_forecast!$B21,current_projections!$A:$A,0),MATCH(Calculations_forecast!DL$9,current_projections!$2:$2,0)),"n/a")</f>
        <v>5832.6</v>
      </c>
      <c r="DM21" s="60">
        <f>IFERROR(INDEX(current_projections!$A:$AEK,MATCH(Calculations_forecast!$B21,current_projections!$A:$A,0),MATCH(Calculations_forecast!DM$9,current_projections!$2:$2,0)),"n/a")</f>
        <v>5926.8</v>
      </c>
      <c r="DN21" s="60">
        <f>IFERROR(INDEX(current_projections!$A:$AEK,MATCH(Calculations_forecast!$B21,current_projections!$A:$A,0),MATCH(Calculations_forecast!DN$9,current_projections!$2:$2,0)),"n/a")</f>
        <v>6028.2</v>
      </c>
      <c r="DO21" s="60">
        <f>IFERROR(INDEX(current_projections!$A:$AEK,MATCH(Calculations_forecast!$B21,current_projections!$A:$A,0),MATCH(Calculations_forecast!DO$9,current_projections!$2:$2,0)),"n/a")</f>
        <v>6102.5</v>
      </c>
      <c r="DP21" s="60">
        <f>IFERROR(INDEX(current_projections!$A:$AEK,MATCH(Calculations_forecast!$B21,current_projections!$A:$A,0),MATCH(Calculations_forecast!DP$9,current_projections!$2:$2,0)),"n/a")</f>
        <v>6225.3</v>
      </c>
      <c r="DQ21" s="60">
        <f>IFERROR(INDEX(current_projections!$A:$AEK,MATCH(Calculations_forecast!$B21,current_projections!$A:$A,0),MATCH(Calculations_forecast!DQ$9,current_projections!$2:$2,0)),"n/a")</f>
        <v>6328.9</v>
      </c>
      <c r="DR21" s="60">
        <f>IFERROR(INDEX(current_projections!$A:$AEK,MATCH(Calculations_forecast!$B21,current_projections!$A:$A,0),MATCH(Calculations_forecast!DR$9,current_projections!$2:$2,0)),"n/a")</f>
        <v>6459.6</v>
      </c>
      <c r="DS21" s="60">
        <f>IFERROR(INDEX(current_projections!$A:$AEK,MATCH(Calculations_forecast!$B21,current_projections!$A:$A,0),MATCH(Calculations_forecast!DS$9,current_projections!$2:$2,0)),"n/a")</f>
        <v>6613.6</v>
      </c>
      <c r="DT21" s="60">
        <f>IFERROR(INDEX(current_projections!$A:$AEK,MATCH(Calculations_forecast!$B21,current_projections!$A:$A,0),MATCH(Calculations_forecast!DT$9,current_projections!$2:$2,0)),"n/a")</f>
        <v>6707.5</v>
      </c>
      <c r="DU21" s="60">
        <f>IFERROR(INDEX(current_projections!$A:$AEK,MATCH(Calculations_forecast!$B21,current_projections!$A:$A,0),MATCH(Calculations_forecast!DU$9,current_projections!$2:$2,0)),"n/a")</f>
        <v>6815.4</v>
      </c>
      <c r="DV21" s="60">
        <f>IFERROR(INDEX(current_projections!$A:$AEK,MATCH(Calculations_forecast!$B21,current_projections!$A:$A,0),MATCH(Calculations_forecast!DV$9,current_projections!$2:$2,0)),"n/a")</f>
        <v>6912.1</v>
      </c>
      <c r="DW21" s="60">
        <f>IFERROR(INDEX(current_projections!$A:$AEK,MATCH(Calculations_forecast!$B21,current_projections!$A:$A,0),MATCH(Calculations_forecast!DW$9,current_projections!$2:$2,0)),"n/a")</f>
        <v>6986.9</v>
      </c>
      <c r="DX21" s="60">
        <f>IFERROR(INDEX(current_projections!$A:$AEK,MATCH(Calculations_forecast!$B21,current_projections!$A:$A,0),MATCH(Calculations_forecast!DX$9,current_projections!$2:$2,0)),"n/a")</f>
        <v>7036.3</v>
      </c>
      <c r="DY21" s="60">
        <f>IFERROR(INDEX(current_projections!$A:$AEK,MATCH(Calculations_forecast!$B21,current_projections!$A:$A,0),MATCH(Calculations_forecast!DY$9,current_projections!$2:$2,0)),"n/a")</f>
        <v>7064.7</v>
      </c>
      <c r="DZ21" s="60">
        <f>IFERROR(INDEX(current_projections!$A:$AEK,MATCH(Calculations_forecast!$B21,current_projections!$A:$A,0),MATCH(Calculations_forecast!DZ$9,current_projections!$2:$2,0)),"n/a")</f>
        <v>7174.7</v>
      </c>
      <c r="EA21" s="60">
        <f>IFERROR(INDEX(current_projections!$A:$AEK,MATCH(Calculations_forecast!$B21,current_projections!$A:$A,0),MATCH(Calculations_forecast!EA$9,current_projections!$2:$2,0)),"n/a")</f>
        <v>7209.9</v>
      </c>
      <c r="EB21" s="60">
        <f>IFERROR(INDEX(current_projections!$A:$AEK,MATCH(Calculations_forecast!$B21,current_projections!$A:$A,0),MATCH(Calculations_forecast!EB$9,current_projections!$2:$2,0)),"n/a")</f>
        <v>7302.1</v>
      </c>
      <c r="EC21" s="60">
        <f>IFERROR(INDEX(current_projections!$A:$AEK,MATCH(Calculations_forecast!$B21,current_projections!$A:$A,0),MATCH(Calculations_forecast!EC$9,current_projections!$2:$2,0)),"n/a")</f>
        <v>7390.9</v>
      </c>
      <c r="ED21" s="60">
        <f>IFERROR(INDEX(current_projections!$A:$AEK,MATCH(Calculations_forecast!$B21,current_projections!$A:$A,0),MATCH(Calculations_forecast!ED$9,current_projections!$2:$2,0)),"n/a")</f>
        <v>7467.7</v>
      </c>
      <c r="EE21" s="60">
        <f>IFERROR(INDEX(current_projections!$A:$AEK,MATCH(Calculations_forecast!$B21,current_projections!$A:$A,0),MATCH(Calculations_forecast!EE$9,current_projections!$2:$2,0)),"n/a")</f>
        <v>7555.8</v>
      </c>
      <c r="EF21" s="60">
        <f>IFERROR(INDEX(current_projections!$A:$AEK,MATCH(Calculations_forecast!$B21,current_projections!$A:$A,0),MATCH(Calculations_forecast!EF$9,current_projections!$2:$2,0)),"n/a")</f>
        <v>7642.6</v>
      </c>
      <c r="EG21" s="60">
        <f>IFERROR(INDEX(current_projections!$A:$AEK,MATCH(Calculations_forecast!$B21,current_projections!$A:$A,0),MATCH(Calculations_forecast!EG$9,current_projections!$2:$2,0)),"n/a")</f>
        <v>7802.6</v>
      </c>
      <c r="EH21" s="60">
        <f>IFERROR(INDEX(current_projections!$A:$AEK,MATCH(Calculations_forecast!$B21,current_projections!$A:$A,0),MATCH(Calculations_forecast!EH$9,current_projections!$2:$2,0)),"n/a")</f>
        <v>7891.5</v>
      </c>
      <c r="EI21" s="60">
        <f>IFERROR(INDEX(current_projections!$A:$AEK,MATCH(Calculations_forecast!$B21,current_projections!$A:$A,0),MATCH(Calculations_forecast!EI$9,current_projections!$2:$2,0)),"n/a")</f>
        <v>8027.7</v>
      </c>
      <c r="EJ21" s="60">
        <f>IFERROR(INDEX(current_projections!$A:$AEK,MATCH(Calculations_forecast!$B21,current_projections!$A:$A,0),MATCH(Calculations_forecast!EJ$9,current_projections!$2:$2,0)),"n/a")</f>
        <v>8133</v>
      </c>
      <c r="EK21" s="60">
        <f>IFERROR(INDEX(current_projections!$A:$AEK,MATCH(Calculations_forecast!$B21,current_projections!$A:$A,0),MATCH(Calculations_forecast!EK$9,current_projections!$2:$2,0)),"n/a")</f>
        <v>8264.2999999999993</v>
      </c>
      <c r="EL21" s="60">
        <f>IFERROR(INDEX(current_projections!$A:$AEK,MATCH(Calculations_forecast!$B21,current_projections!$A:$A,0),MATCH(Calculations_forecast!EL$9,current_projections!$2:$2,0)),"n/a")</f>
        <v>8425.6</v>
      </c>
      <c r="EM21" s="60">
        <f>IFERROR(INDEX(current_projections!$A:$AEK,MATCH(Calculations_forecast!$B21,current_projections!$A:$A,0),MATCH(Calculations_forecast!EM$9,current_projections!$2:$2,0)),"n/a")</f>
        <v>8523</v>
      </c>
      <c r="EN21" s="60">
        <f>IFERROR(INDEX(current_projections!$A:$AEK,MATCH(Calculations_forecast!$B21,current_projections!$A:$A,0),MATCH(Calculations_forecast!EN$9,current_projections!$2:$2,0)),"n/a")</f>
        <v>8671.4</v>
      </c>
      <c r="EO21" s="60">
        <f>IFERROR(INDEX(current_projections!$A:$AEK,MATCH(Calculations_forecast!$B21,current_projections!$A:$A,0),MATCH(Calculations_forecast!EO$9,current_projections!$2:$2,0)),"n/a")</f>
        <v>8849.2000000000007</v>
      </c>
      <c r="EP21" s="60">
        <f>IFERROR(INDEX(current_projections!$A:$AEK,MATCH(Calculations_forecast!$B21,current_projections!$A:$A,0),MATCH(Calculations_forecast!EP$9,current_projections!$2:$2,0)),"n/a")</f>
        <v>8944.9</v>
      </c>
      <c r="EQ21" s="60">
        <f>IFERROR(INDEX(current_projections!$A:$AEK,MATCH(Calculations_forecast!$B21,current_projections!$A:$A,0),MATCH(Calculations_forecast!EQ$9,current_projections!$2:$2,0)),"n/a")</f>
        <v>9090.7000000000007</v>
      </c>
      <c r="ER21" s="60">
        <f>IFERROR(INDEX(current_projections!$A:$AEK,MATCH(Calculations_forecast!$B21,current_projections!$A:$A,0),MATCH(Calculations_forecast!ER$9,current_projections!$2:$2,0)),"n/a")</f>
        <v>9210.2000000000007</v>
      </c>
      <c r="ES21" s="60">
        <f>IFERROR(INDEX(current_projections!$A:$AEK,MATCH(Calculations_forecast!$B21,current_projections!$A:$A,0),MATCH(Calculations_forecast!ES$9,current_projections!$2:$2,0)),"n/a")</f>
        <v>9333</v>
      </c>
      <c r="ET21" s="60">
        <f>IFERROR(INDEX(current_projections!$A:$AEK,MATCH(Calculations_forecast!$B21,current_projections!$A:$A,0),MATCH(Calculations_forecast!ET$9,current_projections!$2:$2,0)),"n/a")</f>
        <v>9407.5</v>
      </c>
      <c r="EU21" s="60">
        <f>IFERROR(INDEX(current_projections!$A:$AEK,MATCH(Calculations_forecast!$B21,current_projections!$A:$A,0),MATCH(Calculations_forecast!EU$9,current_projections!$2:$2,0)),"n/a")</f>
        <v>9549.4</v>
      </c>
      <c r="EV21" s="60">
        <f>IFERROR(INDEX(current_projections!$A:$AEK,MATCH(Calculations_forecast!$B21,current_projections!$A:$A,0),MATCH(Calculations_forecast!EV$9,current_projections!$2:$2,0)),"n/a")</f>
        <v>9644.7000000000007</v>
      </c>
      <c r="EW21" s="60">
        <f>IFERROR(INDEX(current_projections!$A:$AEK,MATCH(Calculations_forecast!$B21,current_projections!$A:$A,0),MATCH(Calculations_forecast!EW$9,current_projections!$2:$2,0)),"n/a")</f>
        <v>9753.7999999999993</v>
      </c>
      <c r="EX21" s="60">
        <f>IFERROR(INDEX(current_projections!$A:$AEK,MATCH(Calculations_forecast!$B21,current_projections!$A:$A,0),MATCH(Calculations_forecast!EX$9,current_projections!$2:$2,0)),"n/a")</f>
        <v>9877.7999999999993</v>
      </c>
      <c r="EY21" s="60">
        <f>IFERROR(INDEX(current_projections!$A:$AEK,MATCH(Calculations_forecast!$B21,current_projections!$A:$A,0),MATCH(Calculations_forecast!EY$9,current_projections!$2:$2,0)),"n/a")</f>
        <v>9934.2999999999993</v>
      </c>
      <c r="EZ21" s="60">
        <f>IFERROR(INDEX(current_projections!$A:$AEK,MATCH(Calculations_forecast!$B21,current_projections!$A:$A,0),MATCH(Calculations_forecast!EZ$9,current_projections!$2:$2,0)),"n/a")</f>
        <v>10052.799999999999</v>
      </c>
      <c r="FA21" s="60">
        <f>IFERROR(INDEX(current_projections!$A:$AEK,MATCH(Calculations_forecast!$B21,current_projections!$A:$A,0),MATCH(Calculations_forecast!FA$9,current_projections!$2:$2,0)),"n/a")</f>
        <v>10081</v>
      </c>
      <c r="FB21" s="60">
        <f>IFERROR(INDEX(current_projections!$A:$AEK,MATCH(Calculations_forecast!$B21,current_projections!$A:$A,0),MATCH(Calculations_forecast!FB$9,current_projections!$2:$2,0)),"n/a")</f>
        <v>9837.2999999999993</v>
      </c>
      <c r="FC21" s="60">
        <f>IFERROR(INDEX(current_projections!$A:$AEK,MATCH(Calculations_forecast!$B21,current_projections!$A:$A,0),MATCH(Calculations_forecast!FC$9,current_projections!$2:$2,0)),"n/a")</f>
        <v>9756.1</v>
      </c>
      <c r="FD21" s="60">
        <f>IFERROR(INDEX(current_projections!$A:$AEK,MATCH(Calculations_forecast!$B21,current_projections!$A:$A,0),MATCH(Calculations_forecast!FD$9,current_projections!$2:$2,0)),"n/a")</f>
        <v>9760.2000000000007</v>
      </c>
      <c r="FE21" s="60">
        <f>IFERROR(INDEX(current_projections!$A:$AEK,MATCH(Calculations_forecast!$B21,current_projections!$A:$A,0),MATCH(Calculations_forecast!FE$9,current_projections!$2:$2,0)),"n/a")</f>
        <v>9895.4</v>
      </c>
      <c r="FF21" s="60">
        <f>IFERROR(INDEX(current_projections!$A:$AEK,MATCH(Calculations_forecast!$B21,current_projections!$A:$A,0),MATCH(Calculations_forecast!FF$9,current_projections!$2:$2,0)),"n/a")</f>
        <v>9957.1</v>
      </c>
      <c r="FG21" s="60">
        <f>IFERROR(INDEX(current_projections!$A:$AEK,MATCH(Calculations_forecast!$B21,current_projections!$A:$A,0),MATCH(Calculations_forecast!FG$9,current_projections!$2:$2,0)),"n/a")</f>
        <v>10040.5</v>
      </c>
      <c r="FH21" s="60">
        <f>IFERROR(INDEX(current_projections!$A:$AEK,MATCH(Calculations_forecast!$B21,current_projections!$A:$A,0),MATCH(Calculations_forecast!FH$9,current_projections!$2:$2,0)),"n/a")</f>
        <v>10131.799999999999</v>
      </c>
      <c r="FI21" s="60">
        <f>IFERROR(INDEX(current_projections!$A:$AEK,MATCH(Calculations_forecast!$B21,current_projections!$A:$A,0),MATCH(Calculations_forecast!FI$9,current_projections!$2:$2,0)),"n/a")</f>
        <v>10220.6</v>
      </c>
      <c r="FJ21" s="60">
        <f>IFERROR(INDEX(current_projections!$A:$AEK,MATCH(Calculations_forecast!$B21,current_projections!$A:$A,0),MATCH(Calculations_forecast!FJ$9,current_projections!$2:$2,0)),"n/a")</f>
        <v>10350.5</v>
      </c>
      <c r="FK21" s="60">
        <f>IFERROR(INDEX(current_projections!$A:$AEK,MATCH(Calculations_forecast!$B21,current_projections!$A:$A,0),MATCH(Calculations_forecast!FK$9,current_projections!$2:$2,0)),"n/a")</f>
        <v>10485.4</v>
      </c>
      <c r="FL21" s="60">
        <f>IFERROR(INDEX(current_projections!$A:$AEK,MATCH(Calculations_forecast!$B21,current_projections!$A:$A,0),MATCH(Calculations_forecast!FL$9,current_projections!$2:$2,0)),"n/a")</f>
        <v>10612.1</v>
      </c>
      <c r="FM21" s="60">
        <f>IFERROR(INDEX(current_projections!$A:$AEK,MATCH(Calculations_forecast!$B21,current_projections!$A:$A,0),MATCH(Calculations_forecast!FM$9,current_projections!$2:$2,0)),"n/a")</f>
        <v>10705.4</v>
      </c>
      <c r="FN21" s="60">
        <f>IFERROR(INDEX(current_projections!$A:$AEK,MATCH(Calculations_forecast!$B21,current_projections!$A:$A,0),MATCH(Calculations_forecast!FN$9,current_projections!$2:$2,0)),"n/a")</f>
        <v>10761.6</v>
      </c>
      <c r="FO21" s="60">
        <f>IFERROR(INDEX(current_projections!$A:$AEK,MATCH(Calculations_forecast!$B21,current_projections!$A:$A,0),MATCH(Calculations_forecast!FO$9,current_projections!$2:$2,0)),"n/a")</f>
        <v>10922.4</v>
      </c>
      <c r="FP21" s="60">
        <f>IFERROR(INDEX(current_projections!$A:$AEK,MATCH(Calculations_forecast!$B21,current_projections!$A:$A,0),MATCH(Calculations_forecast!FP$9,current_projections!$2:$2,0)),"n/a")</f>
        <v>10964.9</v>
      </c>
      <c r="FQ21" s="60">
        <f>IFERROR(INDEX(current_projections!$A:$AEK,MATCH(Calculations_forecast!$B21,current_projections!$A:$A,0),MATCH(Calculations_forecast!FQ$9,current_projections!$2:$2,0)),"n/a")</f>
        <v>11014.2</v>
      </c>
      <c r="FR21" s="60">
        <f>IFERROR(INDEX(current_projections!$A:$AEK,MATCH(Calculations_forecast!$B21,current_projections!$A:$A,0),MATCH(Calculations_forecast!FR$9,current_projections!$2:$2,0)),"n/a")</f>
        <v>11125.7</v>
      </c>
      <c r="FS21" s="60">
        <f>IFERROR(INDEX(current_projections!$A:$AEK,MATCH(Calculations_forecast!$B21,current_projections!$A:$A,0),MATCH(Calculations_forecast!FS$9,current_projections!$2:$2,0)),"n/a")</f>
        <v>11223.2</v>
      </c>
      <c r="FT21" s="60">
        <f>IFERROR(INDEX(current_projections!$A:$AEK,MATCH(Calculations_forecast!$B21,current_projections!$A:$A,0),MATCH(Calculations_forecast!FT$9,current_projections!$2:$2,0)),"n/a")</f>
        <v>11239.6</v>
      </c>
      <c r="FU21" s="60">
        <f>IFERROR(INDEX(current_projections!$A:$AEK,MATCH(Calculations_forecast!$B21,current_projections!$A:$A,0),MATCH(Calculations_forecast!FU$9,current_projections!$2:$2,0)),"n/a")</f>
        <v>11330.9</v>
      </c>
      <c r="FV21" s="60">
        <f>IFERROR(INDEX(current_projections!$A:$AEK,MATCH(Calculations_forecast!$B21,current_projections!$A:$A,0),MATCH(Calculations_forecast!FV$9,current_projections!$2:$2,0)),"n/a")</f>
        <v>11475.1</v>
      </c>
      <c r="FW21" s="60">
        <f>IFERROR(INDEX(current_projections!$A:$AEK,MATCH(Calculations_forecast!$B21,current_projections!$A:$A,0),MATCH(Calculations_forecast!FW$9,current_projections!$2:$2,0)),"n/a")</f>
        <v>11573.9</v>
      </c>
      <c r="FX21" s="60">
        <f>IFERROR(INDEX(current_projections!$A:$AEK,MATCH(Calculations_forecast!$B21,current_projections!$A:$A,0),MATCH(Calculations_forecast!FX$9,current_projections!$2:$2,0)),"n/a")</f>
        <v>11756</v>
      </c>
      <c r="FY21" s="60">
        <f>IFERROR(INDEX(current_projections!$A:$AEK,MATCH(Calculations_forecast!$B21,current_projections!$A:$A,0),MATCH(Calculations_forecast!FY$9,current_projections!$2:$2,0)),"n/a")</f>
        <v>11920.7</v>
      </c>
      <c r="FZ21" s="60">
        <f>IFERROR(INDEX(current_projections!$A:$AEK,MATCH(Calculations_forecast!$B21,current_projections!$A:$A,0),MATCH(Calculations_forecast!FZ$9,current_projections!$2:$2,0)),"n/a")</f>
        <v>12045.5</v>
      </c>
      <c r="GA21" s="60">
        <f>IFERROR(INDEX(current_projections!$A:$AEK,MATCH(Calculations_forecast!$B21,current_projections!$A:$A,0),MATCH(Calculations_forecast!GA$9,current_projections!$2:$2,0)),"n/a")</f>
        <v>12095.6</v>
      </c>
      <c r="GB21" s="60">
        <f>IFERROR(INDEX(current_projections!$A:$AEK,MATCH(Calculations_forecast!$B21,current_projections!$A:$A,0),MATCH(Calculations_forecast!GB$9,current_projections!$2:$2,0)),"n/a")</f>
        <v>12256.7</v>
      </c>
      <c r="GC21" s="60">
        <f>IFERROR(INDEX(current_projections!$A:$AEK,MATCH(Calculations_forecast!$B21,current_projections!$A:$A,0),MATCH(Calculations_forecast!GC$9,current_projections!$2:$2,0)),"n/a")</f>
        <v>12380.7</v>
      </c>
      <c r="GD21" s="60">
        <f>IFERROR(INDEX(current_projections!$A:$AEK,MATCH(Calculations_forecast!$B21,current_projections!$A:$A,0),MATCH(Calculations_forecast!GD$9,current_projections!$2:$2,0)),"n/a")</f>
        <v>12445.1</v>
      </c>
      <c r="GE21" s="60">
        <f>IFERROR(INDEX(current_projections!$A:$AEK,MATCH(Calculations_forecast!$B21,current_projections!$A:$A,0),MATCH(Calculations_forecast!GE$9,current_projections!$2:$2,0)),"n/a")</f>
        <v>12526.5</v>
      </c>
      <c r="GF21" s="60">
        <f>IFERROR(INDEX(current_projections!$A:$AEK,MATCH(Calculations_forecast!$B21,current_projections!$A:$A,0),MATCH(Calculations_forecast!GF$9,current_projections!$2:$2,0)),"n/a")</f>
        <v>12706.5</v>
      </c>
      <c r="GG21" s="60">
        <f>IFERROR(INDEX(current_projections!$A:$AEK,MATCH(Calculations_forecast!$B21,current_projections!$A:$A,0),MATCH(Calculations_forecast!GG$9,current_projections!$2:$2,0)),"n/a")</f>
        <v>12845.2</v>
      </c>
      <c r="GH21" s="60">
        <f>IFERROR(INDEX(current_projections!$A:$AEK,MATCH(Calculations_forecast!$B21,current_projections!$A:$A,0),MATCH(Calculations_forecast!GH$9,current_projections!$2:$2,0)),"n/a")</f>
        <v>12989.4</v>
      </c>
      <c r="GI21" s="60">
        <f>IFERROR(INDEX(current_projections!$A:$AEK,MATCH(Calculations_forecast!$B21,current_projections!$A:$A,0),MATCH(Calculations_forecast!GI$9,current_projections!$2:$2,0)),"n/a")</f>
        <v>13114.1</v>
      </c>
      <c r="GJ21" s="60">
        <f>IFERROR(INDEX(current_projections!$A:$AEK,MATCH(Calculations_forecast!$B21,current_projections!$A:$A,0),MATCH(Calculations_forecast!GJ$9,current_projections!$2:$2,0)),"n/a")</f>
        <v>13233.2</v>
      </c>
      <c r="GK21" s="60">
        <f>IFERROR(INDEX(current_projections!$A:$AEK,MATCH(Calculations_forecast!$B21,current_projections!$A:$A,0),MATCH(Calculations_forecast!GK$9,current_projections!$2:$2,0)),"n/a")</f>
        <v>13359.1</v>
      </c>
      <c r="GL21" s="60">
        <f>IFERROR(INDEX(current_projections!$A:$AEK,MATCH(Calculations_forecast!$B21,current_projections!$A:$A,0),MATCH(Calculations_forecast!GL$9,current_projections!$2:$2,0)),"n/a")</f>
        <v>13579.2</v>
      </c>
      <c r="GM21" s="60">
        <f>IFERROR(INDEX(current_projections!$A:$AEK,MATCH(Calculations_forecast!$B21,current_projections!$A:$A,0),MATCH(Calculations_forecast!GM$9,current_projections!$2:$2,0)),"n/a")</f>
        <v>13679.6</v>
      </c>
      <c r="GN21" s="60">
        <f>IFERROR(INDEX(current_projections!$A:$AEK,MATCH(Calculations_forecast!$B21,current_projections!$A:$A,0),MATCH(Calculations_forecast!GN$9,current_projections!$2:$2,0)),"n/a")</f>
        <v>13875.6</v>
      </c>
      <c r="GO21" s="60">
        <f>IFERROR(INDEX(current_projections!$A:$AEK,MATCH(Calculations_forecast!$B21,current_projections!$A:$A,0),MATCH(Calculations_forecast!GO$9,current_projections!$2:$2,0)),"n/a")</f>
        <v>14050.5</v>
      </c>
      <c r="GP21" s="122">
        <f>IFERROR(INDEX(current_projections!$A:$AEK,MATCH(Calculations_forecast!$B21,current_projections!$A:$A,0),MATCH(Calculations_forecast!GP$9,current_projections!$2:$2,0)),"n/a")</f>
        <v>14200.6</v>
      </c>
      <c r="GQ21" s="122">
        <f>IFERROR(INDEX(current_projections!$A:$AEK,MATCH(Calculations_forecast!$B21,current_projections!$A:$A,0),MATCH(Calculations_forecast!GQ$9,current_projections!$2:$2,0)),"n/a")</f>
        <v>14386.585182326817</v>
      </c>
      <c r="GR21" s="60">
        <f>IFERROR(INDEX(current_projections!$A:$AEK,MATCH(Calculations_forecast!$B21,current_projections!$A:$A,0),MATCH(Calculations_forecast!GR$9,current_projections!$2:$2,0)),"n/a")</f>
        <v>14553.210405180158</v>
      </c>
      <c r="GS21" s="60">
        <f>IFERROR(INDEX(current_projections!$A:$AEK,MATCH(Calculations_forecast!$B21,current_projections!$A:$A,0),MATCH(Calculations_forecast!GS$9,current_projections!$2:$2,0)),"n/a")</f>
        <v>14735.874793693149</v>
      </c>
      <c r="GT21" s="60">
        <f>IFERROR(INDEX(current_projections!$A:$AEK,MATCH(Calculations_forecast!$B21,current_projections!$A:$A,0),MATCH(Calculations_forecast!GT$9,current_projections!$2:$2,0)),"n/a")</f>
        <v>14919.264973365012</v>
      </c>
      <c r="GU21" s="60">
        <f>IFERROR(INDEX(current_projections!$A:$AEK,MATCH(Calculations_forecast!$B21,current_projections!$A:$A,0),MATCH(Calculations_forecast!GU$9,current_projections!$2:$2,0)),"n/a")</f>
        <v>15091.684494472154</v>
      </c>
      <c r="GV21" s="60">
        <f>IFERROR(INDEX(current_projections!$A:$AEK,MATCH(Calculations_forecast!$B21,current_projections!$A:$A,0),MATCH(Calculations_forecast!GV$9,current_projections!$2:$2,0)),"n/a")</f>
        <v>15256.047448048146</v>
      </c>
      <c r="GW21" s="60">
        <f>IFERROR(INDEX(current_projections!$A:$AEK,MATCH(Calculations_forecast!$B21,current_projections!$A:$A,0),MATCH(Calculations_forecast!GW$9,current_projections!$2:$2,0)),"n/a")</f>
        <v>15406.394408358638</v>
      </c>
      <c r="GX21" s="60">
        <f>IFERROR(INDEX(current_projections!$A:$AEK,MATCH(Calculations_forecast!$B21,current_projections!$A:$A,0),MATCH(Calculations_forecast!GX$9,current_projections!$2:$2,0)),"n/a")</f>
        <v>15552.00976908413</v>
      </c>
      <c r="GY21" s="60">
        <f>IFERROR(INDEX(current_projections!$A:$AEK,MATCH(Calculations_forecast!$B21,current_projections!$A:$A,0),MATCH(Calculations_forecast!GY$9,current_projections!$2:$2,0)),"n/a")</f>
        <v>15697.214066976143</v>
      </c>
      <c r="GZ21" s="122">
        <f>IFERROR(INDEX(current_projections!$A:$AEK,MATCH(Calculations_forecast!$B21,current_projections!$A:$A,0),MATCH(Calculations_forecast!GZ$9,current_projections!$2:$2,0)),"n/a")</f>
        <v>15843.240850710354</v>
      </c>
      <c r="HA21" s="122">
        <f>IFERROR(INDEX(current_projections!$A:$AEK,MATCH(Calculations_forecast!$B21,current_projections!$A:$A,0),MATCH(Calculations_forecast!HA$9,current_projections!$2:$2,0)),"n/a")</f>
        <v>15993.792335293099</v>
      </c>
      <c r="HB21" s="122">
        <f>IFERROR(INDEX(current_projections!$A:$AEK,MATCH(Calculations_forecast!$B21,current_projections!$A:$A,0),MATCH(Calculations_forecast!HB$9,current_projections!$2:$2,0)),"n/a")</f>
        <v>16145.784204495681</v>
      </c>
      <c r="HC21" s="60">
        <f>IFERROR(INDEX(current_projections!$A:$AEK,MATCH(Calculations_forecast!$B21,current_projections!$A:$A,0),MATCH(Calculations_forecast!HC$9,current_projections!$2:$2,0)),"n/a")</f>
        <v>16310.753403489591</v>
      </c>
      <c r="IW21"/>
      <c r="IX21"/>
      <c r="IY21"/>
    </row>
    <row r="22" spans="1:259">
      <c r="A22" s="7" t="s">
        <v>180</v>
      </c>
      <c r="B22" s="8" t="s">
        <v>11</v>
      </c>
      <c r="C22" s="60">
        <f>IFERROR(INDEX(current_projections!$A:$AEK,MATCH(Calculations_forecast!$B22,current_projections!$A:$A,0),MATCH(Calculations_forecast!C$9,current_projections!$2:$2,0)),"n/a")</f>
        <v>0.20609000000000002</v>
      </c>
      <c r="D22" s="60">
        <f>IFERROR(INDEX(current_projections!$A:$AEK,MATCH(Calculations_forecast!$B22,current_projections!$A:$A,0),MATCH(Calculations_forecast!D$9,current_projections!$2:$2,0)),"n/a")</f>
        <v>0.20837</v>
      </c>
      <c r="E22" s="60">
        <f>IFERROR(INDEX(current_projections!$A:$AEK,MATCH(Calculations_forecast!$B22,current_projections!$A:$A,0),MATCH(Calculations_forecast!E$9,current_projections!$2:$2,0)),"n/a")</f>
        <v>0.2104</v>
      </c>
      <c r="F22" s="60">
        <f>IFERROR(INDEX(current_projections!$A:$AEK,MATCH(Calculations_forecast!$B22,current_projections!$A:$A,0),MATCH(Calculations_forecast!F$9,current_projections!$2:$2,0)),"n/a")</f>
        <v>0.21312999999999999</v>
      </c>
      <c r="G22" s="60">
        <f>IFERROR(INDEX(current_projections!$A:$AEK,MATCH(Calculations_forecast!$B22,current_projections!$A:$A,0),MATCH(Calculations_forecast!G$9,current_projections!$2:$2,0)),"n/a")</f>
        <v>0.21514</v>
      </c>
      <c r="H22" s="60">
        <f>IFERROR(INDEX(current_projections!$A:$AEK,MATCH(Calculations_forecast!$B22,current_projections!$A:$A,0),MATCH(Calculations_forecast!H$9,current_projections!$2:$2,0)),"n/a")</f>
        <v>0.21759000000000001</v>
      </c>
      <c r="I22" s="60">
        <f>IFERROR(INDEX(current_projections!$A:$AEK,MATCH(Calculations_forecast!$B22,current_projections!$A:$A,0),MATCH(Calculations_forecast!I$9,current_projections!$2:$2,0)),"n/a")</f>
        <v>0.21972000000000003</v>
      </c>
      <c r="J22" s="60">
        <f>IFERROR(INDEX(current_projections!$A:$AEK,MATCH(Calculations_forecast!$B22,current_projections!$A:$A,0),MATCH(Calculations_forecast!J$9,current_projections!$2:$2,0)),"n/a")</f>
        <v>0.22108</v>
      </c>
      <c r="K22" s="60">
        <f>IFERROR(INDEX(current_projections!$A:$AEK,MATCH(Calculations_forecast!$B22,current_projections!$A:$A,0),MATCH(Calculations_forecast!K$9,current_projections!$2:$2,0)),"n/a")</f>
        <v>0.22339999999999999</v>
      </c>
      <c r="L22" s="60">
        <f>IFERROR(INDEX(current_projections!$A:$AEK,MATCH(Calculations_forecast!$B22,current_projections!$A:$A,0),MATCH(Calculations_forecast!L$9,current_projections!$2:$2,0)),"n/a")</f>
        <v>0.22469</v>
      </c>
      <c r="M22" s="60">
        <f>IFERROR(INDEX(current_projections!$A:$AEK,MATCH(Calculations_forecast!$B22,current_projections!$A:$A,0),MATCH(Calculations_forecast!M$9,current_projections!$2:$2,0)),"n/a")</f>
        <v>0.22666</v>
      </c>
      <c r="N22" s="60">
        <f>IFERROR(INDEX(current_projections!$A:$AEK,MATCH(Calculations_forecast!$B22,current_projections!$A:$A,0),MATCH(Calculations_forecast!N$9,current_projections!$2:$2,0)),"n/a")</f>
        <v>0.22852</v>
      </c>
      <c r="O22" s="60">
        <f>IFERROR(INDEX(current_projections!$A:$AEK,MATCH(Calculations_forecast!$B22,current_projections!$A:$A,0),MATCH(Calculations_forecast!O$9,current_projections!$2:$2,0)),"n/a")</f>
        <v>0.23129000000000002</v>
      </c>
      <c r="P22" s="60">
        <f>IFERROR(INDEX(current_projections!$A:$AEK,MATCH(Calculations_forecast!$B22,current_projections!$A:$A,0),MATCH(Calculations_forecast!P$9,current_projections!$2:$2,0)),"n/a")</f>
        <v>0.23574999999999999</v>
      </c>
      <c r="Q22" s="60">
        <f>IFERROR(INDEX(current_projections!$A:$AEK,MATCH(Calculations_forecast!$B22,current_projections!$A:$A,0),MATCH(Calculations_forecast!Q$9,current_projections!$2:$2,0)),"n/a")</f>
        <v>0.24004999999999999</v>
      </c>
      <c r="R22" s="60">
        <f>IFERROR(INDEX(current_projections!$A:$AEK,MATCH(Calculations_forecast!$B22,current_projections!$A:$A,0),MATCH(Calculations_forecast!R$9,current_projections!$2:$2,0)),"n/a")</f>
        <v>0.24498</v>
      </c>
      <c r="S22" s="60">
        <f>IFERROR(INDEX(current_projections!$A:$AEK,MATCH(Calculations_forecast!$B22,current_projections!$A:$A,0),MATCH(Calculations_forecast!S$9,current_projections!$2:$2,0)),"n/a")</f>
        <v>0.25226999999999999</v>
      </c>
      <c r="T22" s="60">
        <f>IFERROR(INDEX(current_projections!$A:$AEK,MATCH(Calculations_forecast!$B22,current_projections!$A:$A,0),MATCH(Calculations_forecast!T$9,current_projections!$2:$2,0)),"n/a")</f>
        <v>0.25941999999999998</v>
      </c>
      <c r="U22" s="60">
        <f>IFERROR(INDEX(current_projections!$A:$AEK,MATCH(Calculations_forecast!$B22,current_projections!$A:$A,0),MATCH(Calculations_forecast!U$9,current_projections!$2:$2,0)),"n/a")</f>
        <v>0.26640000000000003</v>
      </c>
      <c r="V22" s="60">
        <f>IFERROR(INDEX(current_projections!$A:$AEK,MATCH(Calculations_forecast!$B22,current_projections!$A:$A,0),MATCH(Calculations_forecast!V$9,current_projections!$2:$2,0)),"n/a")</f>
        <v>0.27315</v>
      </c>
      <c r="W22" s="60">
        <f>IFERROR(INDEX(current_projections!$A:$AEK,MATCH(Calculations_forecast!$B22,current_projections!$A:$A,0),MATCH(Calculations_forecast!W$9,current_projections!$2:$2,0)),"n/a")</f>
        <v>0.27825</v>
      </c>
      <c r="X22" s="60">
        <f>IFERROR(INDEX(current_projections!$A:$AEK,MATCH(Calculations_forecast!$B22,current_projections!$A:$A,0),MATCH(Calculations_forecast!X$9,current_projections!$2:$2,0)),"n/a")</f>
        <v>0.28164</v>
      </c>
      <c r="Y22" s="60">
        <f>IFERROR(INDEX(current_projections!$A:$AEK,MATCH(Calculations_forecast!$B22,current_projections!$A:$A,0),MATCH(Calculations_forecast!Y$9,current_projections!$2:$2,0)),"n/a")</f>
        <v>0.28689999999999999</v>
      </c>
      <c r="Z22" s="60">
        <f>IFERROR(INDEX(current_projections!$A:$AEK,MATCH(Calculations_forecast!$B22,current_projections!$A:$A,0),MATCH(Calculations_forecast!Z$9,current_projections!$2:$2,0)),"n/a")</f>
        <v>0.29171999999999998</v>
      </c>
      <c r="AA22" s="60">
        <f>IFERROR(INDEX(current_projections!$A:$AEK,MATCH(Calculations_forecast!$B22,current_projections!$A:$A,0),MATCH(Calculations_forecast!AA$9,current_projections!$2:$2,0)),"n/a")</f>
        <v>0.29494999999999999</v>
      </c>
      <c r="AB22" s="60">
        <f>IFERROR(INDEX(current_projections!$A:$AEK,MATCH(Calculations_forecast!$B22,current_projections!$A:$A,0),MATCH(Calculations_forecast!AB$9,current_projections!$2:$2,0)),"n/a")</f>
        <v>0.29742999999999997</v>
      </c>
      <c r="AC22" s="60">
        <f>IFERROR(INDEX(current_projections!$A:$AEK,MATCH(Calculations_forecast!$B22,current_projections!$A:$A,0),MATCH(Calculations_forecast!AC$9,current_projections!$2:$2,0)),"n/a")</f>
        <v>0.30196000000000001</v>
      </c>
      <c r="AD22" s="60">
        <f>IFERROR(INDEX(current_projections!$A:$AEK,MATCH(Calculations_forecast!$B22,current_projections!$A:$A,0),MATCH(Calculations_forecast!AD$9,current_projections!$2:$2,0)),"n/a")</f>
        <v>0.30673</v>
      </c>
      <c r="AE22" s="60">
        <f>IFERROR(INDEX(current_projections!$A:$AEK,MATCH(Calculations_forecast!$B22,current_projections!$A:$A,0),MATCH(Calculations_forecast!AE$9,current_projections!$2:$2,0)),"n/a")</f>
        <v>0.31225999999999998</v>
      </c>
      <c r="AF22" s="60">
        <f>IFERROR(INDEX(current_projections!$A:$AEK,MATCH(Calculations_forecast!$B22,current_projections!$A:$A,0),MATCH(Calculations_forecast!AF$9,current_projections!$2:$2,0)),"n/a")</f>
        <v>0.31759999999999999</v>
      </c>
      <c r="AG22" s="60">
        <f>IFERROR(INDEX(current_projections!$A:$AEK,MATCH(Calculations_forecast!$B22,current_projections!$A:$A,0),MATCH(Calculations_forecast!AG$9,current_projections!$2:$2,0)),"n/a")</f>
        <v>0.32237000000000005</v>
      </c>
      <c r="AH22" s="60">
        <f>IFERROR(INDEX(current_projections!$A:$AEK,MATCH(Calculations_forecast!$B22,current_projections!$A:$A,0),MATCH(Calculations_forecast!AH$9,current_projections!$2:$2,0)),"n/a")</f>
        <v>0.32695000000000002</v>
      </c>
      <c r="AI22" s="60">
        <f>IFERROR(INDEX(current_projections!$A:$AEK,MATCH(Calculations_forecast!$B22,current_projections!$A:$A,0),MATCH(Calculations_forecast!AI$9,current_projections!$2:$2,0)),"n/a")</f>
        <v>0.33229999999999998</v>
      </c>
      <c r="AJ22" s="60">
        <f>IFERROR(INDEX(current_projections!$A:$AEK,MATCH(Calculations_forecast!$B22,current_projections!$A:$A,0),MATCH(Calculations_forecast!AJ$9,current_projections!$2:$2,0)),"n/a")</f>
        <v>0.33911999999999998</v>
      </c>
      <c r="AK22" s="60">
        <f>IFERROR(INDEX(current_projections!$A:$AEK,MATCH(Calculations_forecast!$B22,current_projections!$A:$A,0),MATCH(Calculations_forecast!AK$9,current_projections!$2:$2,0)),"n/a")</f>
        <v>0.34508000000000005</v>
      </c>
      <c r="AL22" s="60">
        <f>IFERROR(INDEX(current_projections!$A:$AEK,MATCH(Calculations_forecast!$B22,current_projections!$A:$A,0),MATCH(Calculations_forecast!AL$9,current_projections!$2:$2,0)),"n/a")</f>
        <v>0.35161000000000003</v>
      </c>
      <c r="AM22" s="60">
        <f>IFERROR(INDEX(current_projections!$A:$AEK,MATCH(Calculations_forecast!$B22,current_projections!$A:$A,0),MATCH(Calculations_forecast!AM$9,current_projections!$2:$2,0)),"n/a")</f>
        <v>0.35825000000000001</v>
      </c>
      <c r="AN22" s="60">
        <f>IFERROR(INDEX(current_projections!$A:$AEK,MATCH(Calculations_forecast!$B22,current_projections!$A:$A,0),MATCH(Calculations_forecast!AN$9,current_projections!$2:$2,0)),"n/a")</f>
        <v>0.36804999999999999</v>
      </c>
      <c r="AO22" s="60">
        <f>IFERROR(INDEX(current_projections!$A:$AEK,MATCH(Calculations_forecast!$B22,current_projections!$A:$A,0),MATCH(Calculations_forecast!AO$9,current_projections!$2:$2,0)),"n/a")</f>
        <v>0.37719000000000003</v>
      </c>
      <c r="AP22" s="60">
        <f>IFERROR(INDEX(current_projections!$A:$AEK,MATCH(Calculations_forecast!$B22,current_projections!$A:$A,0),MATCH(Calculations_forecast!AP$9,current_projections!$2:$2,0)),"n/a")</f>
        <v>0.38633000000000001</v>
      </c>
      <c r="AQ22" s="60">
        <f>IFERROR(INDEX(current_projections!$A:$AEK,MATCH(Calculations_forecast!$B22,current_projections!$A:$A,0),MATCH(Calculations_forecast!AQ$9,current_projections!$2:$2,0)),"n/a")</f>
        <v>0.39793000000000001</v>
      </c>
      <c r="AR22" s="60">
        <f>IFERROR(INDEX(current_projections!$A:$AEK,MATCH(Calculations_forecast!$B22,current_projections!$A:$A,0),MATCH(Calculations_forecast!AR$9,current_projections!$2:$2,0)),"n/a")</f>
        <v>0.40767999999999999</v>
      </c>
      <c r="AS22" s="60">
        <f>IFERROR(INDEX(current_projections!$A:$AEK,MATCH(Calculations_forecast!$B22,current_projections!$A:$A,0),MATCH(Calculations_forecast!AS$9,current_projections!$2:$2,0)),"n/a")</f>
        <v>0.41722999999999999</v>
      </c>
      <c r="AT22" s="60">
        <f>IFERROR(INDEX(current_projections!$A:$AEK,MATCH(Calculations_forecast!$B22,current_projections!$A:$A,0),MATCH(Calculations_forecast!AT$9,current_projections!$2:$2,0)),"n/a")</f>
        <v>0.42756</v>
      </c>
      <c r="AU22" s="60">
        <f>IFERROR(INDEX(current_projections!$A:$AEK,MATCH(Calculations_forecast!$B22,current_projections!$A:$A,0),MATCH(Calculations_forecast!AU$9,current_projections!$2:$2,0)),"n/a")</f>
        <v>0.43865999999999999</v>
      </c>
      <c r="AV22" s="60">
        <f>IFERROR(INDEX(current_projections!$A:$AEK,MATCH(Calculations_forecast!$B22,current_projections!$A:$A,0),MATCH(Calculations_forecast!AV$9,current_projections!$2:$2,0)),"n/a")</f>
        <v>0.44601999999999997</v>
      </c>
      <c r="AW22" s="60">
        <f>IFERROR(INDEX(current_projections!$A:$AEK,MATCH(Calculations_forecast!$B22,current_projections!$A:$A,0),MATCH(Calculations_forecast!AW$9,current_projections!$2:$2,0)),"n/a")</f>
        <v>0.45335999999999999</v>
      </c>
      <c r="AX22" s="60">
        <f>IFERROR(INDEX(current_projections!$A:$AEK,MATCH(Calculations_forecast!$B22,current_projections!$A:$A,0),MATCH(Calculations_forecast!AX$9,current_projections!$2:$2,0)),"n/a")</f>
        <v>0.46029999999999999</v>
      </c>
      <c r="AY22" s="60">
        <f>IFERROR(INDEX(current_projections!$A:$AEK,MATCH(Calculations_forecast!$B22,current_projections!$A:$A,0),MATCH(Calculations_forecast!AY$9,current_projections!$2:$2,0)),"n/a")</f>
        <v>0.46612000000000003</v>
      </c>
      <c r="AZ22" s="60">
        <f>IFERROR(INDEX(current_projections!$A:$AEK,MATCH(Calculations_forecast!$B22,current_projections!$A:$A,0),MATCH(Calculations_forecast!AZ$9,current_projections!$2:$2,0)),"n/a")</f>
        <v>0.47058999999999995</v>
      </c>
      <c r="BA22" s="60">
        <f>IFERROR(INDEX(current_projections!$A:$AEK,MATCH(Calculations_forecast!$B22,current_projections!$A:$A,0),MATCH(Calculations_forecast!BA$9,current_projections!$2:$2,0)),"n/a")</f>
        <v>0.47799999999999998</v>
      </c>
      <c r="BB22" s="60">
        <f>IFERROR(INDEX(current_projections!$A:$AEK,MATCH(Calculations_forecast!$B22,current_projections!$A:$A,0),MATCH(Calculations_forecast!BB$9,current_projections!$2:$2,0)),"n/a")</f>
        <v>0.48326000000000002</v>
      </c>
      <c r="BC22" s="60">
        <f>IFERROR(INDEX(current_projections!$A:$AEK,MATCH(Calculations_forecast!$B22,current_projections!$A:$A,0),MATCH(Calculations_forecast!BC$9,current_projections!$2:$2,0)),"n/a")</f>
        <v>0.48723999999999995</v>
      </c>
      <c r="BD22" s="60">
        <f>IFERROR(INDEX(current_projections!$A:$AEK,MATCH(Calculations_forecast!$B22,current_projections!$A:$A,0),MATCH(Calculations_forecast!BD$9,current_projections!$2:$2,0)),"n/a")</f>
        <v>0.49168999999999996</v>
      </c>
      <c r="BE22" s="60">
        <f>IFERROR(INDEX(current_projections!$A:$AEK,MATCH(Calculations_forecast!$B22,current_projections!$A:$A,0),MATCH(Calculations_forecast!BE$9,current_projections!$2:$2,0)),"n/a")</f>
        <v>0.49814999999999998</v>
      </c>
      <c r="BF22" s="60">
        <f>IFERROR(INDEX(current_projections!$A:$AEK,MATCH(Calculations_forecast!$B22,current_projections!$A:$A,0),MATCH(Calculations_forecast!BF$9,current_projections!$2:$2,0)),"n/a")</f>
        <v>0.50146000000000002</v>
      </c>
      <c r="BG22" s="60">
        <f>IFERROR(INDEX(current_projections!$A:$AEK,MATCH(Calculations_forecast!$B22,current_projections!$A:$A,0),MATCH(Calculations_forecast!BG$9,current_projections!$2:$2,0)),"n/a")</f>
        <v>0.50690000000000002</v>
      </c>
      <c r="BH22" s="60">
        <f>IFERROR(INDEX(current_projections!$A:$AEK,MATCH(Calculations_forecast!$B22,current_projections!$A:$A,0),MATCH(Calculations_forecast!BH$9,current_projections!$2:$2,0)),"n/a")</f>
        <v>0.51183000000000001</v>
      </c>
      <c r="BI22" s="60">
        <f>IFERROR(INDEX(current_projections!$A:$AEK,MATCH(Calculations_forecast!$B22,current_projections!$A:$A,0),MATCH(Calculations_forecast!BI$9,current_projections!$2:$2,0)),"n/a")</f>
        <v>0.51578999999999997</v>
      </c>
      <c r="BJ22" s="60">
        <f>IFERROR(INDEX(current_projections!$A:$AEK,MATCH(Calculations_forecast!$B22,current_projections!$A:$A,0),MATCH(Calculations_forecast!BJ$9,current_projections!$2:$2,0)),"n/a")</f>
        <v>0.51896999999999993</v>
      </c>
      <c r="BK22" s="60">
        <f>IFERROR(INDEX(current_projections!$A:$AEK,MATCH(Calculations_forecast!$B22,current_projections!$A:$A,0),MATCH(Calculations_forecast!BK$9,current_projections!$2:$2,0)),"n/a")</f>
        <v>0.52507999999999999</v>
      </c>
      <c r="BL22" s="60">
        <f>IFERROR(INDEX(current_projections!$A:$AEK,MATCH(Calculations_forecast!$B22,current_projections!$A:$A,0),MATCH(Calculations_forecast!BL$9,current_projections!$2:$2,0)),"n/a")</f>
        <v>0.52933999999999992</v>
      </c>
      <c r="BM22" s="60">
        <f>IFERROR(INDEX(current_projections!$A:$AEK,MATCH(Calculations_forecast!$B22,current_projections!$A:$A,0),MATCH(Calculations_forecast!BM$9,current_projections!$2:$2,0)),"n/a")</f>
        <v>0.53349000000000002</v>
      </c>
      <c r="BN22" s="60">
        <f>IFERROR(INDEX(current_projections!$A:$AEK,MATCH(Calculations_forecast!$B22,current_projections!$A:$A,0),MATCH(Calculations_forecast!BN$9,current_projections!$2:$2,0)),"n/a")</f>
        <v>0.53722000000000003</v>
      </c>
      <c r="BO22" s="60">
        <f>IFERROR(INDEX(current_projections!$A:$AEK,MATCH(Calculations_forecast!$B22,current_projections!$A:$A,0),MATCH(Calculations_forecast!BO$9,current_projections!$2:$2,0)),"n/a")</f>
        <v>0.54104999999999992</v>
      </c>
      <c r="BP22" s="60">
        <f>IFERROR(INDEX(current_projections!$A:$AEK,MATCH(Calculations_forecast!$B22,current_projections!$A:$A,0),MATCH(Calculations_forecast!BP$9,current_projections!$2:$2,0)),"n/a")</f>
        <v>0.54049000000000003</v>
      </c>
      <c r="BQ22" s="60">
        <f>IFERROR(INDEX(current_projections!$A:$AEK,MATCH(Calculations_forecast!$B22,current_projections!$A:$A,0),MATCH(Calculations_forecast!BQ$9,current_projections!$2:$2,0)),"n/a")</f>
        <v>0.54334000000000005</v>
      </c>
      <c r="BR22" s="60">
        <f>IFERROR(INDEX(current_projections!$A:$AEK,MATCH(Calculations_forecast!$B22,current_projections!$A:$A,0),MATCH(Calculations_forecast!BR$9,current_projections!$2:$2,0)),"n/a")</f>
        <v>0.54661999999999999</v>
      </c>
      <c r="BS22" s="60">
        <f>IFERROR(INDEX(current_projections!$A:$AEK,MATCH(Calculations_forecast!$B22,current_projections!$A:$A,0),MATCH(Calculations_forecast!BS$9,current_projections!$2:$2,0)),"n/a")</f>
        <v>0.55174999999999996</v>
      </c>
      <c r="BT22" s="60">
        <f>IFERROR(INDEX(current_projections!$A:$AEK,MATCH(Calculations_forecast!$B22,current_projections!$A:$A,0),MATCH(Calculations_forecast!BT$9,current_projections!$2:$2,0)),"n/a")</f>
        <v>0.55706</v>
      </c>
      <c r="BU22" s="60">
        <f>IFERROR(INDEX(current_projections!$A:$AEK,MATCH(Calculations_forecast!$B22,current_projections!$A:$A,0),MATCH(Calculations_forecast!BU$9,current_projections!$2:$2,0)),"n/a")</f>
        <v>0.56232000000000004</v>
      </c>
      <c r="BV22" s="60">
        <f>IFERROR(INDEX(current_projections!$A:$AEK,MATCH(Calculations_forecast!$B22,current_projections!$A:$A,0),MATCH(Calculations_forecast!BV$9,current_projections!$2:$2,0)),"n/a")</f>
        <v>0.56718000000000002</v>
      </c>
      <c r="BW22" s="60">
        <f>IFERROR(INDEX(current_projections!$A:$AEK,MATCH(Calculations_forecast!$B22,current_projections!$A:$A,0),MATCH(Calculations_forecast!BW$9,current_projections!$2:$2,0)),"n/a")</f>
        <v>0.57164999999999999</v>
      </c>
      <c r="BX22" s="60">
        <f>IFERROR(INDEX(current_projections!$A:$AEK,MATCH(Calculations_forecast!$B22,current_projections!$A:$A,0),MATCH(Calculations_forecast!BX$9,current_projections!$2:$2,0)),"n/a")</f>
        <v>0.57796999999999998</v>
      </c>
      <c r="BY22" s="60">
        <f>IFERROR(INDEX(current_projections!$A:$AEK,MATCH(Calculations_forecast!$B22,current_projections!$A:$A,0),MATCH(Calculations_forecast!BY$9,current_projections!$2:$2,0)),"n/a")</f>
        <v>0.58509</v>
      </c>
      <c r="BZ22" s="60">
        <f>IFERROR(INDEX(current_projections!$A:$AEK,MATCH(Calculations_forecast!$B22,current_projections!$A:$A,0),MATCH(Calculations_forecast!BZ$9,current_projections!$2:$2,0)),"n/a")</f>
        <v>0.59101000000000004</v>
      </c>
      <c r="CA22" s="60">
        <f>IFERROR(INDEX(current_projections!$A:$AEK,MATCH(Calculations_forecast!$B22,current_projections!$A:$A,0),MATCH(Calculations_forecast!CA$9,current_projections!$2:$2,0)),"n/a")</f>
        <v>0.59780999999999995</v>
      </c>
      <c r="CB22" s="60">
        <f>IFERROR(INDEX(current_projections!$A:$AEK,MATCH(Calculations_forecast!$B22,current_projections!$A:$A,0),MATCH(Calculations_forecast!CB$9,current_projections!$2:$2,0)),"n/a")</f>
        <v>0.60587999999999997</v>
      </c>
      <c r="CC22" s="60">
        <f>IFERROR(INDEX(current_projections!$A:$AEK,MATCH(Calculations_forecast!$B22,current_projections!$A:$A,0),MATCH(Calculations_forecast!CC$9,current_projections!$2:$2,0)),"n/a")</f>
        <v>0.60946</v>
      </c>
      <c r="CD22" s="60">
        <f>IFERROR(INDEX(current_projections!$A:$AEK,MATCH(Calculations_forecast!$B22,current_projections!$A:$A,0),MATCH(Calculations_forecast!CD$9,current_projections!$2:$2,0)),"n/a")</f>
        <v>0.61426999999999998</v>
      </c>
      <c r="CE22" s="60">
        <f>IFERROR(INDEX(current_projections!$A:$AEK,MATCH(Calculations_forecast!$B22,current_projections!$A:$A,0),MATCH(Calculations_forecast!CE$9,current_projections!$2:$2,0)),"n/a")</f>
        <v>0.62319000000000002</v>
      </c>
      <c r="CF22" s="60">
        <f>IFERROR(INDEX(current_projections!$A:$AEK,MATCH(Calculations_forecast!$B22,current_projections!$A:$A,0),MATCH(Calculations_forecast!CF$9,current_projections!$2:$2,0)),"n/a")</f>
        <v>0.62885999999999997</v>
      </c>
      <c r="CG22" s="60">
        <f>IFERROR(INDEX(current_projections!$A:$AEK,MATCH(Calculations_forecast!$B22,current_projections!$A:$A,0),MATCH(Calculations_forecast!CG$9,current_projections!$2:$2,0)),"n/a")</f>
        <v>0.63685000000000003</v>
      </c>
      <c r="CH22" s="60">
        <f>IFERROR(INDEX(current_projections!$A:$AEK,MATCH(Calculations_forecast!$B22,current_projections!$A:$A,0),MATCH(Calculations_forecast!CH$9,current_projections!$2:$2,0)),"n/a")</f>
        <v>0.64527000000000001</v>
      </c>
      <c r="CI22" s="60">
        <f>IFERROR(INDEX(current_projections!$A:$AEK,MATCH(Calculations_forecast!$B22,current_projections!$A:$A,0),MATCH(Calculations_forecast!CI$9,current_projections!$2:$2,0)),"n/a")</f>
        <v>0.64866000000000001</v>
      </c>
      <c r="CJ22" s="60">
        <f>IFERROR(INDEX(current_projections!$A:$AEK,MATCH(Calculations_forecast!$B22,current_projections!$A:$A,0),MATCH(Calculations_forecast!CJ$9,current_projections!$2:$2,0)),"n/a")</f>
        <v>0.65218999999999994</v>
      </c>
      <c r="CK22" s="60">
        <f>IFERROR(INDEX(current_projections!$A:$AEK,MATCH(Calculations_forecast!$B22,current_projections!$A:$A,0),MATCH(Calculations_forecast!CK$9,current_projections!$2:$2,0)),"n/a")</f>
        <v>0.65661000000000003</v>
      </c>
      <c r="CL22" s="60">
        <f>IFERROR(INDEX(current_projections!$A:$AEK,MATCH(Calculations_forecast!$B22,current_projections!$A:$A,0),MATCH(Calculations_forecast!CL$9,current_projections!$2:$2,0)),"n/a")</f>
        <v>0.66135999999999995</v>
      </c>
      <c r="CM22" s="60">
        <f>IFERROR(INDEX(current_projections!$A:$AEK,MATCH(Calculations_forecast!$B22,current_projections!$A:$A,0),MATCH(Calculations_forecast!CM$9,current_projections!$2:$2,0)),"n/a")</f>
        <v>0.66549999999999998</v>
      </c>
      <c r="CN22" s="60">
        <f>IFERROR(INDEX(current_projections!$A:$AEK,MATCH(Calculations_forecast!$B22,current_projections!$A:$A,0),MATCH(Calculations_forecast!CN$9,current_projections!$2:$2,0)),"n/a")</f>
        <v>0.66992000000000007</v>
      </c>
      <c r="CO22" s="60">
        <f>IFERROR(INDEX(current_projections!$A:$AEK,MATCH(Calculations_forecast!$B22,current_projections!$A:$A,0),MATCH(Calculations_forecast!CO$9,current_projections!$2:$2,0)),"n/a")</f>
        <v>0.67418999999999996</v>
      </c>
      <c r="CP22" s="60">
        <f>IFERROR(INDEX(current_projections!$A:$AEK,MATCH(Calculations_forecast!$B22,current_projections!$A:$A,0),MATCH(Calculations_forecast!CP$9,current_projections!$2:$2,0)),"n/a")</f>
        <v>0.67888999999999999</v>
      </c>
      <c r="CQ22" s="60">
        <f>IFERROR(INDEX(current_projections!$A:$AEK,MATCH(Calculations_forecast!$B22,current_projections!$A:$A,0),MATCH(Calculations_forecast!CQ$9,current_projections!$2:$2,0)),"n/a")</f>
        <v>0.68293999999999999</v>
      </c>
      <c r="CR22" s="60">
        <f>IFERROR(INDEX(current_projections!$A:$AEK,MATCH(Calculations_forecast!$B22,current_projections!$A:$A,0),MATCH(Calculations_forecast!CR$9,current_projections!$2:$2,0)),"n/a")</f>
        <v>0.68752999999999997</v>
      </c>
      <c r="CS22" s="60">
        <f>IFERROR(INDEX(current_projections!$A:$AEK,MATCH(Calculations_forecast!$B22,current_projections!$A:$A,0),MATCH(Calculations_forecast!CS$9,current_projections!$2:$2,0)),"n/a")</f>
        <v>0.69052000000000002</v>
      </c>
      <c r="CT22" s="60">
        <f>IFERROR(INDEX(current_projections!$A:$AEK,MATCH(Calculations_forecast!$B22,current_projections!$A:$A,0),MATCH(Calculations_forecast!CT$9,current_projections!$2:$2,0)),"n/a")</f>
        <v>0.69450000000000001</v>
      </c>
      <c r="CU22" s="60">
        <f>IFERROR(INDEX(current_projections!$A:$AEK,MATCH(Calculations_forecast!$B22,current_projections!$A:$A,0),MATCH(Calculations_forecast!CU$9,current_projections!$2:$2,0)),"n/a")</f>
        <v>0.69699</v>
      </c>
      <c r="CV22" s="60">
        <f>IFERROR(INDEX(current_projections!$A:$AEK,MATCH(Calculations_forecast!$B22,current_projections!$A:$A,0),MATCH(Calculations_forecast!CV$9,current_projections!$2:$2,0)),"n/a")</f>
        <v>0.70087999999999995</v>
      </c>
      <c r="CW22" s="60">
        <f>IFERROR(INDEX(current_projections!$A:$AEK,MATCH(Calculations_forecast!$B22,current_projections!$A:$A,0),MATCH(Calculations_forecast!CW$9,current_projections!$2:$2,0)),"n/a")</f>
        <v>0.70590999999999993</v>
      </c>
      <c r="CX22" s="60">
        <f>IFERROR(INDEX(current_projections!$A:$AEK,MATCH(Calculations_forecast!$B22,current_projections!$A:$A,0),MATCH(Calculations_forecast!CX$9,current_projections!$2:$2,0)),"n/a")</f>
        <v>0.70923000000000003</v>
      </c>
      <c r="CY22" s="60">
        <f>IFERROR(INDEX(current_projections!$A:$AEK,MATCH(Calculations_forecast!$B22,current_projections!$A:$A,0),MATCH(Calculations_forecast!CY$9,current_projections!$2:$2,0)),"n/a")</f>
        <v>0.7127</v>
      </c>
      <c r="CZ22" s="60">
        <f>IFERROR(INDEX(current_projections!$A:$AEK,MATCH(Calculations_forecast!$B22,current_projections!$A:$A,0),MATCH(Calculations_forecast!CZ$9,current_projections!$2:$2,0)),"n/a")</f>
        <v>0.71684999999999999</v>
      </c>
      <c r="DA22" s="60">
        <f>IFERROR(INDEX(current_projections!$A:$AEK,MATCH(Calculations_forecast!$B22,current_projections!$A:$A,0),MATCH(Calculations_forecast!DA$9,current_projections!$2:$2,0)),"n/a")</f>
        <v>0.71977999999999998</v>
      </c>
      <c r="DB22" s="60">
        <f>IFERROR(INDEX(current_projections!$A:$AEK,MATCH(Calculations_forecast!$B22,current_projections!$A:$A,0),MATCH(Calculations_forecast!DB$9,current_projections!$2:$2,0)),"n/a")</f>
        <v>0.72293999999999992</v>
      </c>
      <c r="DC22" s="60">
        <f>IFERROR(INDEX(current_projections!$A:$AEK,MATCH(Calculations_forecast!$B22,current_projections!$A:$A,0),MATCH(Calculations_forecast!DC$9,current_projections!$2:$2,0)),"n/a")</f>
        <v>0.72695999999999994</v>
      </c>
      <c r="DD22" s="60">
        <f>IFERROR(INDEX(current_projections!$A:$AEK,MATCH(Calculations_forecast!$B22,current_projections!$A:$A,0),MATCH(Calculations_forecast!DD$9,current_projections!$2:$2,0)),"n/a")</f>
        <v>0.73182000000000003</v>
      </c>
      <c r="DE22" s="60">
        <f>IFERROR(INDEX(current_projections!$A:$AEK,MATCH(Calculations_forecast!$B22,current_projections!$A:$A,0),MATCH(Calculations_forecast!DE$9,current_projections!$2:$2,0)),"n/a")</f>
        <v>0.73494000000000004</v>
      </c>
      <c r="DF22" s="60">
        <f>IFERROR(INDEX(current_projections!$A:$AEK,MATCH(Calculations_forecast!$B22,current_projections!$A:$A,0),MATCH(Calculations_forecast!DF$9,current_projections!$2:$2,0)),"n/a")</f>
        <v>0.73995</v>
      </c>
      <c r="DG22" s="60">
        <f>IFERROR(INDEX(current_projections!$A:$AEK,MATCH(Calculations_forecast!$B22,current_projections!$A:$A,0),MATCH(Calculations_forecast!DG$9,current_projections!$2:$2,0)),"n/a")</f>
        <v>0.74322999999999995</v>
      </c>
      <c r="DH22" s="60">
        <f>IFERROR(INDEX(current_projections!$A:$AEK,MATCH(Calculations_forecast!$B22,current_projections!$A:$A,0),MATCH(Calculations_forecast!DH$9,current_projections!$2:$2,0)),"n/a")</f>
        <v>0.74509000000000003</v>
      </c>
      <c r="DI22" s="60">
        <f>IFERROR(INDEX(current_projections!$A:$AEK,MATCH(Calculations_forecast!$B22,current_projections!$A:$A,0),MATCH(Calculations_forecast!DI$9,current_projections!$2:$2,0)),"n/a")</f>
        <v>0.74706000000000006</v>
      </c>
      <c r="DJ22" s="60">
        <f>IFERROR(INDEX(current_projections!$A:$AEK,MATCH(Calculations_forecast!$B22,current_projections!$A:$A,0),MATCH(Calculations_forecast!DJ$9,current_projections!$2:$2,0)),"n/a")</f>
        <v>0.74941000000000002</v>
      </c>
      <c r="DK22" s="60">
        <f>IFERROR(INDEX(current_projections!$A:$AEK,MATCH(Calculations_forecast!$B22,current_projections!$A:$A,0),MATCH(Calculations_forecast!DK$9,current_projections!$2:$2,0)),"n/a")</f>
        <v>0.74947000000000008</v>
      </c>
      <c r="DL22" s="60">
        <f>IFERROR(INDEX(current_projections!$A:$AEK,MATCH(Calculations_forecast!$B22,current_projections!$A:$A,0),MATCH(Calculations_forecast!DL$9,current_projections!$2:$2,0)),"n/a")</f>
        <v>0.75080999999999998</v>
      </c>
      <c r="DM22" s="60">
        <f>IFERROR(INDEX(current_projections!$A:$AEK,MATCH(Calculations_forecast!$B22,current_projections!$A:$A,0),MATCH(Calculations_forecast!DM$9,current_projections!$2:$2,0)),"n/a")</f>
        <v>0.75313000000000008</v>
      </c>
      <c r="DN22" s="60">
        <f>IFERROR(INDEX(current_projections!$A:$AEK,MATCH(Calculations_forecast!$B22,current_projections!$A:$A,0),MATCH(Calculations_forecast!DN$9,current_projections!$2:$2,0)),"n/a")</f>
        <v>0.7551000000000001</v>
      </c>
      <c r="DO22" s="60">
        <f>IFERROR(INDEX(current_projections!$A:$AEK,MATCH(Calculations_forecast!$B22,current_projections!$A:$A,0),MATCH(Calculations_forecast!DO$9,current_projections!$2:$2,0)),"n/a")</f>
        <v>0.75706999999999991</v>
      </c>
      <c r="DP22" s="60">
        <f>IFERROR(INDEX(current_projections!$A:$AEK,MATCH(Calculations_forecast!$B22,current_projections!$A:$A,0),MATCH(Calculations_forecast!DP$9,current_projections!$2:$2,0)),"n/a")</f>
        <v>0.7612000000000001</v>
      </c>
      <c r="DQ22" s="60">
        <f>IFERROR(INDEX(current_projections!$A:$AEK,MATCH(Calculations_forecast!$B22,current_projections!$A:$A,0),MATCH(Calculations_forecast!DQ$9,current_projections!$2:$2,0)),"n/a")</f>
        <v>0.76522999999999997</v>
      </c>
      <c r="DR22" s="60">
        <f>IFERROR(INDEX(current_projections!$A:$AEK,MATCH(Calculations_forecast!$B22,current_projections!$A:$A,0),MATCH(Calculations_forecast!DR$9,current_projections!$2:$2,0)),"n/a")</f>
        <v>0.76974999999999993</v>
      </c>
      <c r="DS22" s="60">
        <f>IFERROR(INDEX(current_projections!$A:$AEK,MATCH(Calculations_forecast!$B22,current_projections!$A:$A,0),MATCH(Calculations_forecast!DS$9,current_projections!$2:$2,0)),"n/a")</f>
        <v>0.77617999999999998</v>
      </c>
      <c r="DT22" s="60">
        <f>IFERROR(INDEX(current_projections!$A:$AEK,MATCH(Calculations_forecast!$B22,current_projections!$A:$A,0),MATCH(Calculations_forecast!DT$9,current_projections!$2:$2,0)),"n/a")</f>
        <v>0.77966999999999997</v>
      </c>
      <c r="DU22" s="60">
        <f>IFERROR(INDEX(current_projections!$A:$AEK,MATCH(Calculations_forecast!$B22,current_projections!$A:$A,0),MATCH(Calculations_forecast!DU$9,current_projections!$2:$2,0)),"n/a")</f>
        <v>0.78449999999999998</v>
      </c>
      <c r="DV22" s="60">
        <f>IFERROR(INDEX(current_projections!$A:$AEK,MATCH(Calculations_forecast!$B22,current_projections!$A:$A,0),MATCH(Calculations_forecast!DV$9,current_projections!$2:$2,0)),"n/a")</f>
        <v>0.78885000000000005</v>
      </c>
      <c r="DW22" s="60">
        <f>IFERROR(INDEX(current_projections!$A:$AEK,MATCH(Calculations_forecast!$B22,current_projections!$A:$A,0),MATCH(Calculations_forecast!DW$9,current_projections!$2:$2,0)),"n/a")</f>
        <v>0.79421000000000008</v>
      </c>
      <c r="DX22" s="60">
        <f>IFERROR(INDEX(current_projections!$A:$AEK,MATCH(Calculations_forecast!$B22,current_projections!$A:$A,0),MATCH(Calculations_forecast!DX$9,current_projections!$2:$2,0)),"n/a")</f>
        <v>0.79793999999999998</v>
      </c>
      <c r="DY22" s="60">
        <f>IFERROR(INDEX(current_projections!$A:$AEK,MATCH(Calculations_forecast!$B22,current_projections!$A:$A,0),MATCH(Calculations_forecast!DY$9,current_projections!$2:$2,0)),"n/a")</f>
        <v>0.79842000000000002</v>
      </c>
      <c r="DZ22" s="60">
        <f>IFERROR(INDEX(current_projections!$A:$AEK,MATCH(Calculations_forecast!$B22,current_projections!$A:$A,0),MATCH(Calculations_forecast!DZ$9,current_projections!$2:$2,0)),"n/a")</f>
        <v>0.79891000000000001</v>
      </c>
      <c r="EA22" s="60">
        <f>IFERROR(INDEX(current_projections!$A:$AEK,MATCH(Calculations_forecast!$B22,current_projections!$A:$A,0),MATCH(Calculations_forecast!EA$9,current_projections!$2:$2,0)),"n/a")</f>
        <v>0.80037999999999998</v>
      </c>
      <c r="EB22" s="60">
        <f>IFERROR(INDEX(current_projections!$A:$AEK,MATCH(Calculations_forecast!$B22,current_projections!$A:$A,0),MATCH(Calculations_forecast!EB$9,current_projections!$2:$2,0)),"n/a")</f>
        <v>0.80647999999999997</v>
      </c>
      <c r="EC22" s="60">
        <f>IFERROR(INDEX(current_projections!$A:$AEK,MATCH(Calculations_forecast!$B22,current_projections!$A:$A,0),MATCH(Calculations_forecast!EC$9,current_projections!$2:$2,0)),"n/a")</f>
        <v>0.81040999999999996</v>
      </c>
      <c r="ED22" s="60">
        <f>IFERROR(INDEX(current_projections!$A:$AEK,MATCH(Calculations_forecast!$B22,current_projections!$A:$A,0),MATCH(Calculations_forecast!ED$9,current_projections!$2:$2,0)),"n/a")</f>
        <v>0.81415999999999999</v>
      </c>
      <c r="EE22" s="60">
        <f>IFERROR(INDEX(current_projections!$A:$AEK,MATCH(Calculations_forecast!$B22,current_projections!$A:$A,0),MATCH(Calculations_forecast!EE$9,current_projections!$2:$2,0)),"n/a")</f>
        <v>0.81989999999999996</v>
      </c>
      <c r="EF22" s="60">
        <f>IFERROR(INDEX(current_projections!$A:$AEK,MATCH(Calculations_forecast!$B22,current_projections!$A:$A,0),MATCH(Calculations_forecast!EF$9,current_projections!$2:$2,0)),"n/a")</f>
        <v>0.82011000000000001</v>
      </c>
      <c r="EG22" s="60">
        <f>IFERROR(INDEX(current_projections!$A:$AEK,MATCH(Calculations_forecast!$B22,current_projections!$A:$A,0),MATCH(Calculations_forecast!EG$9,current_projections!$2:$2,0)),"n/a")</f>
        <v>0.82516999999999996</v>
      </c>
      <c r="EH22" s="60">
        <f>IFERROR(INDEX(current_projections!$A:$AEK,MATCH(Calculations_forecast!$B22,current_projections!$A:$A,0),MATCH(Calculations_forecast!EH$9,current_projections!$2:$2,0)),"n/a")</f>
        <v>0.82894999999999996</v>
      </c>
      <c r="EI22" s="60">
        <f>IFERROR(INDEX(current_projections!$A:$AEK,MATCH(Calculations_forecast!$B22,current_projections!$A:$A,0),MATCH(Calculations_forecast!EI$9,current_projections!$2:$2,0)),"n/a")</f>
        <v>0.83582999999999996</v>
      </c>
      <c r="EJ22" s="60">
        <f>IFERROR(INDEX(current_projections!$A:$AEK,MATCH(Calculations_forecast!$B22,current_projections!$A:$A,0),MATCH(Calculations_forecast!EJ$9,current_projections!$2:$2,0)),"n/a")</f>
        <v>0.84155000000000002</v>
      </c>
      <c r="EK22" s="60">
        <f>IFERROR(INDEX(current_projections!$A:$AEK,MATCH(Calculations_forecast!$B22,current_projections!$A:$A,0),MATCH(Calculations_forecast!EK$9,current_projections!$2:$2,0)),"n/a")</f>
        <v>0.84578999999999993</v>
      </c>
      <c r="EL22" s="60">
        <f>IFERROR(INDEX(current_projections!$A:$AEK,MATCH(Calculations_forecast!$B22,current_projections!$A:$A,0),MATCH(Calculations_forecast!EL$9,current_projections!$2:$2,0)),"n/a")</f>
        <v>0.85301000000000005</v>
      </c>
      <c r="EM22" s="60">
        <f>IFERROR(INDEX(current_projections!$A:$AEK,MATCH(Calculations_forecast!$B22,current_projections!$A:$A,0),MATCH(Calculations_forecast!EM$9,current_projections!$2:$2,0)),"n/a")</f>
        <v>0.85787000000000002</v>
      </c>
      <c r="EN22" s="60">
        <f>IFERROR(INDEX(current_projections!$A:$AEK,MATCH(Calculations_forecast!$B22,current_projections!$A:$A,0),MATCH(Calculations_forecast!EN$9,current_projections!$2:$2,0)),"n/a")</f>
        <v>0.86302000000000012</v>
      </c>
      <c r="EO22" s="60">
        <f>IFERROR(INDEX(current_projections!$A:$AEK,MATCH(Calculations_forecast!$B22,current_projections!$A:$A,0),MATCH(Calculations_forecast!EO$9,current_projections!$2:$2,0)),"n/a")</f>
        <v>0.87224999999999997</v>
      </c>
      <c r="EP22" s="60">
        <f>IFERROR(INDEX(current_projections!$A:$AEK,MATCH(Calculations_forecast!$B22,current_projections!$A:$A,0),MATCH(Calculations_forecast!EP$9,current_projections!$2:$2,0)),"n/a")</f>
        <v>0.87907000000000002</v>
      </c>
      <c r="EQ22" s="60">
        <f>IFERROR(INDEX(current_projections!$A:$AEK,MATCH(Calculations_forecast!$B22,current_projections!$A:$A,0),MATCH(Calculations_forecast!EQ$9,current_projections!$2:$2,0)),"n/a")</f>
        <v>0.88353999999999999</v>
      </c>
      <c r="ER22" s="60">
        <f>IFERROR(INDEX(current_projections!$A:$AEK,MATCH(Calculations_forecast!$B22,current_projections!$A:$A,0),MATCH(Calculations_forecast!ER$9,current_projections!$2:$2,0)),"n/a")</f>
        <v>0.89064999999999994</v>
      </c>
      <c r="ES22" s="60">
        <f>IFERROR(INDEX(current_projections!$A:$AEK,MATCH(Calculations_forecast!$B22,current_projections!$A:$A,0),MATCH(Calculations_forecast!ES$9,current_projections!$2:$2,0)),"n/a")</f>
        <v>0.89707999999999999</v>
      </c>
      <c r="ET22" s="60">
        <f>IFERROR(INDEX(current_projections!$A:$AEK,MATCH(Calculations_forecast!$B22,current_projections!$A:$A,0),MATCH(Calculations_forecast!ET$9,current_projections!$2:$2,0)),"n/a")</f>
        <v>0.89556999999999998</v>
      </c>
      <c r="EU22" s="60">
        <f>IFERROR(INDEX(current_projections!$A:$AEK,MATCH(Calculations_forecast!$B22,current_projections!$A:$A,0),MATCH(Calculations_forecast!EU$9,current_projections!$2:$2,0)),"n/a")</f>
        <v>0.90402000000000005</v>
      </c>
      <c r="EV22" s="60">
        <f>IFERROR(INDEX(current_projections!$A:$AEK,MATCH(Calculations_forecast!$B22,current_projections!$A:$A,0),MATCH(Calculations_forecast!EV$9,current_projections!$2:$2,0)),"n/a")</f>
        <v>0.91135999999999995</v>
      </c>
      <c r="EW22" s="60">
        <f>IFERROR(INDEX(current_projections!$A:$AEK,MATCH(Calculations_forecast!$B22,current_projections!$A:$A,0),MATCH(Calculations_forecast!EW$9,current_projections!$2:$2,0)),"n/a")</f>
        <v>0.91650000000000009</v>
      </c>
      <c r="EX22" s="60">
        <f>IFERROR(INDEX(current_projections!$A:$AEK,MATCH(Calculations_forecast!$B22,current_projections!$A:$A,0),MATCH(Calculations_forecast!EX$9,current_projections!$2:$2,0)),"n/a")</f>
        <v>0.92551000000000005</v>
      </c>
      <c r="EY22" s="60">
        <f>IFERROR(INDEX(current_projections!$A:$AEK,MATCH(Calculations_forecast!$B22,current_projections!$A:$A,0),MATCH(Calculations_forecast!EY$9,current_projections!$2:$2,0)),"n/a")</f>
        <v>0.93328</v>
      </c>
      <c r="EZ22" s="60">
        <f>IFERROR(INDEX(current_projections!$A:$AEK,MATCH(Calculations_forecast!$B22,current_projections!$A:$A,0),MATCH(Calculations_forecast!EZ$9,current_projections!$2:$2,0)),"n/a")</f>
        <v>0.94289000000000001</v>
      </c>
      <c r="FA22" s="60">
        <f>IFERROR(INDEX(current_projections!$A:$AEK,MATCH(Calculations_forecast!$B22,current_projections!$A:$A,0),MATCH(Calculations_forecast!FA$9,current_projections!$2:$2,0)),"n/a")</f>
        <v>0.95266000000000006</v>
      </c>
      <c r="FB22" s="60">
        <f>IFERROR(INDEX(current_projections!$A:$AEK,MATCH(Calculations_forecast!$B22,current_projections!$A:$A,0),MATCH(Calculations_forecast!FB$9,current_projections!$2:$2,0)),"n/a")</f>
        <v>0.93837000000000004</v>
      </c>
      <c r="FC22" s="60">
        <f>IFERROR(INDEX(current_projections!$A:$AEK,MATCH(Calculations_forecast!$B22,current_projections!$A:$A,0),MATCH(Calculations_forecast!FC$9,current_projections!$2:$2,0)),"n/a")</f>
        <v>0.93272999999999995</v>
      </c>
      <c r="FD22" s="60">
        <f>IFERROR(INDEX(current_projections!$A:$AEK,MATCH(Calculations_forecast!$B22,current_projections!$A:$A,0),MATCH(Calculations_forecast!FD$9,current_projections!$2:$2,0)),"n/a")</f>
        <v>0.93691999999999998</v>
      </c>
      <c r="FE22" s="60">
        <f>IFERROR(INDEX(current_projections!$A:$AEK,MATCH(Calculations_forecast!$B22,current_projections!$A:$A,0),MATCH(Calculations_forecast!FE$9,current_projections!$2:$2,0)),"n/a")</f>
        <v>0.94338999999999995</v>
      </c>
      <c r="FF22" s="60">
        <f>IFERROR(INDEX(current_projections!$A:$AEK,MATCH(Calculations_forecast!$B22,current_projections!$A:$A,0),MATCH(Calculations_forecast!FF$9,current_projections!$2:$2,0)),"n/a")</f>
        <v>0.95067999999999997</v>
      </c>
      <c r="FG22" s="60">
        <f>IFERROR(INDEX(current_projections!$A:$AEK,MATCH(Calculations_forecast!$B22,current_projections!$A:$A,0),MATCH(Calculations_forecast!FG$9,current_projections!$2:$2,0)),"n/a")</f>
        <v>0.95393000000000006</v>
      </c>
      <c r="FH22" s="60">
        <f>IFERROR(INDEX(current_projections!$A:$AEK,MATCH(Calculations_forecast!$B22,current_projections!$A:$A,0),MATCH(Calculations_forecast!FH$9,current_projections!$2:$2,0)),"n/a")</f>
        <v>0.95499999999999996</v>
      </c>
      <c r="FI22" s="60">
        <f>IFERROR(INDEX(current_projections!$A:$AEK,MATCH(Calculations_forecast!$B22,current_projections!$A:$A,0),MATCH(Calculations_forecast!FI$9,current_projections!$2:$2,0)),"n/a")</f>
        <v>0.95668999999999993</v>
      </c>
      <c r="FJ22" s="60">
        <f>IFERROR(INDEX(current_projections!$A:$AEK,MATCH(Calculations_forecast!$B22,current_projections!$A:$A,0),MATCH(Calculations_forecast!FJ$9,current_projections!$2:$2,0)),"n/a")</f>
        <v>0.96248</v>
      </c>
      <c r="FK22" s="60">
        <f>IFERROR(INDEX(current_projections!$A:$AEK,MATCH(Calculations_forecast!$B22,current_projections!$A:$A,0),MATCH(Calculations_forecast!FK$9,current_projections!$2:$2,0)),"n/a")</f>
        <v>0.97089000000000003</v>
      </c>
      <c r="FL22" s="60">
        <f>IFERROR(INDEX(current_projections!$A:$AEK,MATCH(Calculations_forecast!$B22,current_projections!$A:$A,0),MATCH(Calculations_forecast!FL$9,current_projections!$2:$2,0)),"n/a")</f>
        <v>0.98046000000000011</v>
      </c>
      <c r="FM22" s="60">
        <f>IFERROR(INDEX(current_projections!$A:$AEK,MATCH(Calculations_forecast!$B22,current_projections!$A:$A,0),MATCH(Calculations_forecast!FM$9,current_projections!$2:$2,0)),"n/a")</f>
        <v>0.98521000000000003</v>
      </c>
      <c r="FN22" s="60">
        <f>IFERROR(INDEX(current_projections!$A:$AEK,MATCH(Calculations_forecast!$B22,current_projections!$A:$A,0),MATCH(Calculations_forecast!FN$9,current_projections!$2:$2,0)),"n/a")</f>
        <v>0.98858000000000001</v>
      </c>
      <c r="FO22" s="60">
        <f>IFERROR(INDEX(current_projections!$A:$AEK,MATCH(Calculations_forecast!$B22,current_projections!$A:$A,0),MATCH(Calculations_forecast!FO$9,current_projections!$2:$2,0)),"n/a")</f>
        <v>0.99537000000000009</v>
      </c>
      <c r="FP22" s="60">
        <f>IFERROR(INDEX(current_projections!$A:$AEK,MATCH(Calculations_forecast!$B22,current_projections!$A:$A,0),MATCH(Calculations_forecast!FP$9,current_projections!$2:$2,0)),"n/a")</f>
        <v>0.99775000000000003</v>
      </c>
      <c r="FQ22" s="60">
        <f>IFERROR(INDEX(current_projections!$A:$AEK,MATCH(Calculations_forecast!$B22,current_projections!$A:$A,0),MATCH(Calculations_forecast!FQ$9,current_projections!$2:$2,0)),"n/a")</f>
        <v>1.00061</v>
      </c>
      <c r="FR22" s="60">
        <f>IFERROR(INDEX(current_projections!$A:$AEK,MATCH(Calculations_forecast!$B22,current_projections!$A:$A,0),MATCH(Calculations_forecast!FR$9,current_projections!$2:$2,0)),"n/a")</f>
        <v>1.00623</v>
      </c>
      <c r="FS22" s="60">
        <f>IFERROR(INDEX(current_projections!$A:$AEK,MATCH(Calculations_forecast!$B22,current_projections!$A:$A,0),MATCH(Calculations_forecast!FS$9,current_projections!$2:$2,0)),"n/a")</f>
        <v>1.0098099999999999</v>
      </c>
      <c r="FT22" s="60">
        <f>IFERROR(INDEX(current_projections!$A:$AEK,MATCH(Calculations_forecast!$B22,current_projections!$A:$A,0),MATCH(Calculations_forecast!FT$9,current_projections!$2:$2,0)),"n/a")</f>
        <v>1.0105599999999999</v>
      </c>
      <c r="FU22" s="60">
        <f>IFERROR(INDEX(current_projections!$A:$AEK,MATCH(Calculations_forecast!$B22,current_projections!$A:$A,0),MATCH(Calculations_forecast!FU$9,current_projections!$2:$2,0)),"n/a")</f>
        <v>1.01464</v>
      </c>
      <c r="FV22" s="60">
        <f>IFERROR(INDEX(current_projections!$A:$AEK,MATCH(Calculations_forecast!$B22,current_projections!$A:$A,0),MATCH(Calculations_forecast!FV$9,current_projections!$2:$2,0)),"n/a")</f>
        <v>1.01877</v>
      </c>
      <c r="FW22" s="60">
        <f>IFERROR(INDEX(current_projections!$A:$AEK,MATCH(Calculations_forecast!$B22,current_projections!$A:$A,0),MATCH(Calculations_forecast!FW$9,current_projections!$2:$2,0)),"n/a")</f>
        <v>1.0235799999999999</v>
      </c>
      <c r="FX22" s="60">
        <f>IFERROR(INDEX(current_projections!$A:$AEK,MATCH(Calculations_forecast!$B22,current_projections!$A:$A,0),MATCH(Calculations_forecast!FX$9,current_projections!$2:$2,0)),"n/a")</f>
        <v>1.02864</v>
      </c>
      <c r="FY22" s="60">
        <f>IFERROR(INDEX(current_projections!$A:$AEK,MATCH(Calculations_forecast!$B22,current_projections!$A:$A,0),MATCH(Calculations_forecast!FY$9,current_projections!$2:$2,0)),"n/a")</f>
        <v>1.03172</v>
      </c>
      <c r="FZ22" s="60">
        <f>IFERROR(INDEX(current_projections!$A:$AEK,MATCH(Calculations_forecast!$B22,current_projections!$A:$A,0),MATCH(Calculations_forecast!FZ$9,current_projections!$2:$2,0)),"n/a")</f>
        <v>1.0306600000000001</v>
      </c>
      <c r="GA22" s="60">
        <f>IFERROR(INDEX(current_projections!$A:$AEK,MATCH(Calculations_forecast!$B22,current_projections!$A:$A,0),MATCH(Calculations_forecast!GA$9,current_projections!$2:$2,0)),"n/a")</f>
        <v>1.02606</v>
      </c>
      <c r="GB22" s="60">
        <f>IFERROR(INDEX(current_projections!$A:$AEK,MATCH(Calculations_forecast!$B22,current_projections!$A:$A,0),MATCH(Calculations_forecast!GB$9,current_projections!$2:$2,0)),"n/a")</f>
        <v>1.0310599999999999</v>
      </c>
      <c r="GC22" s="60">
        <f>IFERROR(INDEX(current_projections!$A:$AEK,MATCH(Calculations_forecast!$B22,current_projections!$A:$A,0),MATCH(Calculations_forecast!GC$9,current_projections!$2:$2,0)),"n/a")</f>
        <v>1.0341500000000001</v>
      </c>
      <c r="GD22" s="60">
        <f>IFERROR(INDEX(current_projections!$A:$AEK,MATCH(Calculations_forecast!$B22,current_projections!$A:$A,0),MATCH(Calculations_forecast!GD$9,current_projections!$2:$2,0)),"n/a")</f>
        <v>1.0336799999999999</v>
      </c>
      <c r="GE22" s="60">
        <f>IFERROR(INDEX(current_projections!$A:$AEK,MATCH(Calculations_forecast!$B22,current_projections!$A:$A,0),MATCH(Calculations_forecast!GE$9,current_projections!$2:$2,0)),"n/a")</f>
        <v>1.03424</v>
      </c>
      <c r="GF22" s="60">
        <f>IFERROR(INDEX(current_projections!$A:$AEK,MATCH(Calculations_forecast!$B22,current_projections!$A:$A,0),MATCH(Calculations_forecast!GF$9,current_projections!$2:$2,0)),"n/a")</f>
        <v>1.0403100000000001</v>
      </c>
      <c r="GG22" s="60">
        <f>IFERROR(INDEX(current_projections!$A:$AEK,MATCH(Calculations_forecast!$B22,current_projections!$A:$A,0),MATCH(Calculations_forecast!GG$9,current_projections!$2:$2,0)),"n/a")</f>
        <v>1.04481</v>
      </c>
      <c r="GH22" s="60">
        <f>IFERROR(INDEX(current_projections!$A:$AEK,MATCH(Calculations_forecast!$B22,current_projections!$A:$A,0),MATCH(Calculations_forecast!GH$9,current_projections!$2:$2,0)),"n/a")</f>
        <v>1.0498399999999999</v>
      </c>
      <c r="GI22" s="60">
        <f>IFERROR(INDEX(current_projections!$A:$AEK,MATCH(Calculations_forecast!$B22,current_projections!$A:$A,0),MATCH(Calculations_forecast!GI$9,current_projections!$2:$2,0)),"n/a")</f>
        <v>1.05524</v>
      </c>
      <c r="GJ22" s="60">
        <f>IFERROR(INDEX(current_projections!$A:$AEK,MATCH(Calculations_forecast!$B22,current_projections!$A:$A,0),MATCH(Calculations_forecast!GJ$9,current_projections!$2:$2,0)),"n/a")</f>
        <v>1.05731</v>
      </c>
      <c r="GK22" s="60">
        <f>IFERROR(INDEX(current_projections!$A:$AEK,MATCH(Calculations_forecast!$B22,current_projections!$A:$A,0),MATCH(Calculations_forecast!GK$9,current_projections!$2:$2,0)),"n/a")</f>
        <v>1.06152</v>
      </c>
      <c r="GL22" s="60">
        <f>IFERROR(INDEX(current_projections!$A:$AEK,MATCH(Calculations_forecast!$B22,current_projections!$A:$A,0),MATCH(Calculations_forecast!GL$9,current_projections!$2:$2,0)),"n/a")</f>
        <v>1.0686899999999999</v>
      </c>
      <c r="GM22" s="60">
        <f>IFERROR(INDEX(current_projections!$A:$AEK,MATCH(Calculations_forecast!$B22,current_projections!$A:$A,0),MATCH(Calculations_forecast!GM$9,current_projections!$2:$2,0)),"n/a")</f>
        <v>1.0751999999999999</v>
      </c>
      <c r="GN22" s="60">
        <f>IFERROR(INDEX(current_projections!$A:$AEK,MATCH(Calculations_forecast!$B22,current_projections!$A:$A,0),MATCH(Calculations_forecast!GN$9,current_projections!$2:$2,0)),"n/a")</f>
        <v>1.0804900000000002</v>
      </c>
      <c r="GO22" s="60">
        <f>IFERROR(INDEX(current_projections!$A:$AEK,MATCH(Calculations_forecast!$B22,current_projections!$A:$A,0),MATCH(Calculations_forecast!GO$9,current_projections!$2:$2,0)),"n/a")</f>
        <v>1.0847</v>
      </c>
      <c r="GP22" s="122">
        <f>IFERROR(INDEX(current_projections!$A:$AEK,MATCH(Calculations_forecast!$B22,current_projections!$A:$A,0),MATCH(Calculations_forecast!GP$9,current_projections!$2:$2,0)),"n/a")</f>
        <v>1.0886499999999999</v>
      </c>
      <c r="GQ22" s="122">
        <f>IFERROR(INDEX(current_projections!$A:$AEK,MATCH(Calculations_forecast!$B22,current_projections!$A:$A,0),MATCH(Calculations_forecast!GQ$9,current_projections!$2:$2,0)),"n/a")</f>
        <v>1.0938613995485085</v>
      </c>
      <c r="GR22" s="60">
        <f>IFERROR(INDEX(current_projections!$A:$AEK,MATCH(Calculations_forecast!$B22,current_projections!$A:$A,0),MATCH(Calculations_forecast!GR$9,current_projections!$2:$2,0)),"n/a")</f>
        <v>1.0985260771765335</v>
      </c>
      <c r="GS22" s="60">
        <f>IFERROR(INDEX(current_projections!$A:$AEK,MATCH(Calculations_forecast!$B22,current_projections!$A:$A,0),MATCH(Calculations_forecast!GS$9,current_projections!$2:$2,0)),"n/a")</f>
        <v>1.1042342413465354</v>
      </c>
      <c r="GT22" s="60">
        <f>IFERROR(INDEX(current_projections!$A:$AEK,MATCH(Calculations_forecast!$B22,current_projections!$A:$A,0),MATCH(Calculations_forecast!GT$9,current_projections!$2:$2,0)),"n/a")</f>
        <v>1.1103484140049071</v>
      </c>
      <c r="GU22" s="60">
        <f>IFERROR(INDEX(current_projections!$A:$AEK,MATCH(Calculations_forecast!$B22,current_projections!$A:$A,0),MATCH(Calculations_forecast!GU$9,current_projections!$2:$2,0)),"n/a")</f>
        <v>1.1164727432740151</v>
      </c>
      <c r="GV22" s="60">
        <f>IFERROR(INDEX(current_projections!$A:$AEK,MATCH(Calculations_forecast!$B22,current_projections!$A:$A,0),MATCH(Calculations_forecast!GV$9,current_projections!$2:$2,0)),"n/a")</f>
        <v>1.1226478524000216</v>
      </c>
      <c r="GW22" s="60">
        <f>IFERROR(INDEX(current_projections!$A:$AEK,MATCH(Calculations_forecast!$B22,current_projections!$A:$A,0),MATCH(Calculations_forecast!GW$9,current_projections!$2:$2,0)),"n/a")</f>
        <v>1.1287823411417488</v>
      </c>
      <c r="GX22" s="60">
        <f>IFERROR(INDEX(current_projections!$A:$AEK,MATCH(Calculations_forecast!$B22,current_projections!$A:$A,0),MATCH(Calculations_forecast!GX$9,current_projections!$2:$2,0)),"n/a")</f>
        <v>1.1348660622773019</v>
      </c>
      <c r="GY22" s="60">
        <f>IFERROR(INDEX(current_projections!$A:$AEK,MATCH(Calculations_forecast!$B22,current_projections!$A:$A,0),MATCH(Calculations_forecast!GY$9,current_projections!$2:$2,0)),"n/a")</f>
        <v>1.1409802437644319</v>
      </c>
      <c r="GZ22" s="122">
        <f>IFERROR(INDEX(current_projections!$A:$AEK,MATCH(Calculations_forecast!$B22,current_projections!$A:$A,0),MATCH(Calculations_forecast!GZ$9,current_projections!$2:$2,0)),"n/a")</f>
        <v>1.1470741208602009</v>
      </c>
      <c r="HA22" s="122">
        <f>IFERROR(INDEX(current_projections!$A:$AEK,MATCH(Calculations_forecast!$B22,current_projections!$A:$A,0),MATCH(Calculations_forecast!HA$9,current_projections!$2:$2,0)),"n/a")</f>
        <v>1.1531679990801664</v>
      </c>
      <c r="HB22" s="122">
        <f>IFERROR(INDEX(current_projections!$A:$AEK,MATCH(Calculations_forecast!$B22,current_projections!$A:$A,0),MATCH(Calculations_forecast!HB$9,current_projections!$2:$2,0)),"n/a")</f>
        <v>1.1592720302127533</v>
      </c>
      <c r="HC22" s="60">
        <f>IFERROR(INDEX(current_projections!$A:$AEK,MATCH(Calculations_forecast!$B22,current_projections!$A:$A,0),MATCH(Calculations_forecast!HC$9,current_projections!$2:$2,0)),"n/a")</f>
        <v>1.1654369762954389</v>
      </c>
      <c r="IW22"/>
      <c r="IX22"/>
      <c r="IY22"/>
    </row>
    <row r="23" spans="1:259">
      <c r="A23" s="7" t="s">
        <v>181</v>
      </c>
      <c r="B23" s="8" t="s">
        <v>12</v>
      </c>
      <c r="C23" s="60">
        <f>IFERROR(INDEX(current_projections!$A:$AEK,MATCH(Calculations_forecast!$B23,current_projections!$A:$A,0),MATCH(Calculations_forecast!C$9,current_projections!$2:$2,0)),"n/a")</f>
        <v>1051.2</v>
      </c>
      <c r="D23" s="60">
        <f>IFERROR(INDEX(current_projections!$A:$AEK,MATCH(Calculations_forecast!$B23,current_projections!$A:$A,0),MATCH(Calculations_forecast!D$9,current_projections!$2:$2,0)),"n/a")</f>
        <v>1067.4000000000001</v>
      </c>
      <c r="E23" s="60">
        <f>IFERROR(INDEX(current_projections!$A:$AEK,MATCH(Calculations_forecast!$B23,current_projections!$A:$A,0),MATCH(Calculations_forecast!E$9,current_projections!$2:$2,0)),"n/a")</f>
        <v>1086.0999999999999</v>
      </c>
      <c r="F23" s="60">
        <f>IFERROR(INDEX(current_projections!$A:$AEK,MATCH(Calculations_forecast!$B23,current_projections!$A:$A,0),MATCH(Calculations_forecast!F$9,current_projections!$2:$2,0)),"n/a")</f>
        <v>1088.5999999999999</v>
      </c>
      <c r="G23" s="60">
        <f>IFERROR(INDEX(current_projections!$A:$AEK,MATCH(Calculations_forecast!$B23,current_projections!$A:$A,0),MATCH(Calculations_forecast!G$9,current_projections!$2:$2,0)),"n/a")</f>
        <v>1135.2</v>
      </c>
      <c r="H23" s="60">
        <f>IFERROR(INDEX(current_projections!$A:$AEK,MATCH(Calculations_forecast!$B23,current_projections!$A:$A,0),MATCH(Calculations_forecast!H$9,current_projections!$2:$2,0)),"n/a")</f>
        <v>1156.3</v>
      </c>
      <c r="I23" s="60">
        <f>IFERROR(INDEX(current_projections!$A:$AEK,MATCH(Calculations_forecast!$B23,current_projections!$A:$A,0),MATCH(Calculations_forecast!I$9,current_projections!$2:$2,0)),"n/a")</f>
        <v>1177.7</v>
      </c>
      <c r="J23" s="60">
        <f>IFERROR(INDEX(current_projections!$A:$AEK,MATCH(Calculations_forecast!$B23,current_projections!$A:$A,0),MATCH(Calculations_forecast!J$9,current_projections!$2:$2,0)),"n/a")</f>
        <v>1190.3</v>
      </c>
      <c r="K23" s="60">
        <f>IFERROR(INDEX(current_projections!$A:$AEK,MATCH(Calculations_forecast!$B23,current_projections!$A:$A,0),MATCH(Calculations_forecast!K$9,current_projections!$2:$2,0)),"n/a")</f>
        <v>1230.5999999999999</v>
      </c>
      <c r="L23" s="60">
        <f>IFERROR(INDEX(current_projections!$A:$AEK,MATCH(Calculations_forecast!$B23,current_projections!$A:$A,0),MATCH(Calculations_forecast!L$9,current_projections!$2:$2,0)),"n/a")</f>
        <v>1266.4000000000001</v>
      </c>
      <c r="M23" s="60">
        <f>IFERROR(INDEX(current_projections!$A:$AEK,MATCH(Calculations_forecast!$B23,current_projections!$A:$A,0),MATCH(Calculations_forecast!M$9,current_projections!$2:$2,0)),"n/a")</f>
        <v>1290.5999999999999</v>
      </c>
      <c r="N23" s="60">
        <f>IFERROR(INDEX(current_projections!$A:$AEK,MATCH(Calculations_forecast!$B23,current_projections!$A:$A,0),MATCH(Calculations_forecast!N$9,current_projections!$2:$2,0)),"n/a")</f>
        <v>1328.9</v>
      </c>
      <c r="O23" s="60">
        <f>IFERROR(INDEX(current_projections!$A:$AEK,MATCH(Calculations_forecast!$B23,current_projections!$A:$A,0),MATCH(Calculations_forecast!O$9,current_projections!$2:$2,0)),"n/a")</f>
        <v>1377.5</v>
      </c>
      <c r="P23" s="60">
        <f>IFERROR(INDEX(current_projections!$A:$AEK,MATCH(Calculations_forecast!$B23,current_projections!$A:$A,0),MATCH(Calculations_forecast!P$9,current_projections!$2:$2,0)),"n/a")</f>
        <v>1413.9</v>
      </c>
      <c r="Q23" s="60">
        <f>IFERROR(INDEX(current_projections!$A:$AEK,MATCH(Calculations_forecast!$B23,current_projections!$A:$A,0),MATCH(Calculations_forecast!Q$9,current_projections!$2:$2,0)),"n/a")</f>
        <v>1433.8</v>
      </c>
      <c r="R23" s="60">
        <f>IFERROR(INDEX(current_projections!$A:$AEK,MATCH(Calculations_forecast!$B23,current_projections!$A:$A,0),MATCH(Calculations_forecast!R$9,current_projections!$2:$2,0)),"n/a")</f>
        <v>1476.3</v>
      </c>
      <c r="S23" s="60">
        <f>IFERROR(INDEX(current_projections!$A:$AEK,MATCH(Calculations_forecast!$B23,current_projections!$A:$A,0),MATCH(Calculations_forecast!S$9,current_projections!$2:$2,0)),"n/a")</f>
        <v>1491.2</v>
      </c>
      <c r="T23" s="60">
        <f>IFERROR(INDEX(current_projections!$A:$AEK,MATCH(Calculations_forecast!$B23,current_projections!$A:$A,0),MATCH(Calculations_forecast!T$9,current_projections!$2:$2,0)),"n/a")</f>
        <v>1530.1</v>
      </c>
      <c r="U23" s="60">
        <f>IFERROR(INDEX(current_projections!$A:$AEK,MATCH(Calculations_forecast!$B23,current_projections!$A:$A,0),MATCH(Calculations_forecast!U$9,current_projections!$2:$2,0)),"n/a")</f>
        <v>1560</v>
      </c>
      <c r="V23" s="60">
        <f>IFERROR(INDEX(current_projections!$A:$AEK,MATCH(Calculations_forecast!$B23,current_projections!$A:$A,0),MATCH(Calculations_forecast!V$9,current_projections!$2:$2,0)),"n/a")</f>
        <v>1599.7</v>
      </c>
      <c r="W23" s="60">
        <f>IFERROR(INDEX(current_projections!$A:$AEK,MATCH(Calculations_forecast!$B23,current_projections!$A:$A,0),MATCH(Calculations_forecast!W$9,current_projections!$2:$2,0)),"n/a")</f>
        <v>1616.1</v>
      </c>
      <c r="X23" s="60">
        <f>IFERROR(INDEX(current_projections!$A:$AEK,MATCH(Calculations_forecast!$B23,current_projections!$A:$A,0),MATCH(Calculations_forecast!X$9,current_projections!$2:$2,0)),"n/a")</f>
        <v>1651.9</v>
      </c>
      <c r="Y23" s="60">
        <f>IFERROR(INDEX(current_projections!$A:$AEK,MATCH(Calculations_forecast!$B23,current_projections!$A:$A,0),MATCH(Calculations_forecast!Y$9,current_projections!$2:$2,0)),"n/a")</f>
        <v>1709.8</v>
      </c>
      <c r="Z23" s="60">
        <f>IFERROR(INDEX(current_projections!$A:$AEK,MATCH(Calculations_forecast!$B23,current_projections!$A:$A,0),MATCH(Calculations_forecast!Z$9,current_projections!$2:$2,0)),"n/a")</f>
        <v>1761.8</v>
      </c>
      <c r="AA23" s="60">
        <f>IFERROR(INDEX(current_projections!$A:$AEK,MATCH(Calculations_forecast!$B23,current_projections!$A:$A,0),MATCH(Calculations_forecast!AA$9,current_projections!$2:$2,0)),"n/a")</f>
        <v>1820.5</v>
      </c>
      <c r="AB23" s="60">
        <f>IFERROR(INDEX(current_projections!$A:$AEK,MATCH(Calculations_forecast!$B23,current_projections!$A:$A,0),MATCH(Calculations_forecast!AB$9,current_projections!$2:$2,0)),"n/a")</f>
        <v>1852.3</v>
      </c>
      <c r="AC23" s="60">
        <f>IFERROR(INDEX(current_projections!$A:$AEK,MATCH(Calculations_forecast!$B23,current_projections!$A:$A,0),MATCH(Calculations_forecast!AC$9,current_projections!$2:$2,0)),"n/a")</f>
        <v>1886.6</v>
      </c>
      <c r="AD23" s="60">
        <f>IFERROR(INDEX(current_projections!$A:$AEK,MATCH(Calculations_forecast!$B23,current_projections!$A:$A,0),MATCH(Calculations_forecast!AD$9,current_projections!$2:$2,0)),"n/a")</f>
        <v>1934.3</v>
      </c>
      <c r="AE23" s="60">
        <f>IFERROR(INDEX(current_projections!$A:$AEK,MATCH(Calculations_forecast!$B23,current_projections!$A:$A,0),MATCH(Calculations_forecast!AE$9,current_projections!$2:$2,0)),"n/a")</f>
        <v>1988.6</v>
      </c>
      <c r="AF23" s="60">
        <f>IFERROR(INDEX(current_projections!$A:$AEK,MATCH(Calculations_forecast!$B23,current_projections!$A:$A,0),MATCH(Calculations_forecast!AF$9,current_projections!$2:$2,0)),"n/a")</f>
        <v>2055.9</v>
      </c>
      <c r="AG23" s="60">
        <f>IFERROR(INDEX(current_projections!$A:$AEK,MATCH(Calculations_forecast!$B23,current_projections!$A:$A,0),MATCH(Calculations_forecast!AG$9,current_projections!$2:$2,0)),"n/a")</f>
        <v>2118.5</v>
      </c>
      <c r="AH23" s="60">
        <f>IFERROR(INDEX(current_projections!$A:$AEK,MATCH(Calculations_forecast!$B23,current_projections!$A:$A,0),MATCH(Calculations_forecast!AH$9,current_projections!$2:$2,0)),"n/a")</f>
        <v>2164.3000000000002</v>
      </c>
      <c r="AI23" s="60">
        <f>IFERROR(INDEX(current_projections!$A:$AEK,MATCH(Calculations_forecast!$B23,current_projections!$A:$A,0),MATCH(Calculations_forecast!AI$9,current_projections!$2:$2,0)),"n/a")</f>
        <v>2202.8000000000002</v>
      </c>
      <c r="AJ23" s="60">
        <f>IFERROR(INDEX(current_projections!$A:$AEK,MATCH(Calculations_forecast!$B23,current_projections!$A:$A,0),MATCH(Calculations_forecast!AJ$9,current_projections!$2:$2,0)),"n/a")</f>
        <v>2331.6</v>
      </c>
      <c r="AK23" s="60">
        <f>IFERROR(INDEX(current_projections!$A:$AEK,MATCH(Calculations_forecast!$B23,current_projections!$A:$A,0),MATCH(Calculations_forecast!AK$9,current_projections!$2:$2,0)),"n/a")</f>
        <v>2395.1</v>
      </c>
      <c r="AL23" s="60">
        <f>IFERROR(INDEX(current_projections!$A:$AEK,MATCH(Calculations_forecast!$B23,current_projections!$A:$A,0),MATCH(Calculations_forecast!AL$9,current_projections!$2:$2,0)),"n/a")</f>
        <v>2476.9</v>
      </c>
      <c r="AM23" s="60">
        <f>IFERROR(INDEX(current_projections!$A:$AEK,MATCH(Calculations_forecast!$B23,current_projections!$A:$A,0),MATCH(Calculations_forecast!AM$9,current_projections!$2:$2,0)),"n/a")</f>
        <v>2526.6</v>
      </c>
      <c r="AN23" s="60">
        <f>IFERROR(INDEX(current_projections!$A:$AEK,MATCH(Calculations_forecast!$B23,current_projections!$A:$A,0),MATCH(Calculations_forecast!AN$9,current_projections!$2:$2,0)),"n/a")</f>
        <v>2591.1999999999998</v>
      </c>
      <c r="AO23" s="60">
        <f>IFERROR(INDEX(current_projections!$A:$AEK,MATCH(Calculations_forecast!$B23,current_projections!$A:$A,0),MATCH(Calculations_forecast!AO$9,current_projections!$2:$2,0)),"n/a")</f>
        <v>2667.6</v>
      </c>
      <c r="AP23" s="60">
        <f>IFERROR(INDEX(current_projections!$A:$AEK,MATCH(Calculations_forecast!$B23,current_projections!$A:$A,0),MATCH(Calculations_forecast!AP$9,current_projections!$2:$2,0)),"n/a")</f>
        <v>2723.9</v>
      </c>
      <c r="AQ23" s="60">
        <f>IFERROR(INDEX(current_projections!$A:$AEK,MATCH(Calculations_forecast!$B23,current_projections!$A:$A,0),MATCH(Calculations_forecast!AQ$9,current_projections!$2:$2,0)),"n/a")</f>
        <v>2789.8</v>
      </c>
      <c r="AR23" s="60">
        <f>IFERROR(INDEX(current_projections!$A:$AEK,MATCH(Calculations_forecast!$B23,current_projections!$A:$A,0),MATCH(Calculations_forecast!AR$9,current_projections!$2:$2,0)),"n/a")</f>
        <v>2797.4</v>
      </c>
      <c r="AS23" s="60">
        <f>IFERROR(INDEX(current_projections!$A:$AEK,MATCH(Calculations_forecast!$B23,current_projections!$A:$A,0),MATCH(Calculations_forecast!AS$9,current_projections!$2:$2,0)),"n/a")</f>
        <v>2856.5</v>
      </c>
      <c r="AT23" s="60">
        <f>IFERROR(INDEX(current_projections!$A:$AEK,MATCH(Calculations_forecast!$B23,current_projections!$A:$A,0),MATCH(Calculations_forecast!AT$9,current_projections!$2:$2,0)),"n/a")</f>
        <v>2985.6</v>
      </c>
      <c r="AU23" s="60">
        <f>IFERROR(INDEX(current_projections!$A:$AEK,MATCH(Calculations_forecast!$B23,current_projections!$A:$A,0),MATCH(Calculations_forecast!AU$9,current_projections!$2:$2,0)),"n/a")</f>
        <v>3124.2</v>
      </c>
      <c r="AV23" s="60">
        <f>IFERROR(INDEX(current_projections!$A:$AEK,MATCH(Calculations_forecast!$B23,current_projections!$A:$A,0),MATCH(Calculations_forecast!AV$9,current_projections!$2:$2,0)),"n/a")</f>
        <v>3162.5</v>
      </c>
      <c r="AW23" s="60">
        <f>IFERROR(INDEX(current_projections!$A:$AEK,MATCH(Calculations_forecast!$B23,current_projections!$A:$A,0),MATCH(Calculations_forecast!AW$9,current_projections!$2:$2,0)),"n/a")</f>
        <v>3260.6</v>
      </c>
      <c r="AX23" s="60">
        <f>IFERROR(INDEX(current_projections!$A:$AEK,MATCH(Calculations_forecast!$B23,current_projections!$A:$A,0),MATCH(Calculations_forecast!AX$9,current_projections!$2:$2,0)),"n/a")</f>
        <v>3280.8</v>
      </c>
      <c r="AY23" s="60">
        <f>IFERROR(INDEX(current_projections!$A:$AEK,MATCH(Calculations_forecast!$B23,current_projections!$A:$A,0),MATCH(Calculations_forecast!AY$9,current_projections!$2:$2,0)),"n/a")</f>
        <v>3274.3</v>
      </c>
      <c r="AZ23" s="60">
        <f>IFERROR(INDEX(current_projections!$A:$AEK,MATCH(Calculations_forecast!$B23,current_projections!$A:$A,0),MATCH(Calculations_forecast!AZ$9,current_projections!$2:$2,0)),"n/a")</f>
        <v>3332</v>
      </c>
      <c r="BA23" s="60">
        <f>IFERROR(INDEX(current_projections!$A:$AEK,MATCH(Calculations_forecast!$B23,current_projections!$A:$A,0),MATCH(Calculations_forecast!BA$9,current_projections!$2:$2,0)),"n/a")</f>
        <v>3366.3</v>
      </c>
      <c r="BB23" s="60">
        <f>IFERROR(INDEX(current_projections!$A:$AEK,MATCH(Calculations_forecast!$B23,current_projections!$A:$A,0),MATCH(Calculations_forecast!BB$9,current_projections!$2:$2,0)),"n/a")</f>
        <v>3402.6</v>
      </c>
      <c r="BC23" s="60">
        <f>IFERROR(INDEX(current_projections!$A:$AEK,MATCH(Calculations_forecast!$B23,current_projections!$A:$A,0),MATCH(Calculations_forecast!BC$9,current_projections!$2:$2,0)),"n/a")</f>
        <v>3473.4</v>
      </c>
      <c r="BD23" s="60">
        <f>IFERROR(INDEX(current_projections!$A:$AEK,MATCH(Calculations_forecast!$B23,current_projections!$A:$A,0),MATCH(Calculations_forecast!BD$9,current_projections!$2:$2,0)),"n/a")</f>
        <v>3578.8</v>
      </c>
      <c r="BE23" s="60">
        <f>IFERROR(INDEX(current_projections!$A:$AEK,MATCH(Calculations_forecast!$B23,current_projections!$A:$A,0),MATCH(Calculations_forecast!BE$9,current_projections!$2:$2,0)),"n/a")</f>
        <v>3689.2</v>
      </c>
      <c r="BF23" s="60">
        <f>IFERROR(INDEX(current_projections!$A:$AEK,MATCH(Calculations_forecast!$B23,current_projections!$A:$A,0),MATCH(Calculations_forecast!BF$9,current_projections!$2:$2,0)),"n/a")</f>
        <v>3794.7</v>
      </c>
      <c r="BG23" s="60">
        <f>IFERROR(INDEX(current_projections!$A:$AEK,MATCH(Calculations_forecast!$B23,current_projections!$A:$A,0),MATCH(Calculations_forecast!BG$9,current_projections!$2:$2,0)),"n/a")</f>
        <v>3908.1</v>
      </c>
      <c r="BH23" s="60">
        <f>IFERROR(INDEX(current_projections!$A:$AEK,MATCH(Calculations_forecast!$B23,current_projections!$A:$A,0),MATCH(Calculations_forecast!BH$9,current_projections!$2:$2,0)),"n/a")</f>
        <v>4009.6</v>
      </c>
      <c r="BI23" s="60">
        <f>IFERROR(INDEX(current_projections!$A:$AEK,MATCH(Calculations_forecast!$B23,current_projections!$A:$A,0),MATCH(Calculations_forecast!BI$9,current_projections!$2:$2,0)),"n/a")</f>
        <v>4084.3</v>
      </c>
      <c r="BJ23" s="60">
        <f>IFERROR(INDEX(current_projections!$A:$AEK,MATCH(Calculations_forecast!$B23,current_projections!$A:$A,0),MATCH(Calculations_forecast!BJ$9,current_projections!$2:$2,0)),"n/a")</f>
        <v>4148.6000000000004</v>
      </c>
      <c r="BK23" s="60">
        <f>IFERROR(INDEX(current_projections!$A:$AEK,MATCH(Calculations_forecast!$B23,current_projections!$A:$A,0),MATCH(Calculations_forecast!BK$9,current_projections!$2:$2,0)),"n/a")</f>
        <v>4230.2</v>
      </c>
      <c r="BL23" s="60">
        <f>IFERROR(INDEX(current_projections!$A:$AEK,MATCH(Calculations_forecast!$B23,current_projections!$A:$A,0),MATCH(Calculations_forecast!BL$9,current_projections!$2:$2,0)),"n/a")</f>
        <v>4294.8999999999996</v>
      </c>
      <c r="BM23" s="60">
        <f>IFERROR(INDEX(current_projections!$A:$AEK,MATCH(Calculations_forecast!$B23,current_projections!$A:$A,0),MATCH(Calculations_forecast!BM$9,current_projections!$2:$2,0)),"n/a")</f>
        <v>4386.8</v>
      </c>
      <c r="BN23" s="60">
        <f>IFERROR(INDEX(current_projections!$A:$AEK,MATCH(Calculations_forecast!$B23,current_projections!$A:$A,0),MATCH(Calculations_forecast!BN$9,current_projections!$2:$2,0)),"n/a")</f>
        <v>4444.1000000000004</v>
      </c>
      <c r="BO23" s="60">
        <f>IFERROR(INDEX(current_projections!$A:$AEK,MATCH(Calculations_forecast!$B23,current_projections!$A:$A,0),MATCH(Calculations_forecast!BO$9,current_projections!$2:$2,0)),"n/a")</f>
        <v>4507.8999999999996</v>
      </c>
      <c r="BP23" s="60">
        <f>IFERROR(INDEX(current_projections!$A:$AEK,MATCH(Calculations_forecast!$B23,current_projections!$A:$A,0),MATCH(Calculations_forecast!BP$9,current_projections!$2:$2,0)),"n/a")</f>
        <v>4545.3</v>
      </c>
      <c r="BQ23" s="60">
        <f>IFERROR(INDEX(current_projections!$A:$AEK,MATCH(Calculations_forecast!$B23,current_projections!$A:$A,0),MATCH(Calculations_forecast!BQ$9,current_projections!$2:$2,0)),"n/a")</f>
        <v>4607.7</v>
      </c>
      <c r="BR23" s="60">
        <f>IFERROR(INDEX(current_projections!$A:$AEK,MATCH(Calculations_forecast!$B23,current_projections!$A:$A,0),MATCH(Calculations_forecast!BR$9,current_projections!$2:$2,0)),"n/a")</f>
        <v>4657.6000000000004</v>
      </c>
      <c r="BS23" s="60">
        <f>IFERROR(INDEX(current_projections!$A:$AEK,MATCH(Calculations_forecast!$B23,current_projections!$A:$A,0),MATCH(Calculations_forecast!BS$9,current_projections!$2:$2,0)),"n/a")</f>
        <v>4722.2</v>
      </c>
      <c r="BT23" s="60">
        <f>IFERROR(INDEX(current_projections!$A:$AEK,MATCH(Calculations_forecast!$B23,current_projections!$A:$A,0),MATCH(Calculations_forecast!BT$9,current_projections!$2:$2,0)),"n/a")</f>
        <v>4806.2</v>
      </c>
      <c r="BU23" s="60">
        <f>IFERROR(INDEX(current_projections!$A:$AEK,MATCH(Calculations_forecast!$B23,current_projections!$A:$A,0),MATCH(Calculations_forecast!BU$9,current_projections!$2:$2,0)),"n/a")</f>
        <v>4884.6000000000004</v>
      </c>
      <c r="BV23" s="60">
        <f>IFERROR(INDEX(current_projections!$A:$AEK,MATCH(Calculations_forecast!$B23,current_projections!$A:$A,0),MATCH(Calculations_forecast!BV$9,current_projections!$2:$2,0)),"n/a")</f>
        <v>5008</v>
      </c>
      <c r="BW23" s="60">
        <f>IFERROR(INDEX(current_projections!$A:$AEK,MATCH(Calculations_forecast!$B23,current_projections!$A:$A,0),MATCH(Calculations_forecast!BW$9,current_projections!$2:$2,0)),"n/a")</f>
        <v>5073.3999999999996</v>
      </c>
      <c r="BX23" s="60">
        <f>IFERROR(INDEX(current_projections!$A:$AEK,MATCH(Calculations_forecast!$B23,current_projections!$A:$A,0),MATCH(Calculations_forecast!BX$9,current_projections!$2:$2,0)),"n/a")</f>
        <v>5190</v>
      </c>
      <c r="BY23" s="60">
        <f>IFERROR(INDEX(current_projections!$A:$AEK,MATCH(Calculations_forecast!$B23,current_projections!$A:$A,0),MATCH(Calculations_forecast!BY$9,current_projections!$2:$2,0)),"n/a")</f>
        <v>5282.8</v>
      </c>
      <c r="BZ23" s="60">
        <f>IFERROR(INDEX(current_projections!$A:$AEK,MATCH(Calculations_forecast!$B23,current_projections!$A:$A,0),MATCH(Calculations_forecast!BZ$9,current_projections!$2:$2,0)),"n/a")</f>
        <v>5399.5</v>
      </c>
      <c r="CA23" s="60">
        <f>IFERROR(INDEX(current_projections!$A:$AEK,MATCH(Calculations_forecast!$B23,current_projections!$A:$A,0),MATCH(Calculations_forecast!CA$9,current_projections!$2:$2,0)),"n/a")</f>
        <v>5511.3</v>
      </c>
      <c r="CB23" s="60">
        <f>IFERROR(INDEX(current_projections!$A:$AEK,MATCH(Calculations_forecast!$B23,current_projections!$A:$A,0),MATCH(Calculations_forecast!CB$9,current_projections!$2:$2,0)),"n/a")</f>
        <v>5612.5</v>
      </c>
      <c r="CC23" s="60">
        <f>IFERROR(INDEX(current_projections!$A:$AEK,MATCH(Calculations_forecast!$B23,current_projections!$A:$A,0),MATCH(Calculations_forecast!CC$9,current_projections!$2:$2,0)),"n/a")</f>
        <v>5695.4</v>
      </c>
      <c r="CD23" s="60">
        <f>IFERROR(INDEX(current_projections!$A:$AEK,MATCH(Calculations_forecast!$B23,current_projections!$A:$A,0),MATCH(Calculations_forecast!CD$9,current_projections!$2:$2,0)),"n/a")</f>
        <v>5747.2</v>
      </c>
      <c r="CE23" s="60">
        <f>IFERROR(INDEX(current_projections!$A:$AEK,MATCH(Calculations_forecast!$B23,current_projections!$A:$A,0),MATCH(Calculations_forecast!CE$9,current_projections!$2:$2,0)),"n/a")</f>
        <v>5872.7</v>
      </c>
      <c r="CF23" s="60">
        <f>IFERROR(INDEX(current_projections!$A:$AEK,MATCH(Calculations_forecast!$B23,current_projections!$A:$A,0),MATCH(Calculations_forecast!CF$9,current_projections!$2:$2,0)),"n/a")</f>
        <v>5960</v>
      </c>
      <c r="CG23" s="60">
        <f>IFERROR(INDEX(current_projections!$A:$AEK,MATCH(Calculations_forecast!$B23,current_projections!$A:$A,0),MATCH(Calculations_forecast!CG$9,current_projections!$2:$2,0)),"n/a")</f>
        <v>6015.1</v>
      </c>
      <c r="CH23" s="60">
        <f>IFERROR(INDEX(current_projections!$A:$AEK,MATCH(Calculations_forecast!$B23,current_projections!$A:$A,0),MATCH(Calculations_forecast!CH$9,current_projections!$2:$2,0)),"n/a")</f>
        <v>6004.7</v>
      </c>
      <c r="CI23" s="60">
        <f>IFERROR(INDEX(current_projections!$A:$AEK,MATCH(Calculations_forecast!$B23,current_projections!$A:$A,0),MATCH(Calculations_forecast!CI$9,current_projections!$2:$2,0)),"n/a")</f>
        <v>6035.2</v>
      </c>
      <c r="CJ23" s="60">
        <f>IFERROR(INDEX(current_projections!$A:$AEK,MATCH(Calculations_forecast!$B23,current_projections!$A:$A,0),MATCH(Calculations_forecast!CJ$9,current_projections!$2:$2,0)),"n/a")</f>
        <v>6126.9</v>
      </c>
      <c r="CK23" s="60">
        <f>IFERROR(INDEX(current_projections!$A:$AEK,MATCH(Calculations_forecast!$B23,current_projections!$A:$A,0),MATCH(Calculations_forecast!CK$9,current_projections!$2:$2,0)),"n/a")</f>
        <v>6205.9</v>
      </c>
      <c r="CL23" s="60">
        <f>IFERROR(INDEX(current_projections!$A:$AEK,MATCH(Calculations_forecast!$B23,current_projections!$A:$A,0),MATCH(Calculations_forecast!CL$9,current_projections!$2:$2,0)),"n/a")</f>
        <v>6264.5</v>
      </c>
      <c r="CM23" s="60">
        <f>IFERROR(INDEX(current_projections!$A:$AEK,MATCH(Calculations_forecast!$B23,current_projections!$A:$A,0),MATCH(Calculations_forecast!CM$9,current_projections!$2:$2,0)),"n/a")</f>
        <v>6363.1</v>
      </c>
      <c r="CN23" s="60">
        <f>IFERROR(INDEX(current_projections!$A:$AEK,MATCH(Calculations_forecast!$B23,current_projections!$A:$A,0),MATCH(Calculations_forecast!CN$9,current_projections!$2:$2,0)),"n/a")</f>
        <v>6470.8</v>
      </c>
      <c r="CO23" s="60">
        <f>IFERROR(INDEX(current_projections!$A:$AEK,MATCH(Calculations_forecast!$B23,current_projections!$A:$A,0),MATCH(Calculations_forecast!CO$9,current_projections!$2:$2,0)),"n/a")</f>
        <v>6566.6</v>
      </c>
      <c r="CP23" s="60">
        <f>IFERROR(INDEX(current_projections!$A:$AEK,MATCH(Calculations_forecast!$B23,current_projections!$A:$A,0),MATCH(Calculations_forecast!CP$9,current_projections!$2:$2,0)),"n/a")</f>
        <v>6680.8</v>
      </c>
      <c r="CQ23" s="60">
        <f>IFERROR(INDEX(current_projections!$A:$AEK,MATCH(Calculations_forecast!$B23,current_projections!$A:$A,0),MATCH(Calculations_forecast!CQ$9,current_projections!$2:$2,0)),"n/a")</f>
        <v>6729.5</v>
      </c>
      <c r="CR23" s="60">
        <f>IFERROR(INDEX(current_projections!$A:$AEK,MATCH(Calculations_forecast!$B23,current_projections!$A:$A,0),MATCH(Calculations_forecast!CR$9,current_projections!$2:$2,0)),"n/a")</f>
        <v>6808.9</v>
      </c>
      <c r="CS23" s="60">
        <f>IFERROR(INDEX(current_projections!$A:$AEK,MATCH(Calculations_forecast!$B23,current_projections!$A:$A,0),MATCH(Calculations_forecast!CS$9,current_projections!$2:$2,0)),"n/a")</f>
        <v>6882.1</v>
      </c>
      <c r="CT23" s="60">
        <f>IFERROR(INDEX(current_projections!$A:$AEK,MATCH(Calculations_forecast!$B23,current_projections!$A:$A,0),MATCH(Calculations_forecast!CT$9,current_projections!$2:$2,0)),"n/a")</f>
        <v>7013.7</v>
      </c>
      <c r="CU23" s="60">
        <f>IFERROR(INDEX(current_projections!$A:$AEK,MATCH(Calculations_forecast!$B23,current_projections!$A:$A,0),MATCH(Calculations_forecast!CU$9,current_projections!$2:$2,0)),"n/a")</f>
        <v>7115.7</v>
      </c>
      <c r="CV23" s="60">
        <f>IFERROR(INDEX(current_projections!$A:$AEK,MATCH(Calculations_forecast!$B23,current_projections!$A:$A,0),MATCH(Calculations_forecast!CV$9,current_projections!$2:$2,0)),"n/a")</f>
        <v>7246.9</v>
      </c>
      <c r="CW23" s="60">
        <f>IFERROR(INDEX(current_projections!$A:$AEK,MATCH(Calculations_forecast!$B23,current_projections!$A:$A,0),MATCH(Calculations_forecast!CW$9,current_projections!$2:$2,0)),"n/a")</f>
        <v>7331.1</v>
      </c>
      <c r="CX23" s="60">
        <f>IFERROR(INDEX(current_projections!$A:$AEK,MATCH(Calculations_forecast!$B23,current_projections!$A:$A,0),MATCH(Calculations_forecast!CX$9,current_projections!$2:$2,0)),"n/a")</f>
        <v>7455.3</v>
      </c>
      <c r="CY23" s="60">
        <f>IFERROR(INDEX(current_projections!$A:$AEK,MATCH(Calculations_forecast!$B23,current_projections!$A:$A,0),MATCH(Calculations_forecast!CY$9,current_projections!$2:$2,0)),"n/a")</f>
        <v>7522.3</v>
      </c>
      <c r="CZ23" s="60">
        <f>IFERROR(INDEX(current_projections!$A:$AEK,MATCH(Calculations_forecast!$B23,current_projections!$A:$A,0),MATCH(Calculations_forecast!CZ$9,current_projections!$2:$2,0)),"n/a")</f>
        <v>7581</v>
      </c>
      <c r="DA23" s="60">
        <f>IFERROR(INDEX(current_projections!$A:$AEK,MATCH(Calculations_forecast!$B23,current_projections!$A:$A,0),MATCH(Calculations_forecast!DA$9,current_projections!$2:$2,0)),"n/a")</f>
        <v>7683.1</v>
      </c>
      <c r="DB23" s="60">
        <f>IFERROR(INDEX(current_projections!$A:$AEK,MATCH(Calculations_forecast!$B23,current_projections!$A:$A,0),MATCH(Calculations_forecast!DB$9,current_projections!$2:$2,0)),"n/a")</f>
        <v>7772.6</v>
      </c>
      <c r="DC23" s="60">
        <f>IFERROR(INDEX(current_projections!$A:$AEK,MATCH(Calculations_forecast!$B23,current_projections!$A:$A,0),MATCH(Calculations_forecast!DC$9,current_projections!$2:$2,0)),"n/a")</f>
        <v>7868.5</v>
      </c>
      <c r="DD23" s="60">
        <f>IFERROR(INDEX(current_projections!$A:$AEK,MATCH(Calculations_forecast!$B23,current_projections!$A:$A,0),MATCH(Calculations_forecast!DD$9,current_projections!$2:$2,0)),"n/a")</f>
        <v>8032.8</v>
      </c>
      <c r="DE23" s="60">
        <f>IFERROR(INDEX(current_projections!$A:$AEK,MATCH(Calculations_forecast!$B23,current_projections!$A:$A,0),MATCH(Calculations_forecast!DE$9,current_projections!$2:$2,0)),"n/a")</f>
        <v>8131.4</v>
      </c>
      <c r="DF23" s="60">
        <f>IFERROR(INDEX(current_projections!$A:$AEK,MATCH(Calculations_forecast!$B23,current_projections!$A:$A,0),MATCH(Calculations_forecast!DF$9,current_projections!$2:$2,0)),"n/a")</f>
        <v>8259.7999999999993</v>
      </c>
      <c r="DG23" s="60">
        <f>IFERROR(INDEX(current_projections!$A:$AEK,MATCH(Calculations_forecast!$B23,current_projections!$A:$A,0),MATCH(Calculations_forecast!DG$9,current_projections!$2:$2,0)),"n/a")</f>
        <v>8362.7000000000007</v>
      </c>
      <c r="DH23" s="60">
        <f>IFERROR(INDEX(current_projections!$A:$AEK,MATCH(Calculations_forecast!$B23,current_projections!$A:$A,0),MATCH(Calculations_forecast!DH$9,current_projections!$2:$2,0)),"n/a")</f>
        <v>8518.7999999999993</v>
      </c>
      <c r="DI23" s="60">
        <f>IFERROR(INDEX(current_projections!$A:$AEK,MATCH(Calculations_forecast!$B23,current_projections!$A:$A,0),MATCH(Calculations_forecast!DI$9,current_projections!$2:$2,0)),"n/a")</f>
        <v>8662.7999999999993</v>
      </c>
      <c r="DJ23" s="60">
        <f>IFERROR(INDEX(current_projections!$A:$AEK,MATCH(Calculations_forecast!$B23,current_projections!$A:$A,0),MATCH(Calculations_forecast!DJ$9,current_projections!$2:$2,0)),"n/a")</f>
        <v>8765.9</v>
      </c>
      <c r="DK23" s="60">
        <f>IFERROR(INDEX(current_projections!$A:$AEK,MATCH(Calculations_forecast!$B23,current_projections!$A:$A,0),MATCH(Calculations_forecast!DK$9,current_projections!$2:$2,0)),"n/a")</f>
        <v>8866.5</v>
      </c>
      <c r="DL23" s="60">
        <f>IFERROR(INDEX(current_projections!$A:$AEK,MATCH(Calculations_forecast!$B23,current_projections!$A:$A,0),MATCH(Calculations_forecast!DL$9,current_projections!$2:$2,0)),"n/a")</f>
        <v>8969.7000000000007</v>
      </c>
      <c r="DM23" s="60">
        <f>IFERROR(INDEX(current_projections!$A:$AEK,MATCH(Calculations_forecast!$B23,current_projections!$A:$A,0),MATCH(Calculations_forecast!DM$9,current_projections!$2:$2,0)),"n/a")</f>
        <v>9121.1</v>
      </c>
      <c r="DN23" s="60">
        <f>IFERROR(INDEX(current_projections!$A:$AEK,MATCH(Calculations_forecast!$B23,current_projections!$A:$A,0),MATCH(Calculations_forecast!DN$9,current_projections!$2:$2,0)),"n/a")</f>
        <v>9294</v>
      </c>
      <c r="DO23" s="60">
        <f>IFERROR(INDEX(current_projections!$A:$AEK,MATCH(Calculations_forecast!$B23,current_projections!$A:$A,0),MATCH(Calculations_forecast!DO$9,current_projections!$2:$2,0)),"n/a")</f>
        <v>9417.2999999999993</v>
      </c>
      <c r="DP23" s="60">
        <f>IFERROR(INDEX(current_projections!$A:$AEK,MATCH(Calculations_forecast!$B23,current_projections!$A:$A,0),MATCH(Calculations_forecast!DP$9,current_projections!$2:$2,0)),"n/a")</f>
        <v>9524.2000000000007</v>
      </c>
      <c r="DQ23" s="60">
        <f>IFERROR(INDEX(current_projections!$A:$AEK,MATCH(Calculations_forecast!$B23,current_projections!$A:$A,0),MATCH(Calculations_forecast!DQ$9,current_projections!$2:$2,0)),"n/a")</f>
        <v>9681.9</v>
      </c>
      <c r="DR23" s="60">
        <f>IFERROR(INDEX(current_projections!$A:$AEK,MATCH(Calculations_forecast!$B23,current_projections!$A:$A,0),MATCH(Calculations_forecast!DR$9,current_projections!$2:$2,0)),"n/a")</f>
        <v>9899.4</v>
      </c>
      <c r="DS23" s="60">
        <f>IFERROR(INDEX(current_projections!$A:$AEK,MATCH(Calculations_forecast!$B23,current_projections!$A:$A,0),MATCH(Calculations_forecast!DS$9,current_projections!$2:$2,0)),"n/a")</f>
        <v>10002.9</v>
      </c>
      <c r="DT23" s="60">
        <f>IFERROR(INDEX(current_projections!$A:$AEK,MATCH(Calculations_forecast!$B23,current_projections!$A:$A,0),MATCH(Calculations_forecast!DT$9,current_projections!$2:$2,0)),"n/a")</f>
        <v>10247.700000000001</v>
      </c>
      <c r="DU23" s="60">
        <f>IFERROR(INDEX(current_projections!$A:$AEK,MATCH(Calculations_forecast!$B23,current_projections!$A:$A,0),MATCH(Calculations_forecast!DU$9,current_projections!$2:$2,0)),"n/a")</f>
        <v>10319.799999999999</v>
      </c>
      <c r="DV23" s="60">
        <f>IFERROR(INDEX(current_projections!$A:$AEK,MATCH(Calculations_forecast!$B23,current_projections!$A:$A,0),MATCH(Calculations_forecast!DV$9,current_projections!$2:$2,0)),"n/a")</f>
        <v>10439</v>
      </c>
      <c r="DW23" s="60">
        <f>IFERROR(INDEX(current_projections!$A:$AEK,MATCH(Calculations_forecast!$B23,current_projections!$A:$A,0),MATCH(Calculations_forecast!DW$9,current_projections!$2:$2,0)),"n/a")</f>
        <v>10472.9</v>
      </c>
      <c r="DX23" s="60">
        <f>IFERROR(INDEX(current_projections!$A:$AEK,MATCH(Calculations_forecast!$B23,current_projections!$A:$A,0),MATCH(Calculations_forecast!DX$9,current_projections!$2:$2,0)),"n/a")</f>
        <v>10597.8</v>
      </c>
      <c r="DY23" s="60">
        <f>IFERROR(INDEX(current_projections!$A:$AEK,MATCH(Calculations_forecast!$B23,current_projections!$A:$A,0),MATCH(Calculations_forecast!DY$9,current_projections!$2:$2,0)),"n/a")</f>
        <v>10596.3</v>
      </c>
      <c r="DZ23" s="60">
        <f>IFERROR(INDEX(current_projections!$A:$AEK,MATCH(Calculations_forecast!$B23,current_projections!$A:$A,0),MATCH(Calculations_forecast!DZ$9,current_projections!$2:$2,0)),"n/a")</f>
        <v>10660.3</v>
      </c>
      <c r="EA23" s="60">
        <f>IFERROR(INDEX(current_projections!$A:$AEK,MATCH(Calculations_forecast!$B23,current_projections!$A:$A,0),MATCH(Calculations_forecast!EA$9,current_projections!$2:$2,0)),"n/a")</f>
        <v>10789</v>
      </c>
      <c r="EB23" s="60">
        <f>IFERROR(INDEX(current_projections!$A:$AEK,MATCH(Calculations_forecast!$B23,current_projections!$A:$A,0),MATCH(Calculations_forecast!EB$9,current_projections!$2:$2,0)),"n/a")</f>
        <v>10893.2</v>
      </c>
      <c r="EC23" s="60">
        <f>IFERROR(INDEX(current_projections!$A:$AEK,MATCH(Calculations_forecast!$B23,current_projections!$A:$A,0),MATCH(Calculations_forecast!EC$9,current_projections!$2:$2,0)),"n/a")</f>
        <v>10992.1</v>
      </c>
      <c r="ED23" s="60">
        <f>IFERROR(INDEX(current_projections!$A:$AEK,MATCH(Calculations_forecast!$B23,current_projections!$A:$A,0),MATCH(Calculations_forecast!ED$9,current_projections!$2:$2,0)),"n/a")</f>
        <v>11071.5</v>
      </c>
      <c r="EE23" s="60">
        <f>IFERROR(INDEX(current_projections!$A:$AEK,MATCH(Calculations_forecast!$B23,current_projections!$A:$A,0),MATCH(Calculations_forecast!EE$9,current_projections!$2:$2,0)),"n/a")</f>
        <v>11183.5</v>
      </c>
      <c r="EF23" s="60">
        <f>IFERROR(INDEX(current_projections!$A:$AEK,MATCH(Calculations_forecast!$B23,current_projections!$A:$A,0),MATCH(Calculations_forecast!EF$9,current_projections!$2:$2,0)),"n/a")</f>
        <v>11312.9</v>
      </c>
      <c r="EG23" s="60">
        <f>IFERROR(INDEX(current_projections!$A:$AEK,MATCH(Calculations_forecast!$B23,current_projections!$A:$A,0),MATCH(Calculations_forecast!EG$9,current_projections!$2:$2,0)),"n/a")</f>
        <v>11567.3</v>
      </c>
      <c r="EH23" s="60">
        <f>IFERROR(INDEX(current_projections!$A:$AEK,MATCH(Calculations_forecast!$B23,current_projections!$A:$A,0),MATCH(Calculations_forecast!EH$9,current_projections!$2:$2,0)),"n/a")</f>
        <v>11769.3</v>
      </c>
      <c r="EI23" s="60">
        <f>IFERROR(INDEX(current_projections!$A:$AEK,MATCH(Calculations_forecast!$B23,current_projections!$A:$A,0),MATCH(Calculations_forecast!EI$9,current_projections!$2:$2,0)),"n/a")</f>
        <v>11920.2</v>
      </c>
      <c r="EJ23" s="60">
        <f>IFERROR(INDEX(current_projections!$A:$AEK,MATCH(Calculations_forecast!$B23,current_projections!$A:$A,0),MATCH(Calculations_forecast!EJ$9,current_projections!$2:$2,0)),"n/a")</f>
        <v>12109</v>
      </c>
      <c r="EK23" s="60">
        <f>IFERROR(INDEX(current_projections!$A:$AEK,MATCH(Calculations_forecast!$B23,current_projections!$A:$A,0),MATCH(Calculations_forecast!EK$9,current_projections!$2:$2,0)),"n/a")</f>
        <v>12303.3</v>
      </c>
      <c r="EL23" s="60">
        <f>IFERROR(INDEX(current_projections!$A:$AEK,MATCH(Calculations_forecast!$B23,current_projections!$A:$A,0),MATCH(Calculations_forecast!EL$9,current_projections!$2:$2,0)),"n/a")</f>
        <v>12522.4</v>
      </c>
      <c r="EM23" s="60">
        <f>IFERROR(INDEX(current_projections!$A:$AEK,MATCH(Calculations_forecast!$B23,current_projections!$A:$A,0),MATCH(Calculations_forecast!EM$9,current_projections!$2:$2,0)),"n/a")</f>
        <v>12761.3</v>
      </c>
      <c r="EN23" s="60">
        <f>IFERROR(INDEX(current_projections!$A:$AEK,MATCH(Calculations_forecast!$B23,current_projections!$A:$A,0),MATCH(Calculations_forecast!EN$9,current_projections!$2:$2,0)),"n/a")</f>
        <v>12910</v>
      </c>
      <c r="EO23" s="60">
        <f>IFERROR(INDEX(current_projections!$A:$AEK,MATCH(Calculations_forecast!$B23,current_projections!$A:$A,0),MATCH(Calculations_forecast!EO$9,current_projections!$2:$2,0)),"n/a")</f>
        <v>13142.9</v>
      </c>
      <c r="EP23" s="60">
        <f>IFERROR(INDEX(current_projections!$A:$AEK,MATCH(Calculations_forecast!$B23,current_projections!$A:$A,0),MATCH(Calculations_forecast!EP$9,current_projections!$2:$2,0)),"n/a")</f>
        <v>13332.3</v>
      </c>
      <c r="EQ23" s="60">
        <f>IFERROR(INDEX(current_projections!$A:$AEK,MATCH(Calculations_forecast!$B23,current_projections!$A:$A,0),MATCH(Calculations_forecast!EQ$9,current_projections!$2:$2,0)),"n/a")</f>
        <v>13603.9</v>
      </c>
      <c r="ER23" s="60">
        <f>IFERROR(INDEX(current_projections!$A:$AEK,MATCH(Calculations_forecast!$B23,current_projections!$A:$A,0),MATCH(Calculations_forecast!ER$9,current_projections!$2:$2,0)),"n/a")</f>
        <v>13749.8</v>
      </c>
      <c r="ES23" s="60">
        <f>IFERROR(INDEX(current_projections!$A:$AEK,MATCH(Calculations_forecast!$B23,current_projections!$A:$A,0),MATCH(Calculations_forecast!ES$9,current_projections!$2:$2,0)),"n/a")</f>
        <v>13867.5</v>
      </c>
      <c r="ET23" s="60">
        <f>IFERROR(INDEX(current_projections!$A:$AEK,MATCH(Calculations_forecast!$B23,current_projections!$A:$A,0),MATCH(Calculations_forecast!ET$9,current_projections!$2:$2,0)),"n/a")</f>
        <v>14037.2</v>
      </c>
      <c r="EU23" s="60">
        <f>IFERROR(INDEX(current_projections!$A:$AEK,MATCH(Calculations_forecast!$B23,current_projections!$A:$A,0),MATCH(Calculations_forecast!EU$9,current_projections!$2:$2,0)),"n/a")</f>
        <v>14208.6</v>
      </c>
      <c r="EV23" s="60">
        <f>IFERROR(INDEX(current_projections!$A:$AEK,MATCH(Calculations_forecast!$B23,current_projections!$A:$A,0),MATCH(Calculations_forecast!EV$9,current_projections!$2:$2,0)),"n/a")</f>
        <v>14382.4</v>
      </c>
      <c r="EW23" s="60">
        <f>IFERROR(INDEX(current_projections!$A:$AEK,MATCH(Calculations_forecast!$B23,current_projections!$A:$A,0),MATCH(Calculations_forecast!EW$9,current_projections!$2:$2,0)),"n/a")</f>
        <v>14535</v>
      </c>
      <c r="EX23" s="60">
        <f>IFERROR(INDEX(current_projections!$A:$AEK,MATCH(Calculations_forecast!$B23,current_projections!$A:$A,0),MATCH(Calculations_forecast!EX$9,current_projections!$2:$2,0)),"n/a")</f>
        <v>14681.5</v>
      </c>
      <c r="EY23" s="60">
        <f>IFERROR(INDEX(current_projections!$A:$AEK,MATCH(Calculations_forecast!$B23,current_projections!$A:$A,0),MATCH(Calculations_forecast!EY$9,current_projections!$2:$2,0)),"n/a")</f>
        <v>14651</v>
      </c>
      <c r="EZ23" s="60">
        <f>IFERROR(INDEX(current_projections!$A:$AEK,MATCH(Calculations_forecast!$B23,current_projections!$A:$A,0),MATCH(Calculations_forecast!EZ$9,current_projections!$2:$2,0)),"n/a")</f>
        <v>14805.6</v>
      </c>
      <c r="FA23" s="60">
        <f>IFERROR(INDEX(current_projections!$A:$AEK,MATCH(Calculations_forecast!$B23,current_projections!$A:$A,0),MATCH(Calculations_forecast!FA$9,current_projections!$2:$2,0)),"n/a")</f>
        <v>14835.2</v>
      </c>
      <c r="FB23" s="60">
        <f>IFERROR(INDEX(current_projections!$A:$AEK,MATCH(Calculations_forecast!$B23,current_projections!$A:$A,0),MATCH(Calculations_forecast!FB$9,current_projections!$2:$2,0)),"n/a")</f>
        <v>14559.5</v>
      </c>
      <c r="FC23" s="60">
        <f>IFERROR(INDEX(current_projections!$A:$AEK,MATCH(Calculations_forecast!$B23,current_projections!$A:$A,0),MATCH(Calculations_forecast!FC$9,current_projections!$2:$2,0)),"n/a")</f>
        <v>14394.5</v>
      </c>
      <c r="FD23" s="60">
        <f>IFERROR(INDEX(current_projections!$A:$AEK,MATCH(Calculations_forecast!$B23,current_projections!$A:$A,0),MATCH(Calculations_forecast!FD$9,current_projections!$2:$2,0)),"n/a")</f>
        <v>14352.9</v>
      </c>
      <c r="FE23" s="60">
        <f>IFERROR(INDEX(current_projections!$A:$AEK,MATCH(Calculations_forecast!$B23,current_projections!$A:$A,0),MATCH(Calculations_forecast!FE$9,current_projections!$2:$2,0)),"n/a")</f>
        <v>14420.3</v>
      </c>
      <c r="FF23" s="60">
        <f>IFERROR(INDEX(current_projections!$A:$AEK,MATCH(Calculations_forecast!$B23,current_projections!$A:$A,0),MATCH(Calculations_forecast!FF$9,current_projections!$2:$2,0)),"n/a")</f>
        <v>14628</v>
      </c>
      <c r="FG23" s="60">
        <f>IFERROR(INDEX(current_projections!$A:$AEK,MATCH(Calculations_forecast!$B23,current_projections!$A:$A,0),MATCH(Calculations_forecast!FG$9,current_projections!$2:$2,0)),"n/a")</f>
        <v>14721.4</v>
      </c>
      <c r="FH23" s="60">
        <f>IFERROR(INDEX(current_projections!$A:$AEK,MATCH(Calculations_forecast!$B23,current_projections!$A:$A,0),MATCH(Calculations_forecast!FH$9,current_projections!$2:$2,0)),"n/a")</f>
        <v>14926.1</v>
      </c>
      <c r="FI23" s="60">
        <f>IFERROR(INDEX(current_projections!$A:$AEK,MATCH(Calculations_forecast!$B23,current_projections!$A:$A,0),MATCH(Calculations_forecast!FI$9,current_projections!$2:$2,0)),"n/a")</f>
        <v>15079.9</v>
      </c>
      <c r="FJ23" s="60">
        <f>IFERROR(INDEX(current_projections!$A:$AEK,MATCH(Calculations_forecast!$B23,current_projections!$A:$A,0),MATCH(Calculations_forecast!FJ$9,current_projections!$2:$2,0)),"n/a")</f>
        <v>15240.8</v>
      </c>
      <c r="FK23" s="60">
        <f>IFERROR(INDEX(current_projections!$A:$AEK,MATCH(Calculations_forecast!$B23,current_projections!$A:$A,0),MATCH(Calculations_forecast!FK$9,current_projections!$2:$2,0)),"n/a")</f>
        <v>15285.8</v>
      </c>
      <c r="FL23" s="60">
        <f>IFERROR(INDEX(current_projections!$A:$AEK,MATCH(Calculations_forecast!$B23,current_projections!$A:$A,0),MATCH(Calculations_forecast!FL$9,current_projections!$2:$2,0)),"n/a")</f>
        <v>15496.2</v>
      </c>
      <c r="FM23" s="60">
        <f>IFERROR(INDEX(current_projections!$A:$AEK,MATCH(Calculations_forecast!$B23,current_projections!$A:$A,0),MATCH(Calculations_forecast!FM$9,current_projections!$2:$2,0)),"n/a")</f>
        <v>15591.9</v>
      </c>
      <c r="FN23" s="60">
        <f>IFERROR(INDEX(current_projections!$A:$AEK,MATCH(Calculations_forecast!$B23,current_projections!$A:$A,0),MATCH(Calculations_forecast!FN$9,current_projections!$2:$2,0)),"n/a")</f>
        <v>15796.5</v>
      </c>
      <c r="FO23" s="60">
        <f>IFERROR(INDEX(current_projections!$A:$AEK,MATCH(Calculations_forecast!$B23,current_projections!$A:$A,0),MATCH(Calculations_forecast!FO$9,current_projections!$2:$2,0)),"n/a")</f>
        <v>16019.8</v>
      </c>
      <c r="FP23" s="60">
        <f>IFERROR(INDEX(current_projections!$A:$AEK,MATCH(Calculations_forecast!$B23,current_projections!$A:$A,0),MATCH(Calculations_forecast!FP$9,current_projections!$2:$2,0)),"n/a")</f>
        <v>16152.3</v>
      </c>
      <c r="FQ23" s="60">
        <f>IFERROR(INDEX(current_projections!$A:$AEK,MATCH(Calculations_forecast!$B23,current_projections!$A:$A,0),MATCH(Calculations_forecast!FQ$9,current_projections!$2:$2,0)),"n/a")</f>
        <v>16257.2</v>
      </c>
      <c r="FR23" s="60">
        <f>IFERROR(INDEX(current_projections!$A:$AEK,MATCH(Calculations_forecast!$B23,current_projections!$A:$A,0),MATCH(Calculations_forecast!FR$9,current_projections!$2:$2,0)),"n/a")</f>
        <v>16358.9</v>
      </c>
      <c r="FS23" s="60">
        <f>IFERROR(INDEX(current_projections!$A:$AEK,MATCH(Calculations_forecast!$B23,current_projections!$A:$A,0),MATCH(Calculations_forecast!FS$9,current_projections!$2:$2,0)),"n/a")</f>
        <v>16569.599999999999</v>
      </c>
      <c r="FT23" s="60">
        <f>IFERROR(INDEX(current_projections!$A:$AEK,MATCH(Calculations_forecast!$B23,current_projections!$A:$A,0),MATCH(Calculations_forecast!FT$9,current_projections!$2:$2,0)),"n/a")</f>
        <v>16637.900000000001</v>
      </c>
      <c r="FU23" s="60">
        <f>IFERROR(INDEX(current_projections!$A:$AEK,MATCH(Calculations_forecast!$B23,current_projections!$A:$A,0),MATCH(Calculations_forecast!FU$9,current_projections!$2:$2,0)),"n/a")</f>
        <v>16848.7</v>
      </c>
      <c r="FV23" s="60">
        <f>IFERROR(INDEX(current_projections!$A:$AEK,MATCH(Calculations_forecast!$B23,current_projections!$A:$A,0),MATCH(Calculations_forecast!FV$9,current_projections!$2:$2,0)),"n/a")</f>
        <v>17083.099999999999</v>
      </c>
      <c r="FW23" s="60">
        <f>IFERROR(INDEX(current_projections!$A:$AEK,MATCH(Calculations_forecast!$B23,current_projections!$A:$A,0),MATCH(Calculations_forecast!FW$9,current_projections!$2:$2,0)),"n/a")</f>
        <v>17102.900000000001</v>
      </c>
      <c r="FX23" s="60">
        <f>IFERROR(INDEX(current_projections!$A:$AEK,MATCH(Calculations_forecast!$B23,current_projections!$A:$A,0),MATCH(Calculations_forecast!FX$9,current_projections!$2:$2,0)),"n/a")</f>
        <v>17425.8</v>
      </c>
      <c r="FY23" s="60">
        <f>IFERROR(INDEX(current_projections!$A:$AEK,MATCH(Calculations_forecast!$B23,current_projections!$A:$A,0),MATCH(Calculations_forecast!FY$9,current_projections!$2:$2,0)),"n/a")</f>
        <v>17719.8</v>
      </c>
      <c r="FZ23" s="60">
        <f>IFERROR(INDEX(current_projections!$A:$AEK,MATCH(Calculations_forecast!$B23,current_projections!$A:$A,0),MATCH(Calculations_forecast!FZ$9,current_projections!$2:$2,0)),"n/a")</f>
        <v>17838.5</v>
      </c>
      <c r="GA23" s="60">
        <f>IFERROR(INDEX(current_projections!$A:$AEK,MATCH(Calculations_forecast!$B23,current_projections!$A:$A,0),MATCH(Calculations_forecast!GA$9,current_projections!$2:$2,0)),"n/a")</f>
        <v>17970.400000000001</v>
      </c>
      <c r="GB23" s="60">
        <f>IFERROR(INDEX(current_projections!$A:$AEK,MATCH(Calculations_forecast!$B23,current_projections!$A:$A,0),MATCH(Calculations_forecast!GB$9,current_projections!$2:$2,0)),"n/a")</f>
        <v>18221.3</v>
      </c>
      <c r="GC23" s="60">
        <f>IFERROR(INDEX(current_projections!$A:$AEK,MATCH(Calculations_forecast!$B23,current_projections!$A:$A,0),MATCH(Calculations_forecast!GC$9,current_projections!$2:$2,0)),"n/a")</f>
        <v>18331.099999999999</v>
      </c>
      <c r="GD23" s="60">
        <f>IFERROR(INDEX(current_projections!$A:$AEK,MATCH(Calculations_forecast!$B23,current_projections!$A:$A,0),MATCH(Calculations_forecast!GD$9,current_projections!$2:$2,0)),"n/a")</f>
        <v>18354.400000000001</v>
      </c>
      <c r="GE23" s="60">
        <f>IFERROR(INDEX(current_projections!$A:$AEK,MATCH(Calculations_forecast!$B23,current_projections!$A:$A,0),MATCH(Calculations_forecast!GE$9,current_projections!$2:$2,0)),"n/a")</f>
        <v>18409.099999999999</v>
      </c>
      <c r="GF23" s="60">
        <f>IFERROR(INDEX(current_projections!$A:$AEK,MATCH(Calculations_forecast!$B23,current_projections!$A:$A,0),MATCH(Calculations_forecast!GF$9,current_projections!$2:$2,0)),"n/a")</f>
        <v>18640.7</v>
      </c>
      <c r="GG23" s="60">
        <f>IFERROR(INDEX(current_projections!$A:$AEK,MATCH(Calculations_forecast!$B23,current_projections!$A:$A,0),MATCH(Calculations_forecast!GG$9,current_projections!$2:$2,0)),"n/a")</f>
        <v>18799.599999999999</v>
      </c>
      <c r="GH23" s="60">
        <f>IFERROR(INDEX(current_projections!$A:$AEK,MATCH(Calculations_forecast!$B23,current_projections!$A:$A,0),MATCH(Calculations_forecast!GH$9,current_projections!$2:$2,0)),"n/a")</f>
        <v>18979.2</v>
      </c>
      <c r="GI23" s="60">
        <f>IFERROR(INDEX(current_projections!$A:$AEK,MATCH(Calculations_forecast!$B23,current_projections!$A:$A,0),MATCH(Calculations_forecast!GI$9,current_projections!$2:$2,0)),"n/a")</f>
        <v>19162.599999999999</v>
      </c>
      <c r="GJ23" s="60">
        <f>IFERROR(INDEX(current_projections!$A:$AEK,MATCH(Calculations_forecast!$B23,current_projections!$A:$A,0),MATCH(Calculations_forecast!GJ$9,current_projections!$2:$2,0)),"n/a")</f>
        <v>19359.099999999999</v>
      </c>
      <c r="GK23" s="60">
        <f>IFERROR(INDEX(current_projections!$A:$AEK,MATCH(Calculations_forecast!$B23,current_projections!$A:$A,0),MATCH(Calculations_forecast!GK$9,current_projections!$2:$2,0)),"n/a")</f>
        <v>19588.099999999999</v>
      </c>
      <c r="GL23" s="60">
        <f>IFERROR(INDEX(current_projections!$A:$AEK,MATCH(Calculations_forecast!$B23,current_projections!$A:$A,0),MATCH(Calculations_forecast!GL$9,current_projections!$2:$2,0)),"n/a")</f>
        <v>19831.8</v>
      </c>
      <c r="GM23" s="60">
        <f>IFERROR(INDEX(current_projections!$A:$AEK,MATCH(Calculations_forecast!$B23,current_projections!$A:$A,0),MATCH(Calculations_forecast!GM$9,current_projections!$2:$2,0)),"n/a")</f>
        <v>20041</v>
      </c>
      <c r="GN23" s="60">
        <f>IFERROR(INDEX(current_projections!$A:$AEK,MATCH(Calculations_forecast!$B23,current_projections!$A:$A,0),MATCH(Calculations_forecast!GN$9,current_projections!$2:$2,0)),"n/a")</f>
        <v>20411.900000000001</v>
      </c>
      <c r="GO23" s="60">
        <f>IFERROR(INDEX(current_projections!$A:$AEK,MATCH(Calculations_forecast!$B23,current_projections!$A:$A,0),MATCH(Calculations_forecast!GO$9,current_projections!$2:$2,0)),"n/a")</f>
        <v>20658.2</v>
      </c>
      <c r="GP23" s="122">
        <f>IFERROR(INDEX(current_projections!$A:$AEK,MATCH(Calculations_forecast!$B23,current_projections!$A:$A,0),MATCH(Calculations_forecast!GP$9,current_projections!$2:$2,0)),"n/a")</f>
        <v>20891.400000000001</v>
      </c>
      <c r="GQ23" s="122">
        <f>IFERROR(INDEX(current_projections!$A:$AEK,MATCH(Calculations_forecast!$B23,current_projections!$A:$A,0),MATCH(Calculations_forecast!GQ$9,current_projections!$2:$2,0)),"n/a")</f>
        <v>21136.397470534554</v>
      </c>
      <c r="GR23" s="60">
        <f>IFERROR(INDEX(current_projections!$A:$AEK,MATCH(Calculations_forecast!$B23,current_projections!$A:$A,0),MATCH(Calculations_forecast!GR$9,current_projections!$2:$2,0)),"n/a")</f>
        <v>21365.380236908895</v>
      </c>
      <c r="GS23" s="60">
        <f>IFERROR(INDEX(current_projections!$A:$AEK,MATCH(Calculations_forecast!$B23,current_projections!$A:$A,0),MATCH(Calculations_forecast!GS$9,current_projections!$2:$2,0)),"n/a")</f>
        <v>21602.52017412959</v>
      </c>
      <c r="GT23" s="60">
        <f>IFERROR(INDEX(current_projections!$A:$AEK,MATCH(Calculations_forecast!$B23,current_projections!$A:$A,0),MATCH(Calculations_forecast!GT$9,current_projections!$2:$2,0)),"n/a")</f>
        <v>21812.029720345094</v>
      </c>
      <c r="GU23" s="60">
        <f>IFERROR(INDEX(current_projections!$A:$AEK,MATCH(Calculations_forecast!$B23,current_projections!$A:$A,0),MATCH(Calculations_forecast!GU$9,current_projections!$2:$2,0)),"n/a")</f>
        <v>22025.450567727006</v>
      </c>
      <c r="GV23" s="60">
        <f>IFERROR(INDEX(current_projections!$A:$AEK,MATCH(Calculations_forecast!$B23,current_projections!$A:$A,0),MATCH(Calculations_forecast!GV$9,current_projections!$2:$2,0)),"n/a")</f>
        <v>22237.636521044631</v>
      </c>
      <c r="GW23" s="60">
        <f>IFERROR(INDEX(current_projections!$A:$AEK,MATCH(Calculations_forecast!$B23,current_projections!$A:$A,0),MATCH(Calculations_forecast!GW$9,current_projections!$2:$2,0)),"n/a")</f>
        <v>22445.810422111281</v>
      </c>
      <c r="GX23" s="60">
        <f>IFERROR(INDEX(current_projections!$A:$AEK,MATCH(Calculations_forecast!$B23,current_projections!$A:$A,0),MATCH(Calculations_forecast!GX$9,current_projections!$2:$2,0)),"n/a")</f>
        <v>22650.385983054068</v>
      </c>
      <c r="GY23" s="60">
        <f>IFERROR(INDEX(current_projections!$A:$AEK,MATCH(Calculations_forecast!$B23,current_projections!$A:$A,0),MATCH(Calculations_forecast!GY$9,current_projections!$2:$2,0)),"n/a")</f>
        <v>22857.01758908901</v>
      </c>
      <c r="GZ23" s="122">
        <f>IFERROR(INDEX(current_projections!$A:$AEK,MATCH(Calculations_forecast!$B23,current_projections!$A:$A,0),MATCH(Calculations_forecast!GZ$9,current_projections!$2:$2,0)),"n/a")</f>
        <v>23064.883011302634</v>
      </c>
      <c r="HA23" s="122">
        <f>IFERROR(INDEX(current_projections!$A:$AEK,MATCH(Calculations_forecast!$B23,current_projections!$A:$A,0),MATCH(Calculations_forecast!HA$9,current_projections!$2:$2,0)),"n/a")</f>
        <v>23274.187928422809</v>
      </c>
      <c r="HB23" s="122">
        <f>IFERROR(INDEX(current_projections!$A:$AEK,MATCH(Calculations_forecast!$B23,current_projections!$A:$A,0),MATCH(Calculations_forecast!HB$9,current_projections!$2:$2,0)),"n/a")</f>
        <v>23485.75506261265</v>
      </c>
      <c r="HC23" s="60">
        <f>IFERROR(INDEX(current_projections!$A:$AEK,MATCH(Calculations_forecast!$B23,current_projections!$A:$A,0),MATCH(Calculations_forecast!HC$9,current_projections!$2:$2,0)),"n/a")</f>
        <v>23702.362232396223</v>
      </c>
      <c r="IW23"/>
      <c r="IX23"/>
      <c r="IY23"/>
    </row>
    <row r="24" spans="1:259">
      <c r="A24" s="7" t="s">
        <v>182</v>
      </c>
      <c r="B24" t="s">
        <v>160</v>
      </c>
      <c r="C24" s="60">
        <f>IFERROR(INDEX(current_projections!$A:$AEK,MATCH(Calculations_forecast!$B24,current_projections!$A:$A,0),MATCH(Calculations_forecast!C$9,current_projections!$2:$2,0)),"n/a")</f>
        <v>-0.48</v>
      </c>
      <c r="D24" s="60">
        <f>IFERROR(INDEX(current_projections!$A:$AEK,MATCH(Calculations_forecast!$B24,current_projections!$A:$A,0),MATCH(Calculations_forecast!D$9,current_projections!$2:$2,0)),"n/a")</f>
        <v>-1.1100000000000001</v>
      </c>
      <c r="E24" s="60">
        <f>IFERROR(INDEX(current_projections!$A:$AEK,MATCH(Calculations_forecast!$B24,current_projections!$A:$A,0),MATCH(Calculations_forecast!E$9,current_projections!$2:$2,0)),"n/a")</f>
        <v>0.4</v>
      </c>
      <c r="F24" s="60">
        <f>IFERROR(INDEX(current_projections!$A:$AEK,MATCH(Calculations_forecast!$B24,current_projections!$A:$A,0),MATCH(Calculations_forecast!F$9,current_projections!$2:$2,0)),"n/a")</f>
        <v>0.06</v>
      </c>
      <c r="G24" s="60">
        <f>IFERROR(INDEX(current_projections!$A:$AEK,MATCH(Calculations_forecast!$B24,current_projections!$A:$A,0),MATCH(Calculations_forecast!G$9,current_projections!$2:$2,0)),"n/a")</f>
        <v>-1.31</v>
      </c>
      <c r="H24" s="60">
        <f>IFERROR(INDEX(current_projections!$A:$AEK,MATCH(Calculations_forecast!$B24,current_projections!$A:$A,0),MATCH(Calculations_forecast!H$9,current_projections!$2:$2,0)),"n/a")</f>
        <v>-0.21</v>
      </c>
      <c r="I24" s="60">
        <f>IFERROR(INDEX(current_projections!$A:$AEK,MATCH(Calculations_forecast!$B24,current_projections!$A:$A,0),MATCH(Calculations_forecast!I$9,current_projections!$2:$2,0)),"n/a")</f>
        <v>-0.05</v>
      </c>
      <c r="J24" s="60">
        <f>IFERROR(INDEX(current_projections!$A:$AEK,MATCH(Calculations_forecast!$B24,current_projections!$A:$A,0),MATCH(Calculations_forecast!J$9,current_projections!$2:$2,0)),"n/a")</f>
        <v>-0.66</v>
      </c>
      <c r="K24" s="60">
        <f>IFERROR(INDEX(current_projections!$A:$AEK,MATCH(Calculations_forecast!$B24,current_projections!$A:$A,0),MATCH(Calculations_forecast!K$9,current_projections!$2:$2,0)),"n/a")</f>
        <v>0.52</v>
      </c>
      <c r="L24" s="60">
        <f>IFERROR(INDEX(current_projections!$A:$AEK,MATCH(Calculations_forecast!$B24,current_projections!$A:$A,0),MATCH(Calculations_forecast!L$9,current_projections!$2:$2,0)),"n/a")</f>
        <v>0.41</v>
      </c>
      <c r="M24" s="60">
        <f>IFERROR(INDEX(current_projections!$A:$AEK,MATCH(Calculations_forecast!$B24,current_projections!$A:$A,0),MATCH(Calculations_forecast!M$9,current_projections!$2:$2,0)),"n/a")</f>
        <v>-1.72</v>
      </c>
      <c r="N24" s="60">
        <f>IFERROR(INDEX(current_projections!$A:$AEK,MATCH(Calculations_forecast!$B24,current_projections!$A:$A,0),MATCH(Calculations_forecast!N$9,current_projections!$2:$2,0)),"n/a")</f>
        <v>0.77</v>
      </c>
      <c r="O24" s="60">
        <f>IFERROR(INDEX(current_projections!$A:$AEK,MATCH(Calculations_forecast!$B24,current_projections!$A:$A,0),MATCH(Calculations_forecast!O$9,current_projections!$2:$2,0)),"n/a")</f>
        <v>0.84</v>
      </c>
      <c r="P24" s="60">
        <f>IFERROR(INDEX(current_projections!$A:$AEK,MATCH(Calculations_forecast!$B24,current_projections!$A:$A,0),MATCH(Calculations_forecast!P$9,current_projections!$2:$2,0)),"n/a")</f>
        <v>-0.59</v>
      </c>
      <c r="Q24" s="60">
        <f>IFERROR(INDEX(current_projections!$A:$AEK,MATCH(Calculations_forecast!$B24,current_projections!$A:$A,0),MATCH(Calculations_forecast!Q$9,current_projections!$2:$2,0)),"n/a")</f>
        <v>-1</v>
      </c>
      <c r="R24" s="60">
        <f>IFERROR(INDEX(current_projections!$A:$AEK,MATCH(Calculations_forecast!$B24,current_projections!$A:$A,0),MATCH(Calculations_forecast!R$9,current_projections!$2:$2,0)),"n/a")</f>
        <v>0.63</v>
      </c>
      <c r="S24" s="60">
        <f>IFERROR(INDEX(current_projections!$A:$AEK,MATCH(Calculations_forecast!$B24,current_projections!$A:$A,0),MATCH(Calculations_forecast!S$9,current_projections!$2:$2,0)),"n/a")</f>
        <v>1.52</v>
      </c>
      <c r="T24" s="60">
        <f>IFERROR(INDEX(current_projections!$A:$AEK,MATCH(Calculations_forecast!$B24,current_projections!$A:$A,0),MATCH(Calculations_forecast!T$9,current_projections!$2:$2,0)),"n/a")</f>
        <v>0.43</v>
      </c>
      <c r="U24" s="60">
        <f>IFERROR(INDEX(current_projections!$A:$AEK,MATCH(Calculations_forecast!$B24,current_projections!$A:$A,0),MATCH(Calculations_forecast!U$9,current_projections!$2:$2,0)),"n/a")</f>
        <v>0.2</v>
      </c>
      <c r="V24" s="60">
        <f>IFERROR(INDEX(current_projections!$A:$AEK,MATCH(Calculations_forecast!$B24,current_projections!$A:$A,0),MATCH(Calculations_forecast!V$9,current_projections!$2:$2,0)),"n/a")</f>
        <v>0.45</v>
      </c>
      <c r="W24" s="60">
        <f>IFERROR(INDEX(current_projections!$A:$AEK,MATCH(Calculations_forecast!$B24,current_projections!$A:$A,0),MATCH(Calculations_forecast!W$9,current_projections!$2:$2,0)),"n/a")</f>
        <v>1.03</v>
      </c>
      <c r="X24" s="60">
        <f>IFERROR(INDEX(current_projections!$A:$AEK,MATCH(Calculations_forecast!$B24,current_projections!$A:$A,0),MATCH(Calculations_forecast!X$9,current_projections!$2:$2,0)),"n/a")</f>
        <v>-0.74</v>
      </c>
      <c r="Y24" s="60">
        <f>IFERROR(INDEX(current_projections!$A:$AEK,MATCH(Calculations_forecast!$B24,current_projections!$A:$A,0),MATCH(Calculations_forecast!Y$9,current_projections!$2:$2,0)),"n/a")</f>
        <v>1.75</v>
      </c>
      <c r="Z24" s="60">
        <f>IFERROR(INDEX(current_projections!$A:$AEK,MATCH(Calculations_forecast!$B24,current_projections!$A:$A,0),MATCH(Calculations_forecast!Z$9,current_projections!$2:$2,0)),"n/a")</f>
        <v>0.82</v>
      </c>
      <c r="AA24" s="60">
        <f>IFERROR(INDEX(current_projections!$A:$AEK,MATCH(Calculations_forecast!$B24,current_projections!$A:$A,0),MATCH(Calculations_forecast!AA$9,current_projections!$2:$2,0)),"n/a")</f>
        <v>0.18</v>
      </c>
      <c r="AB24" s="60">
        <f>IFERROR(INDEX(current_projections!$A:$AEK,MATCH(Calculations_forecast!$B24,current_projections!$A:$A,0),MATCH(Calculations_forecast!AB$9,current_projections!$2:$2,0)),"n/a")</f>
        <v>-0.97</v>
      </c>
      <c r="AC24" s="60">
        <f>IFERROR(INDEX(current_projections!$A:$AEK,MATCH(Calculations_forecast!$B24,current_projections!$A:$A,0),MATCH(Calculations_forecast!AC$9,current_projections!$2:$2,0)),"n/a")</f>
        <v>-0.24</v>
      </c>
      <c r="AD24" s="60">
        <f>IFERROR(INDEX(current_projections!$A:$AEK,MATCH(Calculations_forecast!$B24,current_projections!$A:$A,0),MATCH(Calculations_forecast!AD$9,current_projections!$2:$2,0)),"n/a")</f>
        <v>-0.02</v>
      </c>
      <c r="AE24" s="60">
        <f>IFERROR(INDEX(current_projections!$A:$AEK,MATCH(Calculations_forecast!$B24,current_projections!$A:$A,0),MATCH(Calculations_forecast!AE$9,current_projections!$2:$2,0)),"n/a")</f>
        <v>0.76</v>
      </c>
      <c r="AF24" s="60">
        <f>IFERROR(INDEX(current_projections!$A:$AEK,MATCH(Calculations_forecast!$B24,current_projections!$A:$A,0),MATCH(Calculations_forecast!AF$9,current_projections!$2:$2,0)),"n/a")</f>
        <v>0.81</v>
      </c>
      <c r="AG24" s="60">
        <f>IFERROR(INDEX(current_projections!$A:$AEK,MATCH(Calculations_forecast!$B24,current_projections!$A:$A,0),MATCH(Calculations_forecast!AG$9,current_projections!$2:$2,0)),"n/a")</f>
        <v>0.35</v>
      </c>
      <c r="AH24" s="60">
        <f>IFERROR(INDEX(current_projections!$A:$AEK,MATCH(Calculations_forecast!$B24,current_projections!$A:$A,0),MATCH(Calculations_forecast!AH$9,current_projections!$2:$2,0)),"n/a")</f>
        <v>-0.23</v>
      </c>
      <c r="AI24" s="60">
        <f>IFERROR(INDEX(current_projections!$A:$AEK,MATCH(Calculations_forecast!$B24,current_projections!$A:$A,0),MATCH(Calculations_forecast!AI$9,current_projections!$2:$2,0)),"n/a")</f>
        <v>-0.03</v>
      </c>
      <c r="AJ24" s="60">
        <f>IFERROR(INDEX(current_projections!$A:$AEK,MATCH(Calculations_forecast!$B24,current_projections!$A:$A,0),MATCH(Calculations_forecast!AJ$9,current_projections!$2:$2,0)),"n/a")</f>
        <v>2.13</v>
      </c>
      <c r="AK24" s="60">
        <f>IFERROR(INDEX(current_projections!$A:$AEK,MATCH(Calculations_forecast!$B24,current_projections!$A:$A,0),MATCH(Calculations_forecast!AK$9,current_projections!$2:$2,0)),"n/a")</f>
        <v>0.73</v>
      </c>
      <c r="AL24" s="60">
        <f>IFERROR(INDEX(current_projections!$A:$AEK,MATCH(Calculations_forecast!$B24,current_projections!$A:$A,0),MATCH(Calculations_forecast!AL$9,current_projections!$2:$2,0)),"n/a")</f>
        <v>0.73</v>
      </c>
      <c r="AM24" s="60">
        <f>IFERROR(INDEX(current_projections!$A:$AEK,MATCH(Calculations_forecast!$B24,current_projections!$A:$A,0),MATCH(Calculations_forecast!AM$9,current_projections!$2:$2,0)),"n/a")</f>
        <v>-0.79</v>
      </c>
      <c r="AN24" s="60">
        <f>IFERROR(INDEX(current_projections!$A:$AEK,MATCH(Calculations_forecast!$B24,current_projections!$A:$A,0),MATCH(Calculations_forecast!AN$9,current_projections!$2:$2,0)),"n/a")</f>
        <v>0.77</v>
      </c>
      <c r="AO24" s="60">
        <f>IFERROR(INDEX(current_projections!$A:$AEK,MATCH(Calculations_forecast!$B24,current_projections!$A:$A,0),MATCH(Calculations_forecast!AO$9,current_projections!$2:$2,0)),"n/a")</f>
        <v>0.24</v>
      </c>
      <c r="AP24" s="60">
        <f>IFERROR(INDEX(current_projections!$A:$AEK,MATCH(Calculations_forecast!$B24,current_projections!$A:$A,0),MATCH(Calculations_forecast!AP$9,current_projections!$2:$2,0)),"n/a")</f>
        <v>0.52</v>
      </c>
      <c r="AQ24" s="60">
        <f>IFERROR(INDEX(current_projections!$A:$AEK,MATCH(Calculations_forecast!$B24,current_projections!$A:$A,0),MATCH(Calculations_forecast!AQ$9,current_projections!$2:$2,0)),"n/a")</f>
        <v>1.18</v>
      </c>
      <c r="AR24" s="60">
        <f>IFERROR(INDEX(current_projections!$A:$AEK,MATCH(Calculations_forecast!$B24,current_projections!$A:$A,0),MATCH(Calculations_forecast!AR$9,current_projections!$2:$2,0)),"n/a")</f>
        <v>0.18</v>
      </c>
      <c r="AS24" s="60">
        <f>IFERROR(INDEX(current_projections!$A:$AEK,MATCH(Calculations_forecast!$B24,current_projections!$A:$A,0),MATCH(Calculations_forecast!AS$9,current_projections!$2:$2,0)),"n/a")</f>
        <v>-1.1499999999999999</v>
      </c>
      <c r="AT24" s="60">
        <f>IFERROR(INDEX(current_projections!$A:$AEK,MATCH(Calculations_forecast!$B24,current_projections!$A:$A,0),MATCH(Calculations_forecast!AT$9,current_projections!$2:$2,0)),"n/a")</f>
        <v>0</v>
      </c>
      <c r="AU24" s="60">
        <f>IFERROR(INDEX(current_projections!$A:$AEK,MATCH(Calculations_forecast!$B24,current_projections!$A:$A,0),MATCH(Calculations_forecast!AU$9,current_projections!$2:$2,0)),"n/a")</f>
        <v>1.1100000000000001</v>
      </c>
      <c r="AV24" s="60">
        <f>IFERROR(INDEX(current_projections!$A:$AEK,MATCH(Calculations_forecast!$B24,current_projections!$A:$A,0),MATCH(Calculations_forecast!AV$9,current_projections!$2:$2,0)),"n/a")</f>
        <v>0.16</v>
      </c>
      <c r="AW24" s="60">
        <f>IFERROR(INDEX(current_projections!$A:$AEK,MATCH(Calculations_forecast!$B24,current_projections!$A:$A,0),MATCH(Calculations_forecast!AW$9,current_projections!$2:$2,0)),"n/a")</f>
        <v>-0.26</v>
      </c>
      <c r="AX24" s="60">
        <f>IFERROR(INDEX(current_projections!$A:$AEK,MATCH(Calculations_forecast!$B24,current_projections!$A:$A,0),MATCH(Calculations_forecast!AX$9,current_projections!$2:$2,0)),"n/a")</f>
        <v>1.05</v>
      </c>
      <c r="AY24" s="60">
        <f>IFERROR(INDEX(current_projections!$A:$AEK,MATCH(Calculations_forecast!$B24,current_projections!$A:$A,0),MATCH(Calculations_forecast!AY$9,current_projections!$2:$2,0)),"n/a")</f>
        <v>-0.05</v>
      </c>
      <c r="AZ24" s="60">
        <f>IFERROR(INDEX(current_projections!$A:$AEK,MATCH(Calculations_forecast!$B24,current_projections!$A:$A,0),MATCH(Calculations_forecast!AZ$9,current_projections!$2:$2,0)),"n/a")</f>
        <v>0.34</v>
      </c>
      <c r="BA24" s="60">
        <f>IFERROR(INDEX(current_projections!$A:$AEK,MATCH(Calculations_forecast!$B24,current_projections!$A:$A,0),MATCH(Calculations_forecast!BA$9,current_projections!$2:$2,0)),"n/a")</f>
        <v>0.68</v>
      </c>
      <c r="BB24" s="60">
        <f>IFERROR(INDEX(current_projections!$A:$AEK,MATCH(Calculations_forecast!$B24,current_projections!$A:$A,0),MATCH(Calculations_forecast!BB$9,current_projections!$2:$2,0)),"n/a")</f>
        <v>1.3</v>
      </c>
      <c r="BC24" s="60">
        <f>IFERROR(INDEX(current_projections!$A:$AEK,MATCH(Calculations_forecast!$B24,current_projections!$A:$A,0),MATCH(Calculations_forecast!BC$9,current_projections!$2:$2,0)),"n/a")</f>
        <v>0.81</v>
      </c>
      <c r="BD24" s="60">
        <f>IFERROR(INDEX(current_projections!$A:$AEK,MATCH(Calculations_forecast!$B24,current_projections!$A:$A,0),MATCH(Calculations_forecast!BD$9,current_projections!$2:$2,0)),"n/a")</f>
        <v>0.73</v>
      </c>
      <c r="BE24" s="60">
        <f>IFERROR(INDEX(current_projections!$A:$AEK,MATCH(Calculations_forecast!$B24,current_projections!$A:$A,0),MATCH(Calculations_forecast!BE$9,current_projections!$2:$2,0)),"n/a")</f>
        <v>1.49</v>
      </c>
      <c r="BF24" s="60">
        <f>IFERROR(INDEX(current_projections!$A:$AEK,MATCH(Calculations_forecast!$B24,current_projections!$A:$A,0),MATCH(Calculations_forecast!BF$9,current_projections!$2:$2,0)),"n/a")</f>
        <v>-1.3</v>
      </c>
      <c r="BG24" s="60">
        <f>IFERROR(INDEX(current_projections!$A:$AEK,MATCH(Calculations_forecast!$B24,current_projections!$A:$A,0),MATCH(Calculations_forecast!BG$9,current_projections!$2:$2,0)),"n/a")</f>
        <v>0.92</v>
      </c>
      <c r="BH24" s="60">
        <f>IFERROR(INDEX(current_projections!$A:$AEK,MATCH(Calculations_forecast!$B24,current_projections!$A:$A,0),MATCH(Calculations_forecast!BH$9,current_projections!$2:$2,0)),"n/a")</f>
        <v>1.82</v>
      </c>
      <c r="BI24" s="60">
        <f>IFERROR(INDEX(current_projections!$A:$AEK,MATCH(Calculations_forecast!$B24,current_projections!$A:$A,0),MATCH(Calculations_forecast!BI$9,current_projections!$2:$2,0)),"n/a")</f>
        <v>0.69</v>
      </c>
      <c r="BJ24" s="60">
        <f>IFERROR(INDEX(current_projections!$A:$AEK,MATCH(Calculations_forecast!$B24,current_projections!$A:$A,0),MATCH(Calculations_forecast!BJ$9,current_projections!$2:$2,0)),"n/a")</f>
        <v>1.74</v>
      </c>
      <c r="BK24" s="60">
        <f>IFERROR(INDEX(current_projections!$A:$AEK,MATCH(Calculations_forecast!$B24,current_projections!$A:$A,0),MATCH(Calculations_forecast!BK$9,current_projections!$2:$2,0)),"n/a")</f>
        <v>0.92</v>
      </c>
      <c r="BL24" s="60">
        <f>IFERROR(INDEX(current_projections!$A:$AEK,MATCH(Calculations_forecast!$B24,current_projections!$A:$A,0),MATCH(Calculations_forecast!BL$9,current_projections!$2:$2,0)),"n/a")</f>
        <v>1.85</v>
      </c>
      <c r="BM24" s="60">
        <f>IFERROR(INDEX(current_projections!$A:$AEK,MATCH(Calculations_forecast!$B24,current_projections!$A:$A,0),MATCH(Calculations_forecast!BM$9,current_projections!$2:$2,0)),"n/a")</f>
        <v>1.93</v>
      </c>
      <c r="BN24" s="60">
        <f>IFERROR(INDEX(current_projections!$A:$AEK,MATCH(Calculations_forecast!$B24,current_projections!$A:$A,0),MATCH(Calculations_forecast!BN$9,current_projections!$2:$2,0)),"n/a")</f>
        <v>0.35</v>
      </c>
      <c r="BO24" s="60">
        <f>IFERROR(INDEX(current_projections!$A:$AEK,MATCH(Calculations_forecast!$B24,current_projections!$A:$A,0),MATCH(Calculations_forecast!BO$9,current_projections!$2:$2,0)),"n/a")</f>
        <v>0.66</v>
      </c>
      <c r="BP24" s="60">
        <f>IFERROR(INDEX(current_projections!$A:$AEK,MATCH(Calculations_forecast!$B24,current_projections!$A:$A,0),MATCH(Calculations_forecast!BP$9,current_projections!$2:$2,0)),"n/a")</f>
        <v>1.75</v>
      </c>
      <c r="BQ24" s="60">
        <f>IFERROR(INDEX(current_projections!$A:$AEK,MATCH(Calculations_forecast!$B24,current_projections!$A:$A,0),MATCH(Calculations_forecast!BQ$9,current_projections!$2:$2,0)),"n/a")</f>
        <v>1.87</v>
      </c>
      <c r="BR24" s="60">
        <f>IFERROR(INDEX(current_projections!$A:$AEK,MATCH(Calculations_forecast!$B24,current_projections!$A:$A,0),MATCH(Calculations_forecast!BR$9,current_projections!$2:$2,0)),"n/a")</f>
        <v>-0.33</v>
      </c>
      <c r="BS24" s="60">
        <f>IFERROR(INDEX(current_projections!$A:$AEK,MATCH(Calculations_forecast!$B24,current_projections!$A:$A,0),MATCH(Calculations_forecast!BS$9,current_projections!$2:$2,0)),"n/a")</f>
        <v>0.54</v>
      </c>
      <c r="BT24" s="60">
        <f>IFERROR(INDEX(current_projections!$A:$AEK,MATCH(Calculations_forecast!$B24,current_projections!$A:$A,0),MATCH(Calculations_forecast!BT$9,current_projections!$2:$2,0)),"n/a")</f>
        <v>0.7</v>
      </c>
      <c r="BU24" s="60">
        <f>IFERROR(INDEX(current_projections!$A:$AEK,MATCH(Calculations_forecast!$B24,current_projections!$A:$A,0),MATCH(Calculations_forecast!BU$9,current_projections!$2:$2,0)),"n/a")</f>
        <v>0.13</v>
      </c>
      <c r="BV24" s="60">
        <f>IFERROR(INDEX(current_projections!$A:$AEK,MATCH(Calculations_forecast!$B24,current_projections!$A:$A,0),MATCH(Calculations_forecast!BV$9,current_projections!$2:$2,0)),"n/a")</f>
        <v>1.33</v>
      </c>
      <c r="BW24" s="60">
        <f>IFERROR(INDEX(current_projections!$A:$AEK,MATCH(Calculations_forecast!$B24,current_projections!$A:$A,0),MATCH(Calculations_forecast!BW$9,current_projections!$2:$2,0)),"n/a")</f>
        <v>-0.67</v>
      </c>
      <c r="BX24" s="60">
        <f>IFERROR(INDEX(current_projections!$A:$AEK,MATCH(Calculations_forecast!$B24,current_projections!$A:$A,0),MATCH(Calculations_forecast!BX$9,current_projections!$2:$2,0)),"n/a")</f>
        <v>0.28999999999999998</v>
      </c>
      <c r="BY24" s="60">
        <f>IFERROR(INDEX(current_projections!$A:$AEK,MATCH(Calculations_forecast!$B24,current_projections!$A:$A,0),MATCH(Calculations_forecast!BY$9,current_projections!$2:$2,0)),"n/a")</f>
        <v>0.03</v>
      </c>
      <c r="BZ24" s="60">
        <f>IFERROR(INDEX(current_projections!$A:$AEK,MATCH(Calculations_forecast!$B24,current_projections!$A:$A,0),MATCH(Calculations_forecast!BZ$9,current_projections!$2:$2,0)),"n/a")</f>
        <v>1.62</v>
      </c>
      <c r="CA24" s="60">
        <f>IFERROR(INDEX(current_projections!$A:$AEK,MATCH(Calculations_forecast!$B24,current_projections!$A:$A,0),MATCH(Calculations_forecast!CA$9,current_projections!$2:$2,0)),"n/a")</f>
        <v>-0.34</v>
      </c>
      <c r="CB24" s="60">
        <f>IFERROR(INDEX(current_projections!$A:$AEK,MATCH(Calculations_forecast!$B24,current_projections!$A:$A,0),MATCH(Calculations_forecast!CB$9,current_projections!$2:$2,0)),"n/a")</f>
        <v>1.26</v>
      </c>
      <c r="CC24" s="60">
        <f>IFERROR(INDEX(current_projections!$A:$AEK,MATCH(Calculations_forecast!$B24,current_projections!$A:$A,0),MATCH(Calculations_forecast!CC$9,current_projections!$2:$2,0)),"n/a")</f>
        <v>0.75</v>
      </c>
      <c r="CD24" s="60">
        <f>IFERROR(INDEX(current_projections!$A:$AEK,MATCH(Calculations_forecast!$B24,current_projections!$A:$A,0),MATCH(Calculations_forecast!CD$9,current_projections!$2:$2,0)),"n/a")</f>
        <v>0.42</v>
      </c>
      <c r="CE24" s="60">
        <f>IFERROR(INDEX(current_projections!$A:$AEK,MATCH(Calculations_forecast!$B24,current_projections!$A:$A,0),MATCH(Calculations_forecast!CE$9,current_projections!$2:$2,0)),"n/a")</f>
        <v>1.33</v>
      </c>
      <c r="CF24" s="60">
        <f>IFERROR(INDEX(current_projections!$A:$AEK,MATCH(Calculations_forecast!$B24,current_projections!$A:$A,0),MATCH(Calculations_forecast!CF$9,current_projections!$2:$2,0)),"n/a")</f>
        <v>0.13</v>
      </c>
      <c r="CG24" s="60">
        <f>IFERROR(INDEX(current_projections!$A:$AEK,MATCH(Calculations_forecast!$B24,current_projections!$A:$A,0),MATCH(Calculations_forecast!CG$9,current_projections!$2:$2,0)),"n/a")</f>
        <v>0.13</v>
      </c>
      <c r="CH24" s="60">
        <f>IFERROR(INDEX(current_projections!$A:$AEK,MATCH(Calculations_forecast!$B24,current_projections!$A:$A,0),MATCH(Calculations_forecast!CH$9,current_projections!$2:$2,0)),"n/a")</f>
        <v>0.55000000000000004</v>
      </c>
      <c r="CI24" s="60">
        <f>IFERROR(INDEX(current_projections!$A:$AEK,MATCH(Calculations_forecast!$B24,current_projections!$A:$A,0),MATCH(Calculations_forecast!CI$9,current_projections!$2:$2,0)),"n/a")</f>
        <v>0.49</v>
      </c>
      <c r="CJ24" s="60">
        <f>IFERROR(INDEX(current_projections!$A:$AEK,MATCH(Calculations_forecast!$B24,current_projections!$A:$A,0),MATCH(Calculations_forecast!CJ$9,current_projections!$2:$2,0)),"n/a")</f>
        <v>0.35</v>
      </c>
      <c r="CK24" s="60">
        <f>IFERROR(INDEX(current_projections!$A:$AEK,MATCH(Calculations_forecast!$B24,current_projections!$A:$A,0),MATCH(Calculations_forecast!CK$9,current_projections!$2:$2,0)),"n/a")</f>
        <v>-0.23</v>
      </c>
      <c r="CL24" s="60">
        <f>IFERROR(INDEX(current_projections!$A:$AEK,MATCH(Calculations_forecast!$B24,current_projections!$A:$A,0),MATCH(Calculations_forecast!CL$9,current_projections!$2:$2,0)),"n/a")</f>
        <v>-0.61</v>
      </c>
      <c r="CM24" s="60">
        <f>IFERROR(INDEX(current_projections!$A:$AEK,MATCH(Calculations_forecast!$B24,current_projections!$A:$A,0),MATCH(Calculations_forecast!CM$9,current_projections!$2:$2,0)),"n/a")</f>
        <v>0.77</v>
      </c>
      <c r="CN24" s="60">
        <f>IFERROR(INDEX(current_projections!$A:$AEK,MATCH(Calculations_forecast!$B24,current_projections!$A:$A,0),MATCH(Calculations_forecast!CN$9,current_projections!$2:$2,0)),"n/a")</f>
        <v>-0.14000000000000001</v>
      </c>
      <c r="CO24" s="60">
        <f>IFERROR(INDEX(current_projections!$A:$AEK,MATCH(Calculations_forecast!$B24,current_projections!$A:$A,0),MATCH(Calculations_forecast!CO$9,current_projections!$2:$2,0)),"n/a")</f>
        <v>0.55000000000000004</v>
      </c>
      <c r="CP24" s="60">
        <f>IFERROR(INDEX(current_projections!$A:$AEK,MATCH(Calculations_forecast!$B24,current_projections!$A:$A,0),MATCH(Calculations_forecast!CP$9,current_projections!$2:$2,0)),"n/a")</f>
        <v>0.01</v>
      </c>
      <c r="CQ24" s="60">
        <f>IFERROR(INDEX(current_projections!$A:$AEK,MATCH(Calculations_forecast!$B24,current_projections!$A:$A,0),MATCH(Calculations_forecast!CQ$9,current_projections!$2:$2,0)),"n/a")</f>
        <v>-1.01</v>
      </c>
      <c r="CR24" s="60">
        <f>IFERROR(INDEX(current_projections!$A:$AEK,MATCH(Calculations_forecast!$B24,current_projections!$A:$A,0),MATCH(Calculations_forecast!CR$9,current_projections!$2:$2,0)),"n/a")</f>
        <v>0.01</v>
      </c>
      <c r="CS24" s="60">
        <f>IFERROR(INDEX(current_projections!$A:$AEK,MATCH(Calculations_forecast!$B24,current_projections!$A:$A,0),MATCH(Calculations_forecast!CS$9,current_projections!$2:$2,0)),"n/a")</f>
        <v>0.11</v>
      </c>
      <c r="CT24" s="60">
        <f>IFERROR(INDEX(current_projections!$A:$AEK,MATCH(Calculations_forecast!$B24,current_projections!$A:$A,0),MATCH(Calculations_forecast!CT$9,current_projections!$2:$2,0)),"n/a")</f>
        <v>0.28999999999999998</v>
      </c>
      <c r="CU24" s="60">
        <f>IFERROR(INDEX(current_projections!$A:$AEK,MATCH(Calculations_forecast!$B24,current_projections!$A:$A,0),MATCH(Calculations_forecast!CU$9,current_projections!$2:$2,0)),"n/a")</f>
        <v>-0.97</v>
      </c>
      <c r="CV24" s="60">
        <f>IFERROR(INDEX(current_projections!$A:$AEK,MATCH(Calculations_forecast!$B24,current_projections!$A:$A,0),MATCH(Calculations_forecast!CV$9,current_projections!$2:$2,0)),"n/a")</f>
        <v>0.4</v>
      </c>
      <c r="CW24" s="60">
        <f>IFERROR(INDEX(current_projections!$A:$AEK,MATCH(Calculations_forecast!$B24,current_projections!$A:$A,0),MATCH(Calculations_forecast!CW$9,current_projections!$2:$2,0)),"n/a")</f>
        <v>1.3</v>
      </c>
      <c r="CX24" s="60">
        <f>IFERROR(INDEX(current_projections!$A:$AEK,MATCH(Calculations_forecast!$B24,current_projections!$A:$A,0),MATCH(Calculations_forecast!CX$9,current_projections!$2:$2,0)),"n/a")</f>
        <v>-0.66</v>
      </c>
      <c r="CY24" s="60">
        <f>IFERROR(INDEX(current_projections!$A:$AEK,MATCH(Calculations_forecast!$B24,current_projections!$A:$A,0),MATCH(Calculations_forecast!CY$9,current_projections!$2:$2,0)),"n/a")</f>
        <v>0.28000000000000003</v>
      </c>
      <c r="CZ24" s="60">
        <f>IFERROR(INDEX(current_projections!$A:$AEK,MATCH(Calculations_forecast!$B24,current_projections!$A:$A,0),MATCH(Calculations_forecast!CZ$9,current_projections!$2:$2,0)),"n/a")</f>
        <v>0.26</v>
      </c>
      <c r="DA24" s="60">
        <f>IFERROR(INDEX(current_projections!$A:$AEK,MATCH(Calculations_forecast!$B24,current_projections!$A:$A,0),MATCH(Calculations_forecast!DA$9,current_projections!$2:$2,0)),"n/a")</f>
        <v>-0.19</v>
      </c>
      <c r="DB24" s="60">
        <f>IFERROR(INDEX(current_projections!$A:$AEK,MATCH(Calculations_forecast!$B24,current_projections!$A:$A,0),MATCH(Calculations_forecast!DB$9,current_projections!$2:$2,0)),"n/a")</f>
        <v>-0.78</v>
      </c>
      <c r="DC24" s="60">
        <f>IFERROR(INDEX(current_projections!$A:$AEK,MATCH(Calculations_forecast!$B24,current_projections!$A:$A,0),MATCH(Calculations_forecast!DC$9,current_projections!$2:$2,0)),"n/a")</f>
        <v>0.51</v>
      </c>
      <c r="DD24" s="60">
        <f>IFERROR(INDEX(current_projections!$A:$AEK,MATCH(Calculations_forecast!$B24,current_projections!$A:$A,0),MATCH(Calculations_forecast!DD$9,current_projections!$2:$2,0)),"n/a")</f>
        <v>0.96</v>
      </c>
      <c r="DE24" s="60">
        <f>IFERROR(INDEX(current_projections!$A:$AEK,MATCH(Calculations_forecast!$B24,current_projections!$A:$A,0),MATCH(Calculations_forecast!DE$9,current_projections!$2:$2,0)),"n/a")</f>
        <v>0.01</v>
      </c>
      <c r="DF24" s="60">
        <f>IFERROR(INDEX(current_projections!$A:$AEK,MATCH(Calculations_forecast!$B24,current_projections!$A:$A,0),MATCH(Calculations_forecast!DF$9,current_projections!$2:$2,0)),"n/a")</f>
        <v>0.52</v>
      </c>
      <c r="DG24" s="60">
        <f>IFERROR(INDEX(current_projections!$A:$AEK,MATCH(Calculations_forecast!$B24,current_projections!$A:$A,0),MATCH(Calculations_forecast!DG$9,current_projections!$2:$2,0)),"n/a")</f>
        <v>-0.38</v>
      </c>
      <c r="DH24" s="60">
        <f>IFERROR(INDEX(current_projections!$A:$AEK,MATCH(Calculations_forecast!$B24,current_projections!$A:$A,0),MATCH(Calculations_forecast!DH$9,current_projections!$2:$2,0)),"n/a")</f>
        <v>0.96</v>
      </c>
      <c r="DI24" s="60">
        <f>IFERROR(INDEX(current_projections!$A:$AEK,MATCH(Calculations_forecast!$B24,current_projections!$A:$A,0),MATCH(Calculations_forecast!DI$9,current_projections!$2:$2,0)),"n/a")</f>
        <v>0.34</v>
      </c>
      <c r="DJ24" s="60">
        <f>IFERROR(INDEX(current_projections!$A:$AEK,MATCH(Calculations_forecast!$B24,current_projections!$A:$A,0),MATCH(Calculations_forecast!DJ$9,current_projections!$2:$2,0)),"n/a")</f>
        <v>0.37</v>
      </c>
      <c r="DK24" s="60">
        <f>IFERROR(INDEX(current_projections!$A:$AEK,MATCH(Calculations_forecast!$B24,current_projections!$A:$A,0),MATCH(Calculations_forecast!DK$9,current_projections!$2:$2,0)),"n/a")</f>
        <v>-0.25</v>
      </c>
      <c r="DL24" s="60">
        <f>IFERROR(INDEX(current_projections!$A:$AEK,MATCH(Calculations_forecast!$B24,current_projections!$A:$A,0),MATCH(Calculations_forecast!DL$9,current_projections!$2:$2,0)),"n/a")</f>
        <v>1.25</v>
      </c>
      <c r="DM24" s="60">
        <f>IFERROR(INDEX(current_projections!$A:$AEK,MATCH(Calculations_forecast!$B24,current_projections!$A:$A,0),MATCH(Calculations_forecast!DM$9,current_projections!$2:$2,0)),"n/a")</f>
        <v>0.56000000000000005</v>
      </c>
      <c r="DN24" s="60">
        <f>IFERROR(INDEX(current_projections!$A:$AEK,MATCH(Calculations_forecast!$B24,current_projections!$A:$A,0),MATCH(Calculations_forecast!DN$9,current_projections!$2:$2,0)),"n/a")</f>
        <v>0.45</v>
      </c>
      <c r="DO24" s="60">
        <f>IFERROR(INDEX(current_projections!$A:$AEK,MATCH(Calculations_forecast!$B24,current_projections!$A:$A,0),MATCH(Calculations_forecast!DO$9,current_projections!$2:$2,0)),"n/a")</f>
        <v>0.5</v>
      </c>
      <c r="DP24" s="60">
        <f>IFERROR(INDEX(current_projections!$A:$AEK,MATCH(Calculations_forecast!$B24,current_projections!$A:$A,0),MATCH(Calculations_forecast!DP$9,current_projections!$2:$2,0)),"n/a")</f>
        <v>0.28000000000000003</v>
      </c>
      <c r="DQ24" s="60">
        <f>IFERROR(INDEX(current_projections!$A:$AEK,MATCH(Calculations_forecast!$B24,current_projections!$A:$A,0),MATCH(Calculations_forecast!DQ$9,current_projections!$2:$2,0)),"n/a")</f>
        <v>0.88</v>
      </c>
      <c r="DR24" s="60">
        <f>IFERROR(INDEX(current_projections!$A:$AEK,MATCH(Calculations_forecast!$B24,current_projections!$A:$A,0),MATCH(Calculations_forecast!DR$9,current_projections!$2:$2,0)),"n/a")</f>
        <v>1.1499999999999999</v>
      </c>
      <c r="DS24" s="60">
        <f>IFERROR(INDEX(current_projections!$A:$AEK,MATCH(Calculations_forecast!$B24,current_projections!$A:$A,0),MATCH(Calculations_forecast!DS$9,current_projections!$2:$2,0)),"n/a")</f>
        <v>-0.51</v>
      </c>
      <c r="DT24" s="60">
        <f>IFERROR(INDEX(current_projections!$A:$AEK,MATCH(Calculations_forecast!$B24,current_projections!$A:$A,0),MATCH(Calculations_forecast!DT$9,current_projections!$2:$2,0)),"n/a")</f>
        <v>0.72</v>
      </c>
      <c r="DU24" s="60">
        <f>IFERROR(INDEX(current_projections!$A:$AEK,MATCH(Calculations_forecast!$B24,current_projections!$A:$A,0),MATCH(Calculations_forecast!DU$9,current_projections!$2:$2,0)),"n/a")</f>
        <v>-0.31</v>
      </c>
      <c r="DV24" s="60">
        <f>IFERROR(INDEX(current_projections!$A:$AEK,MATCH(Calculations_forecast!$B24,current_projections!$A:$A,0),MATCH(Calculations_forecast!DV$9,current_projections!$2:$2,0)),"n/a")</f>
        <v>0.43</v>
      </c>
      <c r="DW24" s="60">
        <f>IFERROR(INDEX(current_projections!$A:$AEK,MATCH(Calculations_forecast!$B24,current_projections!$A:$A,0),MATCH(Calculations_forecast!DW$9,current_projections!$2:$2,0)),"n/a")</f>
        <v>1.1000000000000001</v>
      </c>
      <c r="DX24" s="60">
        <f>IFERROR(INDEX(current_projections!$A:$AEK,MATCH(Calculations_forecast!$B24,current_projections!$A:$A,0),MATCH(Calculations_forecast!DX$9,current_projections!$2:$2,0)),"n/a")</f>
        <v>1.27</v>
      </c>
      <c r="DY24" s="60">
        <f>IFERROR(INDEX(current_projections!$A:$AEK,MATCH(Calculations_forecast!$B24,current_projections!$A:$A,0),MATCH(Calculations_forecast!DY$9,current_projections!$2:$2,0)),"n/a")</f>
        <v>-0.08</v>
      </c>
      <c r="DZ24" s="60">
        <f>IFERROR(INDEX(current_projections!$A:$AEK,MATCH(Calculations_forecast!$B24,current_projections!$A:$A,0),MATCH(Calculations_forecast!DZ$9,current_projections!$2:$2,0)),"n/a")</f>
        <v>1.21</v>
      </c>
      <c r="EA24" s="60">
        <f>IFERROR(INDEX(current_projections!$A:$AEK,MATCH(Calculations_forecast!$B24,current_projections!$A:$A,0),MATCH(Calculations_forecast!EA$9,current_projections!$2:$2,0)),"n/a")</f>
        <v>1.29</v>
      </c>
      <c r="EB24" s="60">
        <f>IFERROR(INDEX(current_projections!$A:$AEK,MATCH(Calculations_forecast!$B24,current_projections!$A:$A,0),MATCH(Calculations_forecast!EB$9,current_projections!$2:$2,0)),"n/a")</f>
        <v>0.57999999999999996</v>
      </c>
      <c r="EC24" s="60">
        <f>IFERROR(INDEX(current_projections!$A:$AEK,MATCH(Calculations_forecast!$B24,current_projections!$A:$A,0),MATCH(Calculations_forecast!EC$9,current_projections!$2:$2,0)),"n/a")</f>
        <v>0.4</v>
      </c>
      <c r="ED24" s="60">
        <f>IFERROR(INDEX(current_projections!$A:$AEK,MATCH(Calculations_forecast!$B24,current_projections!$A:$A,0),MATCH(Calculations_forecast!ED$9,current_projections!$2:$2,0)),"n/a")</f>
        <v>0.59</v>
      </c>
      <c r="EE24" s="60">
        <f>IFERROR(INDEX(current_projections!$A:$AEK,MATCH(Calculations_forecast!$B24,current_projections!$A:$A,0),MATCH(Calculations_forecast!EE$9,current_projections!$2:$2,0)),"n/a")</f>
        <v>0.09</v>
      </c>
      <c r="EF24" s="60">
        <f>IFERROR(INDEX(current_projections!$A:$AEK,MATCH(Calculations_forecast!$B24,current_projections!$A:$A,0),MATCH(Calculations_forecast!EF$9,current_projections!$2:$2,0)),"n/a")</f>
        <v>0.74</v>
      </c>
      <c r="EG24" s="60">
        <f>IFERROR(INDEX(current_projections!$A:$AEK,MATCH(Calculations_forecast!$B24,current_projections!$A:$A,0),MATCH(Calculations_forecast!EG$9,current_projections!$2:$2,0)),"n/a")</f>
        <v>0.2</v>
      </c>
      <c r="EH24" s="60">
        <f>IFERROR(INDEX(current_projections!$A:$AEK,MATCH(Calculations_forecast!$B24,current_projections!$A:$A,0),MATCH(Calculations_forecast!EH$9,current_projections!$2:$2,0)),"n/a")</f>
        <v>0.48</v>
      </c>
      <c r="EI24" s="60">
        <f>IFERROR(INDEX(current_projections!$A:$AEK,MATCH(Calculations_forecast!$B24,current_projections!$A:$A,0),MATCH(Calculations_forecast!EI$9,current_projections!$2:$2,0)),"n/a")</f>
        <v>0.34</v>
      </c>
      <c r="EJ24" s="60">
        <f>IFERROR(INDEX(current_projections!$A:$AEK,MATCH(Calculations_forecast!$B24,current_projections!$A:$A,0),MATCH(Calculations_forecast!EJ$9,current_projections!$2:$2,0)),"n/a")</f>
        <v>0.21</v>
      </c>
      <c r="EK24" s="60">
        <f>IFERROR(INDEX(current_projections!$A:$AEK,MATCH(Calculations_forecast!$B24,current_projections!$A:$A,0),MATCH(Calculations_forecast!EK$9,current_projections!$2:$2,0)),"n/a")</f>
        <v>0.15</v>
      </c>
      <c r="EL24" s="60">
        <f>IFERROR(INDEX(current_projections!$A:$AEK,MATCH(Calculations_forecast!$B24,current_projections!$A:$A,0),MATCH(Calculations_forecast!EL$9,current_projections!$2:$2,0)),"n/a")</f>
        <v>-0.03</v>
      </c>
      <c r="EM24" s="60">
        <f>IFERROR(INDEX(current_projections!$A:$AEK,MATCH(Calculations_forecast!$B24,current_projections!$A:$A,0),MATCH(Calculations_forecast!EM$9,current_projections!$2:$2,0)),"n/a")</f>
        <v>0.4</v>
      </c>
      <c r="EN24" s="60">
        <f>IFERROR(INDEX(current_projections!$A:$AEK,MATCH(Calculations_forecast!$B24,current_projections!$A:$A,0),MATCH(Calculations_forecast!EN$9,current_projections!$2:$2,0)),"n/a")</f>
        <v>-0.04</v>
      </c>
      <c r="EO24" s="60">
        <f>IFERROR(INDEX(current_projections!$A:$AEK,MATCH(Calculations_forecast!$B24,current_projections!$A:$A,0),MATCH(Calculations_forecast!EO$9,current_projections!$2:$2,0)),"n/a")</f>
        <v>0.25</v>
      </c>
      <c r="EP24" s="60">
        <f>IFERROR(INDEX(current_projections!$A:$AEK,MATCH(Calculations_forecast!$B24,current_projections!$A:$A,0),MATCH(Calculations_forecast!EP$9,current_projections!$2:$2,0)),"n/a")</f>
        <v>0.05</v>
      </c>
      <c r="EQ24" s="60">
        <f>IFERROR(INDEX(current_projections!$A:$AEK,MATCH(Calculations_forecast!$B24,current_projections!$A:$A,0),MATCH(Calculations_forecast!EQ$9,current_projections!$2:$2,0)),"n/a")</f>
        <v>0.96</v>
      </c>
      <c r="ER24" s="60">
        <f>IFERROR(INDEX(current_projections!$A:$AEK,MATCH(Calculations_forecast!$B24,current_projections!$A:$A,0),MATCH(Calculations_forecast!ER$9,current_projections!$2:$2,0)),"n/a")</f>
        <v>-0.03</v>
      </c>
      <c r="ES24" s="60">
        <f>IFERROR(INDEX(current_projections!$A:$AEK,MATCH(Calculations_forecast!$B24,current_projections!$A:$A,0),MATCH(Calculations_forecast!ES$9,current_projections!$2:$2,0)),"n/a")</f>
        <v>-0.11</v>
      </c>
      <c r="ET24" s="60">
        <f>IFERROR(INDEX(current_projections!$A:$AEK,MATCH(Calculations_forecast!$B24,current_projections!$A:$A,0),MATCH(Calculations_forecast!ET$9,current_projections!$2:$2,0)),"n/a")</f>
        <v>0.64</v>
      </c>
      <c r="EU24" s="60">
        <f>IFERROR(INDEX(current_projections!$A:$AEK,MATCH(Calculations_forecast!$B24,current_projections!$A:$A,0),MATCH(Calculations_forecast!EU$9,current_projections!$2:$2,0)),"n/a")</f>
        <v>0.13</v>
      </c>
      <c r="EV24" s="60">
        <f>IFERROR(INDEX(current_projections!$A:$AEK,MATCH(Calculations_forecast!$B24,current_projections!$A:$A,0),MATCH(Calculations_forecast!EV$9,current_projections!$2:$2,0)),"n/a")</f>
        <v>0.71</v>
      </c>
      <c r="EW24" s="60">
        <f>IFERROR(INDEX(current_projections!$A:$AEK,MATCH(Calculations_forecast!$B24,current_projections!$A:$A,0),MATCH(Calculations_forecast!EW$9,current_projections!$2:$2,0)),"n/a")</f>
        <v>0.35</v>
      </c>
      <c r="EX24" s="60">
        <f>IFERROR(INDEX(current_projections!$A:$AEK,MATCH(Calculations_forecast!$B24,current_projections!$A:$A,0),MATCH(Calculations_forecast!EX$9,current_projections!$2:$2,0)),"n/a")</f>
        <v>0.6</v>
      </c>
      <c r="EY24" s="60">
        <f>IFERROR(INDEX(current_projections!$A:$AEK,MATCH(Calculations_forecast!$B24,current_projections!$A:$A,0),MATCH(Calculations_forecast!EY$9,current_projections!$2:$2,0)),"n/a")</f>
        <v>0.17</v>
      </c>
      <c r="EZ24" s="60">
        <f>IFERROR(INDEX(current_projections!$A:$AEK,MATCH(Calculations_forecast!$B24,current_projections!$A:$A,0),MATCH(Calculations_forecast!EZ$9,current_projections!$2:$2,0)),"n/a")</f>
        <v>0.68</v>
      </c>
      <c r="FA24" s="60">
        <f>IFERROR(INDEX(current_projections!$A:$AEK,MATCH(Calculations_forecast!$B24,current_projections!$A:$A,0),MATCH(Calculations_forecast!FA$9,current_projections!$2:$2,0)),"n/a")</f>
        <v>0.64</v>
      </c>
      <c r="FB24" s="60">
        <f>IFERROR(INDEX(current_projections!$A:$AEK,MATCH(Calculations_forecast!$B24,current_projections!$A:$A,0),MATCH(Calculations_forecast!FB$9,current_projections!$2:$2,0)),"n/a")</f>
        <v>0.55000000000000004</v>
      </c>
      <c r="FC24" s="60">
        <f>IFERROR(INDEX(current_projections!$A:$AEK,MATCH(Calculations_forecast!$B24,current_projections!$A:$A,0),MATCH(Calculations_forecast!FC$9,current_projections!$2:$2,0)),"n/a")</f>
        <v>0.92</v>
      </c>
      <c r="FD24" s="60">
        <f>IFERROR(INDEX(current_projections!$A:$AEK,MATCH(Calculations_forecast!$B24,current_projections!$A:$A,0),MATCH(Calculations_forecast!FD$9,current_projections!$2:$2,0)),"n/a")</f>
        <v>1.22</v>
      </c>
      <c r="FE24" s="60">
        <f>IFERROR(INDEX(current_projections!$A:$AEK,MATCH(Calculations_forecast!$B24,current_projections!$A:$A,0),MATCH(Calculations_forecast!FE$9,current_projections!$2:$2,0)),"n/a")</f>
        <v>0.23</v>
      </c>
      <c r="FF24" s="60">
        <f>IFERROR(INDEX(current_projections!$A:$AEK,MATCH(Calculations_forecast!$B24,current_projections!$A:$A,0),MATCH(Calculations_forecast!FF$9,current_projections!$2:$2,0)),"n/a")</f>
        <v>0.17</v>
      </c>
      <c r="FG24" s="60">
        <f>IFERROR(INDEX(current_projections!$A:$AEK,MATCH(Calculations_forecast!$B24,current_projections!$A:$A,0),MATCH(Calculations_forecast!FG$9,current_projections!$2:$2,0)),"n/a")</f>
        <v>-0.33</v>
      </c>
      <c r="FH24" s="60">
        <f>IFERROR(INDEX(current_projections!$A:$AEK,MATCH(Calculations_forecast!$B24,current_projections!$A:$A,0),MATCH(Calculations_forecast!FH$9,current_projections!$2:$2,0)),"n/a")</f>
        <v>0.3</v>
      </c>
      <c r="FI24" s="60">
        <f>IFERROR(INDEX(current_projections!$A:$AEK,MATCH(Calculations_forecast!$B24,current_projections!$A:$A,0),MATCH(Calculations_forecast!FI$9,current_projections!$2:$2,0)),"n/a")</f>
        <v>-0.56999999999999995</v>
      </c>
      <c r="FJ24" s="60">
        <f>IFERROR(INDEX(current_projections!$A:$AEK,MATCH(Calculations_forecast!$B24,current_projections!$A:$A,0),MATCH(Calculations_forecast!FJ$9,current_projections!$2:$2,0)),"n/a")</f>
        <v>-0.52</v>
      </c>
      <c r="FK24" s="60">
        <f>IFERROR(INDEX(current_projections!$A:$AEK,MATCH(Calculations_forecast!$B24,current_projections!$A:$A,0),MATCH(Calculations_forecast!FK$9,current_projections!$2:$2,0)),"n/a")</f>
        <v>-1.01</v>
      </c>
      <c r="FL24" s="60">
        <f>IFERROR(INDEX(current_projections!$A:$AEK,MATCH(Calculations_forecast!$B24,current_projections!$A:$A,0),MATCH(Calculations_forecast!FL$9,current_projections!$2:$2,0)),"n/a")</f>
        <v>-0.55000000000000004</v>
      </c>
      <c r="FM24" s="60">
        <f>IFERROR(INDEX(current_projections!$A:$AEK,MATCH(Calculations_forecast!$B24,current_projections!$A:$A,0),MATCH(Calculations_forecast!FM$9,current_projections!$2:$2,0)),"n/a")</f>
        <v>-1.1599999999999999</v>
      </c>
      <c r="FN24" s="60">
        <f>IFERROR(INDEX(current_projections!$A:$AEK,MATCH(Calculations_forecast!$B24,current_projections!$A:$A,0),MATCH(Calculations_forecast!FN$9,current_projections!$2:$2,0)),"n/a")</f>
        <v>-0.04</v>
      </c>
      <c r="FO24" s="60">
        <f>IFERROR(INDEX(current_projections!$A:$AEK,MATCH(Calculations_forecast!$B24,current_projections!$A:$A,0),MATCH(Calculations_forecast!FO$9,current_projections!$2:$2,0)),"n/a")</f>
        <v>-0.34</v>
      </c>
      <c r="FP24" s="60">
        <f>IFERROR(INDEX(current_projections!$A:$AEK,MATCH(Calculations_forecast!$B24,current_projections!$A:$A,0),MATCH(Calculations_forecast!FP$9,current_projections!$2:$2,0)),"n/a")</f>
        <v>-0.41</v>
      </c>
      <c r="FQ24" s="60">
        <f>IFERROR(INDEX(current_projections!$A:$AEK,MATCH(Calculations_forecast!$B24,current_projections!$A:$A,0),MATCH(Calculations_forecast!FQ$9,current_projections!$2:$2,0)),"n/a")</f>
        <v>-0.12</v>
      </c>
      <c r="FR24" s="60">
        <f>IFERROR(INDEX(current_projections!$A:$AEK,MATCH(Calculations_forecast!$B24,current_projections!$A:$A,0),MATCH(Calculations_forecast!FR$9,current_projections!$2:$2,0)),"n/a")</f>
        <v>-0.76</v>
      </c>
      <c r="FS24" s="60">
        <f>IFERROR(INDEX(current_projections!$A:$AEK,MATCH(Calculations_forecast!$B24,current_projections!$A:$A,0),MATCH(Calculations_forecast!FS$9,current_projections!$2:$2,0)),"n/a")</f>
        <v>-0.68</v>
      </c>
      <c r="FT24" s="60">
        <f>IFERROR(INDEX(current_projections!$A:$AEK,MATCH(Calculations_forecast!$B24,current_projections!$A:$A,0),MATCH(Calculations_forecast!FT$9,current_projections!$2:$2,0)),"n/a")</f>
        <v>-0.13</v>
      </c>
      <c r="FU24" s="60">
        <f>IFERROR(INDEX(current_projections!$A:$AEK,MATCH(Calculations_forecast!$B24,current_projections!$A:$A,0),MATCH(Calculations_forecast!FU$9,current_projections!$2:$2,0)),"n/a")</f>
        <v>-0.4</v>
      </c>
      <c r="FV24" s="60">
        <f>IFERROR(INDEX(current_projections!$A:$AEK,MATCH(Calculations_forecast!$B24,current_projections!$A:$A,0),MATCH(Calculations_forecast!FV$9,current_projections!$2:$2,0)),"n/a")</f>
        <v>-0.57999999999999996</v>
      </c>
      <c r="FW24" s="60">
        <f>IFERROR(INDEX(current_projections!$A:$AEK,MATCH(Calculations_forecast!$B24,current_projections!$A:$A,0),MATCH(Calculations_forecast!FW$9,current_projections!$2:$2,0)),"n/a")</f>
        <v>-0.26</v>
      </c>
      <c r="FX24" s="60">
        <f>IFERROR(INDEX(current_projections!$A:$AEK,MATCH(Calculations_forecast!$B24,current_projections!$A:$A,0),MATCH(Calculations_forecast!FX$9,current_projections!$2:$2,0)),"n/a")</f>
        <v>0</v>
      </c>
      <c r="FY24" s="60">
        <f>IFERROR(INDEX(current_projections!$A:$AEK,MATCH(Calculations_forecast!$B24,current_projections!$A:$A,0),MATCH(Calculations_forecast!FY$9,current_projections!$2:$2,0)),"n/a")</f>
        <v>0.51</v>
      </c>
      <c r="FZ24" s="60">
        <f>IFERROR(INDEX(current_projections!$A:$AEK,MATCH(Calculations_forecast!$B24,current_projections!$A:$A,0),MATCH(Calculations_forecast!FZ$9,current_projections!$2:$2,0)),"n/a")</f>
        <v>-7.0000000000000007E-2</v>
      </c>
      <c r="GA24" s="60">
        <f>IFERROR(INDEX(current_projections!$A:$AEK,MATCH(Calculations_forecast!$B24,current_projections!$A:$A,0),MATCH(Calculations_forecast!GA$9,current_projections!$2:$2,0)),"n/a")</f>
        <v>0.4</v>
      </c>
      <c r="GB24" s="60">
        <f>IFERROR(INDEX(current_projections!$A:$AEK,MATCH(Calculations_forecast!$B24,current_projections!$A:$A,0),MATCH(Calculations_forecast!GB$9,current_projections!$2:$2,0)),"n/a")</f>
        <v>0.7</v>
      </c>
      <c r="GC24" s="60">
        <f>IFERROR(INDEX(current_projections!$A:$AEK,MATCH(Calculations_forecast!$B24,current_projections!$A:$A,0),MATCH(Calculations_forecast!GC$9,current_projections!$2:$2,0)),"n/a")</f>
        <v>0.33</v>
      </c>
      <c r="GD24" s="60">
        <f>IFERROR(INDEX(current_projections!$A:$AEK,MATCH(Calculations_forecast!$B24,current_projections!$A:$A,0),MATCH(Calculations_forecast!GD$9,current_projections!$2:$2,0)),"n/a")</f>
        <v>0.12</v>
      </c>
      <c r="GE24" s="60">
        <f>IFERROR(INDEX(current_projections!$A:$AEK,MATCH(Calculations_forecast!$B24,current_projections!$A:$A,0),MATCH(Calculations_forecast!GE$9,current_projections!$2:$2,0)),"n/a")</f>
        <v>0.6</v>
      </c>
      <c r="GF24" s="60">
        <f>IFERROR(INDEX(current_projections!$A:$AEK,MATCH(Calculations_forecast!$B24,current_projections!$A:$A,0),MATCH(Calculations_forecast!GF$9,current_projections!$2:$2,0)),"n/a")</f>
        <v>-0.15</v>
      </c>
      <c r="GG24" s="60">
        <f>IFERROR(INDEX(current_projections!$A:$AEK,MATCH(Calculations_forecast!$B24,current_projections!$A:$A,0),MATCH(Calculations_forecast!GG$9,current_projections!$2:$2,0)),"n/a")</f>
        <v>0.17</v>
      </c>
      <c r="GH24" s="60">
        <f>IFERROR(INDEX(current_projections!$A:$AEK,MATCH(Calculations_forecast!$B24,current_projections!$A:$A,0),MATCH(Calculations_forecast!GH$9,current_projections!$2:$2,0)),"n/a")</f>
        <v>0.03</v>
      </c>
      <c r="GI24" s="60">
        <f>IFERROR(INDEX(current_projections!$A:$AEK,MATCH(Calculations_forecast!$B24,current_projections!$A:$A,0),MATCH(Calculations_forecast!GI$9,current_projections!$2:$2,0)),"n/a")</f>
        <v>-0.13</v>
      </c>
      <c r="GJ24" s="60">
        <f>IFERROR(INDEX(current_projections!$A:$AEK,MATCH(Calculations_forecast!$B24,current_projections!$A:$A,0),MATCH(Calculations_forecast!GJ$9,current_projections!$2:$2,0)),"n/a")</f>
        <v>0.01</v>
      </c>
      <c r="GK24" s="60">
        <f>IFERROR(INDEX(current_projections!$A:$AEK,MATCH(Calculations_forecast!$B24,current_projections!$A:$A,0),MATCH(Calculations_forecast!GK$9,current_projections!$2:$2,0)),"n/a")</f>
        <v>-0.18</v>
      </c>
      <c r="GL24" s="60">
        <f>IFERROR(INDEX(current_projections!$A:$AEK,MATCH(Calculations_forecast!$B24,current_projections!$A:$A,0),MATCH(Calculations_forecast!GL$9,current_projections!$2:$2,0)),"n/a")</f>
        <v>0.41</v>
      </c>
      <c r="GM24" s="60">
        <f>IFERROR(INDEX(current_projections!$A:$AEK,MATCH(Calculations_forecast!$B24,current_projections!$A:$A,0),MATCH(Calculations_forecast!GM$9,current_projections!$2:$2,0)),"n/a")</f>
        <v>0.27</v>
      </c>
      <c r="GN24" s="60">
        <f>IFERROR(INDEX(current_projections!$A:$AEK,MATCH(Calculations_forecast!$B24,current_projections!$A:$A,0),MATCH(Calculations_forecast!GN$9,current_projections!$2:$2,0)),"n/a")</f>
        <v>0.43</v>
      </c>
      <c r="GO24" s="60">
        <f>IFERROR(INDEX(current_projections!$A:$AEK,MATCH(Calculations_forecast!$B24,current_projections!$A:$A,0),MATCH(Calculations_forecast!GO$9,current_projections!$2:$2,0)),"n/a")</f>
        <v>0.44</v>
      </c>
      <c r="GP24" s="122">
        <f>IFERROR(INDEX(current_projections!$A:$AEK,MATCH(Calculations_forecast!$B24,current_projections!$A:$A,0),MATCH(Calculations_forecast!GP$9,current_projections!$2:$2,0)),"n/a")</f>
        <v>7.0000000000000007E-2</v>
      </c>
      <c r="GQ24" s="122">
        <f>IFERROR(INDEX(current_projections!$A:$AEK,MATCH(Calculations_forecast!$B24,current_projections!$A:$A,0),MATCH(Calculations_forecast!GQ$9,current_projections!$2:$2,0)),"n/a")</f>
        <v>0.41813342487254629</v>
      </c>
      <c r="GR24" s="60">
        <f>IFERROR(INDEX(current_projections!$A:$AEK,MATCH(Calculations_forecast!$B24,current_projections!$A:$A,0),MATCH(Calculations_forecast!GR$9,current_projections!$2:$2,0)),"n/a")</f>
        <v>0.16490078850854836</v>
      </c>
      <c r="GS24" s="60">
        <f>IFERROR(INDEX(current_projections!$A:$AEK,MATCH(Calculations_forecast!$B24,current_projections!$A:$A,0),MATCH(Calculations_forecast!GS$9,current_projections!$2:$2,0)),"n/a")</f>
        <v>8.5976440688850922E-2</v>
      </c>
      <c r="GT24" s="60">
        <f>IFERROR(INDEX(current_projections!$A:$AEK,MATCH(Calculations_forecast!$B24,current_projections!$A:$A,0),MATCH(Calculations_forecast!GT$9,current_projections!$2:$2,0)),"n/a")</f>
        <v>-0.492822881727777</v>
      </c>
      <c r="GU24" s="60">
        <f>IFERROR(INDEX(current_projections!$A:$AEK,MATCH(Calculations_forecast!$B24,current_projections!$A:$A,0),MATCH(Calculations_forecast!GU$9,current_projections!$2:$2,0)),"n/a")</f>
        <v>-0.26704983418494738</v>
      </c>
      <c r="GV24" s="60">
        <f>IFERROR(INDEX(current_projections!$A:$AEK,MATCH(Calculations_forecast!$B24,current_projections!$A:$A,0),MATCH(Calculations_forecast!GV$9,current_projections!$2:$2,0)),"n/a")</f>
        <v>-0.10091178594187494</v>
      </c>
      <c r="GW24" s="60">
        <f>IFERROR(INDEX(current_projections!$A:$AEK,MATCH(Calculations_forecast!$B24,current_projections!$A:$A,0),MATCH(Calculations_forecast!GW$9,current_projections!$2:$2,0)),"n/a")</f>
        <v>6.6093368015448975E-2</v>
      </c>
      <c r="GX24" s="60">
        <f>IFERROR(INDEX(current_projections!$A:$AEK,MATCH(Calculations_forecast!$B24,current_projections!$A:$A,0),MATCH(Calculations_forecast!GX$9,current_projections!$2:$2,0)),"n/a")</f>
        <v>8.2419084614882662E-2</v>
      </c>
      <c r="GY24" s="60">
        <f>IFERROR(INDEX(current_projections!$A:$AEK,MATCH(Calculations_forecast!$B24,current_projections!$A:$A,0),MATCH(Calculations_forecast!GY$9,current_projections!$2:$2,0)),"n/a")</f>
        <v>9.661013012671095E-2</v>
      </c>
      <c r="GZ24" s="122">
        <f>IFERROR(INDEX(current_projections!$A:$AEK,MATCH(Calculations_forecast!$B24,current_projections!$A:$A,0),MATCH(Calculations_forecast!GZ$9,current_projections!$2:$2,0)),"n/a")</f>
        <v>9.4269452390539119E-2</v>
      </c>
      <c r="HA24" s="122">
        <f>IFERROR(INDEX(current_projections!$A:$AEK,MATCH(Calculations_forecast!$B24,current_projections!$A:$A,0),MATCH(Calculations_forecast!HA$9,current_projections!$2:$2,0)),"n/a")</f>
        <v>7.7604067470360777E-2</v>
      </c>
      <c r="HB24" s="122">
        <f>IFERROR(INDEX(current_projections!$A:$AEK,MATCH(Calculations_forecast!$B24,current_projections!$A:$A,0),MATCH(Calculations_forecast!HB$9,current_projections!$2:$2,0)),"n/a")</f>
        <v>7.3301698748560989E-2</v>
      </c>
      <c r="HC24" s="60">
        <f>IFERROR(INDEX(current_projections!$A:$AEK,MATCH(Calculations_forecast!$B24,current_projections!$A:$A,0),MATCH(Calculations_forecast!HC$9,current_projections!$2:$2,0)),"n/a")</f>
        <v>-6.0721975122360154E-3</v>
      </c>
      <c r="IW24"/>
      <c r="IX24"/>
      <c r="IY24"/>
    </row>
    <row r="25" spans="1:259">
      <c r="A25" s="7" t="s">
        <v>196</v>
      </c>
      <c r="B25" t="s">
        <v>199</v>
      </c>
      <c r="C25" s="60">
        <f>IFERROR(INDEX(current_projections!$A:$AEK,MATCH(Calculations_forecast!$B25,current_projections!$A:$A,0),MATCH(Calculations_forecast!C$9,current_projections!$2:$2,0)),"n/a")</f>
        <v>247.9</v>
      </c>
      <c r="D25" s="60">
        <f>IFERROR(INDEX(current_projections!$A:$AEK,MATCH(Calculations_forecast!$B25,current_projections!$A:$A,0),MATCH(Calculations_forecast!D$9,current_projections!$2:$2,0)),"n/a")</f>
        <v>249.1</v>
      </c>
      <c r="E25" s="60">
        <f>IFERROR(INDEX(current_projections!$A:$AEK,MATCH(Calculations_forecast!$B25,current_projections!$A:$A,0),MATCH(Calculations_forecast!E$9,current_projections!$2:$2,0)),"n/a")</f>
        <v>254.6</v>
      </c>
      <c r="F25" s="60">
        <f>IFERROR(INDEX(current_projections!$A:$AEK,MATCH(Calculations_forecast!$B25,current_projections!$A:$A,0),MATCH(Calculations_forecast!F$9,current_projections!$2:$2,0)),"n/a")</f>
        <v>258.7</v>
      </c>
      <c r="G25" s="60">
        <f>IFERROR(INDEX(current_projections!$A:$AEK,MATCH(Calculations_forecast!$B25,current_projections!$A:$A,0),MATCH(Calculations_forecast!G$9,current_projections!$2:$2,0)),"n/a")</f>
        <v>261.89999999999998</v>
      </c>
      <c r="H25" s="60">
        <f>IFERROR(INDEX(current_projections!$A:$AEK,MATCH(Calculations_forecast!$B25,current_projections!$A:$A,0),MATCH(Calculations_forecast!H$9,current_projections!$2:$2,0)),"n/a")</f>
        <v>266.10000000000002</v>
      </c>
      <c r="I25" s="60">
        <f>IFERROR(INDEX(current_projections!$A:$AEK,MATCH(Calculations_forecast!$B25,current_projections!$A:$A,0),MATCH(Calculations_forecast!I$9,current_projections!$2:$2,0)),"n/a")</f>
        <v>269.8</v>
      </c>
      <c r="J25" s="60">
        <f>IFERROR(INDEX(current_projections!$A:$AEK,MATCH(Calculations_forecast!$B25,current_projections!$A:$A,0),MATCH(Calculations_forecast!J$9,current_projections!$2:$2,0)),"n/a")</f>
        <v>272.10000000000002</v>
      </c>
      <c r="K25" s="60">
        <f>IFERROR(INDEX(current_projections!$A:$AEK,MATCH(Calculations_forecast!$B25,current_projections!$A:$A,0),MATCH(Calculations_forecast!K$9,current_projections!$2:$2,0)),"n/a")</f>
        <v>282.2</v>
      </c>
      <c r="L25" s="60">
        <f>IFERROR(INDEX(current_projections!$A:$AEK,MATCH(Calculations_forecast!$B25,current_projections!$A:$A,0),MATCH(Calculations_forecast!L$9,current_projections!$2:$2,0)),"n/a")</f>
        <v>286.5</v>
      </c>
      <c r="M25" s="60">
        <f>IFERROR(INDEX(current_projections!$A:$AEK,MATCH(Calculations_forecast!$B25,current_projections!$A:$A,0),MATCH(Calculations_forecast!M$9,current_projections!$2:$2,0)),"n/a")</f>
        <v>284.3</v>
      </c>
      <c r="N25" s="60">
        <f>IFERROR(INDEX(current_projections!$A:$AEK,MATCH(Calculations_forecast!$B25,current_projections!$A:$A,0),MATCH(Calculations_forecast!N$9,current_projections!$2:$2,0)),"n/a")</f>
        <v>291.7</v>
      </c>
      <c r="O25" s="60">
        <f>IFERROR(INDEX(current_projections!$A:$AEK,MATCH(Calculations_forecast!$B25,current_projections!$A:$A,0),MATCH(Calculations_forecast!O$9,current_projections!$2:$2,0)),"n/a")</f>
        <v>299.60000000000002</v>
      </c>
      <c r="P25" s="60">
        <f>IFERROR(INDEX(current_projections!$A:$AEK,MATCH(Calculations_forecast!$B25,current_projections!$A:$A,0),MATCH(Calculations_forecast!P$9,current_projections!$2:$2,0)),"n/a")</f>
        <v>302.7</v>
      </c>
      <c r="Q25" s="60">
        <f>IFERROR(INDEX(current_projections!$A:$AEK,MATCH(Calculations_forecast!$B25,current_projections!$A:$A,0),MATCH(Calculations_forecast!Q$9,current_projections!$2:$2,0)),"n/a")</f>
        <v>304.2</v>
      </c>
      <c r="R25" s="60">
        <f>IFERROR(INDEX(current_projections!$A:$AEK,MATCH(Calculations_forecast!$B25,current_projections!$A:$A,0),MATCH(Calculations_forecast!R$9,current_projections!$2:$2,0)),"n/a")</f>
        <v>312.60000000000002</v>
      </c>
      <c r="S25" s="60">
        <f>IFERROR(INDEX(current_projections!$A:$AEK,MATCH(Calculations_forecast!$B25,current_projections!$A:$A,0),MATCH(Calculations_forecast!S$9,current_projections!$2:$2,0)),"n/a")</f>
        <v>324.60000000000002</v>
      </c>
      <c r="T25" s="60">
        <f>IFERROR(INDEX(current_projections!$A:$AEK,MATCH(Calculations_forecast!$B25,current_projections!$A:$A,0),MATCH(Calculations_forecast!T$9,current_projections!$2:$2,0)),"n/a")</f>
        <v>335</v>
      </c>
      <c r="U25" s="60">
        <f>IFERROR(INDEX(current_projections!$A:$AEK,MATCH(Calculations_forecast!$B25,current_projections!$A:$A,0),MATCH(Calculations_forecast!U$9,current_projections!$2:$2,0)),"n/a")</f>
        <v>346.7</v>
      </c>
      <c r="V25" s="60">
        <f>IFERROR(INDEX(current_projections!$A:$AEK,MATCH(Calculations_forecast!$B25,current_projections!$A:$A,0),MATCH(Calculations_forecast!V$9,current_projections!$2:$2,0)),"n/a")</f>
        <v>359.2</v>
      </c>
      <c r="W25" s="60">
        <f>IFERROR(INDEX(current_projections!$A:$AEK,MATCH(Calculations_forecast!$B25,current_projections!$A:$A,0),MATCH(Calculations_forecast!W$9,current_projections!$2:$2,0)),"n/a")</f>
        <v>370.1</v>
      </c>
      <c r="X25" s="60">
        <f>IFERROR(INDEX(current_projections!$A:$AEK,MATCH(Calculations_forecast!$B25,current_projections!$A:$A,0),MATCH(Calculations_forecast!X$9,current_projections!$2:$2,0)),"n/a")</f>
        <v>373.4</v>
      </c>
      <c r="Y25" s="60">
        <f>IFERROR(INDEX(current_projections!$A:$AEK,MATCH(Calculations_forecast!$B25,current_projections!$A:$A,0),MATCH(Calculations_forecast!Y$9,current_projections!$2:$2,0)),"n/a")</f>
        <v>385.4</v>
      </c>
      <c r="Z25" s="60">
        <f>IFERROR(INDEX(current_projections!$A:$AEK,MATCH(Calculations_forecast!$B25,current_projections!$A:$A,0),MATCH(Calculations_forecast!Z$9,current_projections!$2:$2,0)),"n/a")</f>
        <v>395.6</v>
      </c>
      <c r="AA25" s="60">
        <f>IFERROR(INDEX(current_projections!$A:$AEK,MATCH(Calculations_forecast!$B25,current_projections!$A:$A,0),MATCH(Calculations_forecast!AA$9,current_projections!$2:$2,0)),"n/a")</f>
        <v>401.3</v>
      </c>
      <c r="AB25" s="60">
        <f>IFERROR(INDEX(current_projections!$A:$AEK,MATCH(Calculations_forecast!$B25,current_projections!$A:$A,0),MATCH(Calculations_forecast!AB$9,current_projections!$2:$2,0)),"n/a")</f>
        <v>401</v>
      </c>
      <c r="AC25" s="60">
        <f>IFERROR(INDEX(current_projections!$A:$AEK,MATCH(Calculations_forecast!$B25,current_projections!$A:$A,0),MATCH(Calculations_forecast!AC$9,current_projections!$2:$2,0)),"n/a")</f>
        <v>403.5</v>
      </c>
      <c r="AD25" s="60">
        <f>IFERROR(INDEX(current_projections!$A:$AEK,MATCH(Calculations_forecast!$B25,current_projections!$A:$A,0),MATCH(Calculations_forecast!AD$9,current_projections!$2:$2,0)),"n/a")</f>
        <v>410.8</v>
      </c>
      <c r="AE25" s="60">
        <f>IFERROR(INDEX(current_projections!$A:$AEK,MATCH(Calculations_forecast!$B25,current_projections!$A:$A,0),MATCH(Calculations_forecast!AE$9,current_projections!$2:$2,0)),"n/a")</f>
        <v>421.2</v>
      </c>
      <c r="AF25" s="60">
        <f>IFERROR(INDEX(current_projections!$A:$AEK,MATCH(Calculations_forecast!$B25,current_projections!$A:$A,0),MATCH(Calculations_forecast!AF$9,current_projections!$2:$2,0)),"n/a")</f>
        <v>431.4</v>
      </c>
      <c r="AG25" s="60">
        <f>IFERROR(INDEX(current_projections!$A:$AEK,MATCH(Calculations_forecast!$B25,current_projections!$A:$A,0),MATCH(Calculations_forecast!AG$9,current_projections!$2:$2,0)),"n/a")</f>
        <v>438</v>
      </c>
      <c r="AH25" s="60">
        <f>IFERROR(INDEX(current_projections!$A:$AEK,MATCH(Calculations_forecast!$B25,current_projections!$A:$A,0),MATCH(Calculations_forecast!AH$9,current_projections!$2:$2,0)),"n/a")</f>
        <v>446.7</v>
      </c>
      <c r="AI25" s="60">
        <f>IFERROR(INDEX(current_projections!$A:$AEK,MATCH(Calculations_forecast!$B25,current_projections!$A:$A,0),MATCH(Calculations_forecast!AI$9,current_projections!$2:$2,0)),"n/a")</f>
        <v>452.6</v>
      </c>
      <c r="AJ25" s="60">
        <f>IFERROR(INDEX(current_projections!$A:$AEK,MATCH(Calculations_forecast!$B25,current_projections!$A:$A,0),MATCH(Calculations_forecast!AJ$9,current_projections!$2:$2,0)),"n/a")</f>
        <v>472.3</v>
      </c>
      <c r="AK25" s="60">
        <f>IFERROR(INDEX(current_projections!$A:$AEK,MATCH(Calculations_forecast!$B25,current_projections!$A:$A,0),MATCH(Calculations_forecast!AK$9,current_projections!$2:$2,0)),"n/a")</f>
        <v>484.2</v>
      </c>
      <c r="AL25" s="60">
        <f>IFERROR(INDEX(current_projections!$A:$AEK,MATCH(Calculations_forecast!$B25,current_projections!$A:$A,0),MATCH(Calculations_forecast!AL$9,current_projections!$2:$2,0)),"n/a")</f>
        <v>496.2</v>
      </c>
      <c r="AM25" s="60">
        <f>IFERROR(INDEX(current_projections!$A:$AEK,MATCH(Calculations_forecast!$B25,current_projections!$A:$A,0),MATCH(Calculations_forecast!AM$9,current_projections!$2:$2,0)),"n/a")</f>
        <v>501.8</v>
      </c>
      <c r="AN25" s="60">
        <f>IFERROR(INDEX(current_projections!$A:$AEK,MATCH(Calculations_forecast!$B25,current_projections!$A:$A,0),MATCH(Calculations_forecast!AN$9,current_projections!$2:$2,0)),"n/a")</f>
        <v>516.5</v>
      </c>
      <c r="AO25" s="60">
        <f>IFERROR(INDEX(current_projections!$A:$AEK,MATCH(Calculations_forecast!$B25,current_projections!$A:$A,0),MATCH(Calculations_forecast!AO$9,current_projections!$2:$2,0)),"n/a")</f>
        <v>533.1</v>
      </c>
      <c r="AP25" s="60">
        <f>IFERROR(INDEX(current_projections!$A:$AEK,MATCH(Calculations_forecast!$B25,current_projections!$A:$A,0),MATCH(Calculations_forecast!AP$9,current_projections!$2:$2,0)),"n/a")</f>
        <v>547.79999999999995</v>
      </c>
      <c r="AQ25" s="60">
        <f>IFERROR(INDEX(current_projections!$A:$AEK,MATCH(Calculations_forecast!$B25,current_projections!$A:$A,0),MATCH(Calculations_forecast!AQ$9,current_projections!$2:$2,0)),"n/a")</f>
        <v>568.79999999999995</v>
      </c>
      <c r="AR25" s="60">
        <f>IFERROR(INDEX(current_projections!$A:$AEK,MATCH(Calculations_forecast!$B25,current_projections!$A:$A,0),MATCH(Calculations_forecast!AR$9,current_projections!$2:$2,0)),"n/a")</f>
        <v>588.5</v>
      </c>
      <c r="AS25" s="60">
        <f>IFERROR(INDEX(current_projections!$A:$AEK,MATCH(Calculations_forecast!$B25,current_projections!$A:$A,0),MATCH(Calculations_forecast!AS$9,current_projections!$2:$2,0)),"n/a")</f>
        <v>592.20000000000005</v>
      </c>
      <c r="AT25" s="60">
        <f>IFERROR(INDEX(current_projections!$A:$AEK,MATCH(Calculations_forecast!$B25,current_projections!$A:$A,0),MATCH(Calculations_forecast!AT$9,current_projections!$2:$2,0)),"n/a")</f>
        <v>608.9</v>
      </c>
      <c r="AU25" s="60">
        <f>IFERROR(INDEX(current_projections!$A:$AEK,MATCH(Calculations_forecast!$B25,current_projections!$A:$A,0),MATCH(Calculations_forecast!AU$9,current_projections!$2:$2,0)),"n/a")</f>
        <v>633.4</v>
      </c>
      <c r="AV25" s="60">
        <f>IFERROR(INDEX(current_projections!$A:$AEK,MATCH(Calculations_forecast!$B25,current_projections!$A:$A,0),MATCH(Calculations_forecast!AV$9,current_projections!$2:$2,0)),"n/a")</f>
        <v>648.70000000000005</v>
      </c>
      <c r="AW25" s="60">
        <f>IFERROR(INDEX(current_projections!$A:$AEK,MATCH(Calculations_forecast!$B25,current_projections!$A:$A,0),MATCH(Calculations_forecast!AW$9,current_projections!$2:$2,0)),"n/a")</f>
        <v>657.8</v>
      </c>
      <c r="AX25" s="60">
        <f>IFERROR(INDEX(current_projections!$A:$AEK,MATCH(Calculations_forecast!$B25,current_projections!$A:$A,0),MATCH(Calculations_forecast!AX$9,current_projections!$2:$2,0)),"n/a")</f>
        <v>677.7</v>
      </c>
      <c r="AY25" s="60">
        <f>IFERROR(INDEX(current_projections!$A:$AEK,MATCH(Calculations_forecast!$B25,current_projections!$A:$A,0),MATCH(Calculations_forecast!AY$9,current_projections!$2:$2,0)),"n/a")</f>
        <v>688.1</v>
      </c>
      <c r="AZ25" s="60">
        <f>IFERROR(INDEX(current_projections!$A:$AEK,MATCH(Calculations_forecast!$B25,current_projections!$A:$A,0),MATCH(Calculations_forecast!AZ$9,current_projections!$2:$2,0)),"n/a")</f>
        <v>703.1</v>
      </c>
      <c r="BA25" s="60">
        <f>IFERROR(INDEX(current_projections!$A:$AEK,MATCH(Calculations_forecast!$B25,current_projections!$A:$A,0),MATCH(Calculations_forecast!BA$9,current_projections!$2:$2,0)),"n/a")</f>
        <v>717.3</v>
      </c>
      <c r="BB25" s="60">
        <f>IFERROR(INDEX(current_projections!$A:$AEK,MATCH(Calculations_forecast!$B25,current_projections!$A:$A,0),MATCH(Calculations_forecast!BB$9,current_projections!$2:$2,0)),"n/a")</f>
        <v>737.4</v>
      </c>
      <c r="BC25" s="60">
        <f>IFERROR(INDEX(current_projections!$A:$AEK,MATCH(Calculations_forecast!$B25,current_projections!$A:$A,0),MATCH(Calculations_forecast!BC$9,current_projections!$2:$2,0)),"n/a")</f>
        <v>747.9</v>
      </c>
      <c r="BD25" s="60">
        <f>IFERROR(INDEX(current_projections!$A:$AEK,MATCH(Calculations_forecast!$B25,current_projections!$A:$A,0),MATCH(Calculations_forecast!BD$9,current_projections!$2:$2,0)),"n/a")</f>
        <v>761.1</v>
      </c>
      <c r="BE25" s="60">
        <f>IFERROR(INDEX(current_projections!$A:$AEK,MATCH(Calculations_forecast!$B25,current_projections!$A:$A,0),MATCH(Calculations_forecast!BE$9,current_projections!$2:$2,0)),"n/a")</f>
        <v>782.2</v>
      </c>
      <c r="BF25" s="60">
        <f>IFERROR(INDEX(current_projections!$A:$AEK,MATCH(Calculations_forecast!$B25,current_projections!$A:$A,0),MATCH(Calculations_forecast!BF$9,current_projections!$2:$2,0)),"n/a")</f>
        <v>775.1</v>
      </c>
      <c r="BG25" s="60">
        <f>IFERROR(INDEX(current_projections!$A:$AEK,MATCH(Calculations_forecast!$B25,current_projections!$A:$A,0),MATCH(Calculations_forecast!BG$9,current_projections!$2:$2,0)),"n/a")</f>
        <v>794</v>
      </c>
      <c r="BH25" s="60">
        <f>IFERROR(INDEX(current_projections!$A:$AEK,MATCH(Calculations_forecast!$B25,current_projections!$A:$A,0),MATCH(Calculations_forecast!BH$9,current_projections!$2:$2,0)),"n/a")</f>
        <v>819.1</v>
      </c>
      <c r="BI25" s="60">
        <f>IFERROR(INDEX(current_projections!$A:$AEK,MATCH(Calculations_forecast!$B25,current_projections!$A:$A,0),MATCH(Calculations_forecast!BI$9,current_projections!$2:$2,0)),"n/a")</f>
        <v>835.7</v>
      </c>
      <c r="BJ25" s="60">
        <f>IFERROR(INDEX(current_projections!$A:$AEK,MATCH(Calculations_forecast!$B25,current_projections!$A:$A,0),MATCH(Calculations_forecast!BJ$9,current_projections!$2:$2,0)),"n/a")</f>
        <v>862.8</v>
      </c>
      <c r="BK25" s="60">
        <f>IFERROR(INDEX(current_projections!$A:$AEK,MATCH(Calculations_forecast!$B25,current_projections!$A:$A,0),MATCH(Calculations_forecast!BK$9,current_projections!$2:$2,0)),"n/a")</f>
        <v>875.6</v>
      </c>
      <c r="BL25" s="60">
        <f>IFERROR(INDEX(current_projections!$A:$AEK,MATCH(Calculations_forecast!$B25,current_projections!$A:$A,0),MATCH(Calculations_forecast!BL$9,current_projections!$2:$2,0)),"n/a")</f>
        <v>900.5</v>
      </c>
      <c r="BM25" s="60">
        <f>IFERROR(INDEX(current_projections!$A:$AEK,MATCH(Calculations_forecast!$B25,current_projections!$A:$A,0),MATCH(Calculations_forecast!BM$9,current_projections!$2:$2,0)),"n/a")</f>
        <v>927.4</v>
      </c>
      <c r="BN25" s="60">
        <f>IFERROR(INDEX(current_projections!$A:$AEK,MATCH(Calculations_forecast!$B25,current_projections!$A:$A,0),MATCH(Calculations_forecast!BN$9,current_projections!$2:$2,0)),"n/a")</f>
        <v>938.6</v>
      </c>
      <c r="BO25" s="60">
        <f>IFERROR(INDEX(current_projections!$A:$AEK,MATCH(Calculations_forecast!$B25,current_projections!$A:$A,0),MATCH(Calculations_forecast!BO$9,current_projections!$2:$2,0)),"n/a")</f>
        <v>946.8</v>
      </c>
      <c r="BP25" s="60">
        <f>IFERROR(INDEX(current_projections!$A:$AEK,MATCH(Calculations_forecast!$B25,current_projections!$A:$A,0),MATCH(Calculations_forecast!BP$9,current_projections!$2:$2,0)),"n/a")</f>
        <v>967.5</v>
      </c>
      <c r="BQ25" s="60">
        <f>IFERROR(INDEX(current_projections!$A:$AEK,MATCH(Calculations_forecast!$B25,current_projections!$A:$A,0),MATCH(Calculations_forecast!BQ$9,current_projections!$2:$2,0)),"n/a")</f>
        <v>993.6</v>
      </c>
      <c r="BR25" s="60">
        <f>IFERROR(INDEX(current_projections!$A:$AEK,MATCH(Calculations_forecast!$B25,current_projections!$A:$A,0),MATCH(Calculations_forecast!BR$9,current_projections!$2:$2,0)),"n/a")</f>
        <v>996.4</v>
      </c>
      <c r="BS25" s="60">
        <f>IFERROR(INDEX(current_projections!$A:$AEK,MATCH(Calculations_forecast!$B25,current_projections!$A:$A,0),MATCH(Calculations_forecast!BS$9,current_projections!$2:$2,0)),"n/a")</f>
        <v>1008.7</v>
      </c>
      <c r="BT25" s="60">
        <f>IFERROR(INDEX(current_projections!$A:$AEK,MATCH(Calculations_forecast!$B25,current_projections!$A:$A,0),MATCH(Calculations_forecast!BT$9,current_projections!$2:$2,0)),"n/a")</f>
        <v>1025.2</v>
      </c>
      <c r="BU25" s="60">
        <f>IFERROR(INDEX(current_projections!$A:$AEK,MATCH(Calculations_forecast!$B25,current_projections!$A:$A,0),MATCH(Calculations_forecast!BU$9,current_projections!$2:$2,0)),"n/a")</f>
        <v>1036.2</v>
      </c>
      <c r="BV25" s="60">
        <f>IFERROR(INDEX(current_projections!$A:$AEK,MATCH(Calculations_forecast!$B25,current_projections!$A:$A,0),MATCH(Calculations_forecast!BV$9,current_projections!$2:$2,0)),"n/a")</f>
        <v>1056</v>
      </c>
      <c r="BW25" s="60">
        <f>IFERROR(INDEX(current_projections!$A:$AEK,MATCH(Calculations_forecast!$B25,current_projections!$A:$A,0),MATCH(Calculations_forecast!BW$9,current_projections!$2:$2,0)),"n/a")</f>
        <v>1056.9000000000001</v>
      </c>
      <c r="BX25" s="60">
        <f>IFERROR(INDEX(current_projections!$A:$AEK,MATCH(Calculations_forecast!$B25,current_projections!$A:$A,0),MATCH(Calculations_forecast!BX$9,current_projections!$2:$2,0)),"n/a")</f>
        <v>1070.4000000000001</v>
      </c>
      <c r="BY25" s="60">
        <f>IFERROR(INDEX(current_projections!$A:$AEK,MATCH(Calculations_forecast!$B25,current_projections!$A:$A,0),MATCH(Calculations_forecast!BY$9,current_projections!$2:$2,0)),"n/a")</f>
        <v>1078.2</v>
      </c>
      <c r="BZ25" s="60">
        <f>IFERROR(INDEX(current_projections!$A:$AEK,MATCH(Calculations_forecast!$B25,current_projections!$A:$A,0),MATCH(Calculations_forecast!BZ$9,current_projections!$2:$2,0)),"n/a")</f>
        <v>1109.9000000000001</v>
      </c>
      <c r="CA25" s="60">
        <f>IFERROR(INDEX(current_projections!$A:$AEK,MATCH(Calculations_forecast!$B25,current_projections!$A:$A,0),MATCH(Calculations_forecast!CA$9,current_projections!$2:$2,0)),"n/a")</f>
        <v>1116.5999999999999</v>
      </c>
      <c r="CB25" s="60">
        <f>IFERROR(INDEX(current_projections!$A:$AEK,MATCH(Calculations_forecast!$B25,current_projections!$A:$A,0),MATCH(Calculations_forecast!CB$9,current_projections!$2:$2,0)),"n/a")</f>
        <v>1145.8</v>
      </c>
      <c r="CC25" s="60">
        <f>IFERROR(INDEX(current_projections!$A:$AEK,MATCH(Calculations_forecast!$B25,current_projections!$A:$A,0),MATCH(Calculations_forecast!CC$9,current_projections!$2:$2,0)),"n/a")</f>
        <v>1164.5999999999999</v>
      </c>
      <c r="CD25" s="60">
        <f>IFERROR(INDEX(current_projections!$A:$AEK,MATCH(Calculations_forecast!$B25,current_projections!$A:$A,0),MATCH(Calculations_forecast!CD$9,current_projections!$2:$2,0)),"n/a")</f>
        <v>1180.5</v>
      </c>
      <c r="CE25" s="60">
        <f>IFERROR(INDEX(current_projections!$A:$AEK,MATCH(Calculations_forecast!$B25,current_projections!$A:$A,0),MATCH(Calculations_forecast!CE$9,current_projections!$2:$2,0)),"n/a")</f>
        <v>1212.5</v>
      </c>
      <c r="CF25" s="60">
        <f>IFERROR(INDEX(current_projections!$A:$AEK,MATCH(Calculations_forecast!$B25,current_projections!$A:$A,0),MATCH(Calculations_forecast!CF$9,current_projections!$2:$2,0)),"n/a")</f>
        <v>1230.7</v>
      </c>
      <c r="CG25" s="60">
        <f>IFERROR(INDEX(current_projections!$A:$AEK,MATCH(Calculations_forecast!$B25,current_projections!$A:$A,0),MATCH(Calculations_forecast!CG$9,current_projections!$2:$2,0)),"n/a")</f>
        <v>1242.5999999999999</v>
      </c>
      <c r="CH25" s="60">
        <f>IFERROR(INDEX(current_projections!$A:$AEK,MATCH(Calculations_forecast!$B25,current_projections!$A:$A,0),MATCH(Calculations_forecast!CH$9,current_projections!$2:$2,0)),"n/a")</f>
        <v>1268.5</v>
      </c>
      <c r="CI25" s="60">
        <f>IFERROR(INDEX(current_projections!$A:$AEK,MATCH(Calculations_forecast!$B25,current_projections!$A:$A,0),MATCH(Calculations_forecast!CI$9,current_projections!$2:$2,0)),"n/a")</f>
        <v>1284.2</v>
      </c>
      <c r="CJ25" s="60">
        <f>IFERROR(INDEX(current_projections!$A:$AEK,MATCH(Calculations_forecast!$B25,current_projections!$A:$A,0),MATCH(Calculations_forecast!CJ$9,current_projections!$2:$2,0)),"n/a")</f>
        <v>1296.5999999999999</v>
      </c>
      <c r="CK25" s="60">
        <f>IFERROR(INDEX(current_projections!$A:$AEK,MATCH(Calculations_forecast!$B25,current_projections!$A:$A,0),MATCH(Calculations_forecast!CK$9,current_projections!$2:$2,0)),"n/a")</f>
        <v>1306.3</v>
      </c>
      <c r="CL25" s="60">
        <f>IFERROR(INDEX(current_projections!$A:$AEK,MATCH(Calculations_forecast!$B25,current_projections!$A:$A,0),MATCH(Calculations_forecast!CL$9,current_projections!$2:$2,0)),"n/a")</f>
        <v>1308.8</v>
      </c>
      <c r="CM25" s="60">
        <f>IFERROR(INDEX(current_projections!$A:$AEK,MATCH(Calculations_forecast!$B25,current_projections!$A:$A,0),MATCH(Calculations_forecast!CM$9,current_projections!$2:$2,0)),"n/a")</f>
        <v>1326.4</v>
      </c>
      <c r="CN25" s="60">
        <f>IFERROR(INDEX(current_projections!$A:$AEK,MATCH(Calculations_forecast!$B25,current_projections!$A:$A,0),MATCH(Calculations_forecast!CN$9,current_projections!$2:$2,0)),"n/a")</f>
        <v>1334.8</v>
      </c>
      <c r="CO25" s="60">
        <f>IFERROR(INDEX(current_projections!$A:$AEK,MATCH(Calculations_forecast!$B25,current_projections!$A:$A,0),MATCH(Calculations_forecast!CO$9,current_projections!$2:$2,0)),"n/a")</f>
        <v>1354</v>
      </c>
      <c r="CP25" s="60">
        <f>IFERROR(INDEX(current_projections!$A:$AEK,MATCH(Calculations_forecast!$B25,current_projections!$A:$A,0),MATCH(Calculations_forecast!CP$9,current_projections!$2:$2,0)),"n/a")</f>
        <v>1362.8</v>
      </c>
      <c r="CQ25" s="60">
        <f>IFERROR(INDEX(current_projections!$A:$AEK,MATCH(Calculations_forecast!$B25,current_projections!$A:$A,0),MATCH(Calculations_forecast!CQ$9,current_projections!$2:$2,0)),"n/a")</f>
        <v>1351.8</v>
      </c>
      <c r="CR25" s="60">
        <f>IFERROR(INDEX(current_projections!$A:$AEK,MATCH(Calculations_forecast!$B25,current_projections!$A:$A,0),MATCH(Calculations_forecast!CR$9,current_projections!$2:$2,0)),"n/a")</f>
        <v>1359.1</v>
      </c>
      <c r="CS25" s="60">
        <f>IFERROR(INDEX(current_projections!$A:$AEK,MATCH(Calculations_forecast!$B25,current_projections!$A:$A,0),MATCH(Calculations_forecast!CS$9,current_projections!$2:$2,0)),"n/a")</f>
        <v>1367.4</v>
      </c>
      <c r="CT25" s="60">
        <f>IFERROR(INDEX(current_projections!$A:$AEK,MATCH(Calculations_forecast!$B25,current_projections!$A:$A,0),MATCH(Calculations_forecast!CT$9,current_projections!$2:$2,0)),"n/a")</f>
        <v>1381.4</v>
      </c>
      <c r="CU25" s="60">
        <f>IFERROR(INDEX(current_projections!$A:$AEK,MATCH(Calculations_forecast!$B25,current_projections!$A:$A,0),MATCH(Calculations_forecast!CU$9,current_projections!$2:$2,0)),"n/a")</f>
        <v>1373.4</v>
      </c>
      <c r="CV25" s="60">
        <f>IFERROR(INDEX(current_projections!$A:$AEK,MATCH(Calculations_forecast!$B25,current_projections!$A:$A,0),MATCH(Calculations_forecast!CV$9,current_projections!$2:$2,0)),"n/a")</f>
        <v>1389.4</v>
      </c>
      <c r="CW25" s="60">
        <f>IFERROR(INDEX(current_projections!$A:$AEK,MATCH(Calculations_forecast!$B25,current_projections!$A:$A,0),MATCH(Calculations_forecast!CW$9,current_projections!$2:$2,0)),"n/a")</f>
        <v>1423.4</v>
      </c>
      <c r="CX25" s="60">
        <f>IFERROR(INDEX(current_projections!$A:$AEK,MATCH(Calculations_forecast!$B25,current_projections!$A:$A,0),MATCH(Calculations_forecast!CX$9,current_projections!$2:$2,0)),"n/a")</f>
        <v>1422.9</v>
      </c>
      <c r="CY25" s="60">
        <f>IFERROR(INDEX(current_projections!$A:$AEK,MATCH(Calculations_forecast!$B25,current_projections!$A:$A,0),MATCH(Calculations_forecast!CY$9,current_projections!$2:$2,0)),"n/a")</f>
        <v>1437.6</v>
      </c>
      <c r="CZ25" s="60">
        <f>IFERROR(INDEX(current_projections!$A:$AEK,MATCH(Calculations_forecast!$B25,current_projections!$A:$A,0),MATCH(Calculations_forecast!CZ$9,current_projections!$2:$2,0)),"n/a")</f>
        <v>1452.9</v>
      </c>
      <c r="DA25" s="60">
        <f>IFERROR(INDEX(current_projections!$A:$AEK,MATCH(Calculations_forecast!$B25,current_projections!$A:$A,0),MATCH(Calculations_forecast!DA$9,current_projections!$2:$2,0)),"n/a")</f>
        <v>1455.7</v>
      </c>
      <c r="DB25" s="60">
        <f>IFERROR(INDEX(current_projections!$A:$AEK,MATCH(Calculations_forecast!$B25,current_projections!$A:$A,0),MATCH(Calculations_forecast!DB$9,current_projections!$2:$2,0)),"n/a")</f>
        <v>1451.6</v>
      </c>
      <c r="DC25" s="60">
        <f>IFERROR(INDEX(current_projections!$A:$AEK,MATCH(Calculations_forecast!$B25,current_projections!$A:$A,0),MATCH(Calculations_forecast!DC$9,current_projections!$2:$2,0)),"n/a")</f>
        <v>1471.3</v>
      </c>
      <c r="DD25" s="60">
        <f>IFERROR(INDEX(current_projections!$A:$AEK,MATCH(Calculations_forecast!$B25,current_projections!$A:$A,0),MATCH(Calculations_forecast!DD$9,current_projections!$2:$2,0)),"n/a")</f>
        <v>1487.7</v>
      </c>
      <c r="DE25" s="60">
        <f>IFERROR(INDEX(current_projections!$A:$AEK,MATCH(Calculations_forecast!$B25,current_projections!$A:$A,0),MATCH(Calculations_forecast!DE$9,current_projections!$2:$2,0)),"n/a")</f>
        <v>1496.7</v>
      </c>
      <c r="DF25" s="60">
        <f>IFERROR(INDEX(current_projections!$A:$AEK,MATCH(Calculations_forecast!$B25,current_projections!$A:$A,0),MATCH(Calculations_forecast!DF$9,current_projections!$2:$2,0)),"n/a")</f>
        <v>1515.7</v>
      </c>
      <c r="DG25" s="60">
        <f>IFERROR(INDEX(current_projections!$A:$AEK,MATCH(Calculations_forecast!$B25,current_projections!$A:$A,0),MATCH(Calculations_forecast!DG$9,current_projections!$2:$2,0)),"n/a")</f>
        <v>1516</v>
      </c>
      <c r="DH25" s="60">
        <f>IFERROR(INDEX(current_projections!$A:$AEK,MATCH(Calculations_forecast!$B25,current_projections!$A:$A,0),MATCH(Calculations_forecast!DH$9,current_projections!$2:$2,0)),"n/a")</f>
        <v>1542.5</v>
      </c>
      <c r="DI25" s="60">
        <f>IFERROR(INDEX(current_projections!$A:$AEK,MATCH(Calculations_forecast!$B25,current_projections!$A:$A,0),MATCH(Calculations_forecast!DI$9,current_projections!$2:$2,0)),"n/a")</f>
        <v>1555.2</v>
      </c>
      <c r="DJ25" s="60">
        <f>IFERROR(INDEX(current_projections!$A:$AEK,MATCH(Calculations_forecast!$B25,current_projections!$A:$A,0),MATCH(Calculations_forecast!DJ$9,current_projections!$2:$2,0)),"n/a")</f>
        <v>1574.8</v>
      </c>
      <c r="DK25" s="60">
        <f>IFERROR(INDEX(current_projections!$A:$AEK,MATCH(Calculations_forecast!$B25,current_projections!$A:$A,0),MATCH(Calculations_forecast!DK$9,current_projections!$2:$2,0)),"n/a")</f>
        <v>1568</v>
      </c>
      <c r="DL25" s="60">
        <f>IFERROR(INDEX(current_projections!$A:$AEK,MATCH(Calculations_forecast!$B25,current_projections!$A:$A,0),MATCH(Calculations_forecast!DL$9,current_projections!$2:$2,0)),"n/a")</f>
        <v>1603.7</v>
      </c>
      <c r="DM25" s="60">
        <f>IFERROR(INDEX(current_projections!$A:$AEK,MATCH(Calculations_forecast!$B25,current_projections!$A:$A,0),MATCH(Calculations_forecast!DM$9,current_projections!$2:$2,0)),"n/a")</f>
        <v>1627.3</v>
      </c>
      <c r="DN25" s="60">
        <f>IFERROR(INDEX(current_projections!$A:$AEK,MATCH(Calculations_forecast!$B25,current_projections!$A:$A,0),MATCH(Calculations_forecast!DN$9,current_projections!$2:$2,0)),"n/a")</f>
        <v>1647.5</v>
      </c>
      <c r="DO25" s="60">
        <f>IFERROR(INDEX(current_projections!$A:$AEK,MATCH(Calculations_forecast!$B25,current_projections!$A:$A,0),MATCH(Calculations_forecast!DO$9,current_projections!$2:$2,0)),"n/a")</f>
        <v>1669.4</v>
      </c>
      <c r="DP25" s="60">
        <f>IFERROR(INDEX(current_projections!$A:$AEK,MATCH(Calculations_forecast!$B25,current_projections!$A:$A,0),MATCH(Calculations_forecast!DP$9,current_projections!$2:$2,0)),"n/a")</f>
        <v>1695.2</v>
      </c>
      <c r="DQ25" s="60">
        <f>IFERROR(INDEX(current_projections!$A:$AEK,MATCH(Calculations_forecast!$B25,current_projections!$A:$A,0),MATCH(Calculations_forecast!DQ$9,current_projections!$2:$2,0)),"n/a")</f>
        <v>1734.5</v>
      </c>
      <c r="DR25" s="60">
        <f>IFERROR(INDEX(current_projections!$A:$AEK,MATCH(Calculations_forecast!$B25,current_projections!$A:$A,0),MATCH(Calculations_forecast!DR$9,current_projections!$2:$2,0)),"n/a")</f>
        <v>1782.3</v>
      </c>
      <c r="DS25" s="60">
        <f>IFERROR(INDEX(current_projections!$A:$AEK,MATCH(Calculations_forecast!$B25,current_projections!$A:$A,0),MATCH(Calculations_forecast!DS$9,current_projections!$2:$2,0)),"n/a")</f>
        <v>1790.7</v>
      </c>
      <c r="DT25" s="60">
        <f>IFERROR(INDEX(current_projections!$A:$AEK,MATCH(Calculations_forecast!$B25,current_projections!$A:$A,0),MATCH(Calculations_forecast!DT$9,current_projections!$2:$2,0)),"n/a")</f>
        <v>1823.1</v>
      </c>
      <c r="DU25" s="60">
        <f>IFERROR(INDEX(current_projections!$A:$AEK,MATCH(Calculations_forecast!$B25,current_projections!$A:$A,0),MATCH(Calculations_forecast!DU$9,current_projections!$2:$2,0)),"n/a")</f>
        <v>1832.3</v>
      </c>
      <c r="DV25" s="60">
        <f>IFERROR(INDEX(current_projections!$A:$AEK,MATCH(Calculations_forecast!$B25,current_projections!$A:$A,0),MATCH(Calculations_forecast!DV$9,current_projections!$2:$2,0)),"n/a")</f>
        <v>1861.2</v>
      </c>
      <c r="DW25" s="60">
        <f>IFERROR(INDEX(current_projections!$A:$AEK,MATCH(Calculations_forecast!$B25,current_projections!$A:$A,0),MATCH(Calculations_forecast!DW$9,current_projections!$2:$2,0)),"n/a")</f>
        <v>1905.4</v>
      </c>
      <c r="DX25" s="60">
        <f>IFERROR(INDEX(current_projections!$A:$AEK,MATCH(Calculations_forecast!$B25,current_projections!$A:$A,0),MATCH(Calculations_forecast!DX$9,current_projections!$2:$2,0)),"n/a")</f>
        <v>1947</v>
      </c>
      <c r="DY25" s="60">
        <f>IFERROR(INDEX(current_projections!$A:$AEK,MATCH(Calculations_forecast!$B25,current_projections!$A:$A,0),MATCH(Calculations_forecast!DY$9,current_projections!$2:$2,0)),"n/a")</f>
        <v>1952.7</v>
      </c>
      <c r="DZ25" s="60">
        <f>IFERROR(INDEX(current_projections!$A:$AEK,MATCH(Calculations_forecast!$B25,current_projections!$A:$A,0),MATCH(Calculations_forecast!DZ$9,current_projections!$2:$2,0)),"n/a")</f>
        <v>1992</v>
      </c>
      <c r="EA25" s="60">
        <f>IFERROR(INDEX(current_projections!$A:$AEK,MATCH(Calculations_forecast!$B25,current_projections!$A:$A,0),MATCH(Calculations_forecast!EA$9,current_projections!$2:$2,0)),"n/a")</f>
        <v>2038.9</v>
      </c>
      <c r="EB25" s="60">
        <f>IFERROR(INDEX(current_projections!$A:$AEK,MATCH(Calculations_forecast!$B25,current_projections!$A:$A,0),MATCH(Calculations_forecast!EB$9,current_projections!$2:$2,0)),"n/a")</f>
        <v>2073.5</v>
      </c>
      <c r="EC25" s="60">
        <f>IFERROR(INDEX(current_projections!$A:$AEK,MATCH(Calculations_forecast!$B25,current_projections!$A:$A,0),MATCH(Calculations_forecast!EC$9,current_projections!$2:$2,0)),"n/a")</f>
        <v>2100.4</v>
      </c>
      <c r="ED25" s="60">
        <f>IFERROR(INDEX(current_projections!$A:$AEK,MATCH(Calculations_forecast!$B25,current_projections!$A:$A,0),MATCH(Calculations_forecast!ED$9,current_projections!$2:$2,0)),"n/a")</f>
        <v>2142</v>
      </c>
      <c r="EE25" s="60">
        <f>IFERROR(INDEX(current_projections!$A:$AEK,MATCH(Calculations_forecast!$B25,current_projections!$A:$A,0),MATCH(Calculations_forecast!EE$9,current_projections!$2:$2,0)),"n/a")</f>
        <v>2172.4</v>
      </c>
      <c r="EF25" s="60">
        <f>IFERROR(INDEX(current_projections!$A:$AEK,MATCH(Calculations_forecast!$B25,current_projections!$A:$A,0),MATCH(Calculations_forecast!EF$9,current_projections!$2:$2,0)),"n/a")</f>
        <v>2199.4</v>
      </c>
      <c r="EG25" s="60">
        <f>IFERROR(INDEX(current_projections!$A:$AEK,MATCH(Calculations_forecast!$B25,current_projections!$A:$A,0),MATCH(Calculations_forecast!EG$9,current_projections!$2:$2,0)),"n/a")</f>
        <v>2221.1999999999998</v>
      </c>
      <c r="EH25" s="60">
        <f>IFERROR(INDEX(current_projections!$A:$AEK,MATCH(Calculations_forecast!$B25,current_projections!$A:$A,0),MATCH(Calculations_forecast!EH$9,current_projections!$2:$2,0)),"n/a")</f>
        <v>2251.8000000000002</v>
      </c>
      <c r="EI25" s="60">
        <f>IFERROR(INDEX(current_projections!$A:$AEK,MATCH(Calculations_forecast!$B25,current_projections!$A:$A,0),MATCH(Calculations_forecast!EI$9,current_projections!$2:$2,0)),"n/a")</f>
        <v>2287.3000000000002</v>
      </c>
      <c r="EJ25" s="60">
        <f>IFERROR(INDEX(current_projections!$A:$AEK,MATCH(Calculations_forecast!$B25,current_projections!$A:$A,0),MATCH(Calculations_forecast!EJ$9,current_projections!$2:$2,0)),"n/a")</f>
        <v>2321.4</v>
      </c>
      <c r="EK25" s="60">
        <f>IFERROR(INDEX(current_projections!$A:$AEK,MATCH(Calculations_forecast!$B25,current_projections!$A:$A,0),MATCH(Calculations_forecast!EK$9,current_projections!$2:$2,0)),"n/a")</f>
        <v>2357.1999999999998</v>
      </c>
      <c r="EL25" s="60">
        <f>IFERROR(INDEX(current_projections!$A:$AEK,MATCH(Calculations_forecast!$B25,current_projections!$A:$A,0),MATCH(Calculations_forecast!EL$9,current_projections!$2:$2,0)),"n/a")</f>
        <v>2389.6999999999998</v>
      </c>
      <c r="EM25" s="60">
        <f>IFERROR(INDEX(current_projections!$A:$AEK,MATCH(Calculations_forecast!$B25,current_projections!$A:$A,0),MATCH(Calculations_forecast!EM$9,current_projections!$2:$2,0)),"n/a")</f>
        <v>2426.9</v>
      </c>
      <c r="EN25" s="60">
        <f>IFERROR(INDEX(current_projections!$A:$AEK,MATCH(Calculations_forecast!$B25,current_projections!$A:$A,0),MATCH(Calculations_forecast!EN$9,current_projections!$2:$2,0)),"n/a")</f>
        <v>2452.9</v>
      </c>
      <c r="EO25" s="60">
        <f>IFERROR(INDEX(current_projections!$A:$AEK,MATCH(Calculations_forecast!$B25,current_projections!$A:$A,0),MATCH(Calculations_forecast!EO$9,current_projections!$2:$2,0)),"n/a")</f>
        <v>2495.1</v>
      </c>
      <c r="EP25" s="60">
        <f>IFERROR(INDEX(current_projections!$A:$AEK,MATCH(Calculations_forecast!$B25,current_projections!$A:$A,0),MATCH(Calculations_forecast!EP$9,current_projections!$2:$2,0)),"n/a")</f>
        <v>2529.1</v>
      </c>
      <c r="EQ25" s="60">
        <f>IFERROR(INDEX(current_projections!$A:$AEK,MATCH(Calculations_forecast!$B25,current_projections!$A:$A,0),MATCH(Calculations_forecast!EQ$9,current_projections!$2:$2,0)),"n/a")</f>
        <v>2580.6999999999998</v>
      </c>
      <c r="ER25" s="60">
        <f>IFERROR(INDEX(current_projections!$A:$AEK,MATCH(Calculations_forecast!$B25,current_projections!$A:$A,0),MATCH(Calculations_forecast!ER$9,current_projections!$2:$2,0)),"n/a")</f>
        <v>2610.9</v>
      </c>
      <c r="ES25" s="60">
        <f>IFERROR(INDEX(current_projections!$A:$AEK,MATCH(Calculations_forecast!$B25,current_projections!$A:$A,0),MATCH(Calculations_forecast!ES$9,current_projections!$2:$2,0)),"n/a")</f>
        <v>2630.7</v>
      </c>
      <c r="ET25" s="60">
        <f>IFERROR(INDEX(current_projections!$A:$AEK,MATCH(Calculations_forecast!$B25,current_projections!$A:$A,0),MATCH(Calculations_forecast!ET$9,current_projections!$2:$2,0)),"n/a")</f>
        <v>2674.7</v>
      </c>
      <c r="EU25" s="60">
        <f>IFERROR(INDEX(current_projections!$A:$AEK,MATCH(Calculations_forecast!$B25,current_projections!$A:$A,0),MATCH(Calculations_forecast!EU$9,current_projections!$2:$2,0)),"n/a")</f>
        <v>2719.2</v>
      </c>
      <c r="EV25" s="60">
        <f>IFERROR(INDEX(current_projections!$A:$AEK,MATCH(Calculations_forecast!$B25,current_projections!$A:$A,0),MATCH(Calculations_forecast!EV$9,current_projections!$2:$2,0)),"n/a")</f>
        <v>2770.3</v>
      </c>
      <c r="EW25" s="60">
        <f>IFERROR(INDEX(current_projections!$A:$AEK,MATCH(Calculations_forecast!$B25,current_projections!$A:$A,0),MATCH(Calculations_forecast!EW$9,current_projections!$2:$2,0)),"n/a")</f>
        <v>2809</v>
      </c>
      <c r="EX25" s="60">
        <f>IFERROR(INDEX(current_projections!$A:$AEK,MATCH(Calculations_forecast!$B25,current_projections!$A:$A,0),MATCH(Calculations_forecast!EX$9,current_projections!$2:$2,0)),"n/a")</f>
        <v>2864.9</v>
      </c>
      <c r="EY25" s="60">
        <f>IFERROR(INDEX(current_projections!$A:$AEK,MATCH(Calculations_forecast!$B25,current_projections!$A:$A,0),MATCH(Calculations_forecast!EY$9,current_projections!$2:$2,0)),"n/a")</f>
        <v>2909.3</v>
      </c>
      <c r="EZ25" s="60">
        <f>IFERROR(INDEX(current_projections!$A:$AEK,MATCH(Calculations_forecast!$B25,current_projections!$A:$A,0),MATCH(Calculations_forecast!EZ$9,current_projections!$2:$2,0)),"n/a")</f>
        <v>2971.1</v>
      </c>
      <c r="FA25" s="60">
        <f>IFERROR(INDEX(current_projections!$A:$AEK,MATCH(Calculations_forecast!$B25,current_projections!$A:$A,0),MATCH(Calculations_forecast!FA$9,current_projections!$2:$2,0)),"n/a")</f>
        <v>3027.5</v>
      </c>
      <c r="FB25" s="60">
        <f>IFERROR(INDEX(current_projections!$A:$AEK,MATCH(Calculations_forecast!$B25,current_projections!$A:$A,0),MATCH(Calculations_forecast!FB$9,current_projections!$2:$2,0)),"n/a")</f>
        <v>3020</v>
      </c>
      <c r="FC25" s="60">
        <f>IFERROR(INDEX(current_projections!$A:$AEK,MATCH(Calculations_forecast!$B25,current_projections!$A:$A,0),MATCH(Calculations_forecast!FC$9,current_projections!$2:$2,0)),"n/a")</f>
        <v>3019.7</v>
      </c>
      <c r="FD25" s="60">
        <f>IFERROR(INDEX(current_projections!$A:$AEK,MATCH(Calculations_forecast!$B25,current_projections!$A:$A,0),MATCH(Calculations_forecast!FD$9,current_projections!$2:$2,0)),"n/a")</f>
        <v>3067.6</v>
      </c>
      <c r="FE25" s="60">
        <f>IFERROR(INDEX(current_projections!$A:$AEK,MATCH(Calculations_forecast!$B25,current_projections!$A:$A,0),MATCH(Calculations_forecast!FE$9,current_projections!$2:$2,0)),"n/a")</f>
        <v>3089</v>
      </c>
      <c r="FF25" s="60">
        <f>IFERROR(INDEX(current_projections!$A:$AEK,MATCH(Calculations_forecast!$B25,current_projections!$A:$A,0),MATCH(Calculations_forecast!FF$9,current_projections!$2:$2,0)),"n/a")</f>
        <v>3117.8</v>
      </c>
      <c r="FG25" s="60">
        <f>IFERROR(INDEX(current_projections!$A:$AEK,MATCH(Calculations_forecast!$B25,current_projections!$A:$A,0),MATCH(Calculations_forecast!FG$9,current_projections!$2:$2,0)),"n/a")</f>
        <v>3131.9</v>
      </c>
      <c r="FH25" s="60">
        <f>IFERROR(INDEX(current_projections!$A:$AEK,MATCH(Calculations_forecast!$B25,current_projections!$A:$A,0),MATCH(Calculations_forecast!FH$9,current_projections!$2:$2,0)),"n/a")</f>
        <v>3164.7</v>
      </c>
      <c r="FI25" s="60">
        <f>IFERROR(INDEX(current_projections!$A:$AEK,MATCH(Calculations_forecast!$B25,current_projections!$A:$A,0),MATCH(Calculations_forecast!FI$9,current_projections!$2:$2,0)),"n/a")</f>
        <v>3157.9</v>
      </c>
      <c r="FJ25" s="60">
        <f>IFERROR(INDEX(current_projections!$A:$AEK,MATCH(Calculations_forecast!$B25,current_projections!$A:$A,0),MATCH(Calculations_forecast!FJ$9,current_projections!$2:$2,0)),"n/a")</f>
        <v>3164.1</v>
      </c>
      <c r="FK25" s="60">
        <f>IFERROR(INDEX(current_projections!$A:$AEK,MATCH(Calculations_forecast!$B25,current_projections!$A:$A,0),MATCH(Calculations_forecast!FK$9,current_projections!$2:$2,0)),"n/a")</f>
        <v>3156</v>
      </c>
      <c r="FL25" s="60">
        <f>IFERROR(INDEX(current_projections!$A:$AEK,MATCH(Calculations_forecast!$B25,current_projections!$A:$A,0),MATCH(Calculations_forecast!FL$9,current_projections!$2:$2,0)),"n/a")</f>
        <v>3168.6</v>
      </c>
      <c r="FM25" s="60">
        <f>IFERROR(INDEX(current_projections!$A:$AEK,MATCH(Calculations_forecast!$B25,current_projections!$A:$A,0),MATCH(Calculations_forecast!FM$9,current_projections!$2:$2,0)),"n/a")</f>
        <v>3137.5</v>
      </c>
      <c r="FN25" s="60">
        <f>IFERROR(INDEX(current_projections!$A:$AEK,MATCH(Calculations_forecast!$B25,current_projections!$A:$A,0),MATCH(Calculations_forecast!FN$9,current_projections!$2:$2,0)),"n/a")</f>
        <v>3131.4</v>
      </c>
      <c r="FO25" s="60">
        <f>IFERROR(INDEX(current_projections!$A:$AEK,MATCH(Calculations_forecast!$B25,current_projections!$A:$A,0),MATCH(Calculations_forecast!FO$9,current_projections!$2:$2,0)),"n/a")</f>
        <v>3144.7</v>
      </c>
      <c r="FP25" s="60">
        <f>IFERROR(INDEX(current_projections!$A:$AEK,MATCH(Calculations_forecast!$B25,current_projections!$A:$A,0),MATCH(Calculations_forecast!FP$9,current_projections!$2:$2,0)),"n/a")</f>
        <v>3131</v>
      </c>
      <c r="FQ25" s="60">
        <f>IFERROR(INDEX(current_projections!$A:$AEK,MATCH(Calculations_forecast!$B25,current_projections!$A:$A,0),MATCH(Calculations_forecast!FQ$9,current_projections!$2:$2,0)),"n/a")</f>
        <v>3139.6</v>
      </c>
      <c r="FR25" s="60">
        <f>IFERROR(INDEX(current_projections!$A:$AEK,MATCH(Calculations_forecast!$B25,current_projections!$A:$A,0),MATCH(Calculations_forecast!FR$9,current_projections!$2:$2,0)),"n/a")</f>
        <v>3132.7</v>
      </c>
      <c r="FS25" s="60">
        <f>IFERROR(INDEX(current_projections!$A:$AEK,MATCH(Calculations_forecast!$B25,current_projections!$A:$A,0),MATCH(Calculations_forecast!FS$9,current_projections!$2:$2,0)),"n/a")</f>
        <v>3125</v>
      </c>
      <c r="FT25" s="60">
        <f>IFERROR(INDEX(current_projections!$A:$AEK,MATCH(Calculations_forecast!$B25,current_projections!$A:$A,0),MATCH(Calculations_forecast!FT$9,current_projections!$2:$2,0)),"n/a")</f>
        <v>3132</v>
      </c>
      <c r="FU25" s="60">
        <f>IFERROR(INDEX(current_projections!$A:$AEK,MATCH(Calculations_forecast!$B25,current_projections!$A:$A,0),MATCH(Calculations_forecast!FU$9,current_projections!$2:$2,0)),"n/a")</f>
        <v>3134.1</v>
      </c>
      <c r="FV25" s="60">
        <f>IFERROR(INDEX(current_projections!$A:$AEK,MATCH(Calculations_forecast!$B25,current_projections!$A:$A,0),MATCH(Calculations_forecast!FV$9,current_projections!$2:$2,0)),"n/a")</f>
        <v>3138.5</v>
      </c>
      <c r="FW25" s="60">
        <f>IFERROR(INDEX(current_projections!$A:$AEK,MATCH(Calculations_forecast!$B25,current_projections!$A:$A,0),MATCH(Calculations_forecast!FW$9,current_projections!$2:$2,0)),"n/a")</f>
        <v>3139.1</v>
      </c>
      <c r="FX25" s="60">
        <f>IFERROR(INDEX(current_projections!$A:$AEK,MATCH(Calculations_forecast!$B25,current_projections!$A:$A,0),MATCH(Calculations_forecast!FX$9,current_projections!$2:$2,0)),"n/a")</f>
        <v>3150.9</v>
      </c>
      <c r="FY25" s="60">
        <f>IFERROR(INDEX(current_projections!$A:$AEK,MATCH(Calculations_forecast!$B25,current_projections!$A:$A,0),MATCH(Calculations_forecast!FY$9,current_projections!$2:$2,0)),"n/a")</f>
        <v>3189.9</v>
      </c>
      <c r="FZ25" s="60">
        <f>IFERROR(INDEX(current_projections!$A:$AEK,MATCH(Calculations_forecast!$B25,current_projections!$A:$A,0),MATCH(Calculations_forecast!FZ$9,current_projections!$2:$2,0)),"n/a")</f>
        <v>3188.2</v>
      </c>
      <c r="GA25" s="60">
        <f>IFERROR(INDEX(current_projections!$A:$AEK,MATCH(Calculations_forecast!$B25,current_projections!$A:$A,0),MATCH(Calculations_forecast!GA$9,current_projections!$2:$2,0)),"n/a")</f>
        <v>3188.5</v>
      </c>
      <c r="GB25" s="60">
        <f>IFERROR(INDEX(current_projections!$A:$AEK,MATCH(Calculations_forecast!$B25,current_projections!$A:$A,0),MATCH(Calculations_forecast!GB$9,current_projections!$2:$2,0)),"n/a")</f>
        <v>3237.6</v>
      </c>
      <c r="GC25" s="60">
        <f>IFERROR(INDEX(current_projections!$A:$AEK,MATCH(Calculations_forecast!$B25,current_projections!$A:$A,0),MATCH(Calculations_forecast!GC$9,current_projections!$2:$2,0)),"n/a")</f>
        <v>3257</v>
      </c>
      <c r="GD25" s="60">
        <f>IFERROR(INDEX(current_projections!$A:$AEK,MATCH(Calculations_forecast!$B25,current_projections!$A:$A,0),MATCH(Calculations_forecast!GD$9,current_projections!$2:$2,0)),"n/a")</f>
        <v>3253.8</v>
      </c>
      <c r="GE25" s="60">
        <f>IFERROR(INDEX(current_projections!$A:$AEK,MATCH(Calculations_forecast!$B25,current_projections!$A:$A,0),MATCH(Calculations_forecast!GE$9,current_projections!$2:$2,0)),"n/a")</f>
        <v>3262.7</v>
      </c>
      <c r="GF25" s="60">
        <f>IFERROR(INDEX(current_projections!$A:$AEK,MATCH(Calculations_forecast!$B25,current_projections!$A:$A,0),MATCH(Calculations_forecast!GF$9,current_projections!$2:$2,0)),"n/a")</f>
        <v>3278.2</v>
      </c>
      <c r="GG25" s="60">
        <f>IFERROR(INDEX(current_projections!$A:$AEK,MATCH(Calculations_forecast!$B25,current_projections!$A:$A,0),MATCH(Calculations_forecast!GG$9,current_projections!$2:$2,0)),"n/a")</f>
        <v>3300.5</v>
      </c>
      <c r="GH25" s="60">
        <f>IFERROR(INDEX(current_projections!$A:$AEK,MATCH(Calculations_forecast!$B25,current_projections!$A:$A,0),MATCH(Calculations_forecast!GH$9,current_projections!$2:$2,0)),"n/a")</f>
        <v>3322.4</v>
      </c>
      <c r="GI25" s="60">
        <f>IFERROR(INDEX(current_projections!$A:$AEK,MATCH(Calculations_forecast!$B25,current_projections!$A:$A,0),MATCH(Calculations_forecast!GI$9,current_projections!$2:$2,0)),"n/a")</f>
        <v>3346.4</v>
      </c>
      <c r="GJ25" s="60">
        <f>IFERROR(INDEX(current_projections!$A:$AEK,MATCH(Calculations_forecast!$B25,current_projections!$A:$A,0),MATCH(Calculations_forecast!GJ$9,current_projections!$2:$2,0)),"n/a")</f>
        <v>3360</v>
      </c>
      <c r="GK25" s="60">
        <f>IFERROR(INDEX(current_projections!$A:$AEK,MATCH(Calculations_forecast!$B25,current_projections!$A:$A,0),MATCH(Calculations_forecast!GK$9,current_projections!$2:$2,0)),"n/a")</f>
        <v>3372.3</v>
      </c>
      <c r="GL25" s="60">
        <f>IFERROR(INDEX(current_projections!$A:$AEK,MATCH(Calculations_forecast!$B25,current_projections!$A:$A,0),MATCH(Calculations_forecast!GL$9,current_projections!$2:$2,0)),"n/a")</f>
        <v>3419.1</v>
      </c>
      <c r="GM25" s="60">
        <f>IFERROR(INDEX(current_projections!$A:$AEK,MATCH(Calculations_forecast!$B25,current_projections!$A:$A,0),MATCH(Calculations_forecast!GM$9,current_projections!$2:$2,0)),"n/a")</f>
        <v>3456.8</v>
      </c>
      <c r="GN25" s="60">
        <f>IFERROR(INDEX(current_projections!$A:$AEK,MATCH(Calculations_forecast!$B25,current_projections!$A:$A,0),MATCH(Calculations_forecast!GN$9,current_projections!$2:$2,0)),"n/a")</f>
        <v>3506.6</v>
      </c>
      <c r="GO25" s="60">
        <f>IFERROR(INDEX(current_projections!$A:$AEK,MATCH(Calculations_forecast!$B25,current_projections!$A:$A,0),MATCH(Calculations_forecast!GO$9,current_projections!$2:$2,0)),"n/a")</f>
        <v>3550.5</v>
      </c>
      <c r="GP25" s="122">
        <f>IFERROR(INDEX(current_projections!$A:$AEK,MATCH(Calculations_forecast!$B25,current_projections!$A:$A,0),MATCH(Calculations_forecast!GP$9,current_projections!$2:$2,0)),"n/a")</f>
        <v>3575.9</v>
      </c>
      <c r="GQ25" s="122">
        <f>IFERROR(INDEX(current_projections!$A:$AEK,MATCH(Calculations_forecast!$B25,current_projections!$A:$A,0),MATCH(Calculations_forecast!GQ$9,current_projections!$2:$2,0)),"n/a")</f>
        <v>3597.752119094599</v>
      </c>
      <c r="GR25" s="60">
        <f>IFERROR(INDEX(current_projections!$A:$AEK,MATCH(Calculations_forecast!$B25,current_projections!$A:$A,0),MATCH(Calculations_forecast!GR$9,current_projections!$2:$2,0)),"n/a")</f>
        <v>3606.445778343606</v>
      </c>
      <c r="GS25" s="60">
        <f>IFERROR(INDEX(current_projections!$A:$AEK,MATCH(Calculations_forecast!$B25,current_projections!$A:$A,0),MATCH(Calculations_forecast!GS$9,current_projections!$2:$2,0)),"n/a")</f>
        <v>3611.0077214802077</v>
      </c>
      <c r="GT25" s="60">
        <f>IFERROR(INDEX(current_projections!$A:$AEK,MATCH(Calculations_forecast!$B25,current_projections!$A:$A,0),MATCH(Calculations_forecast!GT$9,current_projections!$2:$2,0)),"n/a")</f>
        <v>3584.5391636572485</v>
      </c>
      <c r="GU25" s="60">
        <f>IFERROR(INDEX(current_projections!$A:$AEK,MATCH(Calculations_forecast!$B25,current_projections!$A:$A,0),MATCH(Calculations_forecast!GU$9,current_projections!$2:$2,0)),"n/a")</f>
        <v>3570.1876074493616</v>
      </c>
      <c r="GV25" s="60">
        <f>IFERROR(INDEX(current_projections!$A:$AEK,MATCH(Calculations_forecast!$B25,current_projections!$A:$A,0),MATCH(Calculations_forecast!GV$9,current_projections!$2:$2,0)),"n/a")</f>
        <v>3564.7576800685229</v>
      </c>
      <c r="GW25" s="60">
        <f>IFERROR(INDEX(current_projections!$A:$AEK,MATCH(Calculations_forecast!$B25,current_projections!$A:$A,0),MATCH(Calculations_forecast!GW$9,current_projections!$2:$2,0)),"n/a")</f>
        <v>3568.3172052619379</v>
      </c>
      <c r="GX25" s="60">
        <f>IFERROR(INDEX(current_projections!$A:$AEK,MATCH(Calculations_forecast!$B25,current_projections!$A:$A,0),MATCH(Calculations_forecast!GX$9,current_projections!$2:$2,0)),"n/a")</f>
        <v>3572.768273690257</v>
      </c>
      <c r="GY25" s="60">
        <f>IFERROR(INDEX(current_projections!$A:$AEK,MATCH(Calculations_forecast!$B25,current_projections!$A:$A,0),MATCH(Calculations_forecast!GY$9,current_projections!$2:$2,0)),"n/a")</f>
        <v>3577.999986185253</v>
      </c>
      <c r="GZ25" s="122">
        <f>IFERROR(INDEX(current_projections!$A:$AEK,MATCH(Calculations_forecast!$B25,current_projections!$A:$A,0),MATCH(Calculations_forecast!GZ$9,current_projections!$2:$2,0)),"n/a")</f>
        <v>3583.1201473071301</v>
      </c>
      <c r="HA25" s="122">
        <f>IFERROR(INDEX(current_projections!$A:$AEK,MATCH(Calculations_forecast!$B25,current_projections!$A:$A,0),MATCH(Calculations_forecast!HA$9,current_projections!$2:$2,0)),"n/a")</f>
        <v>3587.3482729217135</v>
      </c>
      <c r="HB25" s="122">
        <f>IFERROR(INDEX(current_projections!$A:$AEK,MATCH(Calculations_forecast!$B25,current_projections!$A:$A,0),MATCH(Calculations_forecast!HB$9,current_projections!$2:$2,0)),"n/a")</f>
        <v>3591.3534936463029</v>
      </c>
      <c r="HC25" s="60">
        <f>IFERROR(INDEX(current_projections!$A:$AEK,MATCH(Calculations_forecast!$B25,current_projections!$A:$A,0),MATCH(Calculations_forecast!HC$9,current_projections!$2:$2,0)),"n/a")</f>
        <v>3591.0203285222237</v>
      </c>
      <c r="IW25"/>
      <c r="IX25"/>
      <c r="IY25"/>
    </row>
    <row r="26" spans="1:259" s="60" customFormat="1">
      <c r="A26" s="7"/>
      <c r="B26" s="60" t="s">
        <v>550</v>
      </c>
      <c r="C26" s="60" t="str">
        <f>IFERROR(INDEX(current_projections!$A:$AEK,MATCH(Calculations_forecast!$B26,current_projections!$A:$A,0),MATCH(Calculations_forecast!C$9,current_projections!$2:$2,0)),"n/a")</f>
        <v>n/a</v>
      </c>
      <c r="D26" s="60" t="str">
        <f>IFERROR(INDEX(current_projections!$A:$AEK,MATCH(Calculations_forecast!$B26,current_projections!$A:$A,0),MATCH(Calculations_forecast!D$9,current_projections!$2:$2,0)),"n/a")</f>
        <v>n/a</v>
      </c>
      <c r="E26" s="60" t="str">
        <f>IFERROR(INDEX(current_projections!$A:$AEK,MATCH(Calculations_forecast!$B26,current_projections!$A:$A,0),MATCH(Calculations_forecast!E$9,current_projections!$2:$2,0)),"n/a")</f>
        <v>n/a</v>
      </c>
      <c r="F26" s="60" t="str">
        <f>IFERROR(INDEX(current_projections!$A:$AEK,MATCH(Calculations_forecast!$B26,current_projections!$A:$A,0),MATCH(Calculations_forecast!F$9,current_projections!$2:$2,0)),"n/a")</f>
        <v>n/a</v>
      </c>
      <c r="G26" s="60" t="str">
        <f>IFERROR(INDEX(current_projections!$A:$AEK,MATCH(Calculations_forecast!$B26,current_projections!$A:$A,0),MATCH(Calculations_forecast!G$9,current_projections!$2:$2,0)),"n/a")</f>
        <v>n/a</v>
      </c>
      <c r="H26" s="60" t="str">
        <f>IFERROR(INDEX(current_projections!$A:$AEK,MATCH(Calculations_forecast!$B26,current_projections!$A:$A,0),MATCH(Calculations_forecast!H$9,current_projections!$2:$2,0)),"n/a")</f>
        <v>n/a</v>
      </c>
      <c r="I26" s="60" t="str">
        <f>IFERROR(INDEX(current_projections!$A:$AEK,MATCH(Calculations_forecast!$B26,current_projections!$A:$A,0),MATCH(Calculations_forecast!I$9,current_projections!$2:$2,0)),"n/a")</f>
        <v>n/a</v>
      </c>
      <c r="J26" s="60" t="str">
        <f>IFERROR(INDEX(current_projections!$A:$AEK,MATCH(Calculations_forecast!$B26,current_projections!$A:$A,0),MATCH(Calculations_forecast!J$9,current_projections!$2:$2,0)),"n/a")</f>
        <v>n/a</v>
      </c>
      <c r="K26" s="60" t="str">
        <f>IFERROR(INDEX(current_projections!$A:$AEK,MATCH(Calculations_forecast!$B26,current_projections!$A:$A,0),MATCH(Calculations_forecast!K$9,current_projections!$2:$2,0)),"n/a")</f>
        <v>n/a</v>
      </c>
      <c r="L26" s="60" t="str">
        <f>IFERROR(INDEX(current_projections!$A:$AEK,MATCH(Calculations_forecast!$B26,current_projections!$A:$A,0),MATCH(Calculations_forecast!L$9,current_projections!$2:$2,0)),"n/a")</f>
        <v>n/a</v>
      </c>
      <c r="M26" s="60" t="str">
        <f>IFERROR(INDEX(current_projections!$A:$AEK,MATCH(Calculations_forecast!$B26,current_projections!$A:$A,0),MATCH(Calculations_forecast!M$9,current_projections!$2:$2,0)),"n/a")</f>
        <v>n/a</v>
      </c>
      <c r="N26" s="60" t="str">
        <f>IFERROR(INDEX(current_projections!$A:$AEK,MATCH(Calculations_forecast!$B26,current_projections!$A:$A,0),MATCH(Calculations_forecast!N$9,current_projections!$2:$2,0)),"n/a")</f>
        <v>n/a</v>
      </c>
      <c r="O26" s="60" t="str">
        <f>IFERROR(INDEX(current_projections!$A:$AEK,MATCH(Calculations_forecast!$B26,current_projections!$A:$A,0),MATCH(Calculations_forecast!O$9,current_projections!$2:$2,0)),"n/a")</f>
        <v>n/a</v>
      </c>
      <c r="P26" s="60" t="str">
        <f>IFERROR(INDEX(current_projections!$A:$AEK,MATCH(Calculations_forecast!$B26,current_projections!$A:$A,0),MATCH(Calculations_forecast!P$9,current_projections!$2:$2,0)),"n/a")</f>
        <v>n/a</v>
      </c>
      <c r="Q26" s="60" t="str">
        <f>IFERROR(INDEX(current_projections!$A:$AEK,MATCH(Calculations_forecast!$B26,current_projections!$A:$A,0),MATCH(Calculations_forecast!Q$9,current_projections!$2:$2,0)),"n/a")</f>
        <v>n/a</v>
      </c>
      <c r="R26" s="60" t="str">
        <f>IFERROR(INDEX(current_projections!$A:$AEK,MATCH(Calculations_forecast!$B26,current_projections!$A:$A,0),MATCH(Calculations_forecast!R$9,current_projections!$2:$2,0)),"n/a")</f>
        <v>n/a</v>
      </c>
      <c r="S26" s="60" t="str">
        <f>IFERROR(INDEX(current_projections!$A:$AEK,MATCH(Calculations_forecast!$B26,current_projections!$A:$A,0),MATCH(Calculations_forecast!S$9,current_projections!$2:$2,0)),"n/a")</f>
        <v>n/a</v>
      </c>
      <c r="T26" s="60" t="str">
        <f>IFERROR(INDEX(current_projections!$A:$AEK,MATCH(Calculations_forecast!$B26,current_projections!$A:$A,0),MATCH(Calculations_forecast!T$9,current_projections!$2:$2,0)),"n/a")</f>
        <v>n/a</v>
      </c>
      <c r="U26" s="60" t="str">
        <f>IFERROR(INDEX(current_projections!$A:$AEK,MATCH(Calculations_forecast!$B26,current_projections!$A:$A,0),MATCH(Calculations_forecast!U$9,current_projections!$2:$2,0)),"n/a")</f>
        <v>n/a</v>
      </c>
      <c r="V26" s="60" t="str">
        <f>IFERROR(INDEX(current_projections!$A:$AEK,MATCH(Calculations_forecast!$B26,current_projections!$A:$A,0),MATCH(Calculations_forecast!V$9,current_projections!$2:$2,0)),"n/a")</f>
        <v>n/a</v>
      </c>
      <c r="W26" s="60" t="str">
        <f>IFERROR(INDEX(current_projections!$A:$AEK,MATCH(Calculations_forecast!$B26,current_projections!$A:$A,0),MATCH(Calculations_forecast!W$9,current_projections!$2:$2,0)),"n/a")</f>
        <v>n/a</v>
      </c>
      <c r="X26" s="60" t="str">
        <f>IFERROR(INDEX(current_projections!$A:$AEK,MATCH(Calculations_forecast!$B26,current_projections!$A:$A,0),MATCH(Calculations_forecast!X$9,current_projections!$2:$2,0)),"n/a")</f>
        <v>n/a</v>
      </c>
      <c r="Y26" s="60" t="str">
        <f>IFERROR(INDEX(current_projections!$A:$AEK,MATCH(Calculations_forecast!$B26,current_projections!$A:$A,0),MATCH(Calculations_forecast!Y$9,current_projections!$2:$2,0)),"n/a")</f>
        <v>n/a</v>
      </c>
      <c r="Z26" s="60" t="str">
        <f>IFERROR(INDEX(current_projections!$A:$AEK,MATCH(Calculations_forecast!$B26,current_projections!$A:$A,0),MATCH(Calculations_forecast!Z$9,current_projections!$2:$2,0)),"n/a")</f>
        <v>n/a</v>
      </c>
      <c r="AA26" s="60" t="str">
        <f>IFERROR(INDEX(current_projections!$A:$AEK,MATCH(Calculations_forecast!$B26,current_projections!$A:$A,0),MATCH(Calculations_forecast!AA$9,current_projections!$2:$2,0)),"n/a")</f>
        <v>n/a</v>
      </c>
      <c r="AB26" s="60" t="str">
        <f>IFERROR(INDEX(current_projections!$A:$AEK,MATCH(Calculations_forecast!$B26,current_projections!$A:$A,0),MATCH(Calculations_forecast!AB$9,current_projections!$2:$2,0)),"n/a")</f>
        <v>n/a</v>
      </c>
      <c r="AC26" s="60" t="str">
        <f>IFERROR(INDEX(current_projections!$A:$AEK,MATCH(Calculations_forecast!$B26,current_projections!$A:$A,0),MATCH(Calculations_forecast!AC$9,current_projections!$2:$2,0)),"n/a")</f>
        <v>n/a</v>
      </c>
      <c r="AD26" s="60" t="str">
        <f>IFERROR(INDEX(current_projections!$A:$AEK,MATCH(Calculations_forecast!$B26,current_projections!$A:$A,0),MATCH(Calculations_forecast!AD$9,current_projections!$2:$2,0)),"n/a")</f>
        <v>n/a</v>
      </c>
      <c r="AE26" s="60" t="str">
        <f>IFERROR(INDEX(current_projections!$A:$AEK,MATCH(Calculations_forecast!$B26,current_projections!$A:$A,0),MATCH(Calculations_forecast!AE$9,current_projections!$2:$2,0)),"n/a")</f>
        <v>n/a</v>
      </c>
      <c r="AF26" s="60" t="str">
        <f>IFERROR(INDEX(current_projections!$A:$AEK,MATCH(Calculations_forecast!$B26,current_projections!$A:$A,0),MATCH(Calculations_forecast!AF$9,current_projections!$2:$2,0)),"n/a")</f>
        <v>n/a</v>
      </c>
      <c r="AG26" s="60" t="str">
        <f>IFERROR(INDEX(current_projections!$A:$AEK,MATCH(Calculations_forecast!$B26,current_projections!$A:$A,0),MATCH(Calculations_forecast!AG$9,current_projections!$2:$2,0)),"n/a")</f>
        <v>n/a</v>
      </c>
      <c r="AH26" s="60" t="str">
        <f>IFERROR(INDEX(current_projections!$A:$AEK,MATCH(Calculations_forecast!$B26,current_projections!$A:$A,0),MATCH(Calculations_forecast!AH$9,current_projections!$2:$2,0)),"n/a")</f>
        <v>n/a</v>
      </c>
      <c r="AI26" s="60" t="str">
        <f>IFERROR(INDEX(current_projections!$A:$AEK,MATCH(Calculations_forecast!$B26,current_projections!$A:$A,0),MATCH(Calculations_forecast!AI$9,current_projections!$2:$2,0)),"n/a")</f>
        <v>n/a</v>
      </c>
      <c r="AJ26" s="60" t="str">
        <f>IFERROR(INDEX(current_projections!$A:$AEK,MATCH(Calculations_forecast!$B26,current_projections!$A:$A,0),MATCH(Calculations_forecast!AJ$9,current_projections!$2:$2,0)),"n/a")</f>
        <v>n/a</v>
      </c>
      <c r="AK26" s="60" t="str">
        <f>IFERROR(INDEX(current_projections!$A:$AEK,MATCH(Calculations_forecast!$B26,current_projections!$A:$A,0),MATCH(Calculations_forecast!AK$9,current_projections!$2:$2,0)),"n/a")</f>
        <v>n/a</v>
      </c>
      <c r="AL26" s="60" t="str">
        <f>IFERROR(INDEX(current_projections!$A:$AEK,MATCH(Calculations_forecast!$B26,current_projections!$A:$A,0),MATCH(Calculations_forecast!AL$9,current_projections!$2:$2,0)),"n/a")</f>
        <v>n/a</v>
      </c>
      <c r="AM26" s="60" t="str">
        <f>IFERROR(INDEX(current_projections!$A:$AEK,MATCH(Calculations_forecast!$B26,current_projections!$A:$A,0),MATCH(Calculations_forecast!AM$9,current_projections!$2:$2,0)),"n/a")</f>
        <v>n/a</v>
      </c>
      <c r="AN26" s="60" t="str">
        <f>IFERROR(INDEX(current_projections!$A:$AEK,MATCH(Calculations_forecast!$B26,current_projections!$A:$A,0),MATCH(Calculations_forecast!AN$9,current_projections!$2:$2,0)),"n/a")</f>
        <v>n/a</v>
      </c>
      <c r="AO26" s="60" t="str">
        <f>IFERROR(INDEX(current_projections!$A:$AEK,MATCH(Calculations_forecast!$B26,current_projections!$A:$A,0),MATCH(Calculations_forecast!AO$9,current_projections!$2:$2,0)),"n/a")</f>
        <v>n/a</v>
      </c>
      <c r="AP26" s="60" t="str">
        <f>IFERROR(INDEX(current_projections!$A:$AEK,MATCH(Calculations_forecast!$B26,current_projections!$A:$A,0),MATCH(Calculations_forecast!AP$9,current_projections!$2:$2,0)),"n/a")</f>
        <v>n/a</v>
      </c>
      <c r="AQ26" s="60" t="str">
        <f>IFERROR(INDEX(current_projections!$A:$AEK,MATCH(Calculations_forecast!$B26,current_projections!$A:$A,0),MATCH(Calculations_forecast!AQ$9,current_projections!$2:$2,0)),"n/a")</f>
        <v>n/a</v>
      </c>
      <c r="AR26" s="60" t="str">
        <f>IFERROR(INDEX(current_projections!$A:$AEK,MATCH(Calculations_forecast!$B26,current_projections!$A:$A,0),MATCH(Calculations_forecast!AR$9,current_projections!$2:$2,0)),"n/a")</f>
        <v>n/a</v>
      </c>
      <c r="AS26" s="60" t="str">
        <f>IFERROR(INDEX(current_projections!$A:$AEK,MATCH(Calculations_forecast!$B26,current_projections!$A:$A,0),MATCH(Calculations_forecast!AS$9,current_projections!$2:$2,0)),"n/a")</f>
        <v>n/a</v>
      </c>
      <c r="AT26" s="60" t="str">
        <f>IFERROR(INDEX(current_projections!$A:$AEK,MATCH(Calculations_forecast!$B26,current_projections!$A:$A,0),MATCH(Calculations_forecast!AT$9,current_projections!$2:$2,0)),"n/a")</f>
        <v>n/a</v>
      </c>
      <c r="AU26" s="60" t="str">
        <f>IFERROR(INDEX(current_projections!$A:$AEK,MATCH(Calculations_forecast!$B26,current_projections!$A:$A,0),MATCH(Calculations_forecast!AU$9,current_projections!$2:$2,0)),"n/a")</f>
        <v>n/a</v>
      </c>
      <c r="AV26" s="60" t="str">
        <f>IFERROR(INDEX(current_projections!$A:$AEK,MATCH(Calculations_forecast!$B26,current_projections!$A:$A,0),MATCH(Calculations_forecast!AV$9,current_projections!$2:$2,0)),"n/a")</f>
        <v>n/a</v>
      </c>
      <c r="AW26" s="60" t="str">
        <f>IFERROR(INDEX(current_projections!$A:$AEK,MATCH(Calculations_forecast!$B26,current_projections!$A:$A,0),MATCH(Calculations_forecast!AW$9,current_projections!$2:$2,0)),"n/a")</f>
        <v>n/a</v>
      </c>
      <c r="AX26" s="60" t="str">
        <f>IFERROR(INDEX(current_projections!$A:$AEK,MATCH(Calculations_forecast!$B26,current_projections!$A:$A,0),MATCH(Calculations_forecast!AX$9,current_projections!$2:$2,0)),"n/a")</f>
        <v>n/a</v>
      </c>
      <c r="AY26" s="60" t="str">
        <f>IFERROR(INDEX(current_projections!$A:$AEK,MATCH(Calculations_forecast!$B26,current_projections!$A:$A,0),MATCH(Calculations_forecast!AY$9,current_projections!$2:$2,0)),"n/a")</f>
        <v>n/a</v>
      </c>
      <c r="AZ26" s="60" t="str">
        <f>IFERROR(INDEX(current_projections!$A:$AEK,MATCH(Calculations_forecast!$B26,current_projections!$A:$A,0),MATCH(Calculations_forecast!AZ$9,current_projections!$2:$2,0)),"n/a")</f>
        <v>n/a</v>
      </c>
      <c r="BA26" s="60" t="str">
        <f>IFERROR(INDEX(current_projections!$A:$AEK,MATCH(Calculations_forecast!$B26,current_projections!$A:$A,0),MATCH(Calculations_forecast!BA$9,current_projections!$2:$2,0)),"n/a")</f>
        <v>n/a</v>
      </c>
      <c r="BB26" s="60" t="str">
        <f>IFERROR(INDEX(current_projections!$A:$AEK,MATCH(Calculations_forecast!$B26,current_projections!$A:$A,0),MATCH(Calculations_forecast!BB$9,current_projections!$2:$2,0)),"n/a")</f>
        <v>n/a</v>
      </c>
      <c r="BC26" s="60" t="str">
        <f>IFERROR(INDEX(current_projections!$A:$AEK,MATCH(Calculations_forecast!$B26,current_projections!$A:$A,0),MATCH(Calculations_forecast!BC$9,current_projections!$2:$2,0)),"n/a")</f>
        <v>n/a</v>
      </c>
      <c r="BD26" s="60" t="str">
        <f>IFERROR(INDEX(current_projections!$A:$AEK,MATCH(Calculations_forecast!$B26,current_projections!$A:$A,0),MATCH(Calculations_forecast!BD$9,current_projections!$2:$2,0)),"n/a")</f>
        <v>n/a</v>
      </c>
      <c r="BE26" s="60" t="str">
        <f>IFERROR(INDEX(current_projections!$A:$AEK,MATCH(Calculations_forecast!$B26,current_projections!$A:$A,0),MATCH(Calculations_forecast!BE$9,current_projections!$2:$2,0)),"n/a")</f>
        <v>n/a</v>
      </c>
      <c r="BF26" s="60" t="str">
        <f>IFERROR(INDEX(current_projections!$A:$AEK,MATCH(Calculations_forecast!$B26,current_projections!$A:$A,0),MATCH(Calculations_forecast!BF$9,current_projections!$2:$2,0)),"n/a")</f>
        <v>n/a</v>
      </c>
      <c r="BG26" s="60" t="str">
        <f>IFERROR(INDEX(current_projections!$A:$AEK,MATCH(Calculations_forecast!$B26,current_projections!$A:$A,0),MATCH(Calculations_forecast!BG$9,current_projections!$2:$2,0)),"n/a")</f>
        <v>n/a</v>
      </c>
      <c r="BH26" s="60" t="str">
        <f>IFERROR(INDEX(current_projections!$A:$AEK,MATCH(Calculations_forecast!$B26,current_projections!$A:$A,0),MATCH(Calculations_forecast!BH$9,current_projections!$2:$2,0)),"n/a")</f>
        <v>n/a</v>
      </c>
      <c r="BI26" s="60" t="str">
        <f>IFERROR(INDEX(current_projections!$A:$AEK,MATCH(Calculations_forecast!$B26,current_projections!$A:$A,0),MATCH(Calculations_forecast!BI$9,current_projections!$2:$2,0)),"n/a")</f>
        <v>n/a</v>
      </c>
      <c r="BJ26" s="60" t="str">
        <f>IFERROR(INDEX(current_projections!$A:$AEK,MATCH(Calculations_forecast!$B26,current_projections!$A:$A,0),MATCH(Calculations_forecast!BJ$9,current_projections!$2:$2,0)),"n/a")</f>
        <v>n/a</v>
      </c>
      <c r="BK26" s="60" t="str">
        <f>IFERROR(INDEX(current_projections!$A:$AEK,MATCH(Calculations_forecast!$B26,current_projections!$A:$A,0),MATCH(Calculations_forecast!BK$9,current_projections!$2:$2,0)),"n/a")</f>
        <v>n/a</v>
      </c>
      <c r="BL26" s="60" t="str">
        <f>IFERROR(INDEX(current_projections!$A:$AEK,MATCH(Calculations_forecast!$B26,current_projections!$A:$A,0),MATCH(Calculations_forecast!BL$9,current_projections!$2:$2,0)),"n/a")</f>
        <v>n/a</v>
      </c>
      <c r="BM26" s="60" t="str">
        <f>IFERROR(INDEX(current_projections!$A:$AEK,MATCH(Calculations_forecast!$B26,current_projections!$A:$A,0),MATCH(Calculations_forecast!BM$9,current_projections!$2:$2,0)),"n/a")</f>
        <v>n/a</v>
      </c>
      <c r="BN26" s="60" t="str">
        <f>IFERROR(INDEX(current_projections!$A:$AEK,MATCH(Calculations_forecast!$B26,current_projections!$A:$A,0),MATCH(Calculations_forecast!BN$9,current_projections!$2:$2,0)),"n/a")</f>
        <v>n/a</v>
      </c>
      <c r="BO26" s="60" t="str">
        <f>IFERROR(INDEX(current_projections!$A:$AEK,MATCH(Calculations_forecast!$B26,current_projections!$A:$A,0),MATCH(Calculations_forecast!BO$9,current_projections!$2:$2,0)),"n/a")</f>
        <v>n/a</v>
      </c>
      <c r="BP26" s="60" t="str">
        <f>IFERROR(INDEX(current_projections!$A:$AEK,MATCH(Calculations_forecast!$B26,current_projections!$A:$A,0),MATCH(Calculations_forecast!BP$9,current_projections!$2:$2,0)),"n/a")</f>
        <v>n/a</v>
      </c>
      <c r="BQ26" s="60" t="str">
        <f>IFERROR(INDEX(current_projections!$A:$AEK,MATCH(Calculations_forecast!$B26,current_projections!$A:$A,0),MATCH(Calculations_forecast!BQ$9,current_projections!$2:$2,0)),"n/a")</f>
        <v>n/a</v>
      </c>
      <c r="BR26" s="60" t="str">
        <f>IFERROR(INDEX(current_projections!$A:$AEK,MATCH(Calculations_forecast!$B26,current_projections!$A:$A,0),MATCH(Calculations_forecast!BR$9,current_projections!$2:$2,0)),"n/a")</f>
        <v>n/a</v>
      </c>
      <c r="BS26" s="60" t="str">
        <f>IFERROR(INDEX(current_projections!$A:$AEK,MATCH(Calculations_forecast!$B26,current_projections!$A:$A,0),MATCH(Calculations_forecast!BS$9,current_projections!$2:$2,0)),"n/a")</f>
        <v>n/a</v>
      </c>
      <c r="BT26" s="60" t="str">
        <f>IFERROR(INDEX(current_projections!$A:$AEK,MATCH(Calculations_forecast!$B26,current_projections!$A:$A,0),MATCH(Calculations_forecast!BT$9,current_projections!$2:$2,0)),"n/a")</f>
        <v>n/a</v>
      </c>
      <c r="BU26" s="60" t="str">
        <f>IFERROR(INDEX(current_projections!$A:$AEK,MATCH(Calculations_forecast!$B26,current_projections!$A:$A,0),MATCH(Calculations_forecast!BU$9,current_projections!$2:$2,0)),"n/a")</f>
        <v>n/a</v>
      </c>
      <c r="BV26" s="60" t="str">
        <f>IFERROR(INDEX(current_projections!$A:$AEK,MATCH(Calculations_forecast!$B26,current_projections!$A:$A,0),MATCH(Calculations_forecast!BV$9,current_projections!$2:$2,0)),"n/a")</f>
        <v>n/a</v>
      </c>
      <c r="BW26" s="60" t="str">
        <f>IFERROR(INDEX(current_projections!$A:$AEK,MATCH(Calculations_forecast!$B26,current_projections!$A:$A,0),MATCH(Calculations_forecast!BW$9,current_projections!$2:$2,0)),"n/a")</f>
        <v>n/a</v>
      </c>
      <c r="BX26" s="60" t="str">
        <f>IFERROR(INDEX(current_projections!$A:$AEK,MATCH(Calculations_forecast!$B26,current_projections!$A:$A,0),MATCH(Calculations_forecast!BX$9,current_projections!$2:$2,0)),"n/a")</f>
        <v>n/a</v>
      </c>
      <c r="BY26" s="60" t="str">
        <f>IFERROR(INDEX(current_projections!$A:$AEK,MATCH(Calculations_forecast!$B26,current_projections!$A:$A,0),MATCH(Calculations_forecast!BY$9,current_projections!$2:$2,0)),"n/a")</f>
        <v>n/a</v>
      </c>
      <c r="BZ26" s="60" t="str">
        <f>IFERROR(INDEX(current_projections!$A:$AEK,MATCH(Calculations_forecast!$B26,current_projections!$A:$A,0),MATCH(Calculations_forecast!BZ$9,current_projections!$2:$2,0)),"n/a")</f>
        <v>n/a</v>
      </c>
      <c r="CA26" s="60" t="str">
        <f>IFERROR(INDEX(current_projections!$A:$AEK,MATCH(Calculations_forecast!$B26,current_projections!$A:$A,0),MATCH(Calculations_forecast!CA$9,current_projections!$2:$2,0)),"n/a")</f>
        <v>n/a</v>
      </c>
      <c r="CB26" s="60" t="str">
        <f>IFERROR(INDEX(current_projections!$A:$AEK,MATCH(Calculations_forecast!$B26,current_projections!$A:$A,0),MATCH(Calculations_forecast!CB$9,current_projections!$2:$2,0)),"n/a")</f>
        <v>n/a</v>
      </c>
      <c r="CC26" s="60" t="str">
        <f>IFERROR(INDEX(current_projections!$A:$AEK,MATCH(Calculations_forecast!$B26,current_projections!$A:$A,0),MATCH(Calculations_forecast!CC$9,current_projections!$2:$2,0)),"n/a")</f>
        <v>n/a</v>
      </c>
      <c r="CD26" s="60" t="str">
        <f>IFERROR(INDEX(current_projections!$A:$AEK,MATCH(Calculations_forecast!$B26,current_projections!$A:$A,0),MATCH(Calculations_forecast!CD$9,current_projections!$2:$2,0)),"n/a")</f>
        <v>n/a</v>
      </c>
      <c r="CE26" s="60" t="str">
        <f>IFERROR(INDEX(current_projections!$A:$AEK,MATCH(Calculations_forecast!$B26,current_projections!$A:$A,0),MATCH(Calculations_forecast!CE$9,current_projections!$2:$2,0)),"n/a")</f>
        <v>n/a</v>
      </c>
      <c r="CF26" s="60" t="str">
        <f>IFERROR(INDEX(current_projections!$A:$AEK,MATCH(Calculations_forecast!$B26,current_projections!$A:$A,0),MATCH(Calculations_forecast!CF$9,current_projections!$2:$2,0)),"n/a")</f>
        <v>n/a</v>
      </c>
      <c r="CG26" s="60" t="str">
        <f>IFERROR(INDEX(current_projections!$A:$AEK,MATCH(Calculations_forecast!$B26,current_projections!$A:$A,0),MATCH(Calculations_forecast!CG$9,current_projections!$2:$2,0)),"n/a")</f>
        <v>n/a</v>
      </c>
      <c r="CH26" s="60" t="str">
        <f>IFERROR(INDEX(current_projections!$A:$AEK,MATCH(Calculations_forecast!$B26,current_projections!$A:$A,0),MATCH(Calculations_forecast!CH$9,current_projections!$2:$2,0)),"n/a")</f>
        <v>n/a</v>
      </c>
      <c r="CI26" s="60" t="str">
        <f>IFERROR(INDEX(current_projections!$A:$AEK,MATCH(Calculations_forecast!$B26,current_projections!$A:$A,0),MATCH(Calculations_forecast!CI$9,current_projections!$2:$2,0)),"n/a")</f>
        <v>n/a</v>
      </c>
      <c r="CJ26" s="60" t="str">
        <f>IFERROR(INDEX(current_projections!$A:$AEK,MATCH(Calculations_forecast!$B26,current_projections!$A:$A,0),MATCH(Calculations_forecast!CJ$9,current_projections!$2:$2,0)),"n/a")</f>
        <v>n/a</v>
      </c>
      <c r="CK26" s="60" t="str">
        <f>IFERROR(INDEX(current_projections!$A:$AEK,MATCH(Calculations_forecast!$B26,current_projections!$A:$A,0),MATCH(Calculations_forecast!CK$9,current_projections!$2:$2,0)),"n/a")</f>
        <v>n/a</v>
      </c>
      <c r="CL26" s="60" t="str">
        <f>IFERROR(INDEX(current_projections!$A:$AEK,MATCH(Calculations_forecast!$B26,current_projections!$A:$A,0),MATCH(Calculations_forecast!CL$9,current_projections!$2:$2,0)),"n/a")</f>
        <v>n/a</v>
      </c>
      <c r="CM26" s="60" t="str">
        <f>IFERROR(INDEX(current_projections!$A:$AEK,MATCH(Calculations_forecast!$B26,current_projections!$A:$A,0),MATCH(Calculations_forecast!CM$9,current_projections!$2:$2,0)),"n/a")</f>
        <v>n/a</v>
      </c>
      <c r="CN26" s="60" t="str">
        <f>IFERROR(INDEX(current_projections!$A:$AEK,MATCH(Calculations_forecast!$B26,current_projections!$A:$A,0),MATCH(Calculations_forecast!CN$9,current_projections!$2:$2,0)),"n/a")</f>
        <v>n/a</v>
      </c>
      <c r="CO26" s="60" t="str">
        <f>IFERROR(INDEX(current_projections!$A:$AEK,MATCH(Calculations_forecast!$B26,current_projections!$A:$A,0),MATCH(Calculations_forecast!CO$9,current_projections!$2:$2,0)),"n/a")</f>
        <v>n/a</v>
      </c>
      <c r="CP26" s="60" t="str">
        <f>IFERROR(INDEX(current_projections!$A:$AEK,MATCH(Calculations_forecast!$B26,current_projections!$A:$A,0),MATCH(Calculations_forecast!CP$9,current_projections!$2:$2,0)),"n/a")</f>
        <v>n/a</v>
      </c>
      <c r="CQ26" s="60" t="str">
        <f>IFERROR(INDEX(current_projections!$A:$AEK,MATCH(Calculations_forecast!$B26,current_projections!$A:$A,0),MATCH(Calculations_forecast!CQ$9,current_projections!$2:$2,0)),"n/a")</f>
        <v>n/a</v>
      </c>
      <c r="CR26" s="60" t="str">
        <f>IFERROR(INDEX(current_projections!$A:$AEK,MATCH(Calculations_forecast!$B26,current_projections!$A:$A,0),MATCH(Calculations_forecast!CR$9,current_projections!$2:$2,0)),"n/a")</f>
        <v>n/a</v>
      </c>
      <c r="CS26" s="60" t="str">
        <f>IFERROR(INDEX(current_projections!$A:$AEK,MATCH(Calculations_forecast!$B26,current_projections!$A:$A,0),MATCH(Calculations_forecast!CS$9,current_projections!$2:$2,0)),"n/a")</f>
        <v>n/a</v>
      </c>
      <c r="CT26" s="60" t="str">
        <f>IFERROR(INDEX(current_projections!$A:$AEK,MATCH(Calculations_forecast!$B26,current_projections!$A:$A,0),MATCH(Calculations_forecast!CT$9,current_projections!$2:$2,0)),"n/a")</f>
        <v>n/a</v>
      </c>
      <c r="CU26" s="60" t="str">
        <f>IFERROR(INDEX(current_projections!$A:$AEK,MATCH(Calculations_forecast!$B26,current_projections!$A:$A,0),MATCH(Calculations_forecast!CU$9,current_projections!$2:$2,0)),"n/a")</f>
        <v>n/a</v>
      </c>
      <c r="CV26" s="60" t="str">
        <f>IFERROR(INDEX(current_projections!$A:$AEK,MATCH(Calculations_forecast!$B26,current_projections!$A:$A,0),MATCH(Calculations_forecast!CV$9,current_projections!$2:$2,0)),"n/a")</f>
        <v>n/a</v>
      </c>
      <c r="CW26" s="60" t="str">
        <f>IFERROR(INDEX(current_projections!$A:$AEK,MATCH(Calculations_forecast!$B26,current_projections!$A:$A,0),MATCH(Calculations_forecast!CW$9,current_projections!$2:$2,0)),"n/a")</f>
        <v>n/a</v>
      </c>
      <c r="CX26" s="60" t="str">
        <f>IFERROR(INDEX(current_projections!$A:$AEK,MATCH(Calculations_forecast!$B26,current_projections!$A:$A,0),MATCH(Calculations_forecast!CX$9,current_projections!$2:$2,0)),"n/a")</f>
        <v>n/a</v>
      </c>
      <c r="CY26" s="60" t="str">
        <f>IFERROR(INDEX(current_projections!$A:$AEK,MATCH(Calculations_forecast!$B26,current_projections!$A:$A,0),MATCH(Calculations_forecast!CY$9,current_projections!$2:$2,0)),"n/a")</f>
        <v>n/a</v>
      </c>
      <c r="CZ26" s="60" t="str">
        <f>IFERROR(INDEX(current_projections!$A:$AEK,MATCH(Calculations_forecast!$B26,current_projections!$A:$A,0),MATCH(Calculations_forecast!CZ$9,current_projections!$2:$2,0)),"n/a")</f>
        <v>n/a</v>
      </c>
      <c r="DA26" s="60" t="str">
        <f>IFERROR(INDEX(current_projections!$A:$AEK,MATCH(Calculations_forecast!$B26,current_projections!$A:$A,0),MATCH(Calculations_forecast!DA$9,current_projections!$2:$2,0)),"n/a")</f>
        <v>n/a</v>
      </c>
      <c r="DB26" s="60" t="str">
        <f>IFERROR(INDEX(current_projections!$A:$AEK,MATCH(Calculations_forecast!$B26,current_projections!$A:$A,0),MATCH(Calculations_forecast!DB$9,current_projections!$2:$2,0)),"n/a")</f>
        <v>n/a</v>
      </c>
      <c r="DC26" s="60" t="str">
        <f>IFERROR(INDEX(current_projections!$A:$AEK,MATCH(Calculations_forecast!$B26,current_projections!$A:$A,0),MATCH(Calculations_forecast!DC$9,current_projections!$2:$2,0)),"n/a")</f>
        <v>n/a</v>
      </c>
      <c r="DD26" s="60" t="str">
        <f>IFERROR(INDEX(current_projections!$A:$AEK,MATCH(Calculations_forecast!$B26,current_projections!$A:$A,0),MATCH(Calculations_forecast!DD$9,current_projections!$2:$2,0)),"n/a")</f>
        <v>n/a</v>
      </c>
      <c r="DE26" s="60" t="str">
        <f>IFERROR(INDEX(current_projections!$A:$AEK,MATCH(Calculations_forecast!$B26,current_projections!$A:$A,0),MATCH(Calculations_forecast!DE$9,current_projections!$2:$2,0)),"n/a")</f>
        <v>n/a</v>
      </c>
      <c r="DF26" s="60" t="str">
        <f>IFERROR(INDEX(current_projections!$A:$AEK,MATCH(Calculations_forecast!$B26,current_projections!$A:$A,0),MATCH(Calculations_forecast!DF$9,current_projections!$2:$2,0)),"n/a")</f>
        <v>n/a</v>
      </c>
      <c r="DG26" s="60" t="str">
        <f>IFERROR(INDEX(current_projections!$A:$AEK,MATCH(Calculations_forecast!$B26,current_projections!$A:$A,0),MATCH(Calculations_forecast!DG$9,current_projections!$2:$2,0)),"n/a")</f>
        <v>n/a</v>
      </c>
      <c r="DH26" s="60" t="str">
        <f>IFERROR(INDEX(current_projections!$A:$AEK,MATCH(Calculations_forecast!$B26,current_projections!$A:$A,0),MATCH(Calculations_forecast!DH$9,current_projections!$2:$2,0)),"n/a")</f>
        <v>n/a</v>
      </c>
      <c r="DI26" s="60" t="str">
        <f>IFERROR(INDEX(current_projections!$A:$AEK,MATCH(Calculations_forecast!$B26,current_projections!$A:$A,0),MATCH(Calculations_forecast!DI$9,current_projections!$2:$2,0)),"n/a")</f>
        <v>n/a</v>
      </c>
      <c r="DJ26" s="60" t="str">
        <f>IFERROR(INDEX(current_projections!$A:$AEK,MATCH(Calculations_forecast!$B26,current_projections!$A:$A,0),MATCH(Calculations_forecast!DJ$9,current_projections!$2:$2,0)),"n/a")</f>
        <v>n/a</v>
      </c>
      <c r="DK26" s="60" t="str">
        <f>IFERROR(INDEX(current_projections!$A:$AEK,MATCH(Calculations_forecast!$B26,current_projections!$A:$A,0),MATCH(Calculations_forecast!DK$9,current_projections!$2:$2,0)),"n/a")</f>
        <v>n/a</v>
      </c>
      <c r="DL26" s="60" t="str">
        <f>IFERROR(INDEX(current_projections!$A:$AEK,MATCH(Calculations_forecast!$B26,current_projections!$A:$A,0),MATCH(Calculations_forecast!DL$9,current_projections!$2:$2,0)),"n/a")</f>
        <v>n/a</v>
      </c>
      <c r="DM26" s="60" t="str">
        <f>IFERROR(INDEX(current_projections!$A:$AEK,MATCH(Calculations_forecast!$B26,current_projections!$A:$A,0),MATCH(Calculations_forecast!DM$9,current_projections!$2:$2,0)),"n/a")</f>
        <v>n/a</v>
      </c>
      <c r="DN26" s="60" t="str">
        <f>IFERROR(INDEX(current_projections!$A:$AEK,MATCH(Calculations_forecast!$B26,current_projections!$A:$A,0),MATCH(Calculations_forecast!DN$9,current_projections!$2:$2,0)),"n/a")</f>
        <v>n/a</v>
      </c>
      <c r="DO26" s="60" t="str">
        <f>IFERROR(INDEX(current_projections!$A:$AEK,MATCH(Calculations_forecast!$B26,current_projections!$A:$A,0),MATCH(Calculations_forecast!DO$9,current_projections!$2:$2,0)),"n/a")</f>
        <v>n/a</v>
      </c>
      <c r="DP26" s="60" t="str">
        <f>IFERROR(INDEX(current_projections!$A:$AEK,MATCH(Calculations_forecast!$B26,current_projections!$A:$A,0),MATCH(Calculations_forecast!DP$9,current_projections!$2:$2,0)),"n/a")</f>
        <v>n/a</v>
      </c>
      <c r="DQ26" s="60" t="str">
        <f>IFERROR(INDEX(current_projections!$A:$AEK,MATCH(Calculations_forecast!$B26,current_projections!$A:$A,0),MATCH(Calculations_forecast!DQ$9,current_projections!$2:$2,0)),"n/a")</f>
        <v>n/a</v>
      </c>
      <c r="DR26" s="60" t="str">
        <f>IFERROR(INDEX(current_projections!$A:$AEK,MATCH(Calculations_forecast!$B26,current_projections!$A:$A,0),MATCH(Calculations_forecast!DR$9,current_projections!$2:$2,0)),"n/a")</f>
        <v>n/a</v>
      </c>
      <c r="DS26" s="60" t="str">
        <f>IFERROR(INDEX(current_projections!$A:$AEK,MATCH(Calculations_forecast!$B26,current_projections!$A:$A,0),MATCH(Calculations_forecast!DS$9,current_projections!$2:$2,0)),"n/a")</f>
        <v>n/a</v>
      </c>
      <c r="DT26" s="60" t="str">
        <f>IFERROR(INDEX(current_projections!$A:$AEK,MATCH(Calculations_forecast!$B26,current_projections!$A:$A,0),MATCH(Calculations_forecast!DT$9,current_projections!$2:$2,0)),"n/a")</f>
        <v>n/a</v>
      </c>
      <c r="DU26" s="60" t="str">
        <f>IFERROR(INDEX(current_projections!$A:$AEK,MATCH(Calculations_forecast!$B26,current_projections!$A:$A,0),MATCH(Calculations_forecast!DU$9,current_projections!$2:$2,0)),"n/a")</f>
        <v>n/a</v>
      </c>
      <c r="DV26" s="60" t="str">
        <f>IFERROR(INDEX(current_projections!$A:$AEK,MATCH(Calculations_forecast!$B26,current_projections!$A:$A,0),MATCH(Calculations_forecast!DV$9,current_projections!$2:$2,0)),"n/a")</f>
        <v>n/a</v>
      </c>
      <c r="DW26" s="60" t="str">
        <f>IFERROR(INDEX(current_projections!$A:$AEK,MATCH(Calculations_forecast!$B26,current_projections!$A:$A,0),MATCH(Calculations_forecast!DW$9,current_projections!$2:$2,0)),"n/a")</f>
        <v>n/a</v>
      </c>
      <c r="DX26" s="60" t="str">
        <f>IFERROR(INDEX(current_projections!$A:$AEK,MATCH(Calculations_forecast!$B26,current_projections!$A:$A,0),MATCH(Calculations_forecast!DX$9,current_projections!$2:$2,0)),"n/a")</f>
        <v>n/a</v>
      </c>
      <c r="DY26" s="60" t="str">
        <f>IFERROR(INDEX(current_projections!$A:$AEK,MATCH(Calculations_forecast!$B26,current_projections!$A:$A,0),MATCH(Calculations_forecast!DY$9,current_projections!$2:$2,0)),"n/a")</f>
        <v>n/a</v>
      </c>
      <c r="DZ26" s="60" t="str">
        <f>IFERROR(INDEX(current_projections!$A:$AEK,MATCH(Calculations_forecast!$B26,current_projections!$A:$A,0),MATCH(Calculations_forecast!DZ$9,current_projections!$2:$2,0)),"n/a")</f>
        <v>n/a</v>
      </c>
      <c r="EA26" s="60" t="str">
        <f>IFERROR(INDEX(current_projections!$A:$AEK,MATCH(Calculations_forecast!$B26,current_projections!$A:$A,0),MATCH(Calculations_forecast!EA$9,current_projections!$2:$2,0)),"n/a")</f>
        <v>n/a</v>
      </c>
      <c r="EB26" s="60" t="str">
        <f>IFERROR(INDEX(current_projections!$A:$AEK,MATCH(Calculations_forecast!$B26,current_projections!$A:$A,0),MATCH(Calculations_forecast!EB$9,current_projections!$2:$2,0)),"n/a")</f>
        <v>n/a</v>
      </c>
      <c r="EC26" s="60" t="str">
        <f>IFERROR(INDEX(current_projections!$A:$AEK,MATCH(Calculations_forecast!$B26,current_projections!$A:$A,0),MATCH(Calculations_forecast!EC$9,current_projections!$2:$2,0)),"n/a")</f>
        <v>n/a</v>
      </c>
      <c r="ED26" s="60" t="str">
        <f>IFERROR(INDEX(current_projections!$A:$AEK,MATCH(Calculations_forecast!$B26,current_projections!$A:$A,0),MATCH(Calculations_forecast!ED$9,current_projections!$2:$2,0)),"n/a")</f>
        <v>n/a</v>
      </c>
      <c r="EE26" s="60" t="str">
        <f>IFERROR(INDEX(current_projections!$A:$AEK,MATCH(Calculations_forecast!$B26,current_projections!$A:$A,0),MATCH(Calculations_forecast!EE$9,current_projections!$2:$2,0)),"n/a")</f>
        <v>n/a</v>
      </c>
      <c r="EF26" s="60" t="str">
        <f>IFERROR(INDEX(current_projections!$A:$AEK,MATCH(Calculations_forecast!$B26,current_projections!$A:$A,0),MATCH(Calculations_forecast!EF$9,current_projections!$2:$2,0)),"n/a")</f>
        <v>n/a</v>
      </c>
      <c r="EG26" s="60" t="str">
        <f>IFERROR(INDEX(current_projections!$A:$AEK,MATCH(Calculations_forecast!$B26,current_projections!$A:$A,0),MATCH(Calculations_forecast!EG$9,current_projections!$2:$2,0)),"n/a")</f>
        <v>n/a</v>
      </c>
      <c r="EH26" s="60" t="str">
        <f>IFERROR(INDEX(current_projections!$A:$AEK,MATCH(Calculations_forecast!$B26,current_projections!$A:$A,0),MATCH(Calculations_forecast!EH$9,current_projections!$2:$2,0)),"n/a")</f>
        <v>n/a</v>
      </c>
      <c r="EI26" s="60" t="str">
        <f>IFERROR(INDEX(current_projections!$A:$AEK,MATCH(Calculations_forecast!$B26,current_projections!$A:$A,0),MATCH(Calculations_forecast!EI$9,current_projections!$2:$2,0)),"n/a")</f>
        <v>n/a</v>
      </c>
      <c r="EJ26" s="60" t="str">
        <f>IFERROR(INDEX(current_projections!$A:$AEK,MATCH(Calculations_forecast!$B26,current_projections!$A:$A,0),MATCH(Calculations_forecast!EJ$9,current_projections!$2:$2,0)),"n/a")</f>
        <v>n/a</v>
      </c>
      <c r="EK26" s="60" t="str">
        <f>IFERROR(INDEX(current_projections!$A:$AEK,MATCH(Calculations_forecast!$B26,current_projections!$A:$A,0),MATCH(Calculations_forecast!EK$9,current_projections!$2:$2,0)),"n/a")</f>
        <v>n/a</v>
      </c>
      <c r="EL26" s="60" t="str">
        <f>IFERROR(INDEX(current_projections!$A:$AEK,MATCH(Calculations_forecast!$B26,current_projections!$A:$A,0),MATCH(Calculations_forecast!EL$9,current_projections!$2:$2,0)),"n/a")</f>
        <v>n/a</v>
      </c>
      <c r="EM26" s="60" t="str">
        <f>IFERROR(INDEX(current_projections!$A:$AEK,MATCH(Calculations_forecast!$B26,current_projections!$A:$A,0),MATCH(Calculations_forecast!EM$9,current_projections!$2:$2,0)),"n/a")</f>
        <v>n/a</v>
      </c>
      <c r="EN26" s="60" t="str">
        <f>IFERROR(INDEX(current_projections!$A:$AEK,MATCH(Calculations_forecast!$B26,current_projections!$A:$A,0),MATCH(Calculations_forecast!EN$9,current_projections!$2:$2,0)),"n/a")</f>
        <v>n/a</v>
      </c>
      <c r="EO26" s="60" t="str">
        <f>IFERROR(INDEX(current_projections!$A:$AEK,MATCH(Calculations_forecast!$B26,current_projections!$A:$A,0),MATCH(Calculations_forecast!EO$9,current_projections!$2:$2,0)),"n/a")</f>
        <v>n/a</v>
      </c>
      <c r="EP26" s="60" t="str">
        <f>IFERROR(INDEX(current_projections!$A:$AEK,MATCH(Calculations_forecast!$B26,current_projections!$A:$A,0),MATCH(Calculations_forecast!EP$9,current_projections!$2:$2,0)),"n/a")</f>
        <v>n/a</v>
      </c>
      <c r="EQ26" s="60" t="str">
        <f>IFERROR(INDEX(current_projections!$A:$AEK,MATCH(Calculations_forecast!$B26,current_projections!$A:$A,0),MATCH(Calculations_forecast!EQ$9,current_projections!$2:$2,0)),"n/a")</f>
        <v>n/a</v>
      </c>
      <c r="ER26" s="60" t="str">
        <f>IFERROR(INDEX(current_projections!$A:$AEK,MATCH(Calculations_forecast!$B26,current_projections!$A:$A,0),MATCH(Calculations_forecast!ER$9,current_projections!$2:$2,0)),"n/a")</f>
        <v>n/a</v>
      </c>
      <c r="ES26" s="60" t="str">
        <f>IFERROR(INDEX(current_projections!$A:$AEK,MATCH(Calculations_forecast!$B26,current_projections!$A:$A,0),MATCH(Calculations_forecast!ES$9,current_projections!$2:$2,0)),"n/a")</f>
        <v>n/a</v>
      </c>
      <c r="ET26" s="60" t="str">
        <f>IFERROR(INDEX(current_projections!$A:$AEK,MATCH(Calculations_forecast!$B26,current_projections!$A:$A,0),MATCH(Calculations_forecast!ET$9,current_projections!$2:$2,0)),"n/a")</f>
        <v>n/a</v>
      </c>
      <c r="EU26" s="60" t="str">
        <f>IFERROR(INDEX(current_projections!$A:$AEK,MATCH(Calculations_forecast!$B26,current_projections!$A:$A,0),MATCH(Calculations_forecast!EU$9,current_projections!$2:$2,0)),"n/a")</f>
        <v>n/a</v>
      </c>
      <c r="EV26" s="60" t="str">
        <f>IFERROR(INDEX(current_projections!$A:$AEK,MATCH(Calculations_forecast!$B26,current_projections!$A:$A,0),MATCH(Calculations_forecast!EV$9,current_projections!$2:$2,0)),"n/a")</f>
        <v>n/a</v>
      </c>
      <c r="EW26" s="60" t="str">
        <f>IFERROR(INDEX(current_projections!$A:$AEK,MATCH(Calculations_forecast!$B26,current_projections!$A:$A,0),MATCH(Calculations_forecast!EW$9,current_projections!$2:$2,0)),"n/a")</f>
        <v>n/a</v>
      </c>
      <c r="EX26" s="60" t="str">
        <f>IFERROR(INDEX(current_projections!$A:$AEK,MATCH(Calculations_forecast!$B26,current_projections!$A:$A,0),MATCH(Calculations_forecast!EX$9,current_projections!$2:$2,0)),"n/a")</f>
        <v>n/a</v>
      </c>
      <c r="EY26" s="60" t="str">
        <f>IFERROR(INDEX(current_projections!$A:$AEK,MATCH(Calculations_forecast!$B26,current_projections!$A:$A,0),MATCH(Calculations_forecast!EY$9,current_projections!$2:$2,0)),"n/a")</f>
        <v>n/a</v>
      </c>
      <c r="EZ26" s="60" t="str">
        <f>IFERROR(INDEX(current_projections!$A:$AEK,MATCH(Calculations_forecast!$B26,current_projections!$A:$A,0),MATCH(Calculations_forecast!EZ$9,current_projections!$2:$2,0)),"n/a")</f>
        <v>n/a</v>
      </c>
      <c r="FA26" s="60" t="str">
        <f>IFERROR(INDEX(current_projections!$A:$AEK,MATCH(Calculations_forecast!$B26,current_projections!$A:$A,0),MATCH(Calculations_forecast!FA$9,current_projections!$2:$2,0)),"n/a")</f>
        <v>n/a</v>
      </c>
      <c r="FB26" s="60" t="str">
        <f>IFERROR(INDEX(current_projections!$A:$AEK,MATCH(Calculations_forecast!$B26,current_projections!$A:$A,0),MATCH(Calculations_forecast!FB$9,current_projections!$2:$2,0)),"n/a")</f>
        <v>n/a</v>
      </c>
      <c r="FC26" s="60" t="str">
        <f>IFERROR(INDEX(current_projections!$A:$AEK,MATCH(Calculations_forecast!$B26,current_projections!$A:$A,0),MATCH(Calculations_forecast!FC$9,current_projections!$2:$2,0)),"n/a")</f>
        <v>n/a</v>
      </c>
      <c r="FD26" s="60" t="str">
        <f>IFERROR(INDEX(current_projections!$A:$AEK,MATCH(Calculations_forecast!$B26,current_projections!$A:$A,0),MATCH(Calculations_forecast!FD$9,current_projections!$2:$2,0)),"n/a")</f>
        <v>n/a</v>
      </c>
      <c r="FE26" s="60" t="str">
        <f>IFERROR(INDEX(current_projections!$A:$AEK,MATCH(Calculations_forecast!$B26,current_projections!$A:$A,0),MATCH(Calculations_forecast!FE$9,current_projections!$2:$2,0)),"n/a")</f>
        <v>n/a</v>
      </c>
      <c r="FF26" s="60" t="str">
        <f>IFERROR(INDEX(current_projections!$A:$AEK,MATCH(Calculations_forecast!$B26,current_projections!$A:$A,0),MATCH(Calculations_forecast!FF$9,current_projections!$2:$2,0)),"n/a")</f>
        <v>n/a</v>
      </c>
      <c r="FG26" s="60" t="str">
        <f>IFERROR(INDEX(current_projections!$A:$AEK,MATCH(Calculations_forecast!$B26,current_projections!$A:$A,0),MATCH(Calculations_forecast!FG$9,current_projections!$2:$2,0)),"n/a")</f>
        <v>n/a</v>
      </c>
      <c r="FH26" s="60" t="str">
        <f>IFERROR(INDEX(current_projections!$A:$AEK,MATCH(Calculations_forecast!$B26,current_projections!$A:$A,0),MATCH(Calculations_forecast!FH$9,current_projections!$2:$2,0)),"n/a")</f>
        <v>n/a</v>
      </c>
      <c r="FI26" s="60" t="str">
        <f>IFERROR(INDEX(current_projections!$A:$AEK,MATCH(Calculations_forecast!$B26,current_projections!$A:$A,0),MATCH(Calculations_forecast!FI$9,current_projections!$2:$2,0)),"n/a")</f>
        <v>n/a</v>
      </c>
      <c r="FJ26" s="60" t="str">
        <f>IFERROR(INDEX(current_projections!$A:$AEK,MATCH(Calculations_forecast!$B26,current_projections!$A:$A,0),MATCH(Calculations_forecast!FJ$9,current_projections!$2:$2,0)),"n/a")</f>
        <v>n/a</v>
      </c>
      <c r="FK26" s="60" t="str">
        <f>IFERROR(INDEX(current_projections!$A:$AEK,MATCH(Calculations_forecast!$B26,current_projections!$A:$A,0),MATCH(Calculations_forecast!FK$9,current_projections!$2:$2,0)),"n/a")</f>
        <v>n/a</v>
      </c>
      <c r="FL26" s="60" t="str">
        <f>IFERROR(INDEX(current_projections!$A:$AEK,MATCH(Calculations_forecast!$B26,current_projections!$A:$A,0),MATCH(Calculations_forecast!FL$9,current_projections!$2:$2,0)),"n/a")</f>
        <v>n/a</v>
      </c>
      <c r="FM26" s="60" t="str">
        <f>IFERROR(INDEX(current_projections!$A:$AEK,MATCH(Calculations_forecast!$B26,current_projections!$A:$A,0),MATCH(Calculations_forecast!FM$9,current_projections!$2:$2,0)),"n/a")</f>
        <v>n/a</v>
      </c>
      <c r="FN26" s="60" t="str">
        <f>IFERROR(INDEX(current_projections!$A:$AEK,MATCH(Calculations_forecast!$B26,current_projections!$A:$A,0),MATCH(Calculations_forecast!FN$9,current_projections!$2:$2,0)),"n/a")</f>
        <v>n/a</v>
      </c>
      <c r="FO26" s="60" t="str">
        <f>IFERROR(INDEX(current_projections!$A:$AEK,MATCH(Calculations_forecast!$B26,current_projections!$A:$A,0),MATCH(Calculations_forecast!FO$9,current_projections!$2:$2,0)),"n/a")</f>
        <v>n/a</v>
      </c>
      <c r="FP26" s="60" t="str">
        <f>IFERROR(INDEX(current_projections!$A:$AEK,MATCH(Calculations_forecast!$B26,current_projections!$A:$A,0),MATCH(Calculations_forecast!FP$9,current_projections!$2:$2,0)),"n/a")</f>
        <v>n/a</v>
      </c>
      <c r="FQ26" s="60" t="str">
        <f>IFERROR(INDEX(current_projections!$A:$AEK,MATCH(Calculations_forecast!$B26,current_projections!$A:$A,0),MATCH(Calculations_forecast!FQ$9,current_projections!$2:$2,0)),"n/a")</f>
        <v>n/a</v>
      </c>
      <c r="FR26" s="60" t="str">
        <f>IFERROR(INDEX(current_projections!$A:$AEK,MATCH(Calculations_forecast!$B26,current_projections!$A:$A,0),MATCH(Calculations_forecast!FR$9,current_projections!$2:$2,0)),"n/a")</f>
        <v>n/a</v>
      </c>
      <c r="FS26" s="60" t="str">
        <f>IFERROR(INDEX(current_projections!$A:$AEK,MATCH(Calculations_forecast!$B26,current_projections!$A:$A,0),MATCH(Calculations_forecast!FS$9,current_projections!$2:$2,0)),"n/a")</f>
        <v>n/a</v>
      </c>
      <c r="FT26" s="60" t="str">
        <f>IFERROR(INDEX(current_projections!$A:$AEK,MATCH(Calculations_forecast!$B26,current_projections!$A:$A,0),MATCH(Calculations_forecast!FT$9,current_projections!$2:$2,0)),"n/a")</f>
        <v>n/a</v>
      </c>
      <c r="FU26" s="60" t="str">
        <f>IFERROR(INDEX(current_projections!$A:$AEK,MATCH(Calculations_forecast!$B26,current_projections!$A:$A,0),MATCH(Calculations_forecast!FU$9,current_projections!$2:$2,0)),"n/a")</f>
        <v>n/a</v>
      </c>
      <c r="FV26" s="60" t="str">
        <f>IFERROR(INDEX(current_projections!$A:$AEK,MATCH(Calculations_forecast!$B26,current_projections!$A:$A,0),MATCH(Calculations_forecast!FV$9,current_projections!$2:$2,0)),"n/a")</f>
        <v>n/a</v>
      </c>
      <c r="FW26" s="60" t="str">
        <f>IFERROR(INDEX(current_projections!$A:$AEK,MATCH(Calculations_forecast!$B26,current_projections!$A:$A,0),MATCH(Calculations_forecast!FW$9,current_projections!$2:$2,0)),"n/a")</f>
        <v>n/a</v>
      </c>
      <c r="FX26" s="60" t="str">
        <f>IFERROR(INDEX(current_projections!$A:$AEK,MATCH(Calculations_forecast!$B26,current_projections!$A:$A,0),MATCH(Calculations_forecast!FX$9,current_projections!$2:$2,0)),"n/a")</f>
        <v>n/a</v>
      </c>
      <c r="FY26" s="60" t="str">
        <f>IFERROR(INDEX(current_projections!$A:$AEK,MATCH(Calculations_forecast!$B26,current_projections!$A:$A,0),MATCH(Calculations_forecast!FY$9,current_projections!$2:$2,0)),"n/a")</f>
        <v>n/a</v>
      </c>
      <c r="FZ26" s="60" t="str">
        <f>IFERROR(INDEX(current_projections!$A:$AEK,MATCH(Calculations_forecast!$B26,current_projections!$A:$A,0),MATCH(Calculations_forecast!FZ$9,current_projections!$2:$2,0)),"n/a")</f>
        <v>n/a</v>
      </c>
      <c r="GA26" s="60" t="str">
        <f>IFERROR(INDEX(current_projections!$A:$AEK,MATCH(Calculations_forecast!$B26,current_projections!$A:$A,0),MATCH(Calculations_forecast!GA$9,current_projections!$2:$2,0)),"n/a")</f>
        <v>n/a</v>
      </c>
      <c r="GB26" s="60" t="str">
        <f>IFERROR(INDEX(current_projections!$A:$AEK,MATCH(Calculations_forecast!$B26,current_projections!$A:$A,0),MATCH(Calculations_forecast!GB$9,current_projections!$2:$2,0)),"n/a")</f>
        <v>n/a</v>
      </c>
      <c r="GC26" s="60" t="str">
        <f>IFERROR(INDEX(current_projections!$A:$AEK,MATCH(Calculations_forecast!$B26,current_projections!$A:$A,0),MATCH(Calculations_forecast!GC$9,current_projections!$2:$2,0)),"n/a")</f>
        <v>n/a</v>
      </c>
      <c r="GD26" s="60" t="str">
        <f>IFERROR(INDEX(current_projections!$A:$AEK,MATCH(Calculations_forecast!$B26,current_projections!$A:$A,0),MATCH(Calculations_forecast!GD$9,current_projections!$2:$2,0)),"n/a")</f>
        <v>n/a</v>
      </c>
      <c r="GE26" s="60" t="str">
        <f>IFERROR(INDEX(current_projections!$A:$AEK,MATCH(Calculations_forecast!$B26,current_projections!$A:$A,0),MATCH(Calculations_forecast!GE$9,current_projections!$2:$2,0)),"n/a")</f>
        <v>n/a</v>
      </c>
      <c r="GF26" s="60" t="str">
        <f>IFERROR(INDEX(current_projections!$A:$AEK,MATCH(Calculations_forecast!$B26,current_projections!$A:$A,0),MATCH(Calculations_forecast!GF$9,current_projections!$2:$2,0)),"n/a")</f>
        <v>n/a</v>
      </c>
      <c r="GG26" s="60" t="str">
        <f>IFERROR(INDEX(current_projections!$A:$AEK,MATCH(Calculations_forecast!$B26,current_projections!$A:$A,0),MATCH(Calculations_forecast!GG$9,current_projections!$2:$2,0)),"n/a")</f>
        <v>n/a</v>
      </c>
      <c r="GH26" s="60" t="str">
        <f>IFERROR(INDEX(current_projections!$A:$AEK,MATCH(Calculations_forecast!$B26,current_projections!$A:$A,0),MATCH(Calculations_forecast!GH$9,current_projections!$2:$2,0)),"n/a")</f>
        <v>n/a</v>
      </c>
      <c r="GI26" s="60" t="str">
        <f>IFERROR(INDEX(current_projections!$A:$AEK,MATCH(Calculations_forecast!$B26,current_projections!$A:$A,0),MATCH(Calculations_forecast!GI$9,current_projections!$2:$2,0)),"n/a")</f>
        <v>n/a</v>
      </c>
      <c r="GJ26" s="60" t="str">
        <f>IFERROR(INDEX(current_projections!$A:$AEK,MATCH(Calculations_forecast!$B26,current_projections!$A:$A,0),MATCH(Calculations_forecast!GJ$9,current_projections!$2:$2,0)),"n/a")</f>
        <v>n/a</v>
      </c>
      <c r="GK26" s="60" t="str">
        <f>IFERROR(INDEX(current_projections!$A:$AEK,MATCH(Calculations_forecast!$B26,current_projections!$A:$A,0),MATCH(Calculations_forecast!GK$9,current_projections!$2:$2,0)),"n/a")</f>
        <v>n/a</v>
      </c>
      <c r="GL26" s="60" t="str">
        <f>IFERROR(INDEX(current_projections!$A:$AEK,MATCH(Calculations_forecast!$B26,current_projections!$A:$A,0),MATCH(Calculations_forecast!GL$9,current_projections!$2:$2,0)),"n/a")</f>
        <v>n/a</v>
      </c>
      <c r="GM26" s="60" t="str">
        <f>IFERROR(INDEX(current_projections!$A:$AEK,MATCH(Calculations_forecast!$B26,current_projections!$A:$A,0),MATCH(Calculations_forecast!GM$9,current_projections!$2:$2,0)),"n/a")</f>
        <v>n/a</v>
      </c>
      <c r="GN26" s="60" t="str">
        <f>IFERROR(INDEX(current_projections!$A:$AEK,MATCH(Calculations_forecast!$B26,current_projections!$A:$A,0),MATCH(Calculations_forecast!GN$9,current_projections!$2:$2,0)),"n/a")</f>
        <v>n/a</v>
      </c>
      <c r="GO26" s="60" t="str">
        <f>IFERROR(INDEX(current_projections!$A:$AEK,MATCH(Calculations_forecast!$B26,current_projections!$A:$A,0),MATCH(Calculations_forecast!GO$9,current_projections!$2:$2,0)),"n/a")</f>
        <v>n/a</v>
      </c>
      <c r="GP26" s="122" t="str">
        <f>IFERROR(INDEX(current_projections!$A:$AEK,MATCH(Calculations_forecast!$B26,current_projections!$A:$A,0),MATCH(Calculations_forecast!GP$9,current_projections!$2:$2,0)),"n/a")</f>
        <v>n/a</v>
      </c>
      <c r="GQ26" s="122" t="str">
        <f>IFERROR(INDEX(current_projections!$A:$AEK,MATCH(Calculations_forecast!$B26,current_projections!$A:$A,0),MATCH(Calculations_forecast!GQ$9,current_projections!$2:$2,0)),"n/a")</f>
        <v>n/a</v>
      </c>
      <c r="GR26" s="60" t="str">
        <f>IFERROR(INDEX(current_projections!$A:$AEK,MATCH(Calculations_forecast!$B26,current_projections!$A:$A,0),MATCH(Calculations_forecast!GR$9,current_projections!$2:$2,0)),"n/a")</f>
        <v>n/a</v>
      </c>
      <c r="GS26" s="60" t="str">
        <f>IFERROR(INDEX(current_projections!$A:$AEK,MATCH(Calculations_forecast!$B26,current_projections!$A:$A,0),MATCH(Calculations_forecast!GS$9,current_projections!$2:$2,0)),"n/a")</f>
        <v>n/a</v>
      </c>
      <c r="GT26" s="60" t="str">
        <f>IFERROR(INDEX(current_projections!$A:$AEK,MATCH(Calculations_forecast!$B26,current_projections!$A:$A,0),MATCH(Calculations_forecast!GT$9,current_projections!$2:$2,0)),"n/a")</f>
        <v>n/a</v>
      </c>
      <c r="GU26" s="60" t="str">
        <f>IFERROR(INDEX(current_projections!$A:$AEK,MATCH(Calculations_forecast!$B26,current_projections!$A:$A,0),MATCH(Calculations_forecast!GU$9,current_projections!$2:$2,0)),"n/a")</f>
        <v>n/a</v>
      </c>
      <c r="GV26" s="60" t="str">
        <f>IFERROR(INDEX(current_projections!$A:$AEK,MATCH(Calculations_forecast!$B26,current_projections!$A:$A,0),MATCH(Calculations_forecast!GV$9,current_projections!$2:$2,0)),"n/a")</f>
        <v>n/a</v>
      </c>
      <c r="GW26" s="60" t="str">
        <f>IFERROR(INDEX(current_projections!$A:$AEK,MATCH(Calculations_forecast!$B26,current_projections!$A:$A,0),MATCH(Calculations_forecast!GW$9,current_projections!$2:$2,0)),"n/a")</f>
        <v>n/a</v>
      </c>
      <c r="GX26" s="60" t="str">
        <f>IFERROR(INDEX(current_projections!$A:$AEK,MATCH(Calculations_forecast!$B26,current_projections!$A:$A,0),MATCH(Calculations_forecast!GX$9,current_projections!$2:$2,0)),"n/a")</f>
        <v>n/a</v>
      </c>
      <c r="GY26" s="60" t="str">
        <f>IFERROR(INDEX(current_projections!$A:$AEK,MATCH(Calculations_forecast!$B26,current_projections!$A:$A,0),MATCH(Calculations_forecast!GY$9,current_projections!$2:$2,0)),"n/a")</f>
        <v>n/a</v>
      </c>
      <c r="GZ26" s="122" t="str">
        <f>IFERROR(INDEX(current_projections!$A:$AEK,MATCH(Calculations_forecast!$B26,current_projections!$A:$A,0),MATCH(Calculations_forecast!GZ$9,current_projections!$2:$2,0)),"n/a")</f>
        <v>n/a</v>
      </c>
      <c r="HA26" s="122" t="str">
        <f>IFERROR(INDEX(current_projections!$A:$AEK,MATCH(Calculations_forecast!$B26,current_projections!$A:$A,0),MATCH(Calculations_forecast!HA$9,current_projections!$2:$2,0)),"n/a")</f>
        <v>n/a</v>
      </c>
      <c r="HB26" s="122" t="str">
        <f>IFERROR(INDEX(current_projections!$A:$AEK,MATCH(Calculations_forecast!$B26,current_projections!$A:$A,0),MATCH(Calculations_forecast!HB$9,current_projections!$2:$2,0)),"n/a")</f>
        <v>n/a</v>
      </c>
      <c r="HC26" s="60" t="str">
        <f>IFERROR(INDEX(current_projections!$A:$AEK,MATCH(Calculations_forecast!$B26,current_projections!$A:$A,0),MATCH(Calculations_forecast!HC$9,current_projections!$2:$2,0)),"n/a")</f>
        <v>n/a</v>
      </c>
    </row>
    <row r="27" spans="1:259">
      <c r="B27" t="s">
        <v>327</v>
      </c>
      <c r="C27" s="49">
        <f>IFERROR(INDEX(#REF!,MATCH(Calculations_forecast!C$9,#REF!,0),MATCH(Calculations_forecast!$B27,#REF!,0)),0)</f>
        <v>0</v>
      </c>
      <c r="D27" s="49">
        <f>IFERROR(INDEX(#REF!,MATCH(Calculations_forecast!D$9,#REF!,0),MATCH(Calculations_forecast!$B27,#REF!,0)),0)</f>
        <v>0</v>
      </c>
      <c r="E27" s="49">
        <f>IFERROR(INDEX(#REF!,MATCH(Calculations_forecast!E$9,#REF!,0),MATCH(Calculations_forecast!$B27,#REF!,0)),0)</f>
        <v>0</v>
      </c>
      <c r="F27" s="49">
        <f>IFERROR(INDEX(#REF!,MATCH(Calculations_forecast!F$9,#REF!,0),MATCH(Calculations_forecast!$B27,#REF!,0)),0)</f>
        <v>0</v>
      </c>
      <c r="G27" s="49">
        <f>IFERROR(INDEX(#REF!,MATCH(Calculations_forecast!G$9,#REF!,0),MATCH(Calculations_forecast!$B27,#REF!,0)),0)</f>
        <v>0</v>
      </c>
      <c r="H27" s="49">
        <f>IFERROR(INDEX(#REF!,MATCH(Calculations_forecast!H$9,#REF!,0),MATCH(Calculations_forecast!$B27,#REF!,0)),0)</f>
        <v>0</v>
      </c>
      <c r="I27" s="49">
        <f>IFERROR(INDEX(#REF!,MATCH(Calculations_forecast!I$9,#REF!,0),MATCH(Calculations_forecast!$B27,#REF!,0)),0)</f>
        <v>0</v>
      </c>
      <c r="J27" s="49">
        <f>IFERROR(INDEX(#REF!,MATCH(Calculations_forecast!J$9,#REF!,0),MATCH(Calculations_forecast!$B27,#REF!,0)),0)</f>
        <v>0</v>
      </c>
      <c r="K27" s="49">
        <f>IFERROR(INDEX(#REF!,MATCH(Calculations_forecast!K$9,#REF!,0),MATCH(Calculations_forecast!$B27,#REF!,0)),0)</f>
        <v>0</v>
      </c>
      <c r="L27" s="49">
        <f>IFERROR(INDEX(#REF!,MATCH(Calculations_forecast!L$9,#REF!,0),MATCH(Calculations_forecast!$B27,#REF!,0)),0)</f>
        <v>0</v>
      </c>
      <c r="M27" s="49">
        <f>IFERROR(INDEX(#REF!,MATCH(Calculations_forecast!M$9,#REF!,0),MATCH(Calculations_forecast!$B27,#REF!,0)),0)</f>
        <v>0</v>
      </c>
      <c r="N27" s="49">
        <f>IFERROR(INDEX(#REF!,MATCH(Calculations_forecast!N$9,#REF!,0),MATCH(Calculations_forecast!$B27,#REF!,0)),0)</f>
        <v>0</v>
      </c>
      <c r="O27" s="49">
        <f>IFERROR(INDEX(#REF!,MATCH(Calculations_forecast!O$9,#REF!,0),MATCH(Calculations_forecast!$B27,#REF!,0)),0)</f>
        <v>0</v>
      </c>
      <c r="P27" s="49">
        <f>IFERROR(INDEX(#REF!,MATCH(Calculations_forecast!P$9,#REF!,0),MATCH(Calculations_forecast!$B27,#REF!,0)),0)</f>
        <v>0</v>
      </c>
      <c r="Q27" s="49">
        <f>IFERROR(INDEX(#REF!,MATCH(Calculations_forecast!Q$9,#REF!,0),MATCH(Calculations_forecast!$B27,#REF!,0)),0)</f>
        <v>0</v>
      </c>
      <c r="R27" s="49">
        <f>IFERROR(INDEX(#REF!,MATCH(Calculations_forecast!R$9,#REF!,0),MATCH(Calculations_forecast!$B27,#REF!,0)),0)</f>
        <v>0</v>
      </c>
      <c r="S27" s="49">
        <f>IFERROR(INDEX(#REF!,MATCH(Calculations_forecast!S$9,#REF!,0),MATCH(Calculations_forecast!$B27,#REF!,0)),0)</f>
        <v>0</v>
      </c>
      <c r="T27" s="49">
        <f>IFERROR(INDEX(#REF!,MATCH(Calculations_forecast!T$9,#REF!,0),MATCH(Calculations_forecast!$B27,#REF!,0)),0)</f>
        <v>0</v>
      </c>
      <c r="U27" s="49">
        <f>IFERROR(INDEX(#REF!,MATCH(Calculations_forecast!U$9,#REF!,0),MATCH(Calculations_forecast!$B27,#REF!,0)),0)</f>
        <v>0</v>
      </c>
      <c r="V27" s="49">
        <f>IFERROR(INDEX(#REF!,MATCH(Calculations_forecast!V$9,#REF!,0),MATCH(Calculations_forecast!$B27,#REF!,0)),0)</f>
        <v>0</v>
      </c>
      <c r="W27" s="49">
        <f>IFERROR(INDEX(#REF!,MATCH(Calculations_forecast!W$9,#REF!,0),MATCH(Calculations_forecast!$B27,#REF!,0)),0)</f>
        <v>0</v>
      </c>
      <c r="X27" s="49">
        <f>IFERROR(INDEX(#REF!,MATCH(Calculations_forecast!X$9,#REF!,0),MATCH(Calculations_forecast!$B27,#REF!,0)),0)</f>
        <v>0</v>
      </c>
      <c r="Y27" s="49">
        <f>IFERROR(INDEX(#REF!,MATCH(Calculations_forecast!Y$9,#REF!,0),MATCH(Calculations_forecast!$B27,#REF!,0)),0)</f>
        <v>0</v>
      </c>
      <c r="Z27" s="49">
        <f>IFERROR(INDEX(#REF!,MATCH(Calculations_forecast!Z$9,#REF!,0),MATCH(Calculations_forecast!$B27,#REF!,0)),0)</f>
        <v>0</v>
      </c>
      <c r="AA27" s="49">
        <f>IFERROR(INDEX(#REF!,MATCH(Calculations_forecast!AA$9,#REF!,0),MATCH(Calculations_forecast!$B27,#REF!,0)),0)</f>
        <v>0</v>
      </c>
      <c r="AB27" s="49">
        <f>IFERROR(INDEX(#REF!,MATCH(Calculations_forecast!AB$9,#REF!,0),MATCH(Calculations_forecast!$B27,#REF!,0)),0)</f>
        <v>0</v>
      </c>
      <c r="AC27" s="49">
        <f>IFERROR(INDEX(#REF!,MATCH(Calculations_forecast!AC$9,#REF!,0),MATCH(Calculations_forecast!$B27,#REF!,0)),0)</f>
        <v>0</v>
      </c>
      <c r="AD27" s="49">
        <f>IFERROR(INDEX(#REF!,MATCH(Calculations_forecast!AD$9,#REF!,0),MATCH(Calculations_forecast!$B27,#REF!,0)),0)</f>
        <v>0</v>
      </c>
      <c r="AE27" s="49">
        <f>IFERROR(INDEX(#REF!,MATCH(Calculations_forecast!AE$9,#REF!,0),MATCH(Calculations_forecast!$B27,#REF!,0)),0)</f>
        <v>0</v>
      </c>
      <c r="AF27" s="49">
        <f>IFERROR(INDEX(#REF!,MATCH(Calculations_forecast!AF$9,#REF!,0),MATCH(Calculations_forecast!$B27,#REF!,0)),0)</f>
        <v>0</v>
      </c>
      <c r="AG27" s="49">
        <f>IFERROR(INDEX(#REF!,MATCH(Calculations_forecast!AG$9,#REF!,0),MATCH(Calculations_forecast!$B27,#REF!,0)),0)</f>
        <v>0</v>
      </c>
      <c r="AH27" s="49">
        <f>IFERROR(INDEX(#REF!,MATCH(Calculations_forecast!AH$9,#REF!,0),MATCH(Calculations_forecast!$B27,#REF!,0)),0)</f>
        <v>0</v>
      </c>
      <c r="AI27" s="49">
        <f>IFERROR(INDEX(#REF!,MATCH(Calculations_forecast!AI$9,#REF!,0),MATCH(Calculations_forecast!$B27,#REF!,0)),0)</f>
        <v>0</v>
      </c>
      <c r="AJ27" s="49">
        <f>IFERROR(INDEX(#REF!,MATCH(Calculations_forecast!AJ$9,#REF!,0),MATCH(Calculations_forecast!$B27,#REF!,0)),0)</f>
        <v>0</v>
      </c>
      <c r="AK27" s="49">
        <f>IFERROR(INDEX(#REF!,MATCH(Calculations_forecast!AK$9,#REF!,0),MATCH(Calculations_forecast!$B27,#REF!,0)),0)</f>
        <v>0</v>
      </c>
      <c r="AL27" s="49">
        <f>IFERROR(INDEX(#REF!,MATCH(Calculations_forecast!AL$9,#REF!,0),MATCH(Calculations_forecast!$B27,#REF!,0)),0)</f>
        <v>0</v>
      </c>
      <c r="AM27" s="49">
        <f>IFERROR(INDEX(#REF!,MATCH(Calculations_forecast!AM$9,#REF!,0),MATCH(Calculations_forecast!$B27,#REF!,0)),0)</f>
        <v>0</v>
      </c>
      <c r="AN27" s="49">
        <f>IFERROR(INDEX(#REF!,MATCH(Calculations_forecast!AN$9,#REF!,0),MATCH(Calculations_forecast!$B27,#REF!,0)),0)</f>
        <v>0</v>
      </c>
      <c r="AO27" s="49">
        <f>IFERROR(INDEX(#REF!,MATCH(Calculations_forecast!AO$9,#REF!,0),MATCH(Calculations_forecast!$B27,#REF!,0)),0)</f>
        <v>0</v>
      </c>
      <c r="AP27" s="49">
        <f>IFERROR(INDEX(#REF!,MATCH(Calculations_forecast!AP$9,#REF!,0),MATCH(Calculations_forecast!$B27,#REF!,0)),0)</f>
        <v>0</v>
      </c>
      <c r="AQ27" s="49">
        <f>IFERROR(INDEX(#REF!,MATCH(Calculations_forecast!AQ$9,#REF!,0),MATCH(Calculations_forecast!$B27,#REF!,0)),0)</f>
        <v>0</v>
      </c>
      <c r="AR27" s="49">
        <f>IFERROR(INDEX(#REF!,MATCH(Calculations_forecast!AR$9,#REF!,0),MATCH(Calculations_forecast!$B27,#REF!,0)),0)</f>
        <v>0</v>
      </c>
      <c r="AS27" s="49">
        <f>IFERROR(INDEX(#REF!,MATCH(Calculations_forecast!AS$9,#REF!,0),MATCH(Calculations_forecast!$B27,#REF!,0)),0)</f>
        <v>0</v>
      </c>
      <c r="AT27" s="49">
        <f>IFERROR(INDEX(#REF!,MATCH(Calculations_forecast!AT$9,#REF!,0),MATCH(Calculations_forecast!$B27,#REF!,0)),0)</f>
        <v>0</v>
      </c>
      <c r="AU27" s="49">
        <f>IFERROR(INDEX(#REF!,MATCH(Calculations_forecast!AU$9,#REF!,0),MATCH(Calculations_forecast!$B27,#REF!,0)),0)</f>
        <v>0</v>
      </c>
      <c r="AV27" s="49">
        <f>IFERROR(INDEX(#REF!,MATCH(Calculations_forecast!AV$9,#REF!,0),MATCH(Calculations_forecast!$B27,#REF!,0)),0)</f>
        <v>0</v>
      </c>
      <c r="AW27" s="49">
        <f>IFERROR(INDEX(#REF!,MATCH(Calculations_forecast!AW$9,#REF!,0),MATCH(Calculations_forecast!$B27,#REF!,0)),0)</f>
        <v>0</v>
      </c>
      <c r="AX27" s="49">
        <f>IFERROR(INDEX(#REF!,MATCH(Calculations_forecast!AX$9,#REF!,0),MATCH(Calculations_forecast!$B27,#REF!,0)),0)</f>
        <v>0</v>
      </c>
      <c r="AY27" s="49">
        <f>IFERROR(INDEX(#REF!,MATCH(Calculations_forecast!AY$9,#REF!,0),MATCH(Calculations_forecast!$B27,#REF!,0)),0)</f>
        <v>0</v>
      </c>
      <c r="AZ27" s="49">
        <f>IFERROR(INDEX(#REF!,MATCH(Calculations_forecast!AZ$9,#REF!,0),MATCH(Calculations_forecast!$B27,#REF!,0)),0)</f>
        <v>0</v>
      </c>
      <c r="BA27" s="49">
        <f>IFERROR(INDEX(#REF!,MATCH(Calculations_forecast!BA$9,#REF!,0),MATCH(Calculations_forecast!$B27,#REF!,0)),0)</f>
        <v>0</v>
      </c>
      <c r="BB27" s="49">
        <f>IFERROR(INDEX(#REF!,MATCH(Calculations_forecast!BB$9,#REF!,0),MATCH(Calculations_forecast!$B27,#REF!,0)),0)</f>
        <v>0</v>
      </c>
      <c r="BC27" s="49">
        <f>IFERROR(INDEX(#REF!,MATCH(Calculations_forecast!BC$9,#REF!,0),MATCH(Calculations_forecast!$B27,#REF!,0)),0)</f>
        <v>0</v>
      </c>
      <c r="BD27" s="49">
        <f>IFERROR(INDEX(#REF!,MATCH(Calculations_forecast!BD$9,#REF!,0),MATCH(Calculations_forecast!$B27,#REF!,0)),0)</f>
        <v>0</v>
      </c>
      <c r="BE27" s="49">
        <f>IFERROR(INDEX(#REF!,MATCH(Calculations_forecast!BE$9,#REF!,0),MATCH(Calculations_forecast!$B27,#REF!,0)),0)</f>
        <v>0</v>
      </c>
      <c r="BF27" s="49">
        <f>IFERROR(INDEX(#REF!,MATCH(Calculations_forecast!BF$9,#REF!,0),MATCH(Calculations_forecast!$B27,#REF!,0)),0)</f>
        <v>0</v>
      </c>
      <c r="BG27" s="49">
        <f>IFERROR(INDEX(#REF!,MATCH(Calculations_forecast!BG$9,#REF!,0),MATCH(Calculations_forecast!$B27,#REF!,0)),0)</f>
        <v>0</v>
      </c>
      <c r="BH27" s="49">
        <f>IFERROR(INDEX(#REF!,MATCH(Calculations_forecast!BH$9,#REF!,0),MATCH(Calculations_forecast!$B27,#REF!,0)),0)</f>
        <v>0</v>
      </c>
      <c r="BI27" s="49">
        <f>IFERROR(INDEX(#REF!,MATCH(Calculations_forecast!BI$9,#REF!,0),MATCH(Calculations_forecast!$B27,#REF!,0)),0)</f>
        <v>0</v>
      </c>
      <c r="BJ27" s="49">
        <f>IFERROR(INDEX(#REF!,MATCH(Calculations_forecast!BJ$9,#REF!,0),MATCH(Calculations_forecast!$B27,#REF!,0)),0)</f>
        <v>0</v>
      </c>
      <c r="BK27" s="49">
        <f>IFERROR(INDEX(#REF!,MATCH(Calculations_forecast!BK$9,#REF!,0),MATCH(Calculations_forecast!$B27,#REF!,0)),0)</f>
        <v>0</v>
      </c>
      <c r="BL27" s="49">
        <f>IFERROR(INDEX(#REF!,MATCH(Calculations_forecast!BL$9,#REF!,0),MATCH(Calculations_forecast!$B27,#REF!,0)),0)</f>
        <v>0</v>
      </c>
      <c r="BM27" s="49">
        <f>IFERROR(INDEX(#REF!,MATCH(Calculations_forecast!BM$9,#REF!,0),MATCH(Calculations_forecast!$B27,#REF!,0)),0)</f>
        <v>0</v>
      </c>
      <c r="BN27" s="49">
        <f>IFERROR(INDEX(#REF!,MATCH(Calculations_forecast!BN$9,#REF!,0),MATCH(Calculations_forecast!$B27,#REF!,0)),0)</f>
        <v>0</v>
      </c>
      <c r="BO27" s="49">
        <f>IFERROR(INDEX(#REF!,MATCH(Calculations_forecast!BO$9,#REF!,0),MATCH(Calculations_forecast!$B27,#REF!,0)),0)</f>
        <v>0</v>
      </c>
      <c r="BP27" s="49">
        <f>IFERROR(INDEX(#REF!,MATCH(Calculations_forecast!BP$9,#REF!,0),MATCH(Calculations_forecast!$B27,#REF!,0)),0)</f>
        <v>0</v>
      </c>
      <c r="BQ27" s="49">
        <f>IFERROR(INDEX(#REF!,MATCH(Calculations_forecast!BQ$9,#REF!,0),MATCH(Calculations_forecast!$B27,#REF!,0)),0)</f>
        <v>0</v>
      </c>
      <c r="BR27" s="49">
        <f>IFERROR(INDEX(#REF!,MATCH(Calculations_forecast!BR$9,#REF!,0),MATCH(Calculations_forecast!$B27,#REF!,0)),0)</f>
        <v>0</v>
      </c>
      <c r="BS27" s="49">
        <f>IFERROR(INDEX(#REF!,MATCH(Calculations_forecast!BS$9,#REF!,0),MATCH(Calculations_forecast!$B27,#REF!,0)),0)</f>
        <v>0</v>
      </c>
      <c r="BT27" s="49">
        <f>IFERROR(INDEX(#REF!,MATCH(Calculations_forecast!BT$9,#REF!,0),MATCH(Calculations_forecast!$B27,#REF!,0)),0)</f>
        <v>0</v>
      </c>
      <c r="BU27" s="49">
        <f>IFERROR(INDEX(#REF!,MATCH(Calculations_forecast!BU$9,#REF!,0),MATCH(Calculations_forecast!$B27,#REF!,0)),0)</f>
        <v>0</v>
      </c>
      <c r="BV27" s="49">
        <f>IFERROR(INDEX(#REF!,MATCH(Calculations_forecast!BV$9,#REF!,0),MATCH(Calculations_forecast!$B27,#REF!,0)),0)</f>
        <v>0</v>
      </c>
      <c r="BW27" s="49">
        <f>IFERROR(INDEX(#REF!,MATCH(Calculations_forecast!BW$9,#REF!,0),MATCH(Calculations_forecast!$B27,#REF!,0)),0)</f>
        <v>0</v>
      </c>
      <c r="BX27" s="49">
        <f>IFERROR(INDEX(#REF!,MATCH(Calculations_forecast!BX$9,#REF!,0),MATCH(Calculations_forecast!$B27,#REF!,0)),0)</f>
        <v>0</v>
      </c>
      <c r="BY27" s="49">
        <f>IFERROR(INDEX(#REF!,MATCH(Calculations_forecast!BY$9,#REF!,0),MATCH(Calculations_forecast!$B27,#REF!,0)),0)</f>
        <v>0</v>
      </c>
      <c r="BZ27" s="49">
        <f>IFERROR(INDEX(#REF!,MATCH(Calculations_forecast!BZ$9,#REF!,0),MATCH(Calculations_forecast!$B27,#REF!,0)),0)</f>
        <v>0</v>
      </c>
      <c r="CA27" s="49">
        <f>IFERROR(INDEX(#REF!,MATCH(Calculations_forecast!CA$9,#REF!,0),MATCH(Calculations_forecast!$B27,#REF!,0)),0)</f>
        <v>0</v>
      </c>
      <c r="CB27" s="49">
        <f>IFERROR(INDEX(#REF!,MATCH(Calculations_forecast!CB$9,#REF!,0),MATCH(Calculations_forecast!$B27,#REF!,0)),0)</f>
        <v>0</v>
      </c>
      <c r="CC27" s="49">
        <f>IFERROR(INDEX(#REF!,MATCH(Calculations_forecast!CC$9,#REF!,0),MATCH(Calculations_forecast!$B27,#REF!,0)),0)</f>
        <v>0</v>
      </c>
      <c r="CD27" s="49">
        <f>IFERROR(INDEX(#REF!,MATCH(Calculations_forecast!CD$9,#REF!,0),MATCH(Calculations_forecast!$B27,#REF!,0)),0)</f>
        <v>0</v>
      </c>
      <c r="CE27" s="49">
        <f>IFERROR(INDEX(#REF!,MATCH(Calculations_forecast!CE$9,#REF!,0),MATCH(Calculations_forecast!$B27,#REF!,0)),0)</f>
        <v>0</v>
      </c>
      <c r="CF27" s="49">
        <f>IFERROR(INDEX(#REF!,MATCH(Calculations_forecast!CF$9,#REF!,0),MATCH(Calculations_forecast!$B27,#REF!,0)),0)</f>
        <v>0</v>
      </c>
      <c r="CG27" s="49">
        <f>IFERROR(INDEX(#REF!,MATCH(Calculations_forecast!CG$9,#REF!,0),MATCH(Calculations_forecast!$B27,#REF!,0)),0)</f>
        <v>0</v>
      </c>
      <c r="CH27" s="49">
        <f>IFERROR(INDEX(#REF!,MATCH(Calculations_forecast!CH$9,#REF!,0),MATCH(Calculations_forecast!$B27,#REF!,0)),0)</f>
        <v>0</v>
      </c>
      <c r="CI27" s="49">
        <f>IFERROR(INDEX(#REF!,MATCH(Calculations_forecast!CI$9,#REF!,0),MATCH(Calculations_forecast!$B27,#REF!,0)),0)</f>
        <v>0</v>
      </c>
      <c r="CJ27" s="49">
        <f>IFERROR(INDEX(#REF!,MATCH(Calculations_forecast!CJ$9,#REF!,0),MATCH(Calculations_forecast!$B27,#REF!,0)),0)</f>
        <v>0</v>
      </c>
      <c r="CK27" s="49">
        <f>IFERROR(INDEX(#REF!,MATCH(Calculations_forecast!CK$9,#REF!,0),MATCH(Calculations_forecast!$B27,#REF!,0)),0)</f>
        <v>0</v>
      </c>
      <c r="CL27" s="49">
        <f>IFERROR(INDEX(#REF!,MATCH(Calculations_forecast!CL$9,#REF!,0),MATCH(Calculations_forecast!$B27,#REF!,0)),0)</f>
        <v>0</v>
      </c>
      <c r="CM27" s="49">
        <f>IFERROR(INDEX(#REF!,MATCH(Calculations_forecast!CM$9,#REF!,0),MATCH(Calculations_forecast!$B27,#REF!,0)),0)</f>
        <v>0</v>
      </c>
      <c r="CN27" s="49">
        <f>IFERROR(INDEX(#REF!,MATCH(Calculations_forecast!CN$9,#REF!,0),MATCH(Calculations_forecast!$B27,#REF!,0)),0)</f>
        <v>0</v>
      </c>
      <c r="CO27" s="49">
        <f>IFERROR(INDEX(#REF!,MATCH(Calculations_forecast!CO$9,#REF!,0),MATCH(Calculations_forecast!$B27,#REF!,0)),0)</f>
        <v>0</v>
      </c>
      <c r="CP27" s="49">
        <f>IFERROR(INDEX(#REF!,MATCH(Calculations_forecast!CP$9,#REF!,0),MATCH(Calculations_forecast!$B27,#REF!,0)),0)</f>
        <v>0</v>
      </c>
      <c r="CQ27" s="49">
        <f>IFERROR(INDEX(#REF!,MATCH(Calculations_forecast!CQ$9,#REF!,0),MATCH(Calculations_forecast!$B27,#REF!,0)),0)</f>
        <v>0</v>
      </c>
      <c r="CR27" s="49">
        <f>IFERROR(INDEX(#REF!,MATCH(Calculations_forecast!CR$9,#REF!,0),MATCH(Calculations_forecast!$B27,#REF!,0)),0)</f>
        <v>0</v>
      </c>
      <c r="CS27" s="49">
        <f>IFERROR(INDEX(#REF!,MATCH(Calculations_forecast!CS$9,#REF!,0),MATCH(Calculations_forecast!$B27,#REF!,0)),0)</f>
        <v>0</v>
      </c>
      <c r="CT27" s="49">
        <f>IFERROR(INDEX(#REF!,MATCH(Calculations_forecast!CT$9,#REF!,0),MATCH(Calculations_forecast!$B27,#REF!,0)),0)</f>
        <v>0</v>
      </c>
      <c r="CU27" s="49">
        <f>IFERROR(INDEX(#REF!,MATCH(Calculations_forecast!CU$9,#REF!,0),MATCH(Calculations_forecast!$B27,#REF!,0)),0)</f>
        <v>0</v>
      </c>
      <c r="CV27" s="49">
        <f>IFERROR(INDEX(#REF!,MATCH(Calculations_forecast!CV$9,#REF!,0),MATCH(Calculations_forecast!$B27,#REF!,0)),0)</f>
        <v>0</v>
      </c>
      <c r="CW27" s="49">
        <f>IFERROR(INDEX(#REF!,MATCH(Calculations_forecast!CW$9,#REF!,0),MATCH(Calculations_forecast!$B27,#REF!,0)),0)</f>
        <v>0</v>
      </c>
      <c r="CX27" s="49">
        <f>IFERROR(INDEX(#REF!,MATCH(Calculations_forecast!CX$9,#REF!,0),MATCH(Calculations_forecast!$B27,#REF!,0)),0)</f>
        <v>0</v>
      </c>
      <c r="CY27" s="49">
        <f>IFERROR(INDEX(#REF!,MATCH(Calculations_forecast!CY$9,#REF!,0),MATCH(Calculations_forecast!$B27,#REF!,0)),0)</f>
        <v>0</v>
      </c>
      <c r="CZ27" s="49">
        <f>IFERROR(INDEX(#REF!,MATCH(Calculations_forecast!CZ$9,#REF!,0),MATCH(Calculations_forecast!$B27,#REF!,0)),0)</f>
        <v>0</v>
      </c>
      <c r="DA27" s="49">
        <f>IFERROR(INDEX(#REF!,MATCH(Calculations_forecast!DA$9,#REF!,0),MATCH(Calculations_forecast!$B27,#REF!,0)),0)</f>
        <v>0</v>
      </c>
      <c r="DB27" s="49">
        <f>IFERROR(INDEX(#REF!,MATCH(Calculations_forecast!DB$9,#REF!,0),MATCH(Calculations_forecast!$B27,#REF!,0)),0)</f>
        <v>0</v>
      </c>
      <c r="DC27" s="49">
        <f>IFERROR(INDEX(#REF!,MATCH(Calculations_forecast!DC$9,#REF!,0),MATCH(Calculations_forecast!$B27,#REF!,0)),0)</f>
        <v>0</v>
      </c>
      <c r="DD27" s="49">
        <f>IFERROR(INDEX(#REF!,MATCH(Calculations_forecast!DD$9,#REF!,0),MATCH(Calculations_forecast!$B27,#REF!,0)),0)</f>
        <v>0</v>
      </c>
      <c r="DE27" s="49">
        <f>IFERROR(INDEX(#REF!,MATCH(Calculations_forecast!DE$9,#REF!,0),MATCH(Calculations_forecast!$B27,#REF!,0)),0)</f>
        <v>0</v>
      </c>
      <c r="DF27" s="49">
        <f>IFERROR(INDEX(#REF!,MATCH(Calculations_forecast!DF$9,#REF!,0),MATCH(Calculations_forecast!$B27,#REF!,0)),0)</f>
        <v>0</v>
      </c>
      <c r="DG27" s="49">
        <f>IFERROR(INDEX(#REF!,MATCH(Calculations_forecast!DG$9,#REF!,0),MATCH(Calculations_forecast!$B27,#REF!,0)),0)</f>
        <v>0</v>
      </c>
      <c r="DH27" s="49">
        <f>IFERROR(INDEX(#REF!,MATCH(Calculations_forecast!DH$9,#REF!,0),MATCH(Calculations_forecast!$B27,#REF!,0)),0)</f>
        <v>0</v>
      </c>
      <c r="DI27" s="49">
        <f>IFERROR(INDEX(#REF!,MATCH(Calculations_forecast!DI$9,#REF!,0),MATCH(Calculations_forecast!$B27,#REF!,0)),0)</f>
        <v>0</v>
      </c>
      <c r="DJ27" s="49">
        <f>IFERROR(INDEX(#REF!,MATCH(Calculations_forecast!DJ$9,#REF!,0),MATCH(Calculations_forecast!$B27,#REF!,0)),0)</f>
        <v>0</v>
      </c>
      <c r="DK27" s="49">
        <f>IFERROR(INDEX(#REF!,MATCH(Calculations_forecast!DK$9,#REF!,0),MATCH(Calculations_forecast!$B27,#REF!,0)),0)</f>
        <v>0</v>
      </c>
      <c r="DL27" s="49">
        <f>IFERROR(INDEX(#REF!,MATCH(Calculations_forecast!DL$9,#REF!,0),MATCH(Calculations_forecast!$B27,#REF!,0)),0)</f>
        <v>0</v>
      </c>
      <c r="DM27" s="49">
        <f>IFERROR(INDEX(#REF!,MATCH(Calculations_forecast!DM$9,#REF!,0),MATCH(Calculations_forecast!$B27,#REF!,0)),0)</f>
        <v>0</v>
      </c>
      <c r="DN27" s="49">
        <f>IFERROR(INDEX(#REF!,MATCH(Calculations_forecast!DN$9,#REF!,0),MATCH(Calculations_forecast!$B27,#REF!,0)),0)</f>
        <v>0</v>
      </c>
      <c r="DO27" s="49">
        <f>IFERROR(INDEX(#REF!,MATCH(Calculations_forecast!DO$9,#REF!,0),MATCH(Calculations_forecast!$B27,#REF!,0)),0)</f>
        <v>0</v>
      </c>
      <c r="DP27" s="49">
        <f>IFERROR(INDEX(#REF!,MATCH(Calculations_forecast!DP$9,#REF!,0),MATCH(Calculations_forecast!$B27,#REF!,0)),0)</f>
        <v>0</v>
      </c>
      <c r="DQ27" s="49">
        <f>IFERROR(INDEX(#REF!,MATCH(Calculations_forecast!DQ$9,#REF!,0),MATCH(Calculations_forecast!$B27,#REF!,0)),0)</f>
        <v>0</v>
      </c>
      <c r="DR27" s="49">
        <f>IFERROR(INDEX(#REF!,MATCH(Calculations_forecast!DR$9,#REF!,0),MATCH(Calculations_forecast!$B27,#REF!,0)),0)</f>
        <v>0</v>
      </c>
      <c r="DS27" s="49">
        <f>IFERROR(INDEX(#REF!,MATCH(Calculations_forecast!DS$9,#REF!,0),MATCH(Calculations_forecast!$B27,#REF!,0)),0)</f>
        <v>0</v>
      </c>
      <c r="DT27" s="49">
        <f>IFERROR(INDEX(#REF!,MATCH(Calculations_forecast!DT$9,#REF!,0),MATCH(Calculations_forecast!$B27,#REF!,0)),0)</f>
        <v>0</v>
      </c>
      <c r="DU27" s="49">
        <f>IFERROR(INDEX(#REF!,MATCH(Calculations_forecast!DU$9,#REF!,0),MATCH(Calculations_forecast!$B27,#REF!,0)),0)</f>
        <v>0</v>
      </c>
      <c r="DV27" s="49">
        <f>IFERROR(INDEX(#REF!,MATCH(Calculations_forecast!DV$9,#REF!,0),MATCH(Calculations_forecast!$B27,#REF!,0)),0)</f>
        <v>0</v>
      </c>
      <c r="DW27" s="49">
        <f>IFERROR(INDEX(#REF!,MATCH(Calculations_forecast!DW$9,#REF!,0),MATCH(Calculations_forecast!$B27,#REF!,0)),0)</f>
        <v>0</v>
      </c>
      <c r="DX27" s="49">
        <f>IFERROR(INDEX(#REF!,MATCH(Calculations_forecast!DX$9,#REF!,0),MATCH(Calculations_forecast!$B27,#REF!,0)),0)</f>
        <v>0</v>
      </c>
      <c r="DY27" s="49">
        <f>IFERROR(INDEX(#REF!,MATCH(Calculations_forecast!DY$9,#REF!,0),MATCH(Calculations_forecast!$B27,#REF!,0)),0)</f>
        <v>0</v>
      </c>
      <c r="DZ27" s="49">
        <f>IFERROR(INDEX(#REF!,MATCH(Calculations_forecast!DZ$9,#REF!,0),MATCH(Calculations_forecast!$B27,#REF!,0)),0)</f>
        <v>0</v>
      </c>
      <c r="EA27" s="49">
        <f>IFERROR(INDEX(#REF!,MATCH(Calculations_forecast!EA$9,#REF!,0),MATCH(Calculations_forecast!$B27,#REF!,0)),0)</f>
        <v>0</v>
      </c>
      <c r="EB27" s="49">
        <f>IFERROR(INDEX(#REF!,MATCH(Calculations_forecast!EB$9,#REF!,0),MATCH(Calculations_forecast!$B27,#REF!,0)),0)</f>
        <v>0</v>
      </c>
      <c r="EC27" s="49">
        <f>IFERROR(INDEX(#REF!,MATCH(Calculations_forecast!EC$9,#REF!,0),MATCH(Calculations_forecast!$B27,#REF!,0)),0)</f>
        <v>0</v>
      </c>
      <c r="ED27" s="49">
        <f>IFERROR(INDEX(#REF!,MATCH(Calculations_forecast!ED$9,#REF!,0),MATCH(Calculations_forecast!$B27,#REF!,0)),0)</f>
        <v>0</v>
      </c>
      <c r="EE27" s="49">
        <f>IFERROR(INDEX(#REF!,MATCH(Calculations_forecast!EE$9,#REF!,0),MATCH(Calculations_forecast!$B27,#REF!,0)),0)</f>
        <v>0</v>
      </c>
      <c r="EF27" s="49">
        <f>IFERROR(INDEX(#REF!,MATCH(Calculations_forecast!EF$9,#REF!,0),MATCH(Calculations_forecast!$B27,#REF!,0)),0)</f>
        <v>0</v>
      </c>
      <c r="EG27" s="49">
        <f>IFERROR(INDEX(#REF!,MATCH(Calculations_forecast!EG$9,#REF!,0),MATCH(Calculations_forecast!$B27,#REF!,0)),0)</f>
        <v>0</v>
      </c>
      <c r="EH27" s="49">
        <f>IFERROR(INDEX(#REF!,MATCH(Calculations_forecast!EH$9,#REF!,0),MATCH(Calculations_forecast!$B27,#REF!,0)),0)</f>
        <v>0</v>
      </c>
      <c r="EI27" s="49">
        <f>IFERROR(INDEX(#REF!,MATCH(Calculations_forecast!EI$9,#REF!,0),MATCH(Calculations_forecast!$B27,#REF!,0)),0)</f>
        <v>0</v>
      </c>
      <c r="EJ27" s="49">
        <f>IFERROR(INDEX(#REF!,MATCH(Calculations_forecast!EJ$9,#REF!,0),MATCH(Calculations_forecast!$B27,#REF!,0)),0)</f>
        <v>0</v>
      </c>
      <c r="EK27" s="49">
        <f>IFERROR(INDEX(#REF!,MATCH(Calculations_forecast!EK$9,#REF!,0),MATCH(Calculations_forecast!$B27,#REF!,0)),0)</f>
        <v>0</v>
      </c>
      <c r="EL27" s="49">
        <f>IFERROR(INDEX(#REF!,MATCH(Calculations_forecast!EL$9,#REF!,0),MATCH(Calculations_forecast!$B27,#REF!,0)),0)</f>
        <v>0</v>
      </c>
      <c r="EM27" s="49">
        <f>IFERROR(INDEX(#REF!,MATCH(Calculations_forecast!EM$9,#REF!,0),MATCH(Calculations_forecast!$B27,#REF!,0)),0)</f>
        <v>0</v>
      </c>
      <c r="EN27" s="49">
        <f>IFERROR(INDEX(#REF!,MATCH(Calculations_forecast!EN$9,#REF!,0),MATCH(Calculations_forecast!$B27,#REF!,0)),0)</f>
        <v>0</v>
      </c>
      <c r="EO27" s="49">
        <f>IFERROR(INDEX(#REF!,MATCH(Calculations_forecast!EO$9,#REF!,0),MATCH(Calculations_forecast!$B27,#REF!,0)),0)</f>
        <v>0</v>
      </c>
      <c r="EP27" s="49">
        <f>IFERROR(INDEX(#REF!,MATCH(Calculations_forecast!EP$9,#REF!,0),MATCH(Calculations_forecast!$B27,#REF!,0)),0)</f>
        <v>0</v>
      </c>
      <c r="EQ27" s="49">
        <f>IFERROR(INDEX(#REF!,MATCH(Calculations_forecast!EQ$9,#REF!,0),MATCH(Calculations_forecast!$B27,#REF!,0)),0)</f>
        <v>0</v>
      </c>
      <c r="ER27" s="49">
        <f>IFERROR(INDEX(#REF!,MATCH(Calculations_forecast!ER$9,#REF!,0),MATCH(Calculations_forecast!$B27,#REF!,0)),0)</f>
        <v>0</v>
      </c>
      <c r="ES27" s="49">
        <f>IFERROR(INDEX(#REF!,MATCH(Calculations_forecast!ES$9,#REF!,0),MATCH(Calculations_forecast!$B27,#REF!,0)),0)</f>
        <v>0</v>
      </c>
      <c r="ET27" s="49">
        <f>IFERROR(INDEX(#REF!,MATCH(Calculations_forecast!ET$9,#REF!,0),MATCH(Calculations_forecast!$B27,#REF!,0)),0)</f>
        <v>0</v>
      </c>
      <c r="EU27" s="49">
        <f>IFERROR(INDEX(#REF!,MATCH(Calculations_forecast!EU$9,#REF!,0),MATCH(Calculations_forecast!$B27,#REF!,0)),0)</f>
        <v>0</v>
      </c>
      <c r="EV27" s="49">
        <f>IFERROR(INDEX(#REF!,MATCH(Calculations_forecast!EV$9,#REF!,0),MATCH(Calculations_forecast!$B27,#REF!,0)),0)</f>
        <v>0</v>
      </c>
      <c r="EW27" s="49">
        <f>IFERROR(INDEX(#REF!,MATCH(Calculations_forecast!EW$9,#REF!,0),MATCH(Calculations_forecast!$B27,#REF!,0)),0)</f>
        <v>0</v>
      </c>
      <c r="EX27" s="49">
        <f>IFERROR(INDEX(#REF!,MATCH(Calculations_forecast!EX$9,#REF!,0),MATCH(Calculations_forecast!$B27,#REF!,0)),0)</f>
        <v>0</v>
      </c>
      <c r="EY27" s="49">
        <f>IFERROR(INDEX(#REF!,MATCH(Calculations_forecast!EY$9,#REF!,0),MATCH(Calculations_forecast!$B27,#REF!,0)),0)</f>
        <v>0</v>
      </c>
      <c r="EZ27" s="49">
        <f>IFERROR(INDEX(#REF!,MATCH(Calculations_forecast!EZ$9,#REF!,0),MATCH(Calculations_forecast!$B27,#REF!,0)),0)</f>
        <v>0</v>
      </c>
      <c r="FA27" s="49">
        <f>IFERROR(INDEX(#REF!,MATCH(Calculations_forecast!FA$9,#REF!,0),MATCH(Calculations_forecast!$B27,#REF!,0)),0)</f>
        <v>0</v>
      </c>
      <c r="FB27" s="49">
        <f>IFERROR(INDEX(#REF!,MATCH(Calculations_forecast!FB$9,#REF!,0),MATCH(Calculations_forecast!$B27,#REF!,0)),0)</f>
        <v>0</v>
      </c>
      <c r="FC27" s="49">
        <f>IFERROR(INDEX(#REF!,MATCH(Calculations_forecast!FC$9,#REF!,0),MATCH(Calculations_forecast!$B27,#REF!,0)),0)</f>
        <v>0</v>
      </c>
      <c r="FD27" s="49">
        <f>IFERROR(INDEX(#REF!,MATCH(Calculations_forecast!FD$9,#REF!,0),MATCH(Calculations_forecast!$B27,#REF!,0)),0)</f>
        <v>0</v>
      </c>
      <c r="FE27" s="49">
        <f>IFERROR(INDEX(#REF!,MATCH(Calculations_forecast!FE$9,#REF!,0),MATCH(Calculations_forecast!$B27,#REF!,0)),0)</f>
        <v>0</v>
      </c>
      <c r="FF27" s="49">
        <f>IFERROR(INDEX(#REF!,MATCH(Calculations_forecast!FF$9,#REF!,0),MATCH(Calculations_forecast!$B27,#REF!,0)),0)</f>
        <v>0</v>
      </c>
      <c r="FG27" s="49">
        <f>IFERROR(INDEX(#REF!,MATCH(Calculations_forecast!FG$9,#REF!,0),MATCH(Calculations_forecast!$B27,#REF!,0)),0)</f>
        <v>0</v>
      </c>
      <c r="FH27" s="49">
        <f>IFERROR(INDEX(#REF!,MATCH(Calculations_forecast!FH$9,#REF!,0),MATCH(Calculations_forecast!$B27,#REF!,0)),0)</f>
        <v>0</v>
      </c>
      <c r="FI27" s="49">
        <f>IFERROR(INDEX(#REF!,MATCH(Calculations_forecast!FI$9,#REF!,0),MATCH(Calculations_forecast!$B27,#REF!,0)),0)</f>
        <v>0</v>
      </c>
      <c r="FJ27" s="49">
        <f>IFERROR(INDEX(#REF!,MATCH(Calculations_forecast!FJ$9,#REF!,0),MATCH(Calculations_forecast!$B27,#REF!,0)),0)</f>
        <v>0</v>
      </c>
      <c r="FK27" s="49">
        <f>IFERROR(INDEX(#REF!,MATCH(Calculations_forecast!FK$9,#REF!,0),MATCH(Calculations_forecast!$B27,#REF!,0)),0)</f>
        <v>0</v>
      </c>
      <c r="FL27" s="49">
        <f>IFERROR(INDEX(#REF!,MATCH(Calculations_forecast!FL$9,#REF!,0),MATCH(Calculations_forecast!$B27,#REF!,0)),0)</f>
        <v>0</v>
      </c>
      <c r="FM27" s="49">
        <f>IFERROR(INDEX(#REF!,MATCH(Calculations_forecast!FM$9,#REF!,0),MATCH(Calculations_forecast!$B27,#REF!,0)),0)</f>
        <v>0</v>
      </c>
      <c r="FN27" s="49">
        <f>IFERROR(INDEX(#REF!,MATCH(Calculations_forecast!FN$9,#REF!,0),MATCH(Calculations_forecast!$B27,#REF!,0)),0)</f>
        <v>0</v>
      </c>
      <c r="FO27" s="49">
        <f>IFERROR(INDEX(#REF!,MATCH(Calculations_forecast!FO$9,#REF!,0),MATCH(Calculations_forecast!$B27,#REF!,0)),0)</f>
        <v>0</v>
      </c>
      <c r="FP27" s="49">
        <f>IFERROR(INDEX(#REF!,MATCH(Calculations_forecast!FP$9,#REF!,0),MATCH(Calculations_forecast!$B27,#REF!,0)),0)</f>
        <v>0</v>
      </c>
      <c r="FQ27" s="49">
        <f>IFERROR(INDEX(#REF!,MATCH(Calculations_forecast!FQ$9,#REF!,0),MATCH(Calculations_forecast!$B27,#REF!,0)),0)</f>
        <v>0</v>
      </c>
      <c r="FR27" s="49">
        <f>IFERROR(INDEX(#REF!,MATCH(Calculations_forecast!FR$9,#REF!,0),MATCH(Calculations_forecast!$B27,#REF!,0)),0)</f>
        <v>0</v>
      </c>
      <c r="FS27" s="49">
        <f>IFERROR(INDEX(#REF!,MATCH(Calculations_forecast!FS$9,#REF!,0),MATCH(Calculations_forecast!$B27,#REF!,0)),0)</f>
        <v>0</v>
      </c>
      <c r="FT27" s="49">
        <f>IFERROR(INDEX(#REF!,MATCH(Calculations_forecast!FT$9,#REF!,0),MATCH(Calculations_forecast!$B27,#REF!,0)),0)</f>
        <v>0</v>
      </c>
      <c r="FU27" s="49">
        <f>IFERROR(INDEX(#REF!,MATCH(Calculations_forecast!FU$9,#REF!,0),MATCH(Calculations_forecast!$B27,#REF!,0)),0)</f>
        <v>0</v>
      </c>
      <c r="FV27" s="49">
        <f>IFERROR(INDEX(#REF!,MATCH(Calculations_forecast!FV$9,#REF!,0),MATCH(Calculations_forecast!$B27,#REF!,0)),0)</f>
        <v>0</v>
      </c>
      <c r="FW27" s="49">
        <f>IFERROR(INDEX(#REF!,MATCH(Calculations_forecast!FW$9,#REF!,0),MATCH(Calculations_forecast!$B27,#REF!,0)),0)</f>
        <v>0</v>
      </c>
      <c r="FX27" s="49">
        <f>IFERROR(INDEX(#REF!,MATCH(Calculations_forecast!FX$9,#REF!,0),MATCH(Calculations_forecast!$B27,#REF!,0)),0)</f>
        <v>0</v>
      </c>
      <c r="FY27" s="49">
        <f>IFERROR(INDEX(#REF!,MATCH(Calculations_forecast!FY$9,#REF!,0),MATCH(Calculations_forecast!$B27,#REF!,0)),0)</f>
        <v>0</v>
      </c>
      <c r="FZ27" s="49">
        <f>IFERROR(INDEX(#REF!,MATCH(Calculations_forecast!FZ$9,#REF!,0),MATCH(Calculations_forecast!$B27,#REF!,0)),0)</f>
        <v>0</v>
      </c>
      <c r="GA27" s="49">
        <f>IFERROR(INDEX(#REF!,MATCH(Calculations_forecast!GA$9,#REF!,0),MATCH(Calculations_forecast!$B27,#REF!,0)),0)</f>
        <v>0</v>
      </c>
      <c r="GB27" s="49">
        <f>IFERROR(INDEX(#REF!,MATCH(Calculations_forecast!GB$9,#REF!,0),MATCH(Calculations_forecast!$B27,#REF!,0)),0)</f>
        <v>0</v>
      </c>
      <c r="GC27" s="49">
        <f>IFERROR(INDEX(#REF!,MATCH(Calculations_forecast!GC$9,#REF!,0),MATCH(Calculations_forecast!$B27,#REF!,0)),0)</f>
        <v>0</v>
      </c>
      <c r="GD27" s="49">
        <f>IFERROR(INDEX(#REF!,MATCH(Calculations_forecast!GD$9,#REF!,0),MATCH(Calculations_forecast!$B27,#REF!,0)),0)</f>
        <v>0</v>
      </c>
      <c r="GE27" s="49">
        <f>IFERROR(INDEX(#REF!,MATCH(Calculations_forecast!GE$9,#REF!,0),MATCH(Calculations_forecast!$B27,#REF!,0)),0)</f>
        <v>0</v>
      </c>
      <c r="GF27" s="49">
        <f>IFERROR(INDEX(#REF!,MATCH(Calculations_forecast!GF$9,#REF!,0),MATCH(Calculations_forecast!$B27,#REF!,0)),0)</f>
        <v>0</v>
      </c>
      <c r="GG27" s="49">
        <f>IFERROR(INDEX(#REF!,MATCH(Calculations_forecast!GG$9,#REF!,0),MATCH(Calculations_forecast!$B27,#REF!,0)),0)</f>
        <v>0</v>
      </c>
      <c r="GH27" s="49">
        <f>IFERROR(INDEX(#REF!,MATCH(Calculations_forecast!GH$9,#REF!,0),MATCH(Calculations_forecast!$B27,#REF!,0)),0)</f>
        <v>0</v>
      </c>
      <c r="GI27" s="49">
        <f>IFERROR(INDEX(#REF!,MATCH(Calculations_forecast!GI$9,#REF!,0),MATCH(Calculations_forecast!$B27,#REF!,0)),0)</f>
        <v>0</v>
      </c>
      <c r="GJ27" s="49">
        <f>IFERROR(INDEX(#REF!,MATCH(Calculations_forecast!GJ$9,#REF!,0),MATCH(Calculations_forecast!$B27,#REF!,0)),0)</f>
        <v>0</v>
      </c>
      <c r="GK27" s="49">
        <f>IFERROR(INDEX(#REF!,MATCH(Calculations_forecast!GK$9,#REF!,0),MATCH(Calculations_forecast!$B27,#REF!,0)),0)</f>
        <v>0</v>
      </c>
      <c r="GL27" s="49">
        <f>IFERROR(INDEX(#REF!,MATCH(Calculations_forecast!GL$9,#REF!,0),MATCH(Calculations_forecast!$B27,#REF!,0)),0)</f>
        <v>0</v>
      </c>
      <c r="GM27" s="49">
        <f>IFERROR(INDEX(#REF!,MATCH(Calculations_forecast!GM$9,#REF!,0),MATCH(Calculations_forecast!$B27,#REF!,0)),0)</f>
        <v>0</v>
      </c>
      <c r="GN27" s="49">
        <f>IFERROR(INDEX(#REF!,MATCH(Calculations_forecast!GN$9,#REF!,0),MATCH(Calculations_forecast!$B27,#REF!,0)),0)</f>
        <v>0</v>
      </c>
      <c r="GO27" s="49">
        <f>IFERROR(INDEX(#REF!,MATCH(Calculations_forecast!GO$9,#REF!,0),MATCH(Calculations_forecast!$B27,#REF!,0)),0)</f>
        <v>0</v>
      </c>
      <c r="GP27" s="123">
        <f>IFERROR(INDEX(#REF!,MATCH(Calculations_forecast!GP$9,#REF!,0),MATCH(Calculations_forecast!$B27,#REF!,0)),0)</f>
        <v>0</v>
      </c>
      <c r="GQ27" s="123">
        <f>IFERROR(INDEX(#REF!,MATCH(Calculations_forecast!GQ$9,#REF!,0),MATCH(Calculations_forecast!$B27,#REF!,0)),0)</f>
        <v>0</v>
      </c>
      <c r="GR27" s="49">
        <f>IFERROR(INDEX(#REF!,MATCH(Calculations_forecast!GR$9,#REF!,0),MATCH(Calculations_forecast!$B27,#REF!,0)),0)</f>
        <v>0</v>
      </c>
      <c r="GS27" s="49">
        <f>IFERROR(INDEX(#REF!,MATCH(Calculations_forecast!GS$9,#REF!,0),MATCH(Calculations_forecast!$B27,#REF!,0)),0)</f>
        <v>0</v>
      </c>
      <c r="GT27" s="49">
        <f>IFERROR(INDEX(#REF!,MATCH(Calculations_forecast!GT$9,#REF!,0),MATCH(Calculations_forecast!$B27,#REF!,0)),0)</f>
        <v>0</v>
      </c>
      <c r="GU27" s="49">
        <f>IFERROR(INDEX(#REF!,MATCH(Calculations_forecast!GU$9,#REF!,0),MATCH(Calculations_forecast!$B27,#REF!,0)),0)</f>
        <v>0</v>
      </c>
      <c r="GV27" s="49">
        <f>IFERROR(INDEX(#REF!,MATCH(Calculations_forecast!GV$9,#REF!,0),MATCH(Calculations_forecast!$B27,#REF!,0)),0)</f>
        <v>0</v>
      </c>
      <c r="GW27" s="49">
        <f>IFERROR(INDEX(#REF!,MATCH(Calculations_forecast!GW$9,#REF!,0),MATCH(Calculations_forecast!$B27,#REF!,0)),0)</f>
        <v>0</v>
      </c>
      <c r="GX27" s="49">
        <f>IFERROR(INDEX(#REF!,MATCH(Calculations_forecast!GX$9,#REF!,0),MATCH(Calculations_forecast!$B27,#REF!,0)),0)</f>
        <v>0</v>
      </c>
      <c r="GY27" s="49">
        <f>IFERROR(INDEX(#REF!,MATCH(Calculations_forecast!GY$9,#REF!,0),MATCH(Calculations_forecast!$B27,#REF!,0)),0)</f>
        <v>0</v>
      </c>
      <c r="GZ27" s="123">
        <f>IFERROR(INDEX(#REF!,MATCH(Calculations_forecast!GZ$9,#REF!,0),MATCH(Calculations_forecast!$B27,#REF!,0)),0)</f>
        <v>0</v>
      </c>
      <c r="HA27" s="123">
        <f>IFERROR(INDEX(#REF!,MATCH(Calculations_forecast!HA$9,#REF!,0),MATCH(Calculations_forecast!$B27,#REF!,0)),0)</f>
        <v>0</v>
      </c>
      <c r="HB27" s="123">
        <f>IFERROR(INDEX(#REF!,MATCH(Calculations_forecast!HB$9,#REF!,0),MATCH(Calculations_forecast!$B27,#REF!,0)),0)</f>
        <v>0</v>
      </c>
      <c r="HC27" s="49">
        <f>IFERROR(INDEX(#REF!,MATCH(Calculations_forecast!HC$9,#REF!,0),MATCH(Calculations_forecast!$B27,#REF!,0)),0)</f>
        <v>0</v>
      </c>
      <c r="HD27" s="49"/>
      <c r="HE27" s="49"/>
      <c r="HF27" s="49"/>
      <c r="HG27" s="49"/>
      <c r="HH27" s="49"/>
      <c r="HI27" s="49"/>
      <c r="HJ27" s="49"/>
      <c r="HK27" s="49"/>
      <c r="HL27" s="49"/>
      <c r="HM27" s="49"/>
      <c r="HN27" s="49"/>
      <c r="HO27" s="49"/>
      <c r="HP27" s="49"/>
      <c r="HQ27" s="49"/>
      <c r="HR27" s="49"/>
      <c r="HS27" s="49"/>
      <c r="HT27" s="49"/>
      <c r="HU27" s="49"/>
      <c r="HV27" s="49"/>
      <c r="HW27" s="49"/>
      <c r="HX27" s="49"/>
      <c r="HY27" s="49"/>
      <c r="HZ27" s="49"/>
      <c r="IA27" s="49"/>
      <c r="IB27" s="49"/>
      <c r="IC27" s="49"/>
      <c r="ID27" s="49"/>
      <c r="IE27" s="49"/>
      <c r="IW27"/>
      <c r="IX27"/>
      <c r="IY27"/>
    </row>
    <row r="28" spans="1:259">
      <c r="B28" t="s">
        <v>334</v>
      </c>
      <c r="C28" s="60">
        <f t="shared" ref="C28:S28" si="0">5*C27</f>
        <v>0</v>
      </c>
      <c r="D28" s="60">
        <f t="shared" si="0"/>
        <v>0</v>
      </c>
      <c r="E28" s="60">
        <f t="shared" si="0"/>
        <v>0</v>
      </c>
      <c r="F28" s="60">
        <f t="shared" si="0"/>
        <v>0</v>
      </c>
      <c r="G28" s="60">
        <f t="shared" si="0"/>
        <v>0</v>
      </c>
      <c r="H28" s="60">
        <f t="shared" si="0"/>
        <v>0</v>
      </c>
      <c r="I28" s="60">
        <f t="shared" si="0"/>
        <v>0</v>
      </c>
      <c r="J28" s="60">
        <f t="shared" si="0"/>
        <v>0</v>
      </c>
      <c r="K28" s="60">
        <f t="shared" si="0"/>
        <v>0</v>
      </c>
      <c r="L28" s="60">
        <f t="shared" si="0"/>
        <v>0</v>
      </c>
      <c r="M28" s="60">
        <f t="shared" si="0"/>
        <v>0</v>
      </c>
      <c r="N28" s="60">
        <f t="shared" si="0"/>
        <v>0</v>
      </c>
      <c r="O28" s="60">
        <f t="shared" si="0"/>
        <v>0</v>
      </c>
      <c r="P28" s="60">
        <f t="shared" si="0"/>
        <v>0</v>
      </c>
      <c r="Q28" s="60">
        <f t="shared" si="0"/>
        <v>0</v>
      </c>
      <c r="R28" s="60">
        <f t="shared" si="0"/>
        <v>0</v>
      </c>
      <c r="S28" s="60">
        <f t="shared" si="0"/>
        <v>0</v>
      </c>
      <c r="T28" s="60">
        <f t="shared" ref="T28" si="1">5*T27</f>
        <v>0</v>
      </c>
      <c r="U28" s="60">
        <f t="shared" ref="U28:Z28" si="2">5*U27</f>
        <v>0</v>
      </c>
      <c r="V28" s="60">
        <f t="shared" si="2"/>
        <v>0</v>
      </c>
      <c r="W28" s="60">
        <f t="shared" si="2"/>
        <v>0</v>
      </c>
      <c r="X28" s="60">
        <f t="shared" si="2"/>
        <v>0</v>
      </c>
      <c r="Y28" s="60">
        <f t="shared" si="2"/>
        <v>0</v>
      </c>
      <c r="Z28" s="60">
        <f t="shared" si="2"/>
        <v>0</v>
      </c>
      <c r="AA28" s="60">
        <f t="shared" ref="AA28:CL28" si="3">5*AA27</f>
        <v>0</v>
      </c>
      <c r="AB28" s="60">
        <f t="shared" si="3"/>
        <v>0</v>
      </c>
      <c r="AC28" s="60">
        <f t="shared" si="3"/>
        <v>0</v>
      </c>
      <c r="AD28" s="60">
        <f t="shared" si="3"/>
        <v>0</v>
      </c>
      <c r="AE28" s="60">
        <f t="shared" si="3"/>
        <v>0</v>
      </c>
      <c r="AF28" s="60">
        <f t="shared" si="3"/>
        <v>0</v>
      </c>
      <c r="AG28" s="60">
        <f t="shared" si="3"/>
        <v>0</v>
      </c>
      <c r="AH28" s="60">
        <f t="shared" si="3"/>
        <v>0</v>
      </c>
      <c r="AI28" s="60">
        <f t="shared" si="3"/>
        <v>0</v>
      </c>
      <c r="AJ28" s="60">
        <f t="shared" si="3"/>
        <v>0</v>
      </c>
      <c r="AK28" s="60">
        <f t="shared" si="3"/>
        <v>0</v>
      </c>
      <c r="AL28" s="60">
        <f t="shared" si="3"/>
        <v>0</v>
      </c>
      <c r="AM28" s="60">
        <f t="shared" si="3"/>
        <v>0</v>
      </c>
      <c r="AN28" s="60">
        <f t="shared" si="3"/>
        <v>0</v>
      </c>
      <c r="AO28" s="60">
        <f t="shared" si="3"/>
        <v>0</v>
      </c>
      <c r="AP28" s="60">
        <f t="shared" si="3"/>
        <v>0</v>
      </c>
      <c r="AQ28" s="60">
        <f t="shared" si="3"/>
        <v>0</v>
      </c>
      <c r="AR28" s="60">
        <f t="shared" si="3"/>
        <v>0</v>
      </c>
      <c r="AS28" s="60">
        <f t="shared" si="3"/>
        <v>0</v>
      </c>
      <c r="AT28" s="60">
        <f t="shared" si="3"/>
        <v>0</v>
      </c>
      <c r="AU28" s="60">
        <f t="shared" si="3"/>
        <v>0</v>
      </c>
      <c r="AV28" s="60">
        <f t="shared" si="3"/>
        <v>0</v>
      </c>
      <c r="AW28" s="60">
        <f t="shared" si="3"/>
        <v>0</v>
      </c>
      <c r="AX28" s="60">
        <f t="shared" si="3"/>
        <v>0</v>
      </c>
      <c r="AY28" s="60">
        <f t="shared" si="3"/>
        <v>0</v>
      </c>
      <c r="AZ28" s="60">
        <f t="shared" si="3"/>
        <v>0</v>
      </c>
      <c r="BA28" s="60">
        <f t="shared" si="3"/>
        <v>0</v>
      </c>
      <c r="BB28" s="60">
        <f t="shared" si="3"/>
        <v>0</v>
      </c>
      <c r="BC28" s="60">
        <f t="shared" si="3"/>
        <v>0</v>
      </c>
      <c r="BD28" s="60">
        <f t="shared" si="3"/>
        <v>0</v>
      </c>
      <c r="BE28" s="60">
        <f t="shared" si="3"/>
        <v>0</v>
      </c>
      <c r="BF28" s="60">
        <f t="shared" si="3"/>
        <v>0</v>
      </c>
      <c r="BG28" s="60">
        <f t="shared" si="3"/>
        <v>0</v>
      </c>
      <c r="BH28" s="60">
        <f t="shared" si="3"/>
        <v>0</v>
      </c>
      <c r="BI28" s="60">
        <f t="shared" si="3"/>
        <v>0</v>
      </c>
      <c r="BJ28" s="60">
        <f t="shared" si="3"/>
        <v>0</v>
      </c>
      <c r="BK28" s="60">
        <f t="shared" si="3"/>
        <v>0</v>
      </c>
      <c r="BL28" s="60">
        <f t="shared" si="3"/>
        <v>0</v>
      </c>
      <c r="BM28" s="60">
        <f t="shared" si="3"/>
        <v>0</v>
      </c>
      <c r="BN28" s="60">
        <f t="shared" si="3"/>
        <v>0</v>
      </c>
      <c r="BO28" s="60">
        <f t="shared" si="3"/>
        <v>0</v>
      </c>
      <c r="BP28" s="60">
        <f t="shared" si="3"/>
        <v>0</v>
      </c>
      <c r="BQ28" s="60">
        <f t="shared" si="3"/>
        <v>0</v>
      </c>
      <c r="BR28" s="60">
        <f t="shared" si="3"/>
        <v>0</v>
      </c>
      <c r="BS28" s="60">
        <f t="shared" si="3"/>
        <v>0</v>
      </c>
      <c r="BT28" s="60">
        <f t="shared" si="3"/>
        <v>0</v>
      </c>
      <c r="BU28" s="60">
        <f t="shared" si="3"/>
        <v>0</v>
      </c>
      <c r="BV28" s="60">
        <f t="shared" si="3"/>
        <v>0</v>
      </c>
      <c r="BW28" s="60">
        <f t="shared" si="3"/>
        <v>0</v>
      </c>
      <c r="BX28" s="60">
        <f t="shared" si="3"/>
        <v>0</v>
      </c>
      <c r="BY28" s="60">
        <f t="shared" si="3"/>
        <v>0</v>
      </c>
      <c r="BZ28" s="60">
        <f t="shared" si="3"/>
        <v>0</v>
      </c>
      <c r="CA28" s="60">
        <f t="shared" si="3"/>
        <v>0</v>
      </c>
      <c r="CB28" s="60">
        <f t="shared" si="3"/>
        <v>0</v>
      </c>
      <c r="CC28" s="60">
        <f t="shared" si="3"/>
        <v>0</v>
      </c>
      <c r="CD28" s="60">
        <f t="shared" si="3"/>
        <v>0</v>
      </c>
      <c r="CE28" s="60">
        <f t="shared" si="3"/>
        <v>0</v>
      </c>
      <c r="CF28" s="60">
        <f t="shared" si="3"/>
        <v>0</v>
      </c>
      <c r="CG28" s="60">
        <f t="shared" si="3"/>
        <v>0</v>
      </c>
      <c r="CH28" s="60">
        <f t="shared" si="3"/>
        <v>0</v>
      </c>
      <c r="CI28" s="60">
        <f t="shared" si="3"/>
        <v>0</v>
      </c>
      <c r="CJ28" s="60">
        <f t="shared" si="3"/>
        <v>0</v>
      </c>
      <c r="CK28" s="60">
        <f t="shared" si="3"/>
        <v>0</v>
      </c>
      <c r="CL28" s="60">
        <f t="shared" si="3"/>
        <v>0</v>
      </c>
      <c r="CM28" s="60">
        <f t="shared" ref="CM28:EX28" si="4">5*CM27</f>
        <v>0</v>
      </c>
      <c r="CN28" s="60">
        <f t="shared" si="4"/>
        <v>0</v>
      </c>
      <c r="CO28" s="60">
        <f t="shared" si="4"/>
        <v>0</v>
      </c>
      <c r="CP28" s="60">
        <f t="shared" si="4"/>
        <v>0</v>
      </c>
      <c r="CQ28" s="60">
        <f t="shared" si="4"/>
        <v>0</v>
      </c>
      <c r="CR28" s="60">
        <f t="shared" si="4"/>
        <v>0</v>
      </c>
      <c r="CS28" s="60">
        <f t="shared" si="4"/>
        <v>0</v>
      </c>
      <c r="CT28" s="60">
        <f t="shared" si="4"/>
        <v>0</v>
      </c>
      <c r="CU28" s="60">
        <f t="shared" si="4"/>
        <v>0</v>
      </c>
      <c r="CV28" s="60">
        <f t="shared" si="4"/>
        <v>0</v>
      </c>
      <c r="CW28" s="60">
        <f t="shared" si="4"/>
        <v>0</v>
      </c>
      <c r="CX28" s="60">
        <f t="shared" si="4"/>
        <v>0</v>
      </c>
      <c r="CY28" s="60">
        <f t="shared" si="4"/>
        <v>0</v>
      </c>
      <c r="CZ28" s="60">
        <f t="shared" si="4"/>
        <v>0</v>
      </c>
      <c r="DA28" s="60">
        <f t="shared" si="4"/>
        <v>0</v>
      </c>
      <c r="DB28" s="60">
        <f t="shared" si="4"/>
        <v>0</v>
      </c>
      <c r="DC28" s="60">
        <f t="shared" si="4"/>
        <v>0</v>
      </c>
      <c r="DD28" s="60">
        <f t="shared" si="4"/>
        <v>0</v>
      </c>
      <c r="DE28" s="60">
        <f t="shared" si="4"/>
        <v>0</v>
      </c>
      <c r="DF28" s="60">
        <f t="shared" si="4"/>
        <v>0</v>
      </c>
      <c r="DG28" s="60">
        <f t="shared" si="4"/>
        <v>0</v>
      </c>
      <c r="DH28" s="60">
        <f t="shared" si="4"/>
        <v>0</v>
      </c>
      <c r="DI28" s="60">
        <f t="shared" si="4"/>
        <v>0</v>
      </c>
      <c r="DJ28" s="60">
        <f t="shared" si="4"/>
        <v>0</v>
      </c>
      <c r="DK28" s="60">
        <f t="shared" si="4"/>
        <v>0</v>
      </c>
      <c r="DL28" s="60">
        <f t="shared" si="4"/>
        <v>0</v>
      </c>
      <c r="DM28" s="60">
        <f t="shared" si="4"/>
        <v>0</v>
      </c>
      <c r="DN28" s="60">
        <f t="shared" si="4"/>
        <v>0</v>
      </c>
      <c r="DO28" s="60">
        <f t="shared" si="4"/>
        <v>0</v>
      </c>
      <c r="DP28" s="60">
        <f t="shared" si="4"/>
        <v>0</v>
      </c>
      <c r="DQ28" s="60">
        <f t="shared" si="4"/>
        <v>0</v>
      </c>
      <c r="DR28" s="60">
        <f t="shared" si="4"/>
        <v>0</v>
      </c>
      <c r="DS28" s="60">
        <f t="shared" si="4"/>
        <v>0</v>
      </c>
      <c r="DT28" s="60">
        <f t="shared" si="4"/>
        <v>0</v>
      </c>
      <c r="DU28" s="60">
        <f t="shared" si="4"/>
        <v>0</v>
      </c>
      <c r="DV28" s="60">
        <f t="shared" si="4"/>
        <v>0</v>
      </c>
      <c r="DW28" s="60">
        <f t="shared" si="4"/>
        <v>0</v>
      </c>
      <c r="DX28" s="60">
        <f t="shared" si="4"/>
        <v>0</v>
      </c>
      <c r="DY28" s="60">
        <f t="shared" si="4"/>
        <v>0</v>
      </c>
      <c r="DZ28" s="60">
        <f t="shared" si="4"/>
        <v>0</v>
      </c>
      <c r="EA28" s="60">
        <f t="shared" si="4"/>
        <v>0</v>
      </c>
      <c r="EB28" s="60">
        <f t="shared" si="4"/>
        <v>0</v>
      </c>
      <c r="EC28" s="60">
        <f t="shared" si="4"/>
        <v>0</v>
      </c>
      <c r="ED28" s="60">
        <f t="shared" si="4"/>
        <v>0</v>
      </c>
      <c r="EE28" s="60">
        <f t="shared" si="4"/>
        <v>0</v>
      </c>
      <c r="EF28" s="60">
        <f t="shared" si="4"/>
        <v>0</v>
      </c>
      <c r="EG28" s="60">
        <f t="shared" si="4"/>
        <v>0</v>
      </c>
      <c r="EH28" s="60">
        <f t="shared" si="4"/>
        <v>0</v>
      </c>
      <c r="EI28" s="60">
        <f t="shared" si="4"/>
        <v>0</v>
      </c>
      <c r="EJ28" s="60">
        <f t="shared" si="4"/>
        <v>0</v>
      </c>
      <c r="EK28" s="60">
        <f t="shared" si="4"/>
        <v>0</v>
      </c>
      <c r="EL28" s="60">
        <f t="shared" si="4"/>
        <v>0</v>
      </c>
      <c r="EM28" s="60">
        <f t="shared" si="4"/>
        <v>0</v>
      </c>
      <c r="EN28" s="60">
        <f t="shared" si="4"/>
        <v>0</v>
      </c>
      <c r="EO28" s="60">
        <f t="shared" si="4"/>
        <v>0</v>
      </c>
      <c r="EP28" s="60">
        <f t="shared" si="4"/>
        <v>0</v>
      </c>
      <c r="EQ28" s="60">
        <f t="shared" si="4"/>
        <v>0</v>
      </c>
      <c r="ER28" s="60">
        <f t="shared" si="4"/>
        <v>0</v>
      </c>
      <c r="ES28" s="60">
        <f t="shared" si="4"/>
        <v>0</v>
      </c>
      <c r="ET28" s="60">
        <f t="shared" si="4"/>
        <v>0</v>
      </c>
      <c r="EU28" s="60">
        <f t="shared" si="4"/>
        <v>0</v>
      </c>
      <c r="EV28" s="60">
        <f t="shared" si="4"/>
        <v>0</v>
      </c>
      <c r="EW28" s="60">
        <f t="shared" si="4"/>
        <v>0</v>
      </c>
      <c r="EX28" s="60">
        <f t="shared" si="4"/>
        <v>0</v>
      </c>
      <c r="EY28" s="60">
        <f t="shared" ref="EY28:HC28" si="5">5*EY27</f>
        <v>0</v>
      </c>
      <c r="EZ28" s="60">
        <f t="shared" si="5"/>
        <v>0</v>
      </c>
      <c r="FA28" s="60">
        <f t="shared" si="5"/>
        <v>0</v>
      </c>
      <c r="FB28" s="60">
        <f t="shared" si="5"/>
        <v>0</v>
      </c>
      <c r="FC28" s="60">
        <f t="shared" si="5"/>
        <v>0</v>
      </c>
      <c r="FD28" s="60">
        <f t="shared" si="5"/>
        <v>0</v>
      </c>
      <c r="FE28" s="60">
        <f t="shared" si="5"/>
        <v>0</v>
      </c>
      <c r="FF28" s="60">
        <f t="shared" si="5"/>
        <v>0</v>
      </c>
      <c r="FG28" s="60">
        <f t="shared" si="5"/>
        <v>0</v>
      </c>
      <c r="FH28" s="60">
        <f t="shared" si="5"/>
        <v>0</v>
      </c>
      <c r="FI28" s="60">
        <f t="shared" si="5"/>
        <v>0</v>
      </c>
      <c r="FJ28" s="60">
        <f t="shared" si="5"/>
        <v>0</v>
      </c>
      <c r="FK28" s="60">
        <f t="shared" si="5"/>
        <v>0</v>
      </c>
      <c r="FL28" s="60">
        <f t="shared" si="5"/>
        <v>0</v>
      </c>
      <c r="FM28" s="60">
        <f t="shared" si="5"/>
        <v>0</v>
      </c>
      <c r="FN28" s="60">
        <f t="shared" si="5"/>
        <v>0</v>
      </c>
      <c r="FO28" s="60">
        <f t="shared" si="5"/>
        <v>0</v>
      </c>
      <c r="FP28" s="60">
        <f t="shared" si="5"/>
        <v>0</v>
      </c>
      <c r="FQ28" s="60">
        <f t="shared" si="5"/>
        <v>0</v>
      </c>
      <c r="FR28" s="60">
        <f t="shared" si="5"/>
        <v>0</v>
      </c>
      <c r="FS28" s="60">
        <f t="shared" si="5"/>
        <v>0</v>
      </c>
      <c r="FT28" s="60">
        <f t="shared" si="5"/>
        <v>0</v>
      </c>
      <c r="FU28" s="60">
        <f t="shared" si="5"/>
        <v>0</v>
      </c>
      <c r="FV28" s="60">
        <f t="shared" si="5"/>
        <v>0</v>
      </c>
      <c r="FW28" s="60">
        <f t="shared" si="5"/>
        <v>0</v>
      </c>
      <c r="FX28" s="60">
        <f t="shared" si="5"/>
        <v>0</v>
      </c>
      <c r="FY28" s="60">
        <f t="shared" si="5"/>
        <v>0</v>
      </c>
      <c r="FZ28" s="60">
        <f t="shared" si="5"/>
        <v>0</v>
      </c>
      <c r="GA28" s="60">
        <f t="shared" si="5"/>
        <v>0</v>
      </c>
      <c r="GB28" s="60">
        <f t="shared" si="5"/>
        <v>0</v>
      </c>
      <c r="GC28" s="60">
        <f t="shared" si="5"/>
        <v>0</v>
      </c>
      <c r="GD28" s="60">
        <f t="shared" si="5"/>
        <v>0</v>
      </c>
      <c r="GE28" s="60">
        <f t="shared" si="5"/>
        <v>0</v>
      </c>
      <c r="GF28" s="60">
        <f t="shared" si="5"/>
        <v>0</v>
      </c>
      <c r="GG28" s="60">
        <f t="shared" si="5"/>
        <v>0</v>
      </c>
      <c r="GH28" s="60">
        <f t="shared" si="5"/>
        <v>0</v>
      </c>
      <c r="GI28" s="60">
        <f t="shared" si="5"/>
        <v>0</v>
      </c>
      <c r="GJ28" s="60">
        <f t="shared" si="5"/>
        <v>0</v>
      </c>
      <c r="GK28" s="60">
        <f t="shared" si="5"/>
        <v>0</v>
      </c>
      <c r="GL28" s="60">
        <f t="shared" si="5"/>
        <v>0</v>
      </c>
      <c r="GM28" s="60">
        <f t="shared" si="5"/>
        <v>0</v>
      </c>
      <c r="GN28" s="60">
        <f t="shared" si="5"/>
        <v>0</v>
      </c>
      <c r="GO28" s="60">
        <f t="shared" si="5"/>
        <v>0</v>
      </c>
      <c r="GP28" s="122">
        <f t="shared" si="5"/>
        <v>0</v>
      </c>
      <c r="GQ28" s="122">
        <f t="shared" si="5"/>
        <v>0</v>
      </c>
      <c r="GR28" s="60">
        <f t="shared" si="5"/>
        <v>0</v>
      </c>
      <c r="GS28" s="60">
        <f t="shared" si="5"/>
        <v>0</v>
      </c>
      <c r="GT28" s="60">
        <f t="shared" si="5"/>
        <v>0</v>
      </c>
      <c r="GU28" s="60">
        <f t="shared" si="5"/>
        <v>0</v>
      </c>
      <c r="GV28" s="60">
        <f t="shared" si="5"/>
        <v>0</v>
      </c>
      <c r="GW28" s="60">
        <f t="shared" si="5"/>
        <v>0</v>
      </c>
      <c r="GX28" s="60">
        <f t="shared" si="5"/>
        <v>0</v>
      </c>
      <c r="GY28" s="60">
        <f t="shared" si="5"/>
        <v>0</v>
      </c>
      <c r="GZ28" s="122">
        <f t="shared" si="5"/>
        <v>0</v>
      </c>
      <c r="HA28" s="122">
        <f t="shared" si="5"/>
        <v>0</v>
      </c>
      <c r="HB28" s="122">
        <f t="shared" si="5"/>
        <v>0</v>
      </c>
      <c r="HC28" s="60">
        <f t="shared" si="5"/>
        <v>0</v>
      </c>
      <c r="IW28"/>
      <c r="IX28"/>
      <c r="IY28"/>
    </row>
    <row r="29" spans="1:259">
      <c r="B29" t="s">
        <v>332</v>
      </c>
      <c r="C29" s="60">
        <f t="shared" ref="C29:S29" si="6">-3*C27</f>
        <v>0</v>
      </c>
      <c r="D29" s="60">
        <f t="shared" si="6"/>
        <v>0</v>
      </c>
      <c r="E29" s="60">
        <f t="shared" si="6"/>
        <v>0</v>
      </c>
      <c r="F29" s="60">
        <f t="shared" si="6"/>
        <v>0</v>
      </c>
      <c r="G29" s="60">
        <f t="shared" si="6"/>
        <v>0</v>
      </c>
      <c r="H29" s="60">
        <f t="shared" si="6"/>
        <v>0</v>
      </c>
      <c r="I29" s="60">
        <f t="shared" si="6"/>
        <v>0</v>
      </c>
      <c r="J29" s="60">
        <f t="shared" si="6"/>
        <v>0</v>
      </c>
      <c r="K29" s="60">
        <f t="shared" si="6"/>
        <v>0</v>
      </c>
      <c r="L29" s="60">
        <f t="shared" si="6"/>
        <v>0</v>
      </c>
      <c r="M29" s="60">
        <f t="shared" si="6"/>
        <v>0</v>
      </c>
      <c r="N29" s="60">
        <f t="shared" si="6"/>
        <v>0</v>
      </c>
      <c r="O29" s="60">
        <f t="shared" si="6"/>
        <v>0</v>
      </c>
      <c r="P29" s="60">
        <f t="shared" si="6"/>
        <v>0</v>
      </c>
      <c r="Q29" s="60">
        <f t="shared" si="6"/>
        <v>0</v>
      </c>
      <c r="R29" s="60">
        <f t="shared" si="6"/>
        <v>0</v>
      </c>
      <c r="S29" s="60">
        <f t="shared" si="6"/>
        <v>0</v>
      </c>
      <c r="T29" s="60">
        <f t="shared" ref="T29" si="7">-3*T27</f>
        <v>0</v>
      </c>
      <c r="U29" s="60">
        <f t="shared" ref="U29:Z29" si="8">-3*U27</f>
        <v>0</v>
      </c>
      <c r="V29" s="60">
        <f t="shared" si="8"/>
        <v>0</v>
      </c>
      <c r="W29" s="60">
        <f t="shared" si="8"/>
        <v>0</v>
      </c>
      <c r="X29" s="60">
        <f t="shared" si="8"/>
        <v>0</v>
      </c>
      <c r="Y29" s="60">
        <f t="shared" si="8"/>
        <v>0</v>
      </c>
      <c r="Z29" s="60">
        <f t="shared" si="8"/>
        <v>0</v>
      </c>
      <c r="AA29" s="60">
        <f t="shared" ref="AA29:CL29" si="9">-3*AA27</f>
        <v>0</v>
      </c>
      <c r="AB29" s="60">
        <f t="shared" si="9"/>
        <v>0</v>
      </c>
      <c r="AC29" s="60">
        <f t="shared" si="9"/>
        <v>0</v>
      </c>
      <c r="AD29" s="60">
        <f t="shared" si="9"/>
        <v>0</v>
      </c>
      <c r="AE29" s="60">
        <f t="shared" si="9"/>
        <v>0</v>
      </c>
      <c r="AF29" s="60">
        <f t="shared" si="9"/>
        <v>0</v>
      </c>
      <c r="AG29" s="60">
        <f t="shared" si="9"/>
        <v>0</v>
      </c>
      <c r="AH29" s="60">
        <f t="shared" si="9"/>
        <v>0</v>
      </c>
      <c r="AI29" s="60">
        <f t="shared" si="9"/>
        <v>0</v>
      </c>
      <c r="AJ29" s="60">
        <f t="shared" si="9"/>
        <v>0</v>
      </c>
      <c r="AK29" s="60">
        <f t="shared" si="9"/>
        <v>0</v>
      </c>
      <c r="AL29" s="60">
        <f t="shared" si="9"/>
        <v>0</v>
      </c>
      <c r="AM29" s="60">
        <f t="shared" si="9"/>
        <v>0</v>
      </c>
      <c r="AN29" s="60">
        <f t="shared" si="9"/>
        <v>0</v>
      </c>
      <c r="AO29" s="60">
        <f t="shared" si="9"/>
        <v>0</v>
      </c>
      <c r="AP29" s="60">
        <f t="shared" si="9"/>
        <v>0</v>
      </c>
      <c r="AQ29" s="60">
        <f t="shared" si="9"/>
        <v>0</v>
      </c>
      <c r="AR29" s="60">
        <f t="shared" si="9"/>
        <v>0</v>
      </c>
      <c r="AS29" s="60">
        <f t="shared" si="9"/>
        <v>0</v>
      </c>
      <c r="AT29" s="60">
        <f t="shared" si="9"/>
        <v>0</v>
      </c>
      <c r="AU29" s="60">
        <f t="shared" si="9"/>
        <v>0</v>
      </c>
      <c r="AV29" s="60">
        <f t="shared" si="9"/>
        <v>0</v>
      </c>
      <c r="AW29" s="60">
        <f t="shared" si="9"/>
        <v>0</v>
      </c>
      <c r="AX29" s="60">
        <f t="shared" si="9"/>
        <v>0</v>
      </c>
      <c r="AY29" s="60">
        <f t="shared" si="9"/>
        <v>0</v>
      </c>
      <c r="AZ29" s="60">
        <f t="shared" si="9"/>
        <v>0</v>
      </c>
      <c r="BA29" s="60">
        <f t="shared" si="9"/>
        <v>0</v>
      </c>
      <c r="BB29" s="60">
        <f t="shared" si="9"/>
        <v>0</v>
      </c>
      <c r="BC29" s="60">
        <f t="shared" si="9"/>
        <v>0</v>
      </c>
      <c r="BD29" s="60">
        <f t="shared" si="9"/>
        <v>0</v>
      </c>
      <c r="BE29" s="60">
        <f t="shared" si="9"/>
        <v>0</v>
      </c>
      <c r="BF29" s="60">
        <f t="shared" si="9"/>
        <v>0</v>
      </c>
      <c r="BG29" s="60">
        <f t="shared" si="9"/>
        <v>0</v>
      </c>
      <c r="BH29" s="60">
        <f t="shared" si="9"/>
        <v>0</v>
      </c>
      <c r="BI29" s="60">
        <f t="shared" si="9"/>
        <v>0</v>
      </c>
      <c r="BJ29" s="60">
        <f t="shared" si="9"/>
        <v>0</v>
      </c>
      <c r="BK29" s="60">
        <f t="shared" si="9"/>
        <v>0</v>
      </c>
      <c r="BL29" s="60">
        <f t="shared" si="9"/>
        <v>0</v>
      </c>
      <c r="BM29" s="60">
        <f t="shared" si="9"/>
        <v>0</v>
      </c>
      <c r="BN29" s="60">
        <f t="shared" si="9"/>
        <v>0</v>
      </c>
      <c r="BO29" s="60">
        <f t="shared" si="9"/>
        <v>0</v>
      </c>
      <c r="BP29" s="60">
        <f t="shared" si="9"/>
        <v>0</v>
      </c>
      <c r="BQ29" s="60">
        <f t="shared" si="9"/>
        <v>0</v>
      </c>
      <c r="BR29" s="60">
        <f t="shared" si="9"/>
        <v>0</v>
      </c>
      <c r="BS29" s="60">
        <f t="shared" si="9"/>
        <v>0</v>
      </c>
      <c r="BT29" s="60">
        <f t="shared" si="9"/>
        <v>0</v>
      </c>
      <c r="BU29" s="60">
        <f t="shared" si="9"/>
        <v>0</v>
      </c>
      <c r="BV29" s="60">
        <f t="shared" si="9"/>
        <v>0</v>
      </c>
      <c r="BW29" s="60">
        <f t="shared" si="9"/>
        <v>0</v>
      </c>
      <c r="BX29" s="60">
        <f t="shared" si="9"/>
        <v>0</v>
      </c>
      <c r="BY29" s="60">
        <f t="shared" si="9"/>
        <v>0</v>
      </c>
      <c r="BZ29" s="60">
        <f t="shared" si="9"/>
        <v>0</v>
      </c>
      <c r="CA29" s="60">
        <f t="shared" si="9"/>
        <v>0</v>
      </c>
      <c r="CB29" s="60">
        <f t="shared" si="9"/>
        <v>0</v>
      </c>
      <c r="CC29" s="60">
        <f t="shared" si="9"/>
        <v>0</v>
      </c>
      <c r="CD29" s="60">
        <f t="shared" si="9"/>
        <v>0</v>
      </c>
      <c r="CE29" s="60">
        <f t="shared" si="9"/>
        <v>0</v>
      </c>
      <c r="CF29" s="60">
        <f t="shared" si="9"/>
        <v>0</v>
      </c>
      <c r="CG29" s="60">
        <f t="shared" si="9"/>
        <v>0</v>
      </c>
      <c r="CH29" s="60">
        <f t="shared" si="9"/>
        <v>0</v>
      </c>
      <c r="CI29" s="60">
        <f t="shared" si="9"/>
        <v>0</v>
      </c>
      <c r="CJ29" s="60">
        <f t="shared" si="9"/>
        <v>0</v>
      </c>
      <c r="CK29" s="60">
        <f t="shared" si="9"/>
        <v>0</v>
      </c>
      <c r="CL29" s="60">
        <f t="shared" si="9"/>
        <v>0</v>
      </c>
      <c r="CM29" s="60">
        <f t="shared" ref="CM29:EX29" si="10">-3*CM27</f>
        <v>0</v>
      </c>
      <c r="CN29" s="60">
        <f t="shared" si="10"/>
        <v>0</v>
      </c>
      <c r="CO29" s="60">
        <f t="shared" si="10"/>
        <v>0</v>
      </c>
      <c r="CP29" s="60">
        <f t="shared" si="10"/>
        <v>0</v>
      </c>
      <c r="CQ29" s="60">
        <f t="shared" si="10"/>
        <v>0</v>
      </c>
      <c r="CR29" s="60">
        <f t="shared" si="10"/>
        <v>0</v>
      </c>
      <c r="CS29" s="60">
        <f t="shared" si="10"/>
        <v>0</v>
      </c>
      <c r="CT29" s="60">
        <f t="shared" si="10"/>
        <v>0</v>
      </c>
      <c r="CU29" s="60">
        <f t="shared" si="10"/>
        <v>0</v>
      </c>
      <c r="CV29" s="60">
        <f t="shared" si="10"/>
        <v>0</v>
      </c>
      <c r="CW29" s="60">
        <f t="shared" si="10"/>
        <v>0</v>
      </c>
      <c r="CX29" s="60">
        <f t="shared" si="10"/>
        <v>0</v>
      </c>
      <c r="CY29" s="60">
        <f t="shared" si="10"/>
        <v>0</v>
      </c>
      <c r="CZ29" s="60">
        <f t="shared" si="10"/>
        <v>0</v>
      </c>
      <c r="DA29" s="60">
        <f t="shared" si="10"/>
        <v>0</v>
      </c>
      <c r="DB29" s="60">
        <f t="shared" si="10"/>
        <v>0</v>
      </c>
      <c r="DC29" s="60">
        <f t="shared" si="10"/>
        <v>0</v>
      </c>
      <c r="DD29" s="60">
        <f t="shared" si="10"/>
        <v>0</v>
      </c>
      <c r="DE29" s="60">
        <f t="shared" si="10"/>
        <v>0</v>
      </c>
      <c r="DF29" s="60">
        <f t="shared" si="10"/>
        <v>0</v>
      </c>
      <c r="DG29" s="60">
        <f t="shared" si="10"/>
        <v>0</v>
      </c>
      <c r="DH29" s="60">
        <f t="shared" si="10"/>
        <v>0</v>
      </c>
      <c r="DI29" s="60">
        <f t="shared" si="10"/>
        <v>0</v>
      </c>
      <c r="DJ29" s="60">
        <f t="shared" si="10"/>
        <v>0</v>
      </c>
      <c r="DK29" s="60">
        <f t="shared" si="10"/>
        <v>0</v>
      </c>
      <c r="DL29" s="60">
        <f t="shared" si="10"/>
        <v>0</v>
      </c>
      <c r="DM29" s="60">
        <f t="shared" si="10"/>
        <v>0</v>
      </c>
      <c r="DN29" s="60">
        <f t="shared" si="10"/>
        <v>0</v>
      </c>
      <c r="DO29" s="60">
        <f t="shared" si="10"/>
        <v>0</v>
      </c>
      <c r="DP29" s="60">
        <f t="shared" si="10"/>
        <v>0</v>
      </c>
      <c r="DQ29" s="60">
        <f t="shared" si="10"/>
        <v>0</v>
      </c>
      <c r="DR29" s="60">
        <f t="shared" si="10"/>
        <v>0</v>
      </c>
      <c r="DS29" s="60">
        <f t="shared" si="10"/>
        <v>0</v>
      </c>
      <c r="DT29" s="60">
        <f t="shared" si="10"/>
        <v>0</v>
      </c>
      <c r="DU29" s="60">
        <f t="shared" si="10"/>
        <v>0</v>
      </c>
      <c r="DV29" s="60">
        <f t="shared" si="10"/>
        <v>0</v>
      </c>
      <c r="DW29" s="60">
        <f t="shared" si="10"/>
        <v>0</v>
      </c>
      <c r="DX29" s="60">
        <f t="shared" si="10"/>
        <v>0</v>
      </c>
      <c r="DY29" s="60">
        <f t="shared" si="10"/>
        <v>0</v>
      </c>
      <c r="DZ29" s="60">
        <f t="shared" si="10"/>
        <v>0</v>
      </c>
      <c r="EA29" s="60">
        <f t="shared" si="10"/>
        <v>0</v>
      </c>
      <c r="EB29" s="60">
        <f t="shared" si="10"/>
        <v>0</v>
      </c>
      <c r="EC29" s="60">
        <f t="shared" si="10"/>
        <v>0</v>
      </c>
      <c r="ED29" s="60">
        <f t="shared" si="10"/>
        <v>0</v>
      </c>
      <c r="EE29" s="60">
        <f t="shared" si="10"/>
        <v>0</v>
      </c>
      <c r="EF29" s="60">
        <f t="shared" si="10"/>
        <v>0</v>
      </c>
      <c r="EG29" s="60">
        <f t="shared" si="10"/>
        <v>0</v>
      </c>
      <c r="EH29" s="60">
        <f t="shared" si="10"/>
        <v>0</v>
      </c>
      <c r="EI29" s="60">
        <f t="shared" si="10"/>
        <v>0</v>
      </c>
      <c r="EJ29" s="60">
        <f t="shared" si="10"/>
        <v>0</v>
      </c>
      <c r="EK29" s="60">
        <f t="shared" si="10"/>
        <v>0</v>
      </c>
      <c r="EL29" s="60">
        <f t="shared" si="10"/>
        <v>0</v>
      </c>
      <c r="EM29" s="60">
        <f t="shared" si="10"/>
        <v>0</v>
      </c>
      <c r="EN29" s="60">
        <f t="shared" si="10"/>
        <v>0</v>
      </c>
      <c r="EO29" s="60">
        <f t="shared" si="10"/>
        <v>0</v>
      </c>
      <c r="EP29" s="60">
        <f t="shared" si="10"/>
        <v>0</v>
      </c>
      <c r="EQ29" s="60">
        <f t="shared" si="10"/>
        <v>0</v>
      </c>
      <c r="ER29" s="60">
        <f t="shared" si="10"/>
        <v>0</v>
      </c>
      <c r="ES29" s="60">
        <f t="shared" si="10"/>
        <v>0</v>
      </c>
      <c r="ET29" s="60">
        <f t="shared" si="10"/>
        <v>0</v>
      </c>
      <c r="EU29" s="60">
        <f t="shared" si="10"/>
        <v>0</v>
      </c>
      <c r="EV29" s="60">
        <f t="shared" si="10"/>
        <v>0</v>
      </c>
      <c r="EW29" s="60">
        <f t="shared" si="10"/>
        <v>0</v>
      </c>
      <c r="EX29" s="60">
        <f t="shared" si="10"/>
        <v>0</v>
      </c>
      <c r="EY29" s="60">
        <f t="shared" ref="EY29:HC29" si="11">-3*EY27</f>
        <v>0</v>
      </c>
      <c r="EZ29" s="60">
        <f t="shared" si="11"/>
        <v>0</v>
      </c>
      <c r="FA29" s="60">
        <f t="shared" si="11"/>
        <v>0</v>
      </c>
      <c r="FB29" s="60">
        <f t="shared" si="11"/>
        <v>0</v>
      </c>
      <c r="FC29" s="60">
        <f t="shared" si="11"/>
        <v>0</v>
      </c>
      <c r="FD29" s="60">
        <f t="shared" si="11"/>
        <v>0</v>
      </c>
      <c r="FE29" s="60">
        <f t="shared" si="11"/>
        <v>0</v>
      </c>
      <c r="FF29" s="60">
        <f t="shared" si="11"/>
        <v>0</v>
      </c>
      <c r="FG29" s="60">
        <f t="shared" si="11"/>
        <v>0</v>
      </c>
      <c r="FH29" s="60">
        <f t="shared" si="11"/>
        <v>0</v>
      </c>
      <c r="FI29" s="60">
        <f t="shared" si="11"/>
        <v>0</v>
      </c>
      <c r="FJ29" s="60">
        <f t="shared" si="11"/>
        <v>0</v>
      </c>
      <c r="FK29" s="60">
        <f t="shared" si="11"/>
        <v>0</v>
      </c>
      <c r="FL29" s="60">
        <f t="shared" si="11"/>
        <v>0</v>
      </c>
      <c r="FM29" s="60">
        <f t="shared" si="11"/>
        <v>0</v>
      </c>
      <c r="FN29" s="60">
        <f t="shared" si="11"/>
        <v>0</v>
      </c>
      <c r="FO29" s="60">
        <f t="shared" si="11"/>
        <v>0</v>
      </c>
      <c r="FP29" s="60">
        <f t="shared" si="11"/>
        <v>0</v>
      </c>
      <c r="FQ29" s="60">
        <f t="shared" si="11"/>
        <v>0</v>
      </c>
      <c r="FR29" s="60">
        <f t="shared" si="11"/>
        <v>0</v>
      </c>
      <c r="FS29" s="60">
        <f t="shared" si="11"/>
        <v>0</v>
      </c>
      <c r="FT29" s="60">
        <f t="shared" si="11"/>
        <v>0</v>
      </c>
      <c r="FU29" s="60">
        <f t="shared" si="11"/>
        <v>0</v>
      </c>
      <c r="FV29" s="60">
        <f t="shared" si="11"/>
        <v>0</v>
      </c>
      <c r="FW29" s="60">
        <f t="shared" si="11"/>
        <v>0</v>
      </c>
      <c r="FX29" s="60">
        <f t="shared" si="11"/>
        <v>0</v>
      </c>
      <c r="FY29" s="60">
        <f t="shared" si="11"/>
        <v>0</v>
      </c>
      <c r="FZ29" s="60">
        <f t="shared" si="11"/>
        <v>0</v>
      </c>
      <c r="GA29" s="60">
        <f t="shared" si="11"/>
        <v>0</v>
      </c>
      <c r="GB29" s="60">
        <f t="shared" si="11"/>
        <v>0</v>
      </c>
      <c r="GC29" s="60">
        <f t="shared" si="11"/>
        <v>0</v>
      </c>
      <c r="GD29" s="60">
        <f t="shared" si="11"/>
        <v>0</v>
      </c>
      <c r="GE29" s="60">
        <f t="shared" si="11"/>
        <v>0</v>
      </c>
      <c r="GF29" s="60">
        <f t="shared" si="11"/>
        <v>0</v>
      </c>
      <c r="GG29" s="60">
        <f t="shared" si="11"/>
        <v>0</v>
      </c>
      <c r="GH29" s="60">
        <f t="shared" si="11"/>
        <v>0</v>
      </c>
      <c r="GI29" s="60">
        <f t="shared" si="11"/>
        <v>0</v>
      </c>
      <c r="GJ29" s="60">
        <f t="shared" si="11"/>
        <v>0</v>
      </c>
      <c r="GK29" s="60">
        <f t="shared" si="11"/>
        <v>0</v>
      </c>
      <c r="GL29" s="60">
        <f t="shared" si="11"/>
        <v>0</v>
      </c>
      <c r="GM29" s="60">
        <f t="shared" si="11"/>
        <v>0</v>
      </c>
      <c r="GN29" s="60">
        <f t="shared" si="11"/>
        <v>0</v>
      </c>
      <c r="GO29" s="60">
        <f t="shared" si="11"/>
        <v>0</v>
      </c>
      <c r="GP29" s="122">
        <f t="shared" si="11"/>
        <v>0</v>
      </c>
      <c r="GQ29" s="122">
        <f t="shared" si="11"/>
        <v>0</v>
      </c>
      <c r="GR29" s="60">
        <f t="shared" si="11"/>
        <v>0</v>
      </c>
      <c r="GS29" s="60">
        <f t="shared" si="11"/>
        <v>0</v>
      </c>
      <c r="GT29" s="60">
        <f t="shared" si="11"/>
        <v>0</v>
      </c>
      <c r="GU29" s="60">
        <f t="shared" si="11"/>
        <v>0</v>
      </c>
      <c r="GV29" s="60">
        <f t="shared" si="11"/>
        <v>0</v>
      </c>
      <c r="GW29" s="60">
        <f t="shared" si="11"/>
        <v>0</v>
      </c>
      <c r="GX29" s="60">
        <f t="shared" si="11"/>
        <v>0</v>
      </c>
      <c r="GY29" s="60">
        <f t="shared" si="11"/>
        <v>0</v>
      </c>
      <c r="GZ29" s="122">
        <f t="shared" si="11"/>
        <v>0</v>
      </c>
      <c r="HA29" s="122">
        <f t="shared" si="11"/>
        <v>0</v>
      </c>
      <c r="HB29" s="122">
        <f t="shared" si="11"/>
        <v>0</v>
      </c>
      <c r="HC29" s="60">
        <f t="shared" si="11"/>
        <v>0</v>
      </c>
      <c r="IW29"/>
      <c r="IX29"/>
      <c r="IY29"/>
    </row>
    <row r="30" spans="1:259" s="3" customFormat="1">
      <c r="A30" s="10" t="s">
        <v>154</v>
      </c>
    </row>
    <row r="31" spans="1:259" s="8" customFormat="1">
      <c r="A31" s="11" t="s">
        <v>155</v>
      </c>
      <c r="C31" s="61"/>
      <c r="D31" s="61"/>
      <c r="E31" s="61"/>
      <c r="F31" s="61"/>
      <c r="G31" s="61"/>
      <c r="H31" s="61"/>
      <c r="I31" s="61"/>
      <c r="J31" s="61"/>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c r="AV31" s="61"/>
      <c r="AW31" s="61"/>
      <c r="AX31" s="61"/>
      <c r="AY31" s="61"/>
      <c r="AZ31" s="61"/>
      <c r="BA31" s="61"/>
      <c r="BB31" s="61"/>
      <c r="BC31" s="61"/>
      <c r="BD31" s="61"/>
      <c r="BE31" s="61"/>
      <c r="BF31" s="61"/>
      <c r="BG31" s="61"/>
      <c r="BH31" s="61"/>
      <c r="BI31" s="61"/>
      <c r="BJ31" s="61"/>
      <c r="BK31" s="61"/>
      <c r="BL31" s="61"/>
      <c r="BM31" s="61"/>
      <c r="BN31" s="61"/>
      <c r="BO31" s="61"/>
      <c r="BP31" s="61"/>
      <c r="BQ31" s="61"/>
      <c r="BR31" s="61"/>
      <c r="BS31" s="61"/>
      <c r="BT31" s="61"/>
      <c r="BU31" s="61"/>
      <c r="BV31" s="61"/>
      <c r="BW31" s="61"/>
      <c r="BX31" s="61"/>
      <c r="BY31" s="61"/>
      <c r="BZ31" s="61"/>
      <c r="CA31" s="61"/>
      <c r="CB31" s="61"/>
      <c r="CC31" s="61"/>
      <c r="CD31" s="61"/>
      <c r="CE31" s="61"/>
      <c r="CF31" s="61"/>
      <c r="CG31" s="61"/>
      <c r="CH31" s="61"/>
      <c r="CI31" s="61"/>
      <c r="CJ31" s="61"/>
      <c r="CK31" s="61"/>
      <c r="CL31" s="61"/>
      <c r="CM31" s="61"/>
      <c r="CN31" s="61"/>
      <c r="CO31" s="61"/>
      <c r="CP31" s="61"/>
      <c r="CQ31" s="61"/>
      <c r="CR31" s="61"/>
      <c r="CS31" s="61"/>
      <c r="CT31" s="61"/>
      <c r="CU31" s="61"/>
      <c r="CV31" s="61"/>
      <c r="CW31" s="61"/>
      <c r="CX31" s="61"/>
      <c r="CY31" s="61"/>
      <c r="CZ31" s="61"/>
      <c r="DA31" s="61"/>
      <c r="DB31" s="61"/>
      <c r="DC31" s="61"/>
      <c r="DD31" s="61"/>
      <c r="DE31" s="61"/>
      <c r="DF31" s="61"/>
      <c r="DG31" s="61"/>
      <c r="DH31" s="61"/>
      <c r="DI31" s="61"/>
      <c r="DJ31" s="61"/>
      <c r="DK31" s="61"/>
      <c r="DL31" s="61"/>
      <c r="DM31" s="61"/>
      <c r="DN31" s="61"/>
      <c r="DO31" s="61"/>
      <c r="DP31" s="61"/>
      <c r="DQ31" s="61"/>
      <c r="DR31" s="61"/>
      <c r="DS31" s="61"/>
      <c r="DT31" s="61"/>
      <c r="DU31" s="61"/>
      <c r="DV31" s="61"/>
      <c r="DW31" s="61"/>
      <c r="DX31" s="61"/>
      <c r="DY31" s="61"/>
      <c r="DZ31" s="61"/>
      <c r="EA31" s="61"/>
      <c r="EB31" s="61"/>
      <c r="EC31" s="61"/>
      <c r="ED31" s="61"/>
      <c r="EE31" s="61"/>
      <c r="EF31" s="61"/>
      <c r="EG31" s="61"/>
      <c r="EH31" s="61"/>
      <c r="EI31" s="61"/>
      <c r="EJ31" s="61"/>
      <c r="EK31" s="61"/>
      <c r="EL31" s="61"/>
      <c r="EM31" s="61"/>
      <c r="EN31" s="61"/>
      <c r="EO31" s="61"/>
      <c r="EP31" s="61"/>
      <c r="EQ31" s="61"/>
      <c r="ER31" s="61"/>
      <c r="ES31" s="61"/>
      <c r="ET31" s="61"/>
      <c r="EU31" s="61"/>
      <c r="EV31" s="61"/>
      <c r="EW31" s="61"/>
      <c r="EX31" s="61"/>
      <c r="EY31" s="61"/>
      <c r="EZ31" s="61"/>
      <c r="FA31" s="61"/>
      <c r="FB31" s="61"/>
      <c r="FC31" s="61"/>
      <c r="FD31" s="61"/>
      <c r="FE31" s="61"/>
      <c r="FF31" s="61"/>
      <c r="FG31" s="61"/>
      <c r="FH31" s="61"/>
      <c r="FI31" s="61"/>
      <c r="FJ31" s="61"/>
      <c r="FK31" s="61"/>
      <c r="FL31" s="61"/>
      <c r="FM31" s="61"/>
      <c r="FN31" s="61"/>
      <c r="FO31" s="61"/>
      <c r="FP31" s="61"/>
      <c r="FQ31" s="61"/>
      <c r="FR31" s="61"/>
      <c r="FS31" s="61"/>
      <c r="FT31" s="61"/>
      <c r="FU31" s="61"/>
      <c r="FV31" s="61"/>
      <c r="FW31" s="61"/>
      <c r="FX31" s="61"/>
      <c r="FY31" s="61"/>
      <c r="FZ31" s="61"/>
      <c r="GA31" s="61"/>
      <c r="GB31" s="61"/>
      <c r="GC31" s="61"/>
      <c r="GD31" s="61"/>
      <c r="GE31" s="61"/>
      <c r="GF31" s="61"/>
      <c r="GG31" s="61"/>
      <c r="GH31" s="61"/>
      <c r="GI31" s="61"/>
      <c r="GJ31" s="61"/>
      <c r="GK31" s="61"/>
      <c r="GL31" s="61"/>
      <c r="GM31" s="61"/>
      <c r="GN31" s="61"/>
      <c r="GO31" s="61"/>
      <c r="GP31" s="61"/>
      <c r="GQ31" s="61"/>
      <c r="GR31" s="61"/>
      <c r="GS31" s="61"/>
      <c r="GT31" s="61"/>
      <c r="GU31" s="61"/>
      <c r="GV31" s="61"/>
      <c r="GW31" s="61"/>
      <c r="GX31" s="61"/>
      <c r="GY31" s="61"/>
      <c r="GZ31" s="61"/>
      <c r="HA31" s="61"/>
      <c r="HB31" s="61"/>
      <c r="HC31" s="61"/>
      <c r="HD31" s="61"/>
      <c r="HE31" s="61"/>
      <c r="HF31" s="61"/>
      <c r="HG31" s="61"/>
      <c r="HH31" s="61"/>
      <c r="HI31" s="61"/>
      <c r="HJ31" s="61"/>
      <c r="HK31" s="61"/>
      <c r="HL31" s="61"/>
      <c r="HM31" s="61"/>
      <c r="HN31" s="61"/>
      <c r="HO31" s="61"/>
      <c r="HP31" s="61"/>
      <c r="HQ31" s="61"/>
      <c r="HR31" s="61"/>
      <c r="HS31" s="61"/>
      <c r="HT31" s="61"/>
      <c r="HU31" s="61"/>
      <c r="HV31" s="61"/>
      <c r="HW31" s="61"/>
      <c r="HX31" s="61"/>
      <c r="HY31" s="61"/>
      <c r="HZ31" s="61"/>
      <c r="IA31" s="61"/>
      <c r="IB31" s="61"/>
      <c r="IC31" s="61"/>
      <c r="ID31" s="61"/>
      <c r="IE31" s="61"/>
    </row>
    <row r="32" spans="1:259">
      <c r="A32" s="7" t="s">
        <v>167</v>
      </c>
      <c r="B32" t="s">
        <v>27</v>
      </c>
      <c r="C32" s="60">
        <f t="shared" ref="C32:BN32" si="12">SUM(C11:C12)</f>
        <v>12</v>
      </c>
      <c r="D32" s="60">
        <f t="shared" si="12"/>
        <v>12.5</v>
      </c>
      <c r="E32" s="60">
        <f t="shared" si="12"/>
        <v>12.899999999999999</v>
      </c>
      <c r="F32" s="60">
        <f t="shared" si="12"/>
        <v>13.4</v>
      </c>
      <c r="G32" s="60">
        <f t="shared" si="12"/>
        <v>14</v>
      </c>
      <c r="H32" s="60">
        <f t="shared" si="12"/>
        <v>14.6</v>
      </c>
      <c r="I32" s="60">
        <f t="shared" si="12"/>
        <v>15</v>
      </c>
      <c r="J32" s="60">
        <f t="shared" si="12"/>
        <v>15.600000000000001</v>
      </c>
      <c r="K32" s="60">
        <f t="shared" si="12"/>
        <v>16.3</v>
      </c>
      <c r="L32" s="60">
        <f t="shared" si="12"/>
        <v>16.7</v>
      </c>
      <c r="M32" s="60">
        <f t="shared" si="12"/>
        <v>17.5</v>
      </c>
      <c r="N32" s="60">
        <f t="shared" si="12"/>
        <v>17.7</v>
      </c>
      <c r="O32" s="60">
        <f t="shared" si="12"/>
        <v>18.5</v>
      </c>
      <c r="P32" s="60">
        <f t="shared" si="12"/>
        <v>19.600000000000001</v>
      </c>
      <c r="Q32" s="60">
        <f t="shared" si="12"/>
        <v>20.2</v>
      </c>
      <c r="R32" s="60">
        <f t="shared" si="12"/>
        <v>21.1</v>
      </c>
      <c r="S32" s="60">
        <f t="shared" si="12"/>
        <v>21.9</v>
      </c>
      <c r="T32" s="60">
        <f t="shared" si="12"/>
        <v>23.5</v>
      </c>
      <c r="U32" s="60">
        <f t="shared" si="12"/>
        <v>24.5</v>
      </c>
      <c r="V32" s="60">
        <f t="shared" si="12"/>
        <v>25.8</v>
      </c>
      <c r="W32" s="60">
        <f t="shared" si="12"/>
        <v>27.8</v>
      </c>
      <c r="X32" s="60">
        <f t="shared" si="12"/>
        <v>29</v>
      </c>
      <c r="Y32" s="60">
        <f t="shared" si="12"/>
        <v>29.8</v>
      </c>
      <c r="Z32" s="60">
        <f t="shared" si="12"/>
        <v>31.4</v>
      </c>
      <c r="AA32" s="60">
        <f t="shared" si="12"/>
        <v>32.799999999999997</v>
      </c>
      <c r="AB32" s="60">
        <f t="shared" si="12"/>
        <v>33.299999999999997</v>
      </c>
      <c r="AC32" s="60">
        <f t="shared" si="12"/>
        <v>35.1</v>
      </c>
      <c r="AD32" s="60">
        <f t="shared" si="12"/>
        <v>35.9</v>
      </c>
      <c r="AE32" s="60">
        <f t="shared" si="12"/>
        <v>37.099999999999994</v>
      </c>
      <c r="AF32" s="60">
        <f t="shared" si="12"/>
        <v>39.200000000000003</v>
      </c>
      <c r="AG32" s="60">
        <f t="shared" si="12"/>
        <v>39.200000000000003</v>
      </c>
      <c r="AH32" s="60">
        <f t="shared" si="12"/>
        <v>39.799999999999997</v>
      </c>
      <c r="AI32" s="60">
        <f t="shared" si="12"/>
        <v>41.7</v>
      </c>
      <c r="AJ32" s="60">
        <f t="shared" si="12"/>
        <v>43.6</v>
      </c>
      <c r="AK32" s="60">
        <f t="shared" si="12"/>
        <v>44.9</v>
      </c>
      <c r="AL32" s="60">
        <f t="shared" si="12"/>
        <v>46.5</v>
      </c>
      <c r="AM32" s="60">
        <f t="shared" si="12"/>
        <v>48</v>
      </c>
      <c r="AN32" s="60">
        <f t="shared" si="12"/>
        <v>50</v>
      </c>
      <c r="AO32" s="60">
        <f t="shared" si="12"/>
        <v>51.6</v>
      </c>
      <c r="AP32" s="60">
        <f t="shared" si="12"/>
        <v>54.4</v>
      </c>
      <c r="AQ32" s="60">
        <f t="shared" si="12"/>
        <v>57</v>
      </c>
      <c r="AR32" s="60">
        <f t="shared" si="12"/>
        <v>57.5</v>
      </c>
      <c r="AS32" s="60">
        <f t="shared" si="12"/>
        <v>61.2</v>
      </c>
      <c r="AT32" s="60">
        <f t="shared" si="12"/>
        <v>64.400000000000006</v>
      </c>
      <c r="AU32" s="60">
        <f t="shared" si="12"/>
        <v>67.2</v>
      </c>
      <c r="AV32" s="60">
        <f t="shared" si="12"/>
        <v>70.7</v>
      </c>
      <c r="AW32" s="60">
        <f t="shared" si="12"/>
        <v>72.7</v>
      </c>
      <c r="AX32" s="60">
        <f t="shared" si="12"/>
        <v>74.3</v>
      </c>
      <c r="AY32" s="60">
        <f t="shared" si="12"/>
        <v>77</v>
      </c>
      <c r="AZ32" s="60">
        <f t="shared" si="12"/>
        <v>80.3</v>
      </c>
      <c r="BA32" s="60">
        <f t="shared" si="12"/>
        <v>82.6</v>
      </c>
      <c r="BB32" s="60">
        <f t="shared" si="12"/>
        <v>84.4</v>
      </c>
      <c r="BC32" s="60">
        <f t="shared" si="12"/>
        <v>88.4</v>
      </c>
      <c r="BD32" s="60">
        <f t="shared" si="12"/>
        <v>90.3</v>
      </c>
      <c r="BE32" s="60">
        <f t="shared" si="12"/>
        <v>92.7</v>
      </c>
      <c r="BF32" s="60">
        <f t="shared" si="12"/>
        <v>95.3</v>
      </c>
      <c r="BG32" s="60">
        <f t="shared" si="12"/>
        <v>98.2</v>
      </c>
      <c r="BH32" s="60">
        <f t="shared" si="12"/>
        <v>100.3</v>
      </c>
      <c r="BI32" s="60">
        <f t="shared" si="12"/>
        <v>102.39999999999999</v>
      </c>
      <c r="BJ32" s="60">
        <f t="shared" si="12"/>
        <v>104.5</v>
      </c>
      <c r="BK32" s="60">
        <f t="shared" si="12"/>
        <v>106.30000000000001</v>
      </c>
      <c r="BL32" s="60">
        <f t="shared" si="12"/>
        <v>108.3</v>
      </c>
      <c r="BM32" s="60">
        <f t="shared" si="12"/>
        <v>110.4</v>
      </c>
      <c r="BN32" s="60">
        <f t="shared" si="12"/>
        <v>112.69999999999999</v>
      </c>
      <c r="BO32" s="60">
        <f t="shared" ref="BO32:DZ32" si="13">SUM(BO11:BO12)</f>
        <v>115.1</v>
      </c>
      <c r="BP32" s="60">
        <f t="shared" si="13"/>
        <v>117.6</v>
      </c>
      <c r="BQ32" s="60">
        <f t="shared" si="13"/>
        <v>120.1</v>
      </c>
      <c r="BR32" s="60">
        <f t="shared" si="13"/>
        <v>122.8</v>
      </c>
      <c r="BS32" s="60">
        <f t="shared" si="13"/>
        <v>125.8</v>
      </c>
      <c r="BT32" s="60">
        <f t="shared" si="13"/>
        <v>128.39999999999998</v>
      </c>
      <c r="BU32" s="60">
        <f t="shared" si="13"/>
        <v>130.69999999999999</v>
      </c>
      <c r="BV32" s="60">
        <f t="shared" si="13"/>
        <v>132.69999999999999</v>
      </c>
      <c r="BW32" s="60">
        <f t="shared" si="13"/>
        <v>134.30000000000001</v>
      </c>
      <c r="BX32" s="60">
        <f t="shared" si="13"/>
        <v>137.19999999999999</v>
      </c>
      <c r="BY32" s="60">
        <f t="shared" si="13"/>
        <v>140.69999999999999</v>
      </c>
      <c r="BZ32" s="60">
        <f t="shared" si="13"/>
        <v>145.1</v>
      </c>
      <c r="CA32" s="60">
        <f t="shared" si="13"/>
        <v>151.19999999999999</v>
      </c>
      <c r="CB32" s="60">
        <f t="shared" si="13"/>
        <v>156.5</v>
      </c>
      <c r="CC32" s="60">
        <f t="shared" si="13"/>
        <v>161.6</v>
      </c>
      <c r="CD32" s="60">
        <f t="shared" si="13"/>
        <v>166.7</v>
      </c>
      <c r="CE32" s="60">
        <f t="shared" si="13"/>
        <v>170.89999999999998</v>
      </c>
      <c r="CF32" s="60">
        <f t="shared" si="13"/>
        <v>176.8</v>
      </c>
      <c r="CG32" s="60">
        <f t="shared" si="13"/>
        <v>183.60000000000002</v>
      </c>
      <c r="CH32" s="60">
        <f t="shared" si="13"/>
        <v>191.7</v>
      </c>
      <c r="CI32" s="60">
        <f t="shared" si="13"/>
        <v>196.60000000000002</v>
      </c>
      <c r="CJ32" s="60">
        <f t="shared" si="13"/>
        <v>208.8</v>
      </c>
      <c r="CK32" s="60">
        <f t="shared" si="13"/>
        <v>217.3</v>
      </c>
      <c r="CL32" s="60">
        <f t="shared" si="13"/>
        <v>235</v>
      </c>
      <c r="CM32" s="60">
        <f t="shared" si="13"/>
        <v>235.5</v>
      </c>
      <c r="CN32" s="60">
        <f t="shared" si="13"/>
        <v>246.4</v>
      </c>
      <c r="CO32" s="60">
        <f t="shared" si="13"/>
        <v>255.1</v>
      </c>
      <c r="CP32" s="60">
        <f t="shared" si="13"/>
        <v>258.5</v>
      </c>
      <c r="CQ32" s="60">
        <f t="shared" si="13"/>
        <v>267.8</v>
      </c>
      <c r="CR32" s="60">
        <f t="shared" si="13"/>
        <v>269.5</v>
      </c>
      <c r="CS32" s="60">
        <f t="shared" si="13"/>
        <v>282.7</v>
      </c>
      <c r="CT32" s="60">
        <f t="shared" si="13"/>
        <v>287.60000000000002</v>
      </c>
      <c r="CU32" s="60">
        <f t="shared" si="13"/>
        <v>293.5</v>
      </c>
      <c r="CV32" s="60">
        <f t="shared" si="13"/>
        <v>299.29999999999995</v>
      </c>
      <c r="CW32" s="60">
        <f t="shared" si="13"/>
        <v>303.29999999999995</v>
      </c>
      <c r="CX32" s="60">
        <f t="shared" si="13"/>
        <v>319.39999999999998</v>
      </c>
      <c r="CY32" s="60">
        <f t="shared" si="13"/>
        <v>328.2</v>
      </c>
      <c r="CZ32" s="60">
        <f t="shared" si="13"/>
        <v>332.1</v>
      </c>
      <c r="DA32" s="60">
        <f t="shared" si="13"/>
        <v>335.9</v>
      </c>
      <c r="DB32" s="60">
        <f t="shared" si="13"/>
        <v>327.2</v>
      </c>
      <c r="DC32" s="60">
        <f t="shared" si="13"/>
        <v>340.9</v>
      </c>
      <c r="DD32" s="60">
        <f t="shared" si="13"/>
        <v>358.70000000000005</v>
      </c>
      <c r="DE32" s="60">
        <f t="shared" si="13"/>
        <v>355.3</v>
      </c>
      <c r="DF32" s="60">
        <f t="shared" si="13"/>
        <v>357.3</v>
      </c>
      <c r="DG32" s="60">
        <f t="shared" si="13"/>
        <v>365.8</v>
      </c>
      <c r="DH32" s="60">
        <f t="shared" si="13"/>
        <v>366.5</v>
      </c>
      <c r="DI32" s="60">
        <f t="shared" si="13"/>
        <v>372</v>
      </c>
      <c r="DJ32" s="60">
        <f t="shared" si="13"/>
        <v>375.9</v>
      </c>
      <c r="DK32" s="60">
        <f t="shared" si="13"/>
        <v>373.6</v>
      </c>
      <c r="DL32" s="60">
        <f t="shared" si="13"/>
        <v>375.3</v>
      </c>
      <c r="DM32" s="60">
        <f t="shared" si="13"/>
        <v>373.1</v>
      </c>
      <c r="DN32" s="60">
        <f t="shared" si="13"/>
        <v>380.9</v>
      </c>
      <c r="DO32" s="60">
        <f t="shared" si="13"/>
        <v>387.7</v>
      </c>
      <c r="DP32" s="60">
        <f t="shared" si="13"/>
        <v>387</v>
      </c>
      <c r="DQ32" s="60">
        <f t="shared" si="13"/>
        <v>396.1</v>
      </c>
      <c r="DR32" s="60">
        <f t="shared" si="13"/>
        <v>402.3</v>
      </c>
      <c r="DS32" s="60">
        <f t="shared" si="13"/>
        <v>403.2</v>
      </c>
      <c r="DT32" s="60">
        <f t="shared" si="13"/>
        <v>414.4</v>
      </c>
      <c r="DU32" s="60">
        <f t="shared" si="13"/>
        <v>425.5</v>
      </c>
      <c r="DV32" s="60">
        <f t="shared" si="13"/>
        <v>431.5</v>
      </c>
      <c r="DW32" s="60">
        <f t="shared" si="13"/>
        <v>448.8</v>
      </c>
      <c r="DX32" s="60">
        <f t="shared" si="13"/>
        <v>470.5</v>
      </c>
      <c r="DY32" s="60">
        <f t="shared" si="13"/>
        <v>463.20000000000005</v>
      </c>
      <c r="DZ32" s="60">
        <f t="shared" si="13"/>
        <v>496.8</v>
      </c>
      <c r="EA32" s="60">
        <f t="shared" ref="EA32:GL32" si="14">SUM(EA11:EA12)</f>
        <v>499</v>
      </c>
      <c r="EB32" s="60">
        <f t="shared" si="14"/>
        <v>501.7</v>
      </c>
      <c r="EC32" s="60">
        <f t="shared" si="14"/>
        <v>512.70000000000005</v>
      </c>
      <c r="ED32" s="60">
        <f t="shared" si="14"/>
        <v>525.5</v>
      </c>
      <c r="EE32" s="60">
        <f t="shared" si="14"/>
        <v>529.59999999999991</v>
      </c>
      <c r="EF32" s="60">
        <f t="shared" si="14"/>
        <v>533.5</v>
      </c>
      <c r="EG32" s="60">
        <f t="shared" si="14"/>
        <v>550.70000000000005</v>
      </c>
      <c r="EH32" s="60">
        <f t="shared" si="14"/>
        <v>551.20000000000005</v>
      </c>
      <c r="EI32" s="60">
        <f t="shared" si="14"/>
        <v>576.4</v>
      </c>
      <c r="EJ32" s="60">
        <f t="shared" si="14"/>
        <v>593.4</v>
      </c>
      <c r="EK32" s="60">
        <f t="shared" si="14"/>
        <v>596.90000000000009</v>
      </c>
      <c r="EL32" s="60">
        <f t="shared" si="14"/>
        <v>609.9</v>
      </c>
      <c r="EM32" s="60">
        <f t="shared" si="14"/>
        <v>624.5</v>
      </c>
      <c r="EN32" s="60">
        <f t="shared" si="14"/>
        <v>640</v>
      </c>
      <c r="EO32" s="60">
        <f t="shared" si="14"/>
        <v>635.20000000000005</v>
      </c>
      <c r="EP32" s="60">
        <f t="shared" si="14"/>
        <v>646.4</v>
      </c>
      <c r="EQ32" s="60">
        <f t="shared" si="14"/>
        <v>680.90000000000009</v>
      </c>
      <c r="ER32" s="60">
        <f t="shared" si="14"/>
        <v>690.5</v>
      </c>
      <c r="ES32" s="60">
        <f t="shared" si="14"/>
        <v>710.8</v>
      </c>
      <c r="ET32" s="60">
        <f t="shared" si="14"/>
        <v>710.5</v>
      </c>
      <c r="EU32" s="60">
        <f t="shared" si="14"/>
        <v>748.9</v>
      </c>
      <c r="EV32" s="60">
        <f t="shared" si="14"/>
        <v>738.8</v>
      </c>
      <c r="EW32" s="60">
        <f t="shared" si="14"/>
        <v>751.6</v>
      </c>
      <c r="EX32" s="60">
        <f t="shared" si="14"/>
        <v>770.2</v>
      </c>
      <c r="EY32" s="60">
        <f t="shared" si="14"/>
        <v>780.40000000000009</v>
      </c>
      <c r="EZ32" s="60">
        <f t="shared" si="14"/>
        <v>796.5</v>
      </c>
      <c r="FA32" s="60">
        <f t="shared" si="14"/>
        <v>806.7</v>
      </c>
      <c r="FB32" s="60">
        <f t="shared" si="14"/>
        <v>816.3</v>
      </c>
      <c r="FC32" s="60">
        <f t="shared" si="14"/>
        <v>841.3</v>
      </c>
      <c r="FD32" s="60">
        <f t="shared" si="14"/>
        <v>859.3</v>
      </c>
      <c r="FE32" s="60">
        <f t="shared" si="14"/>
        <v>874.9</v>
      </c>
      <c r="FF32" s="60">
        <f t="shared" si="14"/>
        <v>874.6</v>
      </c>
      <c r="FG32" s="60">
        <f t="shared" si="14"/>
        <v>888.1</v>
      </c>
      <c r="FH32" s="60">
        <f t="shared" si="14"/>
        <v>896.2</v>
      </c>
      <c r="FI32" s="60">
        <f t="shared" si="14"/>
        <v>921.30000000000007</v>
      </c>
      <c r="FJ32" s="60">
        <f t="shared" si="14"/>
        <v>935.5</v>
      </c>
      <c r="FK32" s="60">
        <f t="shared" si="14"/>
        <v>946.40000000000009</v>
      </c>
      <c r="FL32" s="60">
        <f t="shared" si="14"/>
        <v>943.09999999999991</v>
      </c>
      <c r="FM32" s="60">
        <f t="shared" si="14"/>
        <v>934.9</v>
      </c>
      <c r="FN32" s="60">
        <f t="shared" si="14"/>
        <v>942.2</v>
      </c>
      <c r="FO32" s="60">
        <f t="shared" si="14"/>
        <v>947.6</v>
      </c>
      <c r="FP32" s="60">
        <f t="shared" si="14"/>
        <v>973.3</v>
      </c>
      <c r="FQ32" s="60">
        <f t="shared" si="14"/>
        <v>976.1</v>
      </c>
      <c r="FR32" s="60">
        <f t="shared" si="14"/>
        <v>992.3</v>
      </c>
      <c r="FS32" s="60">
        <f t="shared" si="14"/>
        <v>995.09999999999991</v>
      </c>
      <c r="FT32" s="60">
        <f t="shared" si="14"/>
        <v>1005.5</v>
      </c>
      <c r="FU32" s="60">
        <f t="shared" si="14"/>
        <v>1021.9000000000001</v>
      </c>
      <c r="FV32" s="60">
        <f t="shared" si="14"/>
        <v>1028.8000000000002</v>
      </c>
      <c r="FW32" s="60">
        <f t="shared" si="14"/>
        <v>1046.0999999999999</v>
      </c>
      <c r="FX32" s="60">
        <f t="shared" si="14"/>
        <v>1075.5</v>
      </c>
      <c r="FY32" s="60">
        <f t="shared" si="14"/>
        <v>1109.5999999999999</v>
      </c>
      <c r="FZ32" s="60">
        <f t="shared" si="14"/>
        <v>1127</v>
      </c>
      <c r="GA32" s="60">
        <f t="shared" si="14"/>
        <v>1145.2</v>
      </c>
      <c r="GB32" s="60">
        <f t="shared" si="14"/>
        <v>1168.5999999999999</v>
      </c>
      <c r="GC32" s="60">
        <f t="shared" si="14"/>
        <v>1179</v>
      </c>
      <c r="GD32" s="60">
        <f t="shared" si="14"/>
        <v>1187</v>
      </c>
      <c r="GE32" s="60">
        <f t="shared" si="14"/>
        <v>1201.5</v>
      </c>
      <c r="GF32" s="60">
        <f t="shared" si="14"/>
        <v>1216.5</v>
      </c>
      <c r="GG32" s="60">
        <f t="shared" si="14"/>
        <v>1232</v>
      </c>
      <c r="GH32" s="60">
        <f t="shared" si="14"/>
        <v>1249.6999999999998</v>
      </c>
      <c r="GI32" s="60">
        <f t="shared" si="14"/>
        <v>1256.7</v>
      </c>
      <c r="GJ32" s="60">
        <f t="shared" si="14"/>
        <v>1261</v>
      </c>
      <c r="GK32" s="60">
        <f t="shared" si="14"/>
        <v>1283.2</v>
      </c>
      <c r="GL32" s="60">
        <f t="shared" si="14"/>
        <v>1289.8000000000002</v>
      </c>
      <c r="GM32" s="60">
        <f t="shared" ref="GM32:HC32" si="15">SUM(GM11:GM12)</f>
        <v>1304</v>
      </c>
      <c r="GN32" s="60">
        <f t="shared" si="15"/>
        <v>1327.1</v>
      </c>
      <c r="GO32" s="60">
        <f t="shared" si="15"/>
        <v>1347.6999999999998</v>
      </c>
      <c r="GP32" s="122">
        <f t="shared" si="15"/>
        <v>1364.5</v>
      </c>
      <c r="GQ32" s="122">
        <f t="shared" si="15"/>
        <v>1371.8670512759368</v>
      </c>
      <c r="GR32" s="60">
        <f t="shared" si="15"/>
        <v>1380.6142691993309</v>
      </c>
      <c r="GS32" s="60">
        <f t="shared" si="15"/>
        <v>1390.9732471128468</v>
      </c>
      <c r="GT32" s="60">
        <f t="shared" si="15"/>
        <v>1417.7978598522504</v>
      </c>
      <c r="GU32" s="60">
        <f t="shared" si="15"/>
        <v>1429.1792503759671</v>
      </c>
      <c r="GV32" s="60">
        <f t="shared" si="15"/>
        <v>1441.221106433673</v>
      </c>
      <c r="GW32" s="60">
        <f t="shared" si="15"/>
        <v>1453.6838169089322</v>
      </c>
      <c r="GX32" s="60">
        <f t="shared" si="15"/>
        <v>1487.6825528607599</v>
      </c>
      <c r="GY32" s="60">
        <f t="shared" si="15"/>
        <v>1502.1610474588642</v>
      </c>
      <c r="GZ32" s="122">
        <f t="shared" si="15"/>
        <v>1517.2487864929797</v>
      </c>
      <c r="HA32" s="122">
        <f t="shared" si="15"/>
        <v>1532.9930114805356</v>
      </c>
      <c r="HB32" s="122">
        <f t="shared" si="15"/>
        <v>1585.2059843897769</v>
      </c>
      <c r="HC32" s="60">
        <f t="shared" si="15"/>
        <v>1605.6259860706077</v>
      </c>
      <c r="IW32"/>
      <c r="IX32"/>
      <c r="IY32"/>
    </row>
    <row r="33" spans="1:259">
      <c r="A33" s="7" t="s">
        <v>168</v>
      </c>
      <c r="B33" t="s">
        <v>26</v>
      </c>
      <c r="C33" s="60">
        <f t="shared" ref="C33:BN33" si="16">C13-SUM(C11:C12)</f>
        <v>51</v>
      </c>
      <c r="D33" s="60">
        <f t="shared" si="16"/>
        <v>60.599999999999994</v>
      </c>
      <c r="E33" s="60">
        <f t="shared" si="16"/>
        <v>60.6</v>
      </c>
      <c r="F33" s="60">
        <f t="shared" si="16"/>
        <v>63.9</v>
      </c>
      <c r="G33" s="60">
        <f t="shared" si="16"/>
        <v>65.3</v>
      </c>
      <c r="H33" s="60">
        <f t="shared" si="16"/>
        <v>72.400000000000006</v>
      </c>
      <c r="I33" s="60">
        <f t="shared" si="16"/>
        <v>71.800000000000011</v>
      </c>
      <c r="J33" s="60">
        <f t="shared" si="16"/>
        <v>72.900000000000006</v>
      </c>
      <c r="K33" s="60">
        <f t="shared" si="16"/>
        <v>75.100000000000009</v>
      </c>
      <c r="L33" s="60">
        <f t="shared" si="16"/>
        <v>75.100000000000009</v>
      </c>
      <c r="M33" s="60">
        <f t="shared" si="16"/>
        <v>75.3</v>
      </c>
      <c r="N33" s="60">
        <f t="shared" si="16"/>
        <v>85.399999999999991</v>
      </c>
      <c r="O33" s="60">
        <f t="shared" si="16"/>
        <v>86.9</v>
      </c>
      <c r="P33" s="60">
        <f t="shared" si="16"/>
        <v>88</v>
      </c>
      <c r="Q33" s="60">
        <f t="shared" si="16"/>
        <v>89.1</v>
      </c>
      <c r="R33" s="60">
        <f t="shared" si="16"/>
        <v>91.199999999999989</v>
      </c>
      <c r="S33" s="60">
        <f t="shared" si="16"/>
        <v>95.6</v>
      </c>
      <c r="T33" s="60">
        <f t="shared" si="16"/>
        <v>101.9</v>
      </c>
      <c r="U33" s="60">
        <f t="shared" si="16"/>
        <v>107.80000000000001</v>
      </c>
      <c r="V33" s="60">
        <f t="shared" si="16"/>
        <v>113.3</v>
      </c>
      <c r="W33" s="60">
        <f t="shared" si="16"/>
        <v>121.89999999999999</v>
      </c>
      <c r="X33" s="60">
        <f t="shared" si="16"/>
        <v>135.69999999999999</v>
      </c>
      <c r="Y33" s="60">
        <f t="shared" si="16"/>
        <v>138</v>
      </c>
      <c r="Z33" s="60">
        <f t="shared" si="16"/>
        <v>139</v>
      </c>
      <c r="AA33" s="60">
        <f t="shared" si="16"/>
        <v>141.90000000000003</v>
      </c>
      <c r="AB33" s="60">
        <f t="shared" si="16"/>
        <v>139.69999999999999</v>
      </c>
      <c r="AC33" s="60">
        <f t="shared" si="16"/>
        <v>145.00000000000003</v>
      </c>
      <c r="AD33" s="60">
        <f t="shared" si="16"/>
        <v>146.79999999999998</v>
      </c>
      <c r="AE33" s="60">
        <f t="shared" si="16"/>
        <v>148.4</v>
      </c>
      <c r="AF33" s="60">
        <f t="shared" si="16"/>
        <v>147.19999999999999</v>
      </c>
      <c r="AG33" s="60">
        <f t="shared" si="16"/>
        <v>152.5</v>
      </c>
      <c r="AH33" s="60">
        <f t="shared" si="16"/>
        <v>154.5</v>
      </c>
      <c r="AI33" s="60">
        <f t="shared" si="16"/>
        <v>156</v>
      </c>
      <c r="AJ33" s="60">
        <f t="shared" si="16"/>
        <v>155.4</v>
      </c>
      <c r="AK33" s="60">
        <f t="shared" si="16"/>
        <v>162.29999999999998</v>
      </c>
      <c r="AL33" s="60">
        <f t="shared" si="16"/>
        <v>163.5</v>
      </c>
      <c r="AM33" s="60">
        <f t="shared" si="16"/>
        <v>166.9</v>
      </c>
      <c r="AN33" s="60">
        <f t="shared" si="16"/>
        <v>169.2</v>
      </c>
      <c r="AO33" s="60">
        <f t="shared" si="16"/>
        <v>183</v>
      </c>
      <c r="AP33" s="60">
        <f t="shared" si="16"/>
        <v>186.3</v>
      </c>
      <c r="AQ33" s="60">
        <f t="shared" si="16"/>
        <v>194.2</v>
      </c>
      <c r="AR33" s="60">
        <f t="shared" si="16"/>
        <v>198.8</v>
      </c>
      <c r="AS33" s="60">
        <f t="shared" si="16"/>
        <v>226.60000000000002</v>
      </c>
      <c r="AT33" s="60">
        <f t="shared" si="16"/>
        <v>226.29999999999998</v>
      </c>
      <c r="AU33" s="60">
        <f t="shared" si="16"/>
        <v>228.90000000000003</v>
      </c>
      <c r="AV33" s="60">
        <f t="shared" si="16"/>
        <v>228.3</v>
      </c>
      <c r="AW33" s="60">
        <f t="shared" si="16"/>
        <v>244.3</v>
      </c>
      <c r="AX33" s="60">
        <f t="shared" si="16"/>
        <v>244.89999999999998</v>
      </c>
      <c r="AY33" s="60">
        <f t="shared" si="16"/>
        <v>247.2</v>
      </c>
      <c r="AZ33" s="60">
        <f t="shared" si="16"/>
        <v>252.89999999999998</v>
      </c>
      <c r="BA33" s="60">
        <f t="shared" si="16"/>
        <v>267</v>
      </c>
      <c r="BB33" s="60">
        <f t="shared" si="16"/>
        <v>280.80000000000007</v>
      </c>
      <c r="BC33" s="60">
        <f t="shared" si="16"/>
        <v>279.60000000000002</v>
      </c>
      <c r="BD33" s="60">
        <f t="shared" si="16"/>
        <v>283.39999999999998</v>
      </c>
      <c r="BE33" s="60">
        <f t="shared" si="16"/>
        <v>275.8</v>
      </c>
      <c r="BF33" s="60">
        <f t="shared" si="16"/>
        <v>276.5</v>
      </c>
      <c r="BG33" s="60">
        <f t="shared" si="16"/>
        <v>278.09999999999997</v>
      </c>
      <c r="BH33" s="60">
        <f t="shared" si="16"/>
        <v>278.7</v>
      </c>
      <c r="BI33" s="60">
        <f t="shared" si="16"/>
        <v>278.00000000000006</v>
      </c>
      <c r="BJ33" s="60">
        <f t="shared" si="16"/>
        <v>283.40000000000003</v>
      </c>
      <c r="BK33" s="60">
        <f t="shared" si="16"/>
        <v>291.8</v>
      </c>
      <c r="BL33" s="60">
        <f t="shared" si="16"/>
        <v>292.2</v>
      </c>
      <c r="BM33" s="60">
        <f t="shared" si="16"/>
        <v>295.20000000000005</v>
      </c>
      <c r="BN33" s="60">
        <f t="shared" si="16"/>
        <v>295.60000000000002</v>
      </c>
      <c r="BO33" s="60">
        <f t="shared" ref="BO33:DZ33" si="17">BO13-SUM(BO11:BO12)</f>
        <v>304.79999999999995</v>
      </c>
      <c r="BP33" s="60">
        <f t="shared" si="17"/>
        <v>308</v>
      </c>
      <c r="BQ33" s="60">
        <f t="shared" si="17"/>
        <v>313</v>
      </c>
      <c r="BR33" s="60">
        <f t="shared" si="17"/>
        <v>312.99999999999994</v>
      </c>
      <c r="BS33" s="60">
        <f t="shared" si="17"/>
        <v>316.10000000000002</v>
      </c>
      <c r="BT33" s="60">
        <f t="shared" si="17"/>
        <v>319.10000000000002</v>
      </c>
      <c r="BU33" s="60">
        <f t="shared" si="17"/>
        <v>318.8</v>
      </c>
      <c r="BV33" s="60">
        <f t="shared" si="17"/>
        <v>320.09999999999997</v>
      </c>
      <c r="BW33" s="60">
        <f t="shared" si="17"/>
        <v>336</v>
      </c>
      <c r="BX33" s="60">
        <f t="shared" si="17"/>
        <v>336.20000000000005</v>
      </c>
      <c r="BY33" s="60">
        <f t="shared" si="17"/>
        <v>338.1</v>
      </c>
      <c r="BZ33" s="60">
        <f t="shared" si="17"/>
        <v>339.79999999999995</v>
      </c>
      <c r="CA33" s="60">
        <f t="shared" si="17"/>
        <v>356.9</v>
      </c>
      <c r="CB33" s="60">
        <f t="shared" si="17"/>
        <v>359.1</v>
      </c>
      <c r="CC33" s="60">
        <f t="shared" si="17"/>
        <v>363.1</v>
      </c>
      <c r="CD33" s="60">
        <f t="shared" si="17"/>
        <v>368.99999999999994</v>
      </c>
      <c r="CE33" s="60">
        <f t="shared" si="17"/>
        <v>385.4</v>
      </c>
      <c r="CF33" s="60">
        <f t="shared" si="17"/>
        <v>390.8</v>
      </c>
      <c r="CG33" s="60">
        <f t="shared" si="17"/>
        <v>394.6</v>
      </c>
      <c r="CH33" s="60">
        <f t="shared" si="17"/>
        <v>405.09999999999997</v>
      </c>
      <c r="CI33" s="60">
        <f t="shared" si="17"/>
        <v>425.9</v>
      </c>
      <c r="CJ33" s="60">
        <f t="shared" si="17"/>
        <v>434.7</v>
      </c>
      <c r="CK33" s="60">
        <f t="shared" si="17"/>
        <v>436.40000000000003</v>
      </c>
      <c r="CL33" s="60">
        <f t="shared" si="17"/>
        <v>447.29999999999995</v>
      </c>
      <c r="CM33" s="60">
        <f t="shared" si="17"/>
        <v>475</v>
      </c>
      <c r="CN33" s="60">
        <f t="shared" si="17"/>
        <v>482.70000000000005</v>
      </c>
      <c r="CO33" s="60">
        <f t="shared" si="17"/>
        <v>486.19999999999993</v>
      </c>
      <c r="CP33" s="60">
        <f t="shared" si="17"/>
        <v>487.6</v>
      </c>
      <c r="CQ33" s="60">
        <f t="shared" si="17"/>
        <v>498.7</v>
      </c>
      <c r="CR33" s="60">
        <f t="shared" si="17"/>
        <v>502.20000000000005</v>
      </c>
      <c r="CS33" s="60">
        <f t="shared" si="17"/>
        <v>503.60000000000008</v>
      </c>
      <c r="CT33" s="60">
        <f t="shared" si="17"/>
        <v>503.69999999999993</v>
      </c>
      <c r="CU33" s="60">
        <f t="shared" si="17"/>
        <v>511.9</v>
      </c>
      <c r="CV33" s="60">
        <f t="shared" si="17"/>
        <v>510.80000000000007</v>
      </c>
      <c r="CW33" s="60">
        <f t="shared" si="17"/>
        <v>510.40000000000009</v>
      </c>
      <c r="CX33" s="60">
        <f t="shared" si="17"/>
        <v>514.4</v>
      </c>
      <c r="CY33" s="60">
        <f t="shared" si="17"/>
        <v>529.79999999999995</v>
      </c>
      <c r="CZ33" s="60">
        <f t="shared" si="17"/>
        <v>533.49999999999989</v>
      </c>
      <c r="DA33" s="60">
        <f t="shared" si="17"/>
        <v>534.80000000000007</v>
      </c>
      <c r="DB33" s="60">
        <f t="shared" si="17"/>
        <v>537.39999999999986</v>
      </c>
      <c r="DC33" s="60">
        <f t="shared" si="17"/>
        <v>552.30000000000007</v>
      </c>
      <c r="DD33" s="60">
        <f t="shared" si="17"/>
        <v>554.20000000000005</v>
      </c>
      <c r="DE33" s="60">
        <f t="shared" si="17"/>
        <v>553.20000000000005</v>
      </c>
      <c r="DF33" s="60">
        <f t="shared" si="17"/>
        <v>553.29999999999995</v>
      </c>
      <c r="DG33" s="60">
        <f t="shared" si="17"/>
        <v>564.70000000000005</v>
      </c>
      <c r="DH33" s="60">
        <f t="shared" si="17"/>
        <v>564.70000000000005</v>
      </c>
      <c r="DI33" s="60">
        <f t="shared" si="17"/>
        <v>565.20000000000005</v>
      </c>
      <c r="DJ33" s="60">
        <f t="shared" si="17"/>
        <v>566.70000000000005</v>
      </c>
      <c r="DK33" s="60">
        <f t="shared" si="17"/>
        <v>578.20000000000005</v>
      </c>
      <c r="DL33" s="60">
        <f t="shared" si="17"/>
        <v>580.70000000000005</v>
      </c>
      <c r="DM33" s="60">
        <f t="shared" si="17"/>
        <v>584.29999999999995</v>
      </c>
      <c r="DN33" s="60">
        <f t="shared" si="17"/>
        <v>585.50000000000011</v>
      </c>
      <c r="DO33" s="60">
        <f t="shared" si="17"/>
        <v>595.59999999999991</v>
      </c>
      <c r="DP33" s="60">
        <f t="shared" si="17"/>
        <v>598</v>
      </c>
      <c r="DQ33" s="60">
        <f t="shared" si="17"/>
        <v>600</v>
      </c>
      <c r="DR33" s="60">
        <f t="shared" si="17"/>
        <v>602.10000000000014</v>
      </c>
      <c r="DS33" s="60">
        <f t="shared" si="17"/>
        <v>613.70000000000005</v>
      </c>
      <c r="DT33" s="60">
        <f t="shared" si="17"/>
        <v>627.9</v>
      </c>
      <c r="DU33" s="60">
        <f t="shared" si="17"/>
        <v>629.20000000000005</v>
      </c>
      <c r="DV33" s="60">
        <f t="shared" si="17"/>
        <v>634.09999999999991</v>
      </c>
      <c r="DW33" s="60">
        <f t="shared" si="17"/>
        <v>658.89999999999986</v>
      </c>
      <c r="DX33" s="60">
        <f t="shared" si="17"/>
        <v>668.5</v>
      </c>
      <c r="DY33" s="60">
        <f t="shared" si="17"/>
        <v>682</v>
      </c>
      <c r="DZ33" s="60">
        <f t="shared" si="17"/>
        <v>694.40000000000009</v>
      </c>
      <c r="EA33" s="60">
        <f t="shared" ref="EA33:GL33" si="18">EA13-SUM(EA11:EA12)</f>
        <v>722</v>
      </c>
      <c r="EB33" s="60">
        <f t="shared" si="18"/>
        <v>745.3</v>
      </c>
      <c r="EC33" s="60">
        <f t="shared" si="18"/>
        <v>747.2</v>
      </c>
      <c r="ED33" s="60">
        <f t="shared" si="18"/>
        <v>750.69999999999982</v>
      </c>
      <c r="EE33" s="60">
        <f t="shared" si="18"/>
        <v>765.10000000000014</v>
      </c>
      <c r="EF33" s="60">
        <f t="shared" si="18"/>
        <v>779.09999999999991</v>
      </c>
      <c r="EG33" s="60">
        <f t="shared" si="18"/>
        <v>784.8</v>
      </c>
      <c r="EH33" s="60">
        <f t="shared" si="18"/>
        <v>790.09999999999991</v>
      </c>
      <c r="EI33" s="60">
        <f t="shared" si="18"/>
        <v>803.19999999999993</v>
      </c>
      <c r="EJ33" s="60">
        <f t="shared" si="18"/>
        <v>807.19999999999993</v>
      </c>
      <c r="EK33" s="60">
        <f t="shared" si="18"/>
        <v>812.89999999999986</v>
      </c>
      <c r="EL33" s="60">
        <f t="shared" si="18"/>
        <v>818.00000000000011</v>
      </c>
      <c r="EM33" s="60">
        <f t="shared" si="18"/>
        <v>839.90000000000009</v>
      </c>
      <c r="EN33" s="60">
        <f t="shared" si="18"/>
        <v>846</v>
      </c>
      <c r="EO33" s="60">
        <f t="shared" si="18"/>
        <v>865.7</v>
      </c>
      <c r="EP33" s="60">
        <f t="shared" si="18"/>
        <v>865.9000000000002</v>
      </c>
      <c r="EQ33" s="60">
        <f t="shared" si="18"/>
        <v>885.8</v>
      </c>
      <c r="ER33" s="60">
        <f t="shared" si="18"/>
        <v>892.7</v>
      </c>
      <c r="ES33" s="60">
        <f t="shared" si="18"/>
        <v>897.7</v>
      </c>
      <c r="ET33" s="60">
        <f t="shared" si="18"/>
        <v>903.19999999999982</v>
      </c>
      <c r="EU33" s="60">
        <f t="shared" si="18"/>
        <v>931.29999999999984</v>
      </c>
      <c r="EV33" s="60">
        <f t="shared" si="18"/>
        <v>941.60000000000014</v>
      </c>
      <c r="EW33" s="60">
        <f t="shared" si="18"/>
        <v>948.49999999999989</v>
      </c>
      <c r="EX33" s="60">
        <f t="shared" si="18"/>
        <v>958.39999999999986</v>
      </c>
      <c r="EY33" s="60">
        <f t="shared" si="18"/>
        <v>987.8</v>
      </c>
      <c r="EZ33" s="60">
        <f t="shared" si="18"/>
        <v>1316.5</v>
      </c>
      <c r="FA33" s="60">
        <f t="shared" si="18"/>
        <v>1098.5999999999999</v>
      </c>
      <c r="FB33" s="60">
        <f t="shared" si="18"/>
        <v>1074.5000000000002</v>
      </c>
      <c r="FC33" s="60">
        <f t="shared" si="18"/>
        <v>1160.7</v>
      </c>
      <c r="FD33" s="60">
        <f t="shared" si="18"/>
        <v>1280.7</v>
      </c>
      <c r="FE33" s="60">
        <f t="shared" si="18"/>
        <v>1262</v>
      </c>
      <c r="FF33" s="60">
        <f t="shared" si="18"/>
        <v>1277.5</v>
      </c>
      <c r="FG33" s="60">
        <f t="shared" si="18"/>
        <v>1374.1</v>
      </c>
      <c r="FH33" s="60">
        <f t="shared" si="18"/>
        <v>1372.4999999999998</v>
      </c>
      <c r="FI33" s="60">
        <f t="shared" si="18"/>
        <v>1370.6999999999998</v>
      </c>
      <c r="FJ33" s="60">
        <f t="shared" si="18"/>
        <v>1367.1999999999998</v>
      </c>
      <c r="FK33" s="60">
        <f t="shared" si="18"/>
        <v>1366.6</v>
      </c>
      <c r="FL33" s="60">
        <f t="shared" si="18"/>
        <v>1369.0000000000005</v>
      </c>
      <c r="FM33" s="60">
        <f t="shared" si="18"/>
        <v>1368.2000000000003</v>
      </c>
      <c r="FN33" s="60">
        <f t="shared" si="18"/>
        <v>1369.9999999999998</v>
      </c>
      <c r="FO33" s="60">
        <f t="shared" si="18"/>
        <v>1349.2000000000003</v>
      </c>
      <c r="FP33" s="60">
        <f t="shared" si="18"/>
        <v>1348.6000000000001</v>
      </c>
      <c r="FQ33" s="60">
        <f t="shared" si="18"/>
        <v>1349.5</v>
      </c>
      <c r="FR33" s="60">
        <f t="shared" si="18"/>
        <v>1353.8000000000004</v>
      </c>
      <c r="FS33" s="60">
        <f t="shared" si="18"/>
        <v>1370.6</v>
      </c>
      <c r="FT33" s="60">
        <f t="shared" si="18"/>
        <v>1372.8000000000002</v>
      </c>
      <c r="FU33" s="60">
        <f t="shared" si="18"/>
        <v>1374.1</v>
      </c>
      <c r="FV33" s="60">
        <f t="shared" si="18"/>
        <v>1374.8999999999996</v>
      </c>
      <c r="FW33" s="60">
        <f t="shared" si="18"/>
        <v>1387.1</v>
      </c>
      <c r="FX33" s="60">
        <f t="shared" si="18"/>
        <v>1408.6</v>
      </c>
      <c r="FY33" s="60">
        <f t="shared" si="18"/>
        <v>1414</v>
      </c>
      <c r="FZ33" s="60">
        <f t="shared" si="18"/>
        <v>1421.1</v>
      </c>
      <c r="GA33" s="60">
        <f t="shared" si="18"/>
        <v>1451.2</v>
      </c>
      <c r="GB33" s="60">
        <f t="shared" si="18"/>
        <v>1463.1</v>
      </c>
      <c r="GC33" s="60">
        <f t="shared" si="18"/>
        <v>1465.8000000000002</v>
      </c>
      <c r="GD33" s="60">
        <f t="shared" si="18"/>
        <v>1469.8999999999996</v>
      </c>
      <c r="GE33" s="60">
        <f t="shared" si="18"/>
        <v>1486</v>
      </c>
      <c r="GF33" s="60">
        <f t="shared" si="18"/>
        <v>1491.8000000000002</v>
      </c>
      <c r="GG33" s="60">
        <f t="shared" si="18"/>
        <v>1494.8000000000002</v>
      </c>
      <c r="GH33" s="60">
        <f t="shared" si="18"/>
        <v>1497.4000000000005</v>
      </c>
      <c r="GI33" s="60">
        <f t="shared" si="18"/>
        <v>1520.5999999999997</v>
      </c>
      <c r="GJ33" s="60">
        <f t="shared" si="18"/>
        <v>1525.6</v>
      </c>
      <c r="GK33" s="60">
        <f t="shared" si="18"/>
        <v>1537.1999999999996</v>
      </c>
      <c r="GL33" s="60">
        <f t="shared" si="18"/>
        <v>1541.6999999999998</v>
      </c>
      <c r="GM33" s="60">
        <f t="shared" ref="GM33:HC33" si="19">GM13-SUM(GM11:GM12)</f>
        <v>1571.8000000000002</v>
      </c>
      <c r="GN33" s="60">
        <f t="shared" si="19"/>
        <v>1578.4</v>
      </c>
      <c r="GO33" s="60">
        <f t="shared" si="19"/>
        <v>1587.9</v>
      </c>
      <c r="GP33" s="122">
        <f t="shared" si="19"/>
        <v>1599.6999999999998</v>
      </c>
      <c r="GQ33" s="122">
        <f t="shared" si="19"/>
        <v>1612.5929457410748</v>
      </c>
      <c r="GR33" s="60">
        <f t="shared" si="19"/>
        <v>1625.9956019136489</v>
      </c>
      <c r="GS33" s="60">
        <f t="shared" si="19"/>
        <v>1639.2156720478711</v>
      </c>
      <c r="GT33" s="60">
        <f t="shared" si="19"/>
        <v>1664.9521503672149</v>
      </c>
      <c r="GU33" s="60">
        <f t="shared" si="19"/>
        <v>1679.4902604842764</v>
      </c>
      <c r="GV33" s="60">
        <f t="shared" si="19"/>
        <v>1694.4146565315232</v>
      </c>
      <c r="GW33" s="60">
        <f t="shared" si="19"/>
        <v>1709.8256753822263</v>
      </c>
      <c r="GX33" s="60">
        <f t="shared" si="19"/>
        <v>1736.6236745928356</v>
      </c>
      <c r="GY33" s="60">
        <f t="shared" si="19"/>
        <v>1752.8035344243563</v>
      </c>
      <c r="GZ33" s="122">
        <f t="shared" si="19"/>
        <v>1769.2714573300821</v>
      </c>
      <c r="HA33" s="122">
        <f t="shared" si="19"/>
        <v>1786.037215136389</v>
      </c>
      <c r="HB33" s="122">
        <f t="shared" si="19"/>
        <v>1801.632805364201</v>
      </c>
      <c r="HC33" s="60">
        <f t="shared" si="19"/>
        <v>1815.9603543985431</v>
      </c>
      <c r="IW33"/>
      <c r="IX33"/>
      <c r="IY33"/>
    </row>
    <row r="34" spans="1:259">
      <c r="A34" s="7" t="s">
        <v>169</v>
      </c>
      <c r="B34" t="s">
        <v>28</v>
      </c>
      <c r="C34" s="60">
        <f t="shared" ref="C34:BN34" si="20">SUM(C14:C16)</f>
        <v>239.3</v>
      </c>
      <c r="D34" s="60">
        <f t="shared" si="20"/>
        <v>242.5</v>
      </c>
      <c r="E34" s="60">
        <f t="shared" si="20"/>
        <v>240.1</v>
      </c>
      <c r="F34" s="60">
        <f t="shared" si="20"/>
        <v>242.5</v>
      </c>
      <c r="G34" s="60">
        <f t="shared" si="20"/>
        <v>246.7</v>
      </c>
      <c r="H34" s="60">
        <f t="shared" si="20"/>
        <v>251</v>
      </c>
      <c r="I34" s="60">
        <f t="shared" si="20"/>
        <v>255.7</v>
      </c>
      <c r="J34" s="60">
        <f t="shared" si="20"/>
        <v>261.39999999999998</v>
      </c>
      <c r="K34" s="60">
        <f t="shared" si="20"/>
        <v>283</v>
      </c>
      <c r="L34" s="60">
        <f t="shared" si="20"/>
        <v>289.39999999999998</v>
      </c>
      <c r="M34" s="60">
        <f t="shared" si="20"/>
        <v>293</v>
      </c>
      <c r="N34" s="60">
        <f t="shared" si="20"/>
        <v>299.39999999999998</v>
      </c>
      <c r="O34" s="60">
        <f t="shared" si="20"/>
        <v>315.10000000000002</v>
      </c>
      <c r="P34" s="60">
        <f t="shared" si="20"/>
        <v>320.7</v>
      </c>
      <c r="Q34" s="60">
        <f t="shared" si="20"/>
        <v>329.1</v>
      </c>
      <c r="R34" s="60">
        <f t="shared" si="20"/>
        <v>337.9</v>
      </c>
      <c r="S34" s="60">
        <f t="shared" si="20"/>
        <v>347.3</v>
      </c>
      <c r="T34" s="60">
        <f t="shared" si="20"/>
        <v>358.2</v>
      </c>
      <c r="U34" s="60">
        <f t="shared" si="20"/>
        <v>368.79999999999995</v>
      </c>
      <c r="V34" s="60">
        <f t="shared" si="20"/>
        <v>372.4</v>
      </c>
      <c r="W34" s="60">
        <f t="shared" si="20"/>
        <v>375.1</v>
      </c>
      <c r="X34" s="60">
        <f t="shared" si="20"/>
        <v>342.7</v>
      </c>
      <c r="Y34" s="60">
        <f t="shared" si="20"/>
        <v>381.5</v>
      </c>
      <c r="Z34" s="60">
        <f t="shared" si="20"/>
        <v>392.29999999999995</v>
      </c>
      <c r="AA34" s="60">
        <f t="shared" si="20"/>
        <v>403.70000000000005</v>
      </c>
      <c r="AB34" s="60">
        <f t="shared" si="20"/>
        <v>415.09999999999997</v>
      </c>
      <c r="AC34" s="60">
        <f t="shared" si="20"/>
        <v>426.59999999999997</v>
      </c>
      <c r="AD34" s="60">
        <f t="shared" si="20"/>
        <v>438.4</v>
      </c>
      <c r="AE34" s="60">
        <f t="shared" si="20"/>
        <v>453.70000000000005</v>
      </c>
      <c r="AF34" s="60">
        <f t="shared" si="20"/>
        <v>466.5</v>
      </c>
      <c r="AG34" s="60">
        <f t="shared" si="20"/>
        <v>475.1</v>
      </c>
      <c r="AH34" s="60">
        <f t="shared" si="20"/>
        <v>490.19999999999993</v>
      </c>
      <c r="AI34" s="60">
        <f t="shared" si="20"/>
        <v>503.8</v>
      </c>
      <c r="AJ34" s="60">
        <f t="shared" si="20"/>
        <v>525.9</v>
      </c>
      <c r="AK34" s="60">
        <f t="shared" si="20"/>
        <v>540.29999999999995</v>
      </c>
      <c r="AL34" s="60">
        <f t="shared" si="20"/>
        <v>560.69999999999993</v>
      </c>
      <c r="AM34" s="60">
        <f t="shared" si="20"/>
        <v>577</v>
      </c>
      <c r="AN34" s="60">
        <f t="shared" si="20"/>
        <v>591.79999999999995</v>
      </c>
      <c r="AO34" s="60">
        <f t="shared" si="20"/>
        <v>612</v>
      </c>
      <c r="AP34" s="60">
        <f t="shared" si="20"/>
        <v>630.1</v>
      </c>
      <c r="AQ34" s="60">
        <f t="shared" si="20"/>
        <v>637.30000000000007</v>
      </c>
      <c r="AR34" s="60">
        <f t="shared" si="20"/>
        <v>653</v>
      </c>
      <c r="AS34" s="60">
        <f t="shared" si="20"/>
        <v>674.5</v>
      </c>
      <c r="AT34" s="60">
        <f t="shared" si="20"/>
        <v>703.5</v>
      </c>
      <c r="AU34" s="60">
        <f t="shared" si="20"/>
        <v>752.8</v>
      </c>
      <c r="AV34" s="60">
        <f t="shared" si="20"/>
        <v>772.9</v>
      </c>
      <c r="AW34" s="60">
        <f t="shared" si="20"/>
        <v>793.8</v>
      </c>
      <c r="AX34" s="60">
        <f t="shared" si="20"/>
        <v>793.69999999999993</v>
      </c>
      <c r="AY34" s="60">
        <f t="shared" si="20"/>
        <v>797.1</v>
      </c>
      <c r="AZ34" s="60">
        <f t="shared" si="20"/>
        <v>807.3</v>
      </c>
      <c r="BA34" s="60">
        <f t="shared" si="20"/>
        <v>803.49999999999989</v>
      </c>
      <c r="BB34" s="60">
        <f t="shared" si="20"/>
        <v>815.3</v>
      </c>
      <c r="BC34" s="60">
        <f t="shared" si="20"/>
        <v>821.59999999999991</v>
      </c>
      <c r="BD34" s="60">
        <f t="shared" si="20"/>
        <v>845.2</v>
      </c>
      <c r="BE34" s="60">
        <f t="shared" si="20"/>
        <v>841.8</v>
      </c>
      <c r="BF34" s="60">
        <f t="shared" si="20"/>
        <v>864.89999999999986</v>
      </c>
      <c r="BG34" s="60">
        <f t="shared" si="20"/>
        <v>893.7</v>
      </c>
      <c r="BH34" s="60">
        <f t="shared" si="20"/>
        <v>915</v>
      </c>
      <c r="BI34" s="60">
        <f t="shared" si="20"/>
        <v>938.09999999999991</v>
      </c>
      <c r="BJ34" s="60">
        <f t="shared" si="20"/>
        <v>959.3</v>
      </c>
      <c r="BK34" s="60">
        <f t="shared" si="20"/>
        <v>1009.0999999999999</v>
      </c>
      <c r="BL34" s="60">
        <f t="shared" si="20"/>
        <v>974</v>
      </c>
      <c r="BM34" s="60">
        <f t="shared" si="20"/>
        <v>1018</v>
      </c>
      <c r="BN34" s="60">
        <f t="shared" si="20"/>
        <v>1033.9000000000001</v>
      </c>
      <c r="BO34" s="60">
        <f t="shared" ref="BO34:DZ34" si="21">SUM(BO14:BO16)</f>
        <v>1042</v>
      </c>
      <c r="BP34" s="60">
        <f t="shared" si="21"/>
        <v>1050.8</v>
      </c>
      <c r="BQ34" s="60">
        <f t="shared" si="21"/>
        <v>1072.5</v>
      </c>
      <c r="BR34" s="60">
        <f t="shared" si="21"/>
        <v>1099</v>
      </c>
      <c r="BS34" s="60">
        <f t="shared" si="21"/>
        <v>1104.0999999999999</v>
      </c>
      <c r="BT34" s="60">
        <f t="shared" si="21"/>
        <v>1177.5</v>
      </c>
      <c r="BU34" s="60">
        <f t="shared" si="21"/>
        <v>1167.6999999999998</v>
      </c>
      <c r="BV34" s="60">
        <f t="shared" si="21"/>
        <v>1197.5999999999999</v>
      </c>
      <c r="BW34" s="60">
        <f t="shared" si="21"/>
        <v>1220</v>
      </c>
      <c r="BX34" s="60">
        <f t="shared" si="21"/>
        <v>1230.3</v>
      </c>
      <c r="BY34" s="60">
        <f t="shared" si="21"/>
        <v>1250.3</v>
      </c>
      <c r="BZ34" s="60">
        <f t="shared" si="21"/>
        <v>1273.5</v>
      </c>
      <c r="CA34" s="60">
        <f t="shared" si="21"/>
        <v>1323.6</v>
      </c>
      <c r="CB34" s="60">
        <f t="shared" si="21"/>
        <v>1348.3999999999999</v>
      </c>
      <c r="CC34" s="60">
        <f t="shared" si="21"/>
        <v>1364.3000000000002</v>
      </c>
      <c r="CD34" s="60">
        <f t="shared" si="21"/>
        <v>1377.8</v>
      </c>
      <c r="CE34" s="60">
        <f t="shared" si="21"/>
        <v>1405.7</v>
      </c>
      <c r="CF34" s="60">
        <f t="shared" si="21"/>
        <v>1423</v>
      </c>
      <c r="CG34" s="60">
        <f t="shared" si="21"/>
        <v>1444</v>
      </c>
      <c r="CH34" s="60">
        <f t="shared" si="21"/>
        <v>1454.3999999999999</v>
      </c>
      <c r="CI34" s="60">
        <f t="shared" si="21"/>
        <v>1447.8000000000002</v>
      </c>
      <c r="CJ34" s="60">
        <f t="shared" si="21"/>
        <v>1467.1</v>
      </c>
      <c r="CK34" s="60">
        <f t="shared" si="21"/>
        <v>1486.9</v>
      </c>
      <c r="CL34" s="60">
        <f t="shared" si="21"/>
        <v>1510.8</v>
      </c>
      <c r="CM34" s="60">
        <f t="shared" si="21"/>
        <v>1517.8000000000002</v>
      </c>
      <c r="CN34" s="60">
        <f t="shared" si="21"/>
        <v>1546.5</v>
      </c>
      <c r="CO34" s="60">
        <f t="shared" si="21"/>
        <v>1563.4</v>
      </c>
      <c r="CP34" s="60">
        <f t="shared" si="21"/>
        <v>1585.4</v>
      </c>
      <c r="CQ34" s="60">
        <f t="shared" si="21"/>
        <v>1582.6000000000001</v>
      </c>
      <c r="CR34" s="60">
        <f t="shared" si="21"/>
        <v>1617.6999999999998</v>
      </c>
      <c r="CS34" s="60">
        <f t="shared" si="21"/>
        <v>1645.1</v>
      </c>
      <c r="CT34" s="60">
        <f t="shared" si="21"/>
        <v>1680.8</v>
      </c>
      <c r="CU34" s="60">
        <f t="shared" si="21"/>
        <v>1705.5</v>
      </c>
      <c r="CV34" s="60">
        <f t="shared" si="21"/>
        <v>1749.8000000000002</v>
      </c>
      <c r="CW34" s="60">
        <f t="shared" si="21"/>
        <v>1759.4</v>
      </c>
      <c r="CX34" s="60">
        <f t="shared" si="21"/>
        <v>1781.3</v>
      </c>
      <c r="CY34" s="60">
        <f t="shared" si="21"/>
        <v>1808.2000000000003</v>
      </c>
      <c r="CZ34" s="60">
        <f t="shared" si="21"/>
        <v>1833.1</v>
      </c>
      <c r="DA34" s="60">
        <f t="shared" si="21"/>
        <v>1849.2000000000003</v>
      </c>
      <c r="DB34" s="60">
        <f t="shared" si="21"/>
        <v>1876.8999999999999</v>
      </c>
      <c r="DC34" s="60">
        <f t="shared" si="21"/>
        <v>1918</v>
      </c>
      <c r="DD34" s="60">
        <f t="shared" si="21"/>
        <v>1971.6000000000001</v>
      </c>
      <c r="DE34" s="60">
        <f t="shared" si="21"/>
        <v>1987.1</v>
      </c>
      <c r="DF34" s="60">
        <f t="shared" si="21"/>
        <v>2026.1</v>
      </c>
      <c r="DG34" s="60">
        <f t="shared" si="21"/>
        <v>2075.1999999999998</v>
      </c>
      <c r="DH34" s="60">
        <f t="shared" si="21"/>
        <v>2111.5</v>
      </c>
      <c r="DI34" s="60">
        <f t="shared" si="21"/>
        <v>2151.1</v>
      </c>
      <c r="DJ34" s="60">
        <f t="shared" si="21"/>
        <v>2196.8000000000002</v>
      </c>
      <c r="DK34" s="60">
        <f t="shared" si="21"/>
        <v>2238.6</v>
      </c>
      <c r="DL34" s="60">
        <f t="shared" si="21"/>
        <v>2280.6</v>
      </c>
      <c r="DM34" s="60">
        <f t="shared" si="21"/>
        <v>2318.8000000000002</v>
      </c>
      <c r="DN34" s="60">
        <f t="shared" si="21"/>
        <v>2360.6000000000004</v>
      </c>
      <c r="DO34" s="60">
        <f t="shared" si="21"/>
        <v>2388.9</v>
      </c>
      <c r="DP34" s="60">
        <f t="shared" si="21"/>
        <v>2421.1999999999998</v>
      </c>
      <c r="DQ34" s="60">
        <f t="shared" si="21"/>
        <v>2466</v>
      </c>
      <c r="DR34" s="60">
        <f t="shared" si="21"/>
        <v>2524.3000000000002</v>
      </c>
      <c r="DS34" s="60">
        <f t="shared" si="21"/>
        <v>2606.6999999999998</v>
      </c>
      <c r="DT34" s="60">
        <f t="shared" si="21"/>
        <v>2639.3</v>
      </c>
      <c r="DU34" s="60">
        <f t="shared" si="21"/>
        <v>2674.1000000000004</v>
      </c>
      <c r="DV34" s="60">
        <f t="shared" si="21"/>
        <v>2696.8</v>
      </c>
      <c r="DW34" s="60">
        <f t="shared" si="21"/>
        <v>2762.2</v>
      </c>
      <c r="DX34" s="60">
        <f t="shared" si="21"/>
        <v>2769.9</v>
      </c>
      <c r="DY34" s="60">
        <f t="shared" si="21"/>
        <v>2575.0000000000005</v>
      </c>
      <c r="DZ34" s="60">
        <f t="shared" si="21"/>
        <v>2707.5</v>
      </c>
      <c r="EA34" s="60">
        <f t="shared" ref="EA34:GL34" si="22">SUM(EA14:EA16)</f>
        <v>2566.1</v>
      </c>
      <c r="EB34" s="60">
        <f t="shared" si="22"/>
        <v>2557.5</v>
      </c>
      <c r="EC34" s="60">
        <f t="shared" si="22"/>
        <v>2570.6999999999998</v>
      </c>
      <c r="ED34" s="60">
        <f t="shared" si="22"/>
        <v>2575.6</v>
      </c>
      <c r="EE34" s="60">
        <f t="shared" si="22"/>
        <v>2577.1</v>
      </c>
      <c r="EF34" s="60">
        <f t="shared" si="22"/>
        <v>2598.5</v>
      </c>
      <c r="EG34" s="60">
        <f t="shared" si="22"/>
        <v>2551.4</v>
      </c>
      <c r="EH34" s="60">
        <f t="shared" si="22"/>
        <v>2642.4</v>
      </c>
      <c r="EI34" s="60">
        <f t="shared" si="22"/>
        <v>2672.9</v>
      </c>
      <c r="EJ34" s="60">
        <f t="shared" si="22"/>
        <v>2714.6</v>
      </c>
      <c r="EK34" s="60">
        <f t="shared" si="22"/>
        <v>2779.2</v>
      </c>
      <c r="EL34" s="60">
        <f t="shared" si="22"/>
        <v>2834.8</v>
      </c>
      <c r="EM34" s="60">
        <f t="shared" si="22"/>
        <v>2950.1</v>
      </c>
      <c r="EN34" s="60">
        <f t="shared" si="22"/>
        <v>3004.5</v>
      </c>
      <c r="EO34" s="60">
        <f t="shared" si="22"/>
        <v>3061.7999999999997</v>
      </c>
      <c r="EP34" s="60">
        <f t="shared" si="22"/>
        <v>3115.1000000000004</v>
      </c>
      <c r="EQ34" s="60">
        <f t="shared" si="22"/>
        <v>3220.0000000000005</v>
      </c>
      <c r="ER34" s="60">
        <f t="shared" si="22"/>
        <v>3265.5</v>
      </c>
      <c r="ES34" s="60">
        <f t="shared" si="22"/>
        <v>3289.7000000000003</v>
      </c>
      <c r="ET34" s="60">
        <f t="shared" si="22"/>
        <v>3348.6</v>
      </c>
      <c r="EU34" s="60">
        <f t="shared" si="22"/>
        <v>3452.3999999999996</v>
      </c>
      <c r="EV34" s="60">
        <f t="shared" si="22"/>
        <v>3490.7</v>
      </c>
      <c r="EW34" s="60">
        <f t="shared" si="22"/>
        <v>3499.6000000000004</v>
      </c>
      <c r="EX34" s="60">
        <f t="shared" si="22"/>
        <v>3537.7999999999997</v>
      </c>
      <c r="EY34" s="60">
        <f t="shared" si="22"/>
        <v>3569.3</v>
      </c>
      <c r="EZ34" s="60">
        <f t="shared" si="22"/>
        <v>3597.8</v>
      </c>
      <c r="FA34" s="60">
        <f t="shared" si="22"/>
        <v>3552</v>
      </c>
      <c r="FB34" s="60">
        <f t="shared" si="22"/>
        <v>3481.2</v>
      </c>
      <c r="FC34" s="60">
        <f t="shared" si="22"/>
        <v>3182.7000000000003</v>
      </c>
      <c r="FD34" s="60">
        <f t="shared" si="22"/>
        <v>3119.4000000000005</v>
      </c>
      <c r="FE34" s="60">
        <f t="shared" si="22"/>
        <v>3132.6000000000004</v>
      </c>
      <c r="FF34" s="60">
        <f t="shared" si="22"/>
        <v>3157.8999999999996</v>
      </c>
      <c r="FG34" s="60">
        <f t="shared" si="22"/>
        <v>3214.8</v>
      </c>
      <c r="FH34" s="60">
        <f t="shared" si="22"/>
        <v>3264.4000000000005</v>
      </c>
      <c r="FI34" s="60">
        <f t="shared" si="22"/>
        <v>3317.2000000000003</v>
      </c>
      <c r="FJ34" s="60">
        <f t="shared" si="22"/>
        <v>3359.4</v>
      </c>
      <c r="FK34" s="60">
        <f t="shared" si="22"/>
        <v>3433.8</v>
      </c>
      <c r="FL34" s="60">
        <f t="shared" si="22"/>
        <v>3469.8</v>
      </c>
      <c r="FM34" s="60">
        <f t="shared" si="22"/>
        <v>3502.1</v>
      </c>
      <c r="FN34" s="60">
        <f t="shared" si="22"/>
        <v>3506.4000000000005</v>
      </c>
      <c r="FO34" s="60">
        <f t="shared" si="22"/>
        <v>3543.5</v>
      </c>
      <c r="FP34" s="60">
        <f t="shared" si="22"/>
        <v>3570.4</v>
      </c>
      <c r="FQ34" s="60">
        <f t="shared" si="22"/>
        <v>3593</v>
      </c>
      <c r="FR34" s="60">
        <f t="shared" si="22"/>
        <v>3693.8999999999996</v>
      </c>
      <c r="FS34" s="60">
        <f t="shared" si="22"/>
        <v>3919.9</v>
      </c>
      <c r="FT34" s="60">
        <f t="shared" si="22"/>
        <v>3970.9000000000005</v>
      </c>
      <c r="FU34" s="60">
        <f t="shared" si="22"/>
        <v>3981</v>
      </c>
      <c r="FV34" s="60">
        <f t="shared" si="22"/>
        <v>4023.9999999999995</v>
      </c>
      <c r="FW34" s="60">
        <f t="shared" si="22"/>
        <v>4116.5</v>
      </c>
      <c r="FX34" s="60">
        <f t="shared" si="22"/>
        <v>4149.7</v>
      </c>
      <c r="FY34" s="60">
        <f t="shared" si="22"/>
        <v>4207.3</v>
      </c>
      <c r="FZ34" s="60">
        <f t="shared" si="22"/>
        <v>4268</v>
      </c>
      <c r="GA34" s="60">
        <f t="shared" si="22"/>
        <v>4350.3</v>
      </c>
      <c r="GB34" s="60">
        <f t="shared" si="22"/>
        <v>4414.3999999999996</v>
      </c>
      <c r="GC34" s="60">
        <f t="shared" si="22"/>
        <v>4432.2000000000007</v>
      </c>
      <c r="GD34" s="60">
        <f t="shared" si="22"/>
        <v>4465.8</v>
      </c>
      <c r="GE34" s="60">
        <f t="shared" si="22"/>
        <v>4439.8</v>
      </c>
      <c r="GF34" s="60">
        <f t="shared" si="22"/>
        <v>4476.2</v>
      </c>
      <c r="GG34" s="60">
        <f t="shared" si="22"/>
        <v>4528.0999999999995</v>
      </c>
      <c r="GH34" s="60">
        <f t="shared" si="22"/>
        <v>4567.7</v>
      </c>
      <c r="GI34" s="60">
        <f t="shared" si="22"/>
        <v>4616.6000000000004</v>
      </c>
      <c r="GJ34" s="60">
        <f t="shared" si="22"/>
        <v>4648.8999999999996</v>
      </c>
      <c r="GK34" s="60">
        <f t="shared" si="22"/>
        <v>4713.3</v>
      </c>
      <c r="GL34" s="60">
        <f t="shared" si="22"/>
        <v>4763.3999999999996</v>
      </c>
      <c r="GM34" s="60">
        <f t="shared" ref="GM34:HC34" si="23">SUM(GM14:GM16)</f>
        <v>4776.7000000000007</v>
      </c>
      <c r="GN34" s="60">
        <f t="shared" si="23"/>
        <v>4806.5</v>
      </c>
      <c r="GO34" s="60">
        <f t="shared" si="23"/>
        <v>4872.9000000000005</v>
      </c>
      <c r="GP34" s="122">
        <f t="shared" si="23"/>
        <v>4925.3</v>
      </c>
      <c r="GQ34" s="122">
        <f t="shared" si="23"/>
        <v>4945.9981098832395</v>
      </c>
      <c r="GR34" s="60">
        <f t="shared" si="23"/>
        <v>4968.8588615291219</v>
      </c>
      <c r="GS34" s="60">
        <f t="shared" si="23"/>
        <v>4993.3548973773504</v>
      </c>
      <c r="GT34" s="60">
        <f t="shared" si="23"/>
        <v>5040.2063112735796</v>
      </c>
      <c r="GU34" s="60">
        <f t="shared" si="23"/>
        <v>5067.1575934251514</v>
      </c>
      <c r="GV34" s="60">
        <f t="shared" si="23"/>
        <v>5095.3819723907045</v>
      </c>
      <c r="GW34" s="60">
        <f t="shared" si="23"/>
        <v>5124.6871086294741</v>
      </c>
      <c r="GX34" s="60">
        <f t="shared" si="23"/>
        <v>5170.3512138991591</v>
      </c>
      <c r="GY34" s="60">
        <f t="shared" si="23"/>
        <v>5200.6319022646458</v>
      </c>
      <c r="GZ34" s="122">
        <f t="shared" si="23"/>
        <v>5231.3707428740527</v>
      </c>
      <c r="HA34" s="122">
        <f t="shared" si="23"/>
        <v>5262.5501499365982</v>
      </c>
      <c r="HB34" s="122">
        <f t="shared" si="23"/>
        <v>5317.3833188551162</v>
      </c>
      <c r="HC34" s="60">
        <f t="shared" si="23"/>
        <v>5351.1680138482652</v>
      </c>
      <c r="IW34"/>
      <c r="IX34"/>
      <c r="IY34"/>
    </row>
    <row r="35" spans="1:259">
      <c r="A35" s="7" t="s">
        <v>321</v>
      </c>
      <c r="B35" t="s">
        <v>216</v>
      </c>
      <c r="C35" s="60">
        <f>C17</f>
        <v>30.8</v>
      </c>
      <c r="D35" s="60">
        <f t="shared" ref="D35:BO35" si="24">D17</f>
        <v>30.7</v>
      </c>
      <c r="E35" s="60">
        <f t="shared" si="24"/>
        <v>31.7</v>
      </c>
      <c r="F35" s="60">
        <f t="shared" si="24"/>
        <v>30.200000000000003</v>
      </c>
      <c r="G35" s="60">
        <f t="shared" si="24"/>
        <v>34</v>
      </c>
      <c r="H35" s="60">
        <f t="shared" si="24"/>
        <v>34.9</v>
      </c>
      <c r="I35" s="60">
        <f t="shared" si="24"/>
        <v>34.200000000000003</v>
      </c>
      <c r="J35" s="60">
        <f t="shared" si="24"/>
        <v>34.6</v>
      </c>
      <c r="K35" s="60">
        <f t="shared" si="24"/>
        <v>36.799999999999997</v>
      </c>
      <c r="L35" s="60">
        <f t="shared" si="24"/>
        <v>37</v>
      </c>
      <c r="M35" s="60">
        <f t="shared" si="24"/>
        <v>38.300000000000004</v>
      </c>
      <c r="N35" s="60">
        <f t="shared" si="24"/>
        <v>42.300000000000004</v>
      </c>
      <c r="O35" s="60">
        <f t="shared" si="24"/>
        <v>45.3</v>
      </c>
      <c r="P35" s="60">
        <f t="shared" si="24"/>
        <v>45.5</v>
      </c>
      <c r="Q35" s="60">
        <f t="shared" si="24"/>
        <v>43.5</v>
      </c>
      <c r="R35" s="60">
        <f t="shared" si="24"/>
        <v>45.5</v>
      </c>
      <c r="S35" s="60">
        <f t="shared" si="24"/>
        <v>43.699999999999996</v>
      </c>
      <c r="T35" s="60">
        <f t="shared" si="24"/>
        <v>45.9</v>
      </c>
      <c r="U35" s="60">
        <f t="shared" si="24"/>
        <v>50.8</v>
      </c>
      <c r="V35" s="60">
        <f t="shared" si="24"/>
        <v>44.6</v>
      </c>
      <c r="W35" s="60">
        <f t="shared" si="24"/>
        <v>37.6</v>
      </c>
      <c r="X35" s="60">
        <f t="shared" si="24"/>
        <v>40.800000000000004</v>
      </c>
      <c r="Y35" s="60">
        <f t="shared" si="24"/>
        <v>51.400000000000006</v>
      </c>
      <c r="Z35" s="60">
        <f t="shared" si="24"/>
        <v>52.3</v>
      </c>
      <c r="AA35" s="60">
        <f t="shared" si="24"/>
        <v>59.599999999999994</v>
      </c>
      <c r="AB35" s="60">
        <f t="shared" si="24"/>
        <v>58.6</v>
      </c>
      <c r="AC35" s="60">
        <f t="shared" si="24"/>
        <v>58.2</v>
      </c>
      <c r="AD35" s="60">
        <f t="shared" si="24"/>
        <v>57.1</v>
      </c>
      <c r="AE35" s="60">
        <f t="shared" si="24"/>
        <v>61.5</v>
      </c>
      <c r="AF35" s="60">
        <f t="shared" si="24"/>
        <v>67.100000000000009</v>
      </c>
      <c r="AG35" s="60">
        <f t="shared" si="24"/>
        <v>69.7</v>
      </c>
      <c r="AH35" s="60">
        <f t="shared" si="24"/>
        <v>70.099999999999994</v>
      </c>
      <c r="AI35" s="60">
        <f t="shared" si="24"/>
        <v>64.900000000000006</v>
      </c>
      <c r="AJ35" s="60">
        <f t="shared" si="24"/>
        <v>78.600000000000009</v>
      </c>
      <c r="AK35" s="60">
        <f t="shared" si="24"/>
        <v>79.2</v>
      </c>
      <c r="AL35" s="60">
        <f t="shared" si="24"/>
        <v>83.399999999999991</v>
      </c>
      <c r="AM35" s="60">
        <f t="shared" si="24"/>
        <v>80.3</v>
      </c>
      <c r="AN35" s="60">
        <f t="shared" si="24"/>
        <v>80.3</v>
      </c>
      <c r="AO35" s="60">
        <f t="shared" si="24"/>
        <v>78.899999999999991</v>
      </c>
      <c r="AP35" s="60">
        <f t="shared" si="24"/>
        <v>75.3</v>
      </c>
      <c r="AQ35" s="60">
        <f t="shared" si="24"/>
        <v>83.1</v>
      </c>
      <c r="AR35" s="60">
        <f t="shared" si="24"/>
        <v>62.599999999999994</v>
      </c>
      <c r="AS35" s="60">
        <f t="shared" si="24"/>
        <v>70</v>
      </c>
      <c r="AT35" s="60">
        <f t="shared" si="24"/>
        <v>76.8</v>
      </c>
      <c r="AU35" s="60">
        <f t="shared" si="24"/>
        <v>75.3</v>
      </c>
      <c r="AV35" s="60">
        <f t="shared" si="24"/>
        <v>65.900000000000006</v>
      </c>
      <c r="AW35" s="60">
        <f t="shared" si="24"/>
        <v>68.400000000000006</v>
      </c>
      <c r="AX35" s="60">
        <f t="shared" si="24"/>
        <v>58.9</v>
      </c>
      <c r="AY35" s="60">
        <f t="shared" si="24"/>
        <v>47.6</v>
      </c>
      <c r="AZ35" s="60">
        <f t="shared" si="24"/>
        <v>49</v>
      </c>
      <c r="BA35" s="60">
        <f t="shared" si="24"/>
        <v>49.8</v>
      </c>
      <c r="BB35" s="60">
        <f t="shared" si="24"/>
        <v>45</v>
      </c>
      <c r="BC35" s="60">
        <f t="shared" si="24"/>
        <v>47.099999999999994</v>
      </c>
      <c r="BD35" s="60">
        <f t="shared" si="24"/>
        <v>62</v>
      </c>
      <c r="BE35" s="60">
        <f t="shared" si="24"/>
        <v>70.699999999999989</v>
      </c>
      <c r="BF35" s="60">
        <f t="shared" si="24"/>
        <v>72.3</v>
      </c>
      <c r="BG35" s="60">
        <f t="shared" si="24"/>
        <v>84.9</v>
      </c>
      <c r="BH35" s="60">
        <f t="shared" si="24"/>
        <v>83.699999999999989</v>
      </c>
      <c r="BI35" s="60">
        <f t="shared" si="24"/>
        <v>71.3</v>
      </c>
      <c r="BJ35" s="60">
        <f t="shared" si="24"/>
        <v>72</v>
      </c>
      <c r="BK35" s="60">
        <f t="shared" si="24"/>
        <v>77.7</v>
      </c>
      <c r="BL35" s="60">
        <f t="shared" si="24"/>
        <v>75.900000000000006</v>
      </c>
      <c r="BM35" s="60">
        <f t="shared" si="24"/>
        <v>81.699999999999989</v>
      </c>
      <c r="BN35" s="60">
        <f t="shared" si="24"/>
        <v>79.5</v>
      </c>
      <c r="BO35" s="60">
        <f t="shared" si="24"/>
        <v>84.4</v>
      </c>
      <c r="BP35" s="60">
        <f t="shared" ref="BP35:EA35" si="25">BP17</f>
        <v>85.4</v>
      </c>
      <c r="BQ35" s="60">
        <f t="shared" si="25"/>
        <v>87</v>
      </c>
      <c r="BR35" s="60">
        <f t="shared" si="25"/>
        <v>97.899999999999991</v>
      </c>
      <c r="BS35" s="60">
        <f t="shared" si="25"/>
        <v>98.7</v>
      </c>
      <c r="BT35" s="60">
        <f t="shared" si="25"/>
        <v>111.8</v>
      </c>
      <c r="BU35" s="60">
        <f t="shared" si="25"/>
        <v>116.1</v>
      </c>
      <c r="BV35" s="60">
        <f t="shared" si="25"/>
        <v>110.69999999999999</v>
      </c>
      <c r="BW35" s="60">
        <f t="shared" si="25"/>
        <v>107.9</v>
      </c>
      <c r="BX35" s="60">
        <f t="shared" si="25"/>
        <v>115.2</v>
      </c>
      <c r="BY35" s="60">
        <f t="shared" si="25"/>
        <v>125.1</v>
      </c>
      <c r="BZ35" s="60">
        <f t="shared" si="25"/>
        <v>130.9</v>
      </c>
      <c r="CA35" s="60">
        <f t="shared" si="25"/>
        <v>132.70000000000002</v>
      </c>
      <c r="CB35" s="60">
        <f t="shared" si="25"/>
        <v>118.60000000000001</v>
      </c>
      <c r="CC35" s="60">
        <f t="shared" si="25"/>
        <v>114.39999999999999</v>
      </c>
      <c r="CD35" s="60">
        <f t="shared" si="25"/>
        <v>113.5</v>
      </c>
      <c r="CE35" s="60">
        <f t="shared" si="25"/>
        <v>112.5</v>
      </c>
      <c r="CF35" s="60">
        <f t="shared" si="25"/>
        <v>116.80000000000001</v>
      </c>
      <c r="CG35" s="60">
        <f t="shared" si="25"/>
        <v>120</v>
      </c>
      <c r="CH35" s="60">
        <f t="shared" si="25"/>
        <v>118.80000000000001</v>
      </c>
      <c r="CI35" s="60">
        <f t="shared" si="25"/>
        <v>115.3</v>
      </c>
      <c r="CJ35" s="60">
        <f t="shared" si="25"/>
        <v>110.9</v>
      </c>
      <c r="CK35" s="60">
        <f t="shared" si="25"/>
        <v>111.9</v>
      </c>
      <c r="CL35" s="60">
        <f t="shared" si="25"/>
        <v>113.1</v>
      </c>
      <c r="CM35" s="60">
        <f t="shared" si="25"/>
        <v>125</v>
      </c>
      <c r="CN35" s="60">
        <f t="shared" si="25"/>
        <v>126.7</v>
      </c>
      <c r="CO35" s="60">
        <f t="shared" si="25"/>
        <v>122.10000000000001</v>
      </c>
      <c r="CP35" s="60">
        <f t="shared" si="25"/>
        <v>131.6</v>
      </c>
      <c r="CQ35" s="60">
        <f t="shared" si="25"/>
        <v>136.30000000000001</v>
      </c>
      <c r="CR35" s="60">
        <f t="shared" si="25"/>
        <v>148.70000000000002</v>
      </c>
      <c r="CS35" s="60">
        <f t="shared" si="25"/>
        <v>140.69999999999999</v>
      </c>
      <c r="CT35" s="60">
        <f t="shared" si="25"/>
        <v>171.8</v>
      </c>
      <c r="CU35" s="60">
        <f t="shared" si="25"/>
        <v>149.5</v>
      </c>
      <c r="CV35" s="60">
        <f t="shared" si="25"/>
        <v>158</v>
      </c>
      <c r="CW35" s="60">
        <f t="shared" si="25"/>
        <v>173.8</v>
      </c>
      <c r="CX35" s="60">
        <f t="shared" si="25"/>
        <v>183.60000000000002</v>
      </c>
      <c r="CY35" s="60">
        <f t="shared" si="25"/>
        <v>187.8</v>
      </c>
      <c r="CZ35" s="60">
        <f t="shared" si="25"/>
        <v>184.4</v>
      </c>
      <c r="DA35" s="60">
        <f t="shared" si="25"/>
        <v>191</v>
      </c>
      <c r="DB35" s="60">
        <f t="shared" si="25"/>
        <v>187.1</v>
      </c>
      <c r="DC35" s="60">
        <f t="shared" si="25"/>
        <v>194.3</v>
      </c>
      <c r="DD35" s="60">
        <f t="shared" si="25"/>
        <v>205.4</v>
      </c>
      <c r="DE35" s="60">
        <f t="shared" si="25"/>
        <v>205.89999999999998</v>
      </c>
      <c r="DF35" s="60">
        <f t="shared" si="25"/>
        <v>208.70000000000002</v>
      </c>
      <c r="DG35" s="60">
        <f t="shared" si="25"/>
        <v>210</v>
      </c>
      <c r="DH35" s="60">
        <f t="shared" si="25"/>
        <v>214.1</v>
      </c>
      <c r="DI35" s="60">
        <f t="shared" si="25"/>
        <v>226</v>
      </c>
      <c r="DJ35" s="60">
        <f t="shared" si="25"/>
        <v>215.9</v>
      </c>
      <c r="DK35" s="60">
        <f t="shared" si="25"/>
        <v>213.5</v>
      </c>
      <c r="DL35" s="60">
        <f t="shared" si="25"/>
        <v>209.9</v>
      </c>
      <c r="DM35" s="60">
        <f t="shared" si="25"/>
        <v>215.8</v>
      </c>
      <c r="DN35" s="60">
        <f t="shared" si="25"/>
        <v>211.2</v>
      </c>
      <c r="DO35" s="60">
        <f t="shared" si="25"/>
        <v>222.3</v>
      </c>
      <c r="DP35" s="60">
        <f t="shared" si="25"/>
        <v>219.9</v>
      </c>
      <c r="DQ35" s="60">
        <f t="shared" si="25"/>
        <v>223.29999999999998</v>
      </c>
      <c r="DR35" s="60">
        <f t="shared" si="25"/>
        <v>228</v>
      </c>
      <c r="DS35" s="60">
        <f t="shared" si="25"/>
        <v>239.39999999999998</v>
      </c>
      <c r="DT35" s="60">
        <f t="shared" si="25"/>
        <v>237.6</v>
      </c>
      <c r="DU35" s="60">
        <f t="shared" si="25"/>
        <v>219.1</v>
      </c>
      <c r="DV35" s="60">
        <f t="shared" si="25"/>
        <v>221.3</v>
      </c>
      <c r="DW35" s="60">
        <f t="shared" si="25"/>
        <v>185</v>
      </c>
      <c r="DX35" s="60">
        <f t="shared" si="25"/>
        <v>179.1</v>
      </c>
      <c r="DY35" s="60">
        <f t="shared" si="25"/>
        <v>159.20000000000002</v>
      </c>
      <c r="DZ35" s="60">
        <f t="shared" si="25"/>
        <v>142.4</v>
      </c>
      <c r="EA35" s="60">
        <f t="shared" si="25"/>
        <v>143.80000000000001</v>
      </c>
      <c r="EB35" s="60">
        <f t="shared" ref="EB35:GM35" si="26">EB17</f>
        <v>150.1</v>
      </c>
      <c r="EC35" s="60">
        <f t="shared" si="26"/>
        <v>158</v>
      </c>
      <c r="ED35" s="60">
        <f t="shared" si="26"/>
        <v>175.5</v>
      </c>
      <c r="EE35" s="60">
        <f t="shared" si="26"/>
        <v>196</v>
      </c>
      <c r="EF35" s="60">
        <f t="shared" si="26"/>
        <v>192.6</v>
      </c>
      <c r="EG35" s="60">
        <f t="shared" si="26"/>
        <v>213.9</v>
      </c>
      <c r="EH35" s="60">
        <f t="shared" si="26"/>
        <v>236.60000000000002</v>
      </c>
      <c r="EI35" s="60">
        <f t="shared" si="26"/>
        <v>247</v>
      </c>
      <c r="EJ35" s="60">
        <f t="shared" si="26"/>
        <v>266.8</v>
      </c>
      <c r="EK35" s="60">
        <f t="shared" si="26"/>
        <v>288.39999999999998</v>
      </c>
      <c r="EL35" s="60">
        <f t="shared" si="26"/>
        <v>293.5</v>
      </c>
      <c r="EM35" s="60">
        <f t="shared" si="26"/>
        <v>370.6</v>
      </c>
      <c r="EN35" s="60">
        <f t="shared" si="26"/>
        <v>359.1</v>
      </c>
      <c r="EO35" s="60">
        <f t="shared" si="26"/>
        <v>365.2</v>
      </c>
      <c r="EP35" s="60">
        <f t="shared" si="26"/>
        <v>402.9</v>
      </c>
      <c r="EQ35" s="60">
        <f t="shared" si="26"/>
        <v>416.8</v>
      </c>
      <c r="ER35" s="60">
        <f t="shared" si="26"/>
        <v>427.6</v>
      </c>
      <c r="ES35" s="60">
        <f t="shared" si="26"/>
        <v>446.6</v>
      </c>
      <c r="ET35" s="60">
        <f t="shared" si="26"/>
        <v>409.8</v>
      </c>
      <c r="EU35" s="60">
        <f t="shared" si="26"/>
        <v>413.7</v>
      </c>
      <c r="EV35" s="60">
        <f t="shared" si="26"/>
        <v>407.09999999999997</v>
      </c>
      <c r="EW35" s="60">
        <f t="shared" si="26"/>
        <v>370.90000000000003</v>
      </c>
      <c r="EX35" s="60">
        <f t="shared" si="26"/>
        <v>352.8</v>
      </c>
      <c r="EY35" s="60">
        <f t="shared" si="26"/>
        <v>291.89999999999998</v>
      </c>
      <c r="EZ35" s="60">
        <f t="shared" si="26"/>
        <v>278.7</v>
      </c>
      <c r="FA35" s="60">
        <f t="shared" si="26"/>
        <v>264.3</v>
      </c>
      <c r="FB35" s="60">
        <f t="shared" si="26"/>
        <v>162.6</v>
      </c>
      <c r="FC35" s="60">
        <f t="shared" si="26"/>
        <v>166.4</v>
      </c>
      <c r="FD35" s="60">
        <f t="shared" si="26"/>
        <v>188.5</v>
      </c>
      <c r="FE35" s="60">
        <f t="shared" si="26"/>
        <v>200.7</v>
      </c>
      <c r="FF35" s="60">
        <f t="shared" si="26"/>
        <v>234.20000000000002</v>
      </c>
      <c r="FG35" s="60">
        <f t="shared" si="26"/>
        <v>249.79999999999998</v>
      </c>
      <c r="FH35" s="60">
        <f t="shared" si="26"/>
        <v>255.6</v>
      </c>
      <c r="FI35" s="60">
        <f t="shared" si="26"/>
        <v>272.60000000000002</v>
      </c>
      <c r="FJ35" s="60">
        <f t="shared" si="26"/>
        <v>284</v>
      </c>
      <c r="FK35" s="60">
        <f t="shared" si="26"/>
        <v>277.3</v>
      </c>
      <c r="FL35" s="60">
        <f t="shared" si="26"/>
        <v>277</v>
      </c>
      <c r="FM35" s="60">
        <f t="shared" si="26"/>
        <v>248.1</v>
      </c>
      <c r="FN35" s="60">
        <f t="shared" si="26"/>
        <v>287</v>
      </c>
      <c r="FO35" s="60">
        <f t="shared" si="26"/>
        <v>310.7</v>
      </c>
      <c r="FP35" s="60">
        <f t="shared" si="26"/>
        <v>325</v>
      </c>
      <c r="FQ35" s="60">
        <f t="shared" si="26"/>
        <v>332.90000000000003</v>
      </c>
      <c r="FR35" s="60">
        <f t="shared" si="26"/>
        <v>332.79999999999995</v>
      </c>
      <c r="FS35" s="60">
        <f t="shared" si="26"/>
        <v>350.8</v>
      </c>
      <c r="FT35" s="60">
        <f t="shared" si="26"/>
        <v>347.3</v>
      </c>
      <c r="FU35" s="60">
        <f t="shared" si="26"/>
        <v>354.3</v>
      </c>
      <c r="FV35" s="60">
        <f t="shared" si="26"/>
        <v>356.90000000000003</v>
      </c>
      <c r="FW35" s="60">
        <f t="shared" si="26"/>
        <v>394.7</v>
      </c>
      <c r="FX35" s="60">
        <f t="shared" si="26"/>
        <v>415.1</v>
      </c>
      <c r="FY35" s="60">
        <f t="shared" si="26"/>
        <v>385.6</v>
      </c>
      <c r="FZ35" s="60">
        <f t="shared" si="26"/>
        <v>389.5</v>
      </c>
      <c r="GA35" s="60">
        <f t="shared" si="26"/>
        <v>406.6</v>
      </c>
      <c r="GB35" s="60">
        <f t="shared" si="26"/>
        <v>410.6</v>
      </c>
      <c r="GC35" s="60">
        <f t="shared" si="26"/>
        <v>379.9</v>
      </c>
      <c r="GD35" s="60">
        <f t="shared" si="26"/>
        <v>346.6</v>
      </c>
      <c r="GE35" s="60">
        <f t="shared" si="26"/>
        <v>373.4</v>
      </c>
      <c r="GF35" s="60">
        <f t="shared" si="26"/>
        <v>373.9</v>
      </c>
      <c r="GG35" s="60">
        <f t="shared" si="26"/>
        <v>400.5</v>
      </c>
      <c r="GH35" s="60">
        <f t="shared" si="26"/>
        <v>376.09999999999997</v>
      </c>
      <c r="GI35" s="60">
        <f t="shared" si="26"/>
        <v>336.3</v>
      </c>
      <c r="GJ35" s="60">
        <f t="shared" si="26"/>
        <v>343.7</v>
      </c>
      <c r="GK35" s="60">
        <f t="shared" si="26"/>
        <v>349.9</v>
      </c>
      <c r="GL35" s="60">
        <f t="shared" si="26"/>
        <v>320.39999999999998</v>
      </c>
      <c r="GM35" s="60">
        <f t="shared" si="26"/>
        <v>198.7</v>
      </c>
      <c r="GN35" s="60">
        <f t="shared" ref="GN35:HC35" si="27">GN17</f>
        <v>221.7</v>
      </c>
      <c r="GO35" s="60">
        <f t="shared" si="27"/>
        <v>230.7</v>
      </c>
      <c r="GP35" s="122">
        <f>GP17</f>
        <v>233.25044236920525</v>
      </c>
      <c r="GQ35" s="122">
        <f t="shared" si="27"/>
        <v>234.69677284939689</v>
      </c>
      <c r="GR35" s="60">
        <f t="shared" si="27"/>
        <v>236.22746576792781</v>
      </c>
      <c r="GS35" s="60">
        <f t="shared" si="27"/>
        <v>237.78154814470534</v>
      </c>
      <c r="GT35" s="60">
        <f t="shared" si="27"/>
        <v>241.12009349371544</v>
      </c>
      <c r="GU35" s="60">
        <f t="shared" si="27"/>
        <v>242.85740217904697</v>
      </c>
      <c r="GV35" s="60">
        <f t="shared" si="27"/>
        <v>244.65591671548077</v>
      </c>
      <c r="GW35" s="60">
        <f t="shared" si="27"/>
        <v>246.52117748674894</v>
      </c>
      <c r="GX35" s="60">
        <f t="shared" si="27"/>
        <v>250.0496895009253</v>
      </c>
      <c r="GY35" s="60">
        <f t="shared" si="27"/>
        <v>252.02038618839174</v>
      </c>
      <c r="GZ35" s="122">
        <f t="shared" si="27"/>
        <v>254.03175693701567</v>
      </c>
      <c r="HA35" s="122">
        <f t="shared" si="27"/>
        <v>256.08277106648075</v>
      </c>
      <c r="HB35" s="122">
        <f t="shared" si="27"/>
        <v>260.04436900592168</v>
      </c>
      <c r="HC35" s="60">
        <f t="shared" si="27"/>
        <v>262.22723247879537</v>
      </c>
      <c r="IW35"/>
      <c r="IX35"/>
      <c r="IY35"/>
    </row>
    <row r="36" spans="1:259">
      <c r="C36" s="60"/>
      <c r="D36" s="60"/>
      <c r="E36" s="60"/>
      <c r="F36" s="60"/>
      <c r="G36" s="60"/>
      <c r="GP36" s="122">
        <f>AVERAGE(GE35:GP35)</f>
        <v>313.2125368641004</v>
      </c>
      <c r="IW36"/>
      <c r="IX36"/>
      <c r="IY36"/>
    </row>
    <row r="37" spans="1:259">
      <c r="A37" s="11" t="s">
        <v>161</v>
      </c>
      <c r="C37" s="60"/>
      <c r="D37" s="60"/>
      <c r="E37" s="60"/>
      <c r="F37" s="60"/>
      <c r="G37" s="60"/>
      <c r="IW37"/>
      <c r="IX37"/>
      <c r="IY37"/>
    </row>
    <row r="38" spans="1:259">
      <c r="A38" s="7" t="s">
        <v>166</v>
      </c>
      <c r="B38" t="s">
        <v>162</v>
      </c>
      <c r="C38" s="60" t="str">
        <f ca="1">IF(ISERROR(INDIRECT(ADDRESS(ROW(C32),COLUMN(C32)-3))),"n/a",IF(ISNUMBER(INDIRECT(ADDRESS(ROW(C32),COLUMN(C32)-3))),Calculations_forecast!$C$3*AVERAGE(C32:C32),"n/a"))</f>
        <v>n/a</v>
      </c>
      <c r="D38" s="60" t="str">
        <f ca="1">IF(ISERROR(INDIRECT(ADDRESS(ROW(D32),COLUMN(D32)-3))),"n/a",IF(ISNUMBER(INDIRECT(ADDRESS(ROW(D32),COLUMN(D32)-3))),Calculations_forecast!$C$3*AVERAGE(D32:D32),"n/a"))</f>
        <v>n/a</v>
      </c>
      <c r="E38" s="60" t="str">
        <f ca="1">IF(ISERROR(INDIRECT(ADDRESS(ROW(E32),COLUMN(E32)-3))),"n/a",IF(ISNUMBER(INDIRECT(ADDRESS(ROW(E32),COLUMN(E32)-3))),Calculations_forecast!$C$3*AVERAGE(E32:E32),"n/a"))</f>
        <v>n/a</v>
      </c>
      <c r="F38" s="60">
        <f ca="1">IF(ISERROR(INDIRECT(ADDRESS(ROW(F32),COLUMN(F32)-3))),"n/a",IF(ISNUMBER(INDIRECT(ADDRESS(ROW(F32),COLUMN(F32)-3))),Calculations_forecast!$C$3*AVERAGE(F32:F32),"n/a"))</f>
        <v>12.06</v>
      </c>
      <c r="G38" s="60">
        <f ca="1">IF(ISERROR(INDIRECT(ADDRESS(ROW(G32),COLUMN(G32)-3))),"n/a",IF(ISNUMBER(INDIRECT(ADDRESS(ROW(G32),COLUMN(G32)-3))),Calculations_forecast!$C$3*AVERAGE(G32:G32),"n/a"))</f>
        <v>12.6</v>
      </c>
      <c r="H38" s="60">
        <f ca="1">IF(ISERROR(INDIRECT(ADDRESS(ROW(H32),COLUMN(H32)-3))),"n/a",IF(ISNUMBER(INDIRECT(ADDRESS(ROW(H32),COLUMN(H32)-3))),Calculations_forecast!$C$3*AVERAGE(H32:H32),"n/a"))</f>
        <v>13.14</v>
      </c>
      <c r="I38" s="60">
        <f ca="1">IF(ISERROR(INDIRECT(ADDRESS(ROW(I32),COLUMN(I32)-3))),"n/a",IF(ISNUMBER(INDIRECT(ADDRESS(ROW(I32),COLUMN(I32)-3))),Calculations_forecast!$C$3*AVERAGE(I32:I32),"n/a"))</f>
        <v>13.5</v>
      </c>
      <c r="J38" s="60">
        <f ca="1">IF(ISERROR(INDIRECT(ADDRESS(ROW(J32),COLUMN(J32)-3))),"n/a",IF(ISNUMBER(INDIRECT(ADDRESS(ROW(J32),COLUMN(J32)-3))),Calculations_forecast!$C$3*AVERAGE(J32:J32),"n/a"))</f>
        <v>14.040000000000001</v>
      </c>
      <c r="K38" s="60">
        <f ca="1">IF(ISERROR(INDIRECT(ADDRESS(ROW(K32),COLUMN(K32)-3))),"n/a",IF(ISNUMBER(INDIRECT(ADDRESS(ROW(K32),COLUMN(K32)-3))),Calculations_forecast!$C$3*AVERAGE(K32:K32),"n/a"))</f>
        <v>14.670000000000002</v>
      </c>
      <c r="L38" s="60">
        <f ca="1">IF(ISERROR(INDIRECT(ADDRESS(ROW(L32),COLUMN(L32)-3))),"n/a",IF(ISNUMBER(INDIRECT(ADDRESS(ROW(L32),COLUMN(L32)-3))),Calculations_forecast!$C$3*AVERAGE(K32:L32),"n/a"))</f>
        <v>14.85</v>
      </c>
      <c r="M38" s="60">
        <f ca="1">IF(ISERROR(INDIRECT(ADDRESS(ROW(M32),COLUMN(M32)-3))),"n/a",IF(ISNUMBER(INDIRECT(ADDRESS(ROW(M32),COLUMN(M32)-3))),Calculations_forecast!$C$3*AVERAGE(K32:M32),"n/a"))</f>
        <v>15.149999999999999</v>
      </c>
      <c r="N38" s="60">
        <f ca="1">IF(ISERROR(INDIRECT(ADDRESS(ROW(N32),COLUMN(N32)-3))),"n/a",IF(ISNUMBER(INDIRECT(ADDRESS(ROW(N32),COLUMN(N32)-3))),Calculations_forecast!$C$3*AVERAGE(K32:N32),"n/a"))</f>
        <v>15.345000000000001</v>
      </c>
      <c r="O38" s="60">
        <f ca="1">IF(ISERROR(INDIRECT(ADDRESS(ROW(O32),COLUMN(O32)-3))),"n/a",IF(ISNUMBER(INDIRECT(ADDRESS(ROW(O32),COLUMN(O32)-3))),Calculations_forecast!$C$3*AVERAGE(L32:O32),"n/a"))</f>
        <v>15.840000000000002</v>
      </c>
      <c r="P38" s="60">
        <f ca="1">IF(ISERROR(INDIRECT(ADDRESS(ROW(P32),COLUMN(P32)-3))),"n/a",IF(ISNUMBER(INDIRECT(ADDRESS(ROW(P32),COLUMN(P32)-3))),Calculations_forecast!$C$3*AVERAGE(M32:P32),"n/a"))</f>
        <v>16.492500000000003</v>
      </c>
      <c r="Q38" s="60">
        <f ca="1">IF(ISERROR(INDIRECT(ADDRESS(ROW(Q32),COLUMN(Q32)-3))),"n/a",IF(ISNUMBER(INDIRECT(ADDRESS(ROW(Q32),COLUMN(Q32)-3))),Calculations_forecast!$C$3*AVERAGE(N32:Q32),"n/a"))</f>
        <v>17.100000000000001</v>
      </c>
      <c r="R38" s="60">
        <f ca="1">IF(ISERROR(INDIRECT(ADDRESS(ROW(R32),COLUMN(R32)-3))),"n/a",IF(ISNUMBER(INDIRECT(ADDRESS(ROW(R32),COLUMN(R32)-3))),Calculations_forecast!$C$3*AVERAGE(O32:R32),"n/a"))</f>
        <v>17.865000000000002</v>
      </c>
      <c r="S38" s="60">
        <f ca="1">IF(ISERROR(INDIRECT(ADDRESS(ROW(S32),COLUMN(S32)-3))),"n/a",IF(ISNUMBER(INDIRECT(ADDRESS(ROW(S32),COLUMN(S32)-3))),Calculations_forecast!$C$3*AVERAGE(P32:S32),"n/a"))</f>
        <v>18.63</v>
      </c>
      <c r="T38" s="60">
        <f ca="1">IF(ISERROR(INDIRECT(ADDRESS(ROW(T32),COLUMN(T32)-3))),"n/a",IF(ISNUMBER(INDIRECT(ADDRESS(ROW(T32),COLUMN(T32)-3))),Calculations_forecast!$C$3*AVERAGE(Q32:T32),"n/a"))</f>
        <v>19.507499999999997</v>
      </c>
      <c r="U38" s="60">
        <f ca="1">IF(ISERROR(INDIRECT(ADDRESS(ROW(U32),COLUMN(U32)-3))),"n/a",IF(ISNUMBER(INDIRECT(ADDRESS(ROW(U32),COLUMN(U32)-3))),Calculations_forecast!$C$3*AVERAGE(R32:U32),"n/a"))</f>
        <v>20.475000000000001</v>
      </c>
      <c r="V38" s="60">
        <f ca="1">IF(ISERROR(INDIRECT(ADDRESS(ROW(V32),COLUMN(V32)-3))),"n/a",IF(ISNUMBER(INDIRECT(ADDRESS(ROW(V32),COLUMN(V32)-3))),Calculations_forecast!$C$3*AVERAGE(S32:V32),"n/a"))</f>
        <v>21.532500000000002</v>
      </c>
      <c r="W38" s="60">
        <f ca="1">IF(ISERROR(INDIRECT(ADDRESS(ROW(W32),COLUMN(W32)-3))),"n/a",IF(ISNUMBER(INDIRECT(ADDRESS(ROW(W32),COLUMN(W32)-3))),Calculations_forecast!$C$3*AVERAGE(T32:W32),"n/a"))</f>
        <v>22.86</v>
      </c>
      <c r="X38" s="60">
        <f ca="1">IF(ISERROR(INDIRECT(ADDRESS(ROW(X32),COLUMN(X32)-3))),"n/a",IF(ISNUMBER(INDIRECT(ADDRESS(ROW(X32),COLUMN(X32)-3))),Calculations_forecast!$C$3*AVERAGE(U32:X32),"n/a"))</f>
        <v>24.0975</v>
      </c>
      <c r="Y38" s="60">
        <f ca="1">IF(ISERROR(INDIRECT(ADDRESS(ROW(Y32),COLUMN(Y32)-3))),"n/a",IF(ISNUMBER(INDIRECT(ADDRESS(ROW(Y32),COLUMN(Y32)-3))),Calculations_forecast!$C$3*AVERAGE(V32:Y32),"n/a"))</f>
        <v>25.29</v>
      </c>
      <c r="Z38" s="60">
        <f ca="1">IF(ISERROR(INDIRECT(ADDRESS(ROW(Z32),COLUMN(Z32)-3))),"n/a",IF(ISNUMBER(INDIRECT(ADDRESS(ROW(Z32),COLUMN(Z32)-3))),Calculations_forecast!$C$3*AVERAGE(W32:Z32),"n/a"))</f>
        <v>26.55</v>
      </c>
      <c r="AA38" s="60">
        <f ca="1">IF(ISERROR(INDIRECT(ADDRESS(ROW(AA32),COLUMN(AA32)-3))),"n/a",IF(ISNUMBER(INDIRECT(ADDRESS(ROW(AA32),COLUMN(AA32)-3))),Calculations_forecast!$C$3*AVERAGE(X32:AA32),"n/a"))</f>
        <v>27.674999999999997</v>
      </c>
      <c r="AB38" s="60">
        <f ca="1">IF(ISERROR(INDIRECT(ADDRESS(ROW(AB32),COLUMN(AB32)-3))),"n/a",IF(ISNUMBER(INDIRECT(ADDRESS(ROW(AB32),COLUMN(AB32)-3))),Calculations_forecast!$C$3*AVERAGE(Y32:AB32),"n/a"))</f>
        <v>28.642499999999998</v>
      </c>
      <c r="AC38" s="60">
        <f ca="1">IF(ISERROR(INDIRECT(ADDRESS(ROW(AC32),COLUMN(AC32)-3))),"n/a",IF(ISNUMBER(INDIRECT(ADDRESS(ROW(AC32),COLUMN(AC32)-3))),Calculations_forecast!$C$3*AVERAGE(Z32:AC32),"n/a"))</f>
        <v>29.835000000000001</v>
      </c>
      <c r="AD38" s="60">
        <f ca="1">IF(ISERROR(INDIRECT(ADDRESS(ROW(AD32),COLUMN(AD32)-3))),"n/a",IF(ISNUMBER(INDIRECT(ADDRESS(ROW(AD32),COLUMN(AD32)-3))),Calculations_forecast!$C$3*AVERAGE(AA32:AD32),"n/a"))</f>
        <v>30.8475</v>
      </c>
      <c r="AE38" s="60">
        <f ca="1">IF(ISERROR(INDIRECT(ADDRESS(ROW(AE32),COLUMN(AE32)-3))),"n/a",IF(ISNUMBER(INDIRECT(ADDRESS(ROW(AE32),COLUMN(AE32)-3))),Calculations_forecast!$C$3*AVERAGE(AB32:AE32),"n/a"))</f>
        <v>31.815000000000001</v>
      </c>
      <c r="AF38" s="60">
        <f ca="1">IF(ISERROR(INDIRECT(ADDRESS(ROW(AF32),COLUMN(AF32)-3))),"n/a",IF(ISNUMBER(INDIRECT(ADDRESS(ROW(AF32),COLUMN(AF32)-3))),Calculations_forecast!$C$3*AVERAGE(AC32:AF32),"n/a"))</f>
        <v>33.142500000000005</v>
      </c>
      <c r="AG38" s="60">
        <f ca="1">IF(ISERROR(INDIRECT(ADDRESS(ROW(AG32),COLUMN(AG32)-3))),"n/a",IF(ISNUMBER(INDIRECT(ADDRESS(ROW(AG32),COLUMN(AG32)-3))),Calculations_forecast!$C$3*AVERAGE(AD32:AG32),"n/a"))</f>
        <v>34.065000000000005</v>
      </c>
      <c r="AH38" s="60">
        <f ca="1">IF(ISERROR(INDIRECT(ADDRESS(ROW(AH32),COLUMN(AH32)-3))),"n/a",IF(ISNUMBER(INDIRECT(ADDRESS(ROW(AH32),COLUMN(AH32)-3))),Calculations_forecast!$C$3*AVERAGE(AE32:AH32),"n/a"))</f>
        <v>34.942500000000003</v>
      </c>
      <c r="AI38" s="60">
        <f ca="1">IF(ISERROR(INDIRECT(ADDRESS(ROW(AI32),COLUMN(AI32)-3))),"n/a",IF(ISNUMBER(INDIRECT(ADDRESS(ROW(AI32),COLUMN(AI32)-3))),Calculations_forecast!$C$3*AVERAGE(AF32:AI32),"n/a"))</f>
        <v>35.977499999999999</v>
      </c>
      <c r="AJ38" s="60">
        <f ca="1">IF(ISERROR(INDIRECT(ADDRESS(ROW(AJ32),COLUMN(AJ32)-3))),"n/a",IF(ISNUMBER(INDIRECT(ADDRESS(ROW(AJ32),COLUMN(AJ32)-3))),Calculations_forecast!$C$3*AVERAGE(AG32:AJ32),"n/a"))</f>
        <v>36.967500000000001</v>
      </c>
      <c r="AK38" s="60">
        <f ca="1">IF(ISERROR(INDIRECT(ADDRESS(ROW(AK32),COLUMN(AK32)-3))),"n/a",IF(ISNUMBER(INDIRECT(ADDRESS(ROW(AK32),COLUMN(AK32)-3))),Calculations_forecast!$C$3*AVERAGE(AH32:AK32),"n/a"))</f>
        <v>38.25</v>
      </c>
      <c r="AL38" s="60">
        <f ca="1">IF(ISERROR(INDIRECT(ADDRESS(ROW(AL32),COLUMN(AL32)-3))),"n/a",IF(ISNUMBER(INDIRECT(ADDRESS(ROW(AL32),COLUMN(AL32)-3))),Calculations_forecast!$C$3*AVERAGE(AI32:AL32),"n/a"))</f>
        <v>39.757500000000007</v>
      </c>
      <c r="AM38" s="60">
        <f ca="1">IF(ISERROR(INDIRECT(ADDRESS(ROW(AM32),COLUMN(AM32)-3))),"n/a",IF(ISNUMBER(INDIRECT(ADDRESS(ROW(AM32),COLUMN(AM32)-3))),Calculations_forecast!$C$3*AVERAGE(AJ32:AM32),"n/a"))</f>
        <v>41.175000000000004</v>
      </c>
      <c r="AN38" s="60">
        <f ca="1">IF(ISERROR(INDIRECT(ADDRESS(ROW(AN32),COLUMN(AN32)-3))),"n/a",IF(ISNUMBER(INDIRECT(ADDRESS(ROW(AN32),COLUMN(AN32)-3))),Calculations_forecast!$C$3*AVERAGE(AK32:AN32),"n/a"))</f>
        <v>42.615000000000002</v>
      </c>
      <c r="AO38" s="60">
        <f ca="1">IF(ISERROR(INDIRECT(ADDRESS(ROW(AO32),COLUMN(AO32)-3))),"n/a",IF(ISNUMBER(INDIRECT(ADDRESS(ROW(AO32),COLUMN(AO32)-3))),Calculations_forecast!$C$3*AVERAGE(AL32:AO32),"n/a"))</f>
        <v>44.122500000000002</v>
      </c>
      <c r="AP38" s="60">
        <f ca="1">IF(ISERROR(INDIRECT(ADDRESS(ROW(AP32),COLUMN(AP32)-3))),"n/a",IF(ISNUMBER(INDIRECT(ADDRESS(ROW(AP32),COLUMN(AP32)-3))),Calculations_forecast!$C$3*AVERAGE(AM32:AP32),"n/a"))</f>
        <v>45.9</v>
      </c>
      <c r="AQ38" s="60">
        <f ca="1">IF(ISERROR(INDIRECT(ADDRESS(ROW(AQ32),COLUMN(AQ32)-3))),"n/a",IF(ISNUMBER(INDIRECT(ADDRESS(ROW(AQ32),COLUMN(AQ32)-3))),Calculations_forecast!$C$3*AVERAGE(AN32:AQ32),"n/a"))</f>
        <v>47.925000000000004</v>
      </c>
      <c r="AR38" s="60">
        <f ca="1">IF(ISERROR(INDIRECT(ADDRESS(ROW(AR32),COLUMN(AR32)-3))),"n/a",IF(ISNUMBER(INDIRECT(ADDRESS(ROW(AR32),COLUMN(AR32)-3))),Calculations_forecast!$C$3*AVERAGE(AO32:AR32),"n/a"))</f>
        <v>49.612500000000004</v>
      </c>
      <c r="AS38" s="60">
        <f ca="1">IF(ISERROR(INDIRECT(ADDRESS(ROW(AS32),COLUMN(AS32)-3))),"n/a",IF(ISNUMBER(INDIRECT(ADDRESS(ROW(AS32),COLUMN(AS32)-3))),Calculations_forecast!$C$3*AVERAGE(AP32:AS32),"n/a"))</f>
        <v>51.772500000000008</v>
      </c>
      <c r="AT38" s="60">
        <f ca="1">IF(ISERROR(INDIRECT(ADDRESS(ROW(AT32),COLUMN(AT32)-3))),"n/a",IF(ISNUMBER(INDIRECT(ADDRESS(ROW(AT32),COLUMN(AT32)-3))),Calculations_forecast!$C$3*AVERAGE(AQ32:AT32),"n/a"))</f>
        <v>54.022500000000001</v>
      </c>
      <c r="AU38" s="60">
        <f ca="1">IF(ISERROR(INDIRECT(ADDRESS(ROW(AU32),COLUMN(AU32)-3))),"n/a",IF(ISNUMBER(INDIRECT(ADDRESS(ROW(AU32),COLUMN(AU32)-3))),Calculations_forecast!$C$3*AVERAGE(AR32:AU32),"n/a"))</f>
        <v>56.317500000000003</v>
      </c>
      <c r="AV38" s="60">
        <f ca="1">IF(ISERROR(INDIRECT(ADDRESS(ROW(AV32),COLUMN(AV32)-3))),"n/a",IF(ISNUMBER(INDIRECT(ADDRESS(ROW(AV32),COLUMN(AV32)-3))),Calculations_forecast!$C$3*AVERAGE(AS32:AV32),"n/a"))</f>
        <v>59.287500000000001</v>
      </c>
      <c r="AW38" s="60">
        <f ca="1">IF(ISERROR(INDIRECT(ADDRESS(ROW(AW32),COLUMN(AW32)-3))),"n/a",IF(ISNUMBER(INDIRECT(ADDRESS(ROW(AW32),COLUMN(AW32)-3))),Calculations_forecast!$C$3*AVERAGE(AT32:AW32),"n/a"))</f>
        <v>61.875</v>
      </c>
      <c r="AX38" s="60">
        <f ca="1">IF(ISERROR(INDIRECT(ADDRESS(ROW(AX32),COLUMN(AX32)-3))),"n/a",IF(ISNUMBER(INDIRECT(ADDRESS(ROW(AX32),COLUMN(AX32)-3))),Calculations_forecast!$C$3*AVERAGE(AU32:AX32),"n/a"))</f>
        <v>64.102500000000006</v>
      </c>
      <c r="AY38" s="60">
        <f ca="1">IF(ISERROR(INDIRECT(ADDRESS(ROW(AY32),COLUMN(AY32)-3))),"n/a",IF(ISNUMBER(INDIRECT(ADDRESS(ROW(AY32),COLUMN(AY32)-3))),Calculations_forecast!$C$3*AVERAGE(AV32:AY32),"n/a"))</f>
        <v>66.307500000000005</v>
      </c>
      <c r="AZ38" s="60">
        <f ca="1">IF(ISERROR(INDIRECT(ADDRESS(ROW(AZ32),COLUMN(AZ32)-3))),"n/a",IF(ISNUMBER(INDIRECT(ADDRESS(ROW(AZ32),COLUMN(AZ32)-3))),Calculations_forecast!$C$3*AVERAGE(AW32:AZ32),"n/a"))</f>
        <v>68.467500000000001</v>
      </c>
      <c r="BA38" s="60">
        <f ca="1">IF(ISERROR(INDIRECT(ADDRESS(ROW(BA32),COLUMN(BA32)-3))),"n/a",IF(ISNUMBER(INDIRECT(ADDRESS(ROW(BA32),COLUMN(BA32)-3))),Calculations_forecast!$C$3*AVERAGE(AX32:BA32),"n/a"))</f>
        <v>70.695000000000007</v>
      </c>
      <c r="BB38" s="60">
        <f ca="1">IF(ISERROR(INDIRECT(ADDRESS(ROW(BB32),COLUMN(BB32)-3))),"n/a",IF(ISNUMBER(INDIRECT(ADDRESS(ROW(BB32),COLUMN(BB32)-3))),Calculations_forecast!$C$3*AVERAGE(AY32:BB32),"n/a"))</f>
        <v>72.967500000000001</v>
      </c>
      <c r="BC38" s="60">
        <f ca="1">IF(ISERROR(INDIRECT(ADDRESS(ROW(BC32),COLUMN(BC32)-3))),"n/a",IF(ISNUMBER(INDIRECT(ADDRESS(ROW(BC32),COLUMN(BC32)-3))),Calculations_forecast!$C$3*AVERAGE(AZ32:BC32),"n/a"))</f>
        <v>75.532499999999999</v>
      </c>
      <c r="BD38" s="60">
        <f ca="1">IF(ISERROR(INDIRECT(ADDRESS(ROW(BD32),COLUMN(BD32)-3))),"n/a",IF(ISNUMBER(INDIRECT(ADDRESS(ROW(BD32),COLUMN(BD32)-3))),Calculations_forecast!$C$3*AVERAGE(BA32:BD32),"n/a"))</f>
        <v>77.782499999999999</v>
      </c>
      <c r="BE38" s="60">
        <f ca="1">IF(ISERROR(INDIRECT(ADDRESS(ROW(BE32),COLUMN(BE32)-3))),"n/a",IF(ISNUMBER(INDIRECT(ADDRESS(ROW(BE32),COLUMN(BE32)-3))),Calculations_forecast!$C$3*AVERAGE(BB32:BE32),"n/a"))</f>
        <v>80.055000000000007</v>
      </c>
      <c r="BF38" s="60">
        <f ca="1">IF(ISERROR(INDIRECT(ADDRESS(ROW(BF32),COLUMN(BF32)-3))),"n/a",IF(ISNUMBER(INDIRECT(ADDRESS(ROW(BF32),COLUMN(BF32)-3))),Calculations_forecast!$C$3*AVERAGE(BC32:BF32),"n/a"))</f>
        <v>82.507499999999993</v>
      </c>
      <c r="BG38" s="60">
        <f ca="1">IF(ISERROR(INDIRECT(ADDRESS(ROW(BG32),COLUMN(BG32)-3))),"n/a",IF(ISNUMBER(INDIRECT(ADDRESS(ROW(BG32),COLUMN(BG32)-3))),Calculations_forecast!$C$3*AVERAGE(BD32:BG32),"n/a"))</f>
        <v>84.712500000000006</v>
      </c>
      <c r="BH38" s="60">
        <f ca="1">IF(ISERROR(INDIRECT(ADDRESS(ROW(BH32),COLUMN(BH32)-3))),"n/a",IF(ISNUMBER(INDIRECT(ADDRESS(ROW(BH32),COLUMN(BH32)-3))),Calculations_forecast!$C$3*AVERAGE(BE32:BH32),"n/a"))</f>
        <v>86.962500000000006</v>
      </c>
      <c r="BI38" s="60">
        <f ca="1">IF(ISERROR(INDIRECT(ADDRESS(ROW(BI32),COLUMN(BI32)-3))),"n/a",IF(ISNUMBER(INDIRECT(ADDRESS(ROW(BI32),COLUMN(BI32)-3))),Calculations_forecast!$C$3*AVERAGE(BF32:BI32),"n/a"))</f>
        <v>89.144999999999996</v>
      </c>
      <c r="BJ38" s="60">
        <f ca="1">IF(ISERROR(INDIRECT(ADDRESS(ROW(BJ32),COLUMN(BJ32)-3))),"n/a",IF(ISNUMBER(INDIRECT(ADDRESS(ROW(BJ32),COLUMN(BJ32)-3))),Calculations_forecast!$C$3*AVERAGE(BG32:BJ32),"n/a"))</f>
        <v>91.215000000000003</v>
      </c>
      <c r="BK38" s="60">
        <f ca="1">IF(ISERROR(INDIRECT(ADDRESS(ROW(BK32),COLUMN(BK32)-3))),"n/a",IF(ISNUMBER(INDIRECT(ADDRESS(ROW(BK32),COLUMN(BK32)-3))),Calculations_forecast!$C$3*AVERAGE(BH32:BK32),"n/a"))</f>
        <v>93.037500000000009</v>
      </c>
      <c r="BL38" s="60">
        <f ca="1">IF(ISERROR(INDIRECT(ADDRESS(ROW(BL32),COLUMN(BL32)-3))),"n/a",IF(ISNUMBER(INDIRECT(ADDRESS(ROW(BL32),COLUMN(BL32)-3))),Calculations_forecast!$C$3*AVERAGE(BI32:BL32),"n/a"))</f>
        <v>94.837500000000006</v>
      </c>
      <c r="BM38" s="60">
        <f ca="1">IF(ISERROR(INDIRECT(ADDRESS(ROW(BM32),COLUMN(BM32)-3))),"n/a",IF(ISNUMBER(INDIRECT(ADDRESS(ROW(BM32),COLUMN(BM32)-3))),Calculations_forecast!$C$3*AVERAGE(BJ32:BM32),"n/a"))</f>
        <v>96.637500000000003</v>
      </c>
      <c r="BN38" s="60">
        <f ca="1">IF(ISERROR(INDIRECT(ADDRESS(ROW(BN32),COLUMN(BN32)-3))),"n/a",IF(ISNUMBER(INDIRECT(ADDRESS(ROW(BN32),COLUMN(BN32)-3))),Calculations_forecast!$C$3*AVERAGE(BK32:BN32),"n/a"))</f>
        <v>98.482500000000002</v>
      </c>
      <c r="BO38" s="60">
        <f ca="1">IF(ISERROR(INDIRECT(ADDRESS(ROW(BO32),COLUMN(BO32)-3))),"n/a",IF(ISNUMBER(INDIRECT(ADDRESS(ROW(BO32),COLUMN(BO32)-3))),Calculations_forecast!$C$3*AVERAGE(BL32:BO32),"n/a"))</f>
        <v>100.46250000000001</v>
      </c>
      <c r="BP38" s="60">
        <f ca="1">IF(ISERROR(INDIRECT(ADDRESS(ROW(BP32),COLUMN(BP32)-3))),"n/a",IF(ISNUMBER(INDIRECT(ADDRESS(ROW(BP32),COLUMN(BP32)-3))),Calculations_forecast!$C$3*AVERAGE(BM32:BP32),"n/a"))</f>
        <v>102.55499999999999</v>
      </c>
      <c r="BQ38" s="60">
        <f ca="1">IF(ISERROR(INDIRECT(ADDRESS(ROW(BQ32),COLUMN(BQ32)-3))),"n/a",IF(ISNUMBER(INDIRECT(ADDRESS(ROW(BQ32),COLUMN(BQ32)-3))),Calculations_forecast!$C$3*AVERAGE(BN32:BQ32),"n/a"))</f>
        <v>104.7375</v>
      </c>
      <c r="BR38" s="60">
        <f ca="1">IF(ISERROR(INDIRECT(ADDRESS(ROW(BR32),COLUMN(BR32)-3))),"n/a",IF(ISNUMBER(INDIRECT(ADDRESS(ROW(BR32),COLUMN(BR32)-3))),Calculations_forecast!$C$3*AVERAGE(BO32:BR32),"n/a"))</f>
        <v>107.00999999999999</v>
      </c>
      <c r="BS38" s="60">
        <f ca="1">IF(ISERROR(INDIRECT(ADDRESS(ROW(BS32),COLUMN(BS32)-3))),"n/a",IF(ISNUMBER(INDIRECT(ADDRESS(ROW(BS32),COLUMN(BS32)-3))),Calculations_forecast!$C$3*AVERAGE(BP32:BS32),"n/a"))</f>
        <v>109.4175</v>
      </c>
      <c r="BT38" s="60">
        <f ca="1">IF(ISERROR(INDIRECT(ADDRESS(ROW(BT32),COLUMN(BT32)-3))),"n/a",IF(ISNUMBER(INDIRECT(ADDRESS(ROW(BT32),COLUMN(BT32)-3))),Calculations_forecast!$C$3*AVERAGE(BQ32:BT32),"n/a"))</f>
        <v>111.8475</v>
      </c>
      <c r="BU38" s="60">
        <f ca="1">IF(ISERROR(INDIRECT(ADDRESS(ROW(BU32),COLUMN(BU32)-3))),"n/a",IF(ISNUMBER(INDIRECT(ADDRESS(ROW(BU32),COLUMN(BU32)-3))),Calculations_forecast!$C$3*AVERAGE(BR32:BU32),"n/a"))</f>
        <v>114.2325</v>
      </c>
      <c r="BV38" s="60">
        <f ca="1">IF(ISERROR(INDIRECT(ADDRESS(ROW(BV32),COLUMN(BV32)-3))),"n/a",IF(ISNUMBER(INDIRECT(ADDRESS(ROW(BV32),COLUMN(BV32)-3))),Calculations_forecast!$C$3*AVERAGE(BS32:BV32),"n/a"))</f>
        <v>116.45999999999998</v>
      </c>
      <c r="BW38" s="60">
        <f ca="1">IF(ISERROR(INDIRECT(ADDRESS(ROW(BW32),COLUMN(BW32)-3))),"n/a",IF(ISNUMBER(INDIRECT(ADDRESS(ROW(BW32),COLUMN(BW32)-3))),Calculations_forecast!$C$3*AVERAGE(BT32:BW32),"n/a"))</f>
        <v>118.37249999999999</v>
      </c>
      <c r="BX38" s="60">
        <f ca="1">IF(ISERROR(INDIRECT(ADDRESS(ROW(BX32),COLUMN(BX32)-3))),"n/a",IF(ISNUMBER(INDIRECT(ADDRESS(ROW(BX32),COLUMN(BX32)-3))),Calculations_forecast!$C$3*AVERAGE(BU32:BX32),"n/a"))</f>
        <v>120.35249999999999</v>
      </c>
      <c r="BY38" s="60">
        <f ca="1">IF(ISERROR(INDIRECT(ADDRESS(ROW(BY32),COLUMN(BY32)-3))),"n/a",IF(ISNUMBER(INDIRECT(ADDRESS(ROW(BY32),COLUMN(BY32)-3))),Calculations_forecast!$C$3*AVERAGE(BV32:BY32),"n/a"))</f>
        <v>122.60249999999999</v>
      </c>
      <c r="BZ38" s="60">
        <f ca="1">IF(ISERROR(INDIRECT(ADDRESS(ROW(BZ32),COLUMN(BZ32)-3))),"n/a",IF(ISNUMBER(INDIRECT(ADDRESS(ROW(BZ32),COLUMN(BZ32)-3))),Calculations_forecast!$C$3*AVERAGE(BW32:BZ32),"n/a"))</f>
        <v>125.3925</v>
      </c>
      <c r="CA38" s="60">
        <f ca="1">IF(ISERROR(INDIRECT(ADDRESS(ROW(CA32),COLUMN(CA32)-3))),"n/a",IF(ISNUMBER(INDIRECT(ADDRESS(ROW(CA32),COLUMN(CA32)-3))),Calculations_forecast!$C$3*AVERAGE(BX32:CA32),"n/a"))</f>
        <v>129.19500000000002</v>
      </c>
      <c r="CB38" s="60">
        <f ca="1">IF(ISERROR(INDIRECT(ADDRESS(ROW(CB32),COLUMN(CB32)-3))),"n/a",IF(ISNUMBER(INDIRECT(ADDRESS(ROW(CB32),COLUMN(CB32)-3))),Calculations_forecast!$C$3*AVERAGE(BY32:CB32),"n/a"))</f>
        <v>133.53749999999999</v>
      </c>
      <c r="CC38" s="60">
        <f ca="1">IF(ISERROR(INDIRECT(ADDRESS(ROW(CC32),COLUMN(CC32)-3))),"n/a",IF(ISNUMBER(INDIRECT(ADDRESS(ROW(CC32),COLUMN(CC32)-3))),Calculations_forecast!$C$3*AVERAGE(BZ32:CC32),"n/a"))</f>
        <v>138.24</v>
      </c>
      <c r="CD38" s="60">
        <f ca="1">IF(ISERROR(INDIRECT(ADDRESS(ROW(CD32),COLUMN(CD32)-3))),"n/a",IF(ISNUMBER(INDIRECT(ADDRESS(ROW(CD32),COLUMN(CD32)-3))),Calculations_forecast!$C$3*AVERAGE(CA32:CD32),"n/a"))</f>
        <v>143.1</v>
      </c>
      <c r="CE38" s="60">
        <f ca="1">IF(ISERROR(INDIRECT(ADDRESS(ROW(CE32),COLUMN(CE32)-3))),"n/a",IF(ISNUMBER(INDIRECT(ADDRESS(ROW(CE32),COLUMN(CE32)-3))),Calculations_forecast!$C$3*AVERAGE(CB32:CE32),"n/a"))</f>
        <v>147.53250000000003</v>
      </c>
      <c r="CF38" s="60">
        <f ca="1">IF(ISERROR(INDIRECT(ADDRESS(ROW(CF32),COLUMN(CF32)-3))),"n/a",IF(ISNUMBER(INDIRECT(ADDRESS(ROW(CF32),COLUMN(CF32)-3))),Calculations_forecast!$C$3*AVERAGE(CC32:CF32),"n/a"))</f>
        <v>152.1</v>
      </c>
      <c r="CG38" s="60">
        <f ca="1">IF(ISERROR(INDIRECT(ADDRESS(ROW(CG32),COLUMN(CG32)-3))),"n/a",IF(ISNUMBER(INDIRECT(ADDRESS(ROW(CG32),COLUMN(CG32)-3))),Calculations_forecast!$C$3*AVERAGE(CD32:CG32),"n/a"))</f>
        <v>157.05000000000001</v>
      </c>
      <c r="CH38" s="60">
        <f ca="1">IF(ISERROR(INDIRECT(ADDRESS(ROW(CH32),COLUMN(CH32)-3))),"n/a",IF(ISNUMBER(INDIRECT(ADDRESS(ROW(CH32),COLUMN(CH32)-3))),Calculations_forecast!$C$3*AVERAGE(CE32:CH32),"n/a"))</f>
        <v>162.67500000000001</v>
      </c>
      <c r="CI38" s="60">
        <f ca="1">IF(ISERROR(INDIRECT(ADDRESS(ROW(CI32),COLUMN(CI32)-3))),"n/a",IF(ISNUMBER(INDIRECT(ADDRESS(ROW(CI32),COLUMN(CI32)-3))),Calculations_forecast!$C$3*AVERAGE(CF32:CI32),"n/a"))</f>
        <v>168.45750000000001</v>
      </c>
      <c r="CJ38" s="60">
        <f ca="1">IF(ISERROR(INDIRECT(ADDRESS(ROW(CJ32),COLUMN(CJ32)-3))),"n/a",IF(ISNUMBER(INDIRECT(ADDRESS(ROW(CJ32),COLUMN(CJ32)-3))),Calculations_forecast!$C$3*AVERAGE(CG32:CJ32),"n/a"))</f>
        <v>175.65750000000003</v>
      </c>
      <c r="CK38" s="60">
        <f ca="1">IF(ISERROR(INDIRECT(ADDRESS(ROW(CK32),COLUMN(CK32)-3))),"n/a",IF(ISNUMBER(INDIRECT(ADDRESS(ROW(CK32),COLUMN(CK32)-3))),Calculations_forecast!$C$3*AVERAGE(CH32:CK32),"n/a"))</f>
        <v>183.24000000000004</v>
      </c>
      <c r="CL38" s="60">
        <f ca="1">IF(ISERROR(INDIRECT(ADDRESS(ROW(CL32),COLUMN(CL32)-3))),"n/a",IF(ISNUMBER(INDIRECT(ADDRESS(ROW(CL32),COLUMN(CL32)-3))),Calculations_forecast!$C$3*AVERAGE(CI32:CL32),"n/a"))</f>
        <v>192.98250000000002</v>
      </c>
      <c r="CM38" s="60">
        <f ca="1">IF(ISERROR(INDIRECT(ADDRESS(ROW(CM32),COLUMN(CM32)-3))),"n/a",IF(ISNUMBER(INDIRECT(ADDRESS(ROW(CM32),COLUMN(CM32)-3))),Calculations_forecast!$C$3*AVERAGE(CJ32:CM32),"n/a"))</f>
        <v>201.73500000000001</v>
      </c>
      <c r="CN38" s="60">
        <f ca="1">IF(ISERROR(INDIRECT(ADDRESS(ROW(CN32),COLUMN(CN32)-3))),"n/a",IF(ISNUMBER(INDIRECT(ADDRESS(ROW(CN32),COLUMN(CN32)-3))),Calculations_forecast!$C$3*AVERAGE(CK32:CN32),"n/a"))</f>
        <v>210.19499999999999</v>
      </c>
      <c r="CO38" s="60">
        <f ca="1">IF(ISERROR(INDIRECT(ADDRESS(ROW(CO32),COLUMN(CO32)-3))),"n/a",IF(ISNUMBER(INDIRECT(ADDRESS(ROW(CO32),COLUMN(CO32)-3))),Calculations_forecast!$C$3*AVERAGE(CL32:CO32),"n/a"))</f>
        <v>218.70000000000002</v>
      </c>
      <c r="CP38" s="60">
        <f ca="1">IF(ISERROR(INDIRECT(ADDRESS(ROW(CP32),COLUMN(CP32)-3))),"n/a",IF(ISNUMBER(INDIRECT(ADDRESS(ROW(CP32),COLUMN(CP32)-3))),Calculations_forecast!$C$3*AVERAGE(CM32:CP32),"n/a"))</f>
        <v>223.98750000000001</v>
      </c>
      <c r="CQ38" s="60">
        <f ca="1">IF(ISERROR(INDIRECT(ADDRESS(ROW(CQ32),COLUMN(CQ32)-3))),"n/a",IF(ISNUMBER(INDIRECT(ADDRESS(ROW(CQ32),COLUMN(CQ32)-3))),Calculations_forecast!$C$3*AVERAGE(CN32:CQ32),"n/a"))</f>
        <v>231.255</v>
      </c>
      <c r="CR38" s="60">
        <f ca="1">IF(ISERROR(INDIRECT(ADDRESS(ROW(CR32),COLUMN(CR32)-3))),"n/a",IF(ISNUMBER(INDIRECT(ADDRESS(ROW(CR32),COLUMN(CR32)-3))),Calculations_forecast!$C$3*AVERAGE(CO32:CR32),"n/a"))</f>
        <v>236.45250000000001</v>
      </c>
      <c r="CS38" s="60">
        <f ca="1">IF(ISERROR(INDIRECT(ADDRESS(ROW(CS32),COLUMN(CS32)-3))),"n/a",IF(ISNUMBER(INDIRECT(ADDRESS(ROW(CS32),COLUMN(CS32)-3))),Calculations_forecast!$C$3*AVERAGE(CP32:CS32),"n/a"))</f>
        <v>242.66249999999999</v>
      </c>
      <c r="CT38" s="60">
        <f ca="1">IF(ISERROR(INDIRECT(ADDRESS(ROW(CT32),COLUMN(CT32)-3))),"n/a",IF(ISNUMBER(INDIRECT(ADDRESS(ROW(CT32),COLUMN(CT32)-3))),Calculations_forecast!$C$3*AVERAGE(CQ32:CT32),"n/a"))</f>
        <v>249.20999999999998</v>
      </c>
      <c r="CU38" s="60">
        <f ca="1">IF(ISERROR(INDIRECT(ADDRESS(ROW(CU32),COLUMN(CU32)-3))),"n/a",IF(ISNUMBER(INDIRECT(ADDRESS(ROW(CU32),COLUMN(CU32)-3))),Calculations_forecast!$C$3*AVERAGE(CR32:CU32),"n/a"))</f>
        <v>254.99250000000004</v>
      </c>
      <c r="CV38" s="60">
        <f ca="1">IF(ISERROR(INDIRECT(ADDRESS(ROW(CV32),COLUMN(CV32)-3))),"n/a",IF(ISNUMBER(INDIRECT(ADDRESS(ROW(CV32),COLUMN(CV32)-3))),Calculations_forecast!$C$3*AVERAGE(CS32:CV32),"n/a"))</f>
        <v>261.69749999999999</v>
      </c>
      <c r="CW38" s="60">
        <f ca="1">IF(ISERROR(INDIRECT(ADDRESS(ROW(CW32),COLUMN(CW32)-3))),"n/a",IF(ISNUMBER(INDIRECT(ADDRESS(ROW(CW32),COLUMN(CW32)-3))),Calculations_forecast!$C$3*AVERAGE(CT32:CW32),"n/a"))</f>
        <v>266.33249999999998</v>
      </c>
      <c r="CX38" s="60">
        <f ca="1">IF(ISERROR(INDIRECT(ADDRESS(ROW(CX32),COLUMN(CX32)-3))),"n/a",IF(ISNUMBER(INDIRECT(ADDRESS(ROW(CX32),COLUMN(CX32)-3))),Calculations_forecast!$C$3*AVERAGE(CU32:CX32),"n/a"))</f>
        <v>273.48750000000001</v>
      </c>
      <c r="CY38" s="60">
        <f ca="1">IF(ISERROR(INDIRECT(ADDRESS(ROW(CY32),COLUMN(CY32)-3))),"n/a",IF(ISNUMBER(INDIRECT(ADDRESS(ROW(CY32),COLUMN(CY32)-3))),Calculations_forecast!$C$3*AVERAGE(CV32:CY32),"n/a"))</f>
        <v>281.29499999999996</v>
      </c>
      <c r="CZ38" s="60">
        <f ca="1">IF(ISERROR(INDIRECT(ADDRESS(ROW(CZ32),COLUMN(CZ32)-3))),"n/a",IF(ISNUMBER(INDIRECT(ADDRESS(ROW(CZ32),COLUMN(CZ32)-3))),Calculations_forecast!$C$3*AVERAGE(CW32:CZ32),"n/a"))</f>
        <v>288.67500000000001</v>
      </c>
      <c r="DA38" s="60">
        <f ca="1">IF(ISERROR(INDIRECT(ADDRESS(ROW(DA32),COLUMN(DA32)-3))),"n/a",IF(ISNUMBER(INDIRECT(ADDRESS(ROW(DA32),COLUMN(DA32)-3))),Calculations_forecast!$C$3*AVERAGE(CX32:DA32),"n/a"))</f>
        <v>296.01</v>
      </c>
      <c r="DB38" s="60">
        <f ca="1">IF(ISERROR(INDIRECT(ADDRESS(ROW(DB32),COLUMN(DB32)-3))),"n/a",IF(ISNUMBER(INDIRECT(ADDRESS(ROW(DB32),COLUMN(DB32)-3))),Calculations_forecast!$C$3*AVERAGE(CY32:DB32),"n/a"))</f>
        <v>297.76499999999999</v>
      </c>
      <c r="DC38" s="60">
        <f ca="1">IF(ISERROR(INDIRECT(ADDRESS(ROW(DC32),COLUMN(DC32)-3))),"n/a",IF(ISNUMBER(INDIRECT(ADDRESS(ROW(DC32),COLUMN(DC32)-3))),Calculations_forecast!$C$3*AVERAGE(CZ32:DC32),"n/a"))</f>
        <v>300.6225</v>
      </c>
      <c r="DD38" s="60">
        <f ca="1">IF(ISERROR(INDIRECT(ADDRESS(ROW(DD32),COLUMN(DD32)-3))),"n/a",IF(ISNUMBER(INDIRECT(ADDRESS(ROW(DD32),COLUMN(DD32)-3))),Calculations_forecast!$C$3*AVERAGE(DA32:DD32),"n/a"))</f>
        <v>306.60749999999996</v>
      </c>
      <c r="DE38" s="60">
        <f ca="1">IF(ISERROR(INDIRECT(ADDRESS(ROW(DE32),COLUMN(DE32)-3))),"n/a",IF(ISNUMBER(INDIRECT(ADDRESS(ROW(DE32),COLUMN(DE32)-3))),Calculations_forecast!$C$3*AVERAGE(DB32:DE32),"n/a"))</f>
        <v>310.97249999999997</v>
      </c>
      <c r="DF38" s="60">
        <f ca="1">IF(ISERROR(INDIRECT(ADDRESS(ROW(DF32),COLUMN(DF32)-3))),"n/a",IF(ISNUMBER(INDIRECT(ADDRESS(ROW(DF32),COLUMN(DF32)-3))),Calculations_forecast!$C$3*AVERAGE(DC32:DF32),"n/a"))</f>
        <v>317.745</v>
      </c>
      <c r="DG38" s="60">
        <f ca="1">IF(ISERROR(INDIRECT(ADDRESS(ROW(DG32),COLUMN(DG32)-3))),"n/a",IF(ISNUMBER(INDIRECT(ADDRESS(ROW(DG32),COLUMN(DG32)-3))),Calculations_forecast!$C$3*AVERAGE(DD32:DG32),"n/a"))</f>
        <v>323.34749999999997</v>
      </c>
      <c r="DH38" s="60">
        <f ca="1">IF(ISERROR(INDIRECT(ADDRESS(ROW(DH32),COLUMN(DH32)-3))),"n/a",IF(ISNUMBER(INDIRECT(ADDRESS(ROW(DH32),COLUMN(DH32)-3))),Calculations_forecast!$C$3*AVERAGE(DE32:DH32),"n/a"))</f>
        <v>325.10250000000002</v>
      </c>
      <c r="DI38" s="60">
        <f ca="1">IF(ISERROR(INDIRECT(ADDRESS(ROW(DI32),COLUMN(DI32)-3))),"n/a",IF(ISNUMBER(INDIRECT(ADDRESS(ROW(DI32),COLUMN(DI32)-3))),Calculations_forecast!$C$3*AVERAGE(DF32:DI32),"n/a"))</f>
        <v>328.86</v>
      </c>
      <c r="DJ38" s="60">
        <f ca="1">IF(ISERROR(INDIRECT(ADDRESS(ROW(DJ32),COLUMN(DJ32)-3))),"n/a",IF(ISNUMBER(INDIRECT(ADDRESS(ROW(DJ32),COLUMN(DJ32)-3))),Calculations_forecast!$C$3*AVERAGE(DG32:DJ32),"n/a"))</f>
        <v>333.04499999999996</v>
      </c>
      <c r="DK38" s="60">
        <f ca="1">IF(ISERROR(INDIRECT(ADDRESS(ROW(DK32),COLUMN(DK32)-3))),"n/a",IF(ISNUMBER(INDIRECT(ADDRESS(ROW(DK32),COLUMN(DK32)-3))),Calculations_forecast!$C$3*AVERAGE(DH32:DK32),"n/a"))</f>
        <v>334.8</v>
      </c>
      <c r="DL38" s="60">
        <f ca="1">IF(ISERROR(INDIRECT(ADDRESS(ROW(DL32),COLUMN(DL32)-3))),"n/a",IF(ISNUMBER(INDIRECT(ADDRESS(ROW(DL32),COLUMN(DL32)-3))),Calculations_forecast!$C$3*AVERAGE(DI32:DL32),"n/a"))</f>
        <v>336.78</v>
      </c>
      <c r="DM38" s="60">
        <f ca="1">IF(ISERROR(INDIRECT(ADDRESS(ROW(DM32),COLUMN(DM32)-3))),"n/a",IF(ISNUMBER(INDIRECT(ADDRESS(ROW(DM32),COLUMN(DM32)-3))),Calculations_forecast!$C$3*AVERAGE(DJ32:DM32),"n/a"))</f>
        <v>337.02750000000003</v>
      </c>
      <c r="DN38" s="60">
        <f ca="1">IF(ISERROR(INDIRECT(ADDRESS(ROW(DN32),COLUMN(DN32)-3))),"n/a",IF(ISNUMBER(INDIRECT(ADDRESS(ROW(DN32),COLUMN(DN32)-3))),Calculations_forecast!$C$3*AVERAGE(DK32:DN32),"n/a"))</f>
        <v>338.15250000000003</v>
      </c>
      <c r="DO38" s="60">
        <f ca="1">IF(ISERROR(INDIRECT(ADDRESS(ROW(DO32),COLUMN(DO32)-3))),"n/a",IF(ISNUMBER(INDIRECT(ADDRESS(ROW(DO32),COLUMN(DO32)-3))),Calculations_forecast!$C$3*AVERAGE(DL32:DO32),"n/a"))</f>
        <v>341.32500000000005</v>
      </c>
      <c r="DP38" s="60">
        <f ca="1">IF(ISERROR(INDIRECT(ADDRESS(ROW(DP32),COLUMN(DP32)-3))),"n/a",IF(ISNUMBER(INDIRECT(ADDRESS(ROW(DP32),COLUMN(DP32)-3))),Calculations_forecast!$C$3*AVERAGE(DM32:DP32),"n/a"))</f>
        <v>343.95750000000004</v>
      </c>
      <c r="DQ38" s="60">
        <f ca="1">IF(ISERROR(INDIRECT(ADDRESS(ROW(DQ32),COLUMN(DQ32)-3))),"n/a",IF(ISNUMBER(INDIRECT(ADDRESS(ROW(DQ32),COLUMN(DQ32)-3))),Calculations_forecast!$C$3*AVERAGE(DN32:DQ32),"n/a"))</f>
        <v>349.13249999999999</v>
      </c>
      <c r="DR38" s="60">
        <f ca="1">IF(ISERROR(INDIRECT(ADDRESS(ROW(DR32),COLUMN(DR32)-3))),"n/a",IF(ISNUMBER(INDIRECT(ADDRESS(ROW(DR32),COLUMN(DR32)-3))),Calculations_forecast!$C$3*AVERAGE(DO32:DR32),"n/a"))</f>
        <v>353.94750000000005</v>
      </c>
      <c r="DS38" s="60">
        <f ca="1">IF(ISERROR(INDIRECT(ADDRESS(ROW(DS32),COLUMN(DS32)-3))),"n/a",IF(ISNUMBER(INDIRECT(ADDRESS(ROW(DS32),COLUMN(DS32)-3))),Calculations_forecast!$C$3*AVERAGE(DP32:DS32),"n/a"))</f>
        <v>357.43500000000006</v>
      </c>
      <c r="DT38" s="60">
        <f ca="1">IF(ISERROR(INDIRECT(ADDRESS(ROW(DT32),COLUMN(DT32)-3))),"n/a",IF(ISNUMBER(INDIRECT(ADDRESS(ROW(DT32),COLUMN(DT32)-3))),Calculations_forecast!$C$3*AVERAGE(DQ32:DT32),"n/a"))</f>
        <v>363.6</v>
      </c>
      <c r="DU38" s="60">
        <f ca="1">IF(ISERROR(INDIRECT(ADDRESS(ROW(DU32),COLUMN(DU32)-3))),"n/a",IF(ISNUMBER(INDIRECT(ADDRESS(ROW(DU32),COLUMN(DU32)-3))),Calculations_forecast!$C$3*AVERAGE(DR32:DU32),"n/a"))</f>
        <v>370.21500000000003</v>
      </c>
      <c r="DV38" s="60">
        <f ca="1">IF(ISERROR(INDIRECT(ADDRESS(ROW(DV32),COLUMN(DV32)-3))),"n/a",IF(ISNUMBER(INDIRECT(ADDRESS(ROW(DV32),COLUMN(DV32)-3))),Calculations_forecast!$C$3*AVERAGE(DS32:DV32),"n/a"))</f>
        <v>376.78499999999997</v>
      </c>
      <c r="DW38" s="60">
        <f ca="1">IF(ISERROR(INDIRECT(ADDRESS(ROW(DW32),COLUMN(DW32)-3))),"n/a",IF(ISNUMBER(INDIRECT(ADDRESS(ROW(DW32),COLUMN(DW32)-3))),Calculations_forecast!$C$3*AVERAGE(DT32:DW32),"n/a"))</f>
        <v>387.04500000000002</v>
      </c>
      <c r="DX38" s="60">
        <f ca="1">IF(ISERROR(INDIRECT(ADDRESS(ROW(DX32),COLUMN(DX32)-3))),"n/a",IF(ISNUMBER(INDIRECT(ADDRESS(ROW(DX32),COLUMN(DX32)-3))),Calculations_forecast!$C$3*AVERAGE(DU32:DX32),"n/a"))</f>
        <v>399.66750000000002</v>
      </c>
      <c r="DY38" s="60">
        <f ca="1">IF(ISERROR(INDIRECT(ADDRESS(ROW(DY32),COLUMN(DY32)-3))),"n/a",IF(ISNUMBER(INDIRECT(ADDRESS(ROW(DY32),COLUMN(DY32)-3))),Calculations_forecast!$C$3*AVERAGE(DV32:DY32),"n/a"))</f>
        <v>408.15000000000003</v>
      </c>
      <c r="DZ38" s="60">
        <f ca="1">IF(ISERROR(INDIRECT(ADDRESS(ROW(DZ32),COLUMN(DZ32)-3))),"n/a",IF(ISNUMBER(INDIRECT(ADDRESS(ROW(DZ32),COLUMN(DZ32)-3))),Calculations_forecast!$C$3*AVERAGE(DW32:DZ32),"n/a"))</f>
        <v>422.84249999999997</v>
      </c>
      <c r="EA38" s="60">
        <f ca="1">IF(ISERROR(INDIRECT(ADDRESS(ROW(EA32),COLUMN(EA32)-3))),"n/a",IF(ISNUMBER(INDIRECT(ADDRESS(ROW(EA32),COLUMN(EA32)-3))),Calculations_forecast!$C$3*AVERAGE(DX32:EA32),"n/a"))</f>
        <v>434.13749999999999</v>
      </c>
      <c r="EB38" s="60">
        <f ca="1">IF(ISERROR(INDIRECT(ADDRESS(ROW(EB32),COLUMN(EB32)-3))),"n/a",IF(ISNUMBER(INDIRECT(ADDRESS(ROW(EB32),COLUMN(EB32)-3))),Calculations_forecast!$C$3*AVERAGE(DY32:EB32),"n/a"))</f>
        <v>441.15750000000003</v>
      </c>
      <c r="EC38" s="60">
        <f ca="1">IF(ISERROR(INDIRECT(ADDRESS(ROW(EC32),COLUMN(EC32)-3))),"n/a",IF(ISNUMBER(INDIRECT(ADDRESS(ROW(EC32),COLUMN(EC32)-3))),Calculations_forecast!$C$3*AVERAGE(DZ32:EC32),"n/a"))</f>
        <v>452.29500000000002</v>
      </c>
      <c r="ED38" s="60">
        <f ca="1">IF(ISERROR(INDIRECT(ADDRESS(ROW(ED32),COLUMN(ED32)-3))),"n/a",IF(ISNUMBER(INDIRECT(ADDRESS(ROW(ED32),COLUMN(ED32)-3))),Calculations_forecast!$C$3*AVERAGE(EA32:ED32),"n/a"))</f>
        <v>458.75250000000005</v>
      </c>
      <c r="EE38" s="60">
        <f ca="1">IF(ISERROR(INDIRECT(ADDRESS(ROW(EE32),COLUMN(EE32)-3))),"n/a",IF(ISNUMBER(INDIRECT(ADDRESS(ROW(EE32),COLUMN(EE32)-3))),Calculations_forecast!$C$3*AVERAGE(EB32:EE32),"n/a"))</f>
        <v>465.63749999999999</v>
      </c>
      <c r="EF38" s="60">
        <f ca="1">IF(ISERROR(INDIRECT(ADDRESS(ROW(EF32),COLUMN(EF32)-3))),"n/a",IF(ISNUMBER(INDIRECT(ADDRESS(ROW(EF32),COLUMN(EF32)-3))),Calculations_forecast!$C$3*AVERAGE(EC32:EF32),"n/a"))</f>
        <v>472.79250000000008</v>
      </c>
      <c r="EG38" s="60">
        <f ca="1">IF(ISERROR(INDIRECT(ADDRESS(ROW(EG32),COLUMN(EG32)-3))),"n/a",IF(ISNUMBER(INDIRECT(ADDRESS(ROW(EG32),COLUMN(EG32)-3))),Calculations_forecast!$C$3*AVERAGE(ED32:EG32),"n/a"))</f>
        <v>481.34250000000003</v>
      </c>
      <c r="EH38" s="60">
        <f ca="1">IF(ISERROR(INDIRECT(ADDRESS(ROW(EH32),COLUMN(EH32)-3))),"n/a",IF(ISNUMBER(INDIRECT(ADDRESS(ROW(EH32),COLUMN(EH32)-3))),Calculations_forecast!$C$3*AVERAGE(EE32:EH32),"n/a"))</f>
        <v>487.125</v>
      </c>
      <c r="EI38" s="60">
        <f ca="1">IF(ISERROR(INDIRECT(ADDRESS(ROW(EI32),COLUMN(EI32)-3))),"n/a",IF(ISNUMBER(INDIRECT(ADDRESS(ROW(EI32),COLUMN(EI32)-3))),Calculations_forecast!$C$3*AVERAGE(EF32:EI32),"n/a"))</f>
        <v>497.65500000000003</v>
      </c>
      <c r="EJ38" s="60">
        <f ca="1">IF(ISERROR(INDIRECT(ADDRESS(ROW(EJ32),COLUMN(EJ32)-3))),"n/a",IF(ISNUMBER(INDIRECT(ADDRESS(ROW(EJ32),COLUMN(EJ32)-3))),Calculations_forecast!$C$3*AVERAGE(EG32:EJ32),"n/a"))</f>
        <v>511.13250000000005</v>
      </c>
      <c r="EK38" s="60">
        <f ca="1">IF(ISERROR(INDIRECT(ADDRESS(ROW(EK32),COLUMN(EK32)-3))),"n/a",IF(ISNUMBER(INDIRECT(ADDRESS(ROW(EK32),COLUMN(EK32)-3))),Calculations_forecast!$C$3*AVERAGE(EH32:EK32),"n/a"))</f>
        <v>521.52750000000003</v>
      </c>
      <c r="EL38" s="60">
        <f ca="1">IF(ISERROR(INDIRECT(ADDRESS(ROW(EL32),COLUMN(EL32)-3))),"n/a",IF(ISNUMBER(INDIRECT(ADDRESS(ROW(EL32),COLUMN(EL32)-3))),Calculations_forecast!$C$3*AVERAGE(EI32:EL32),"n/a"))</f>
        <v>534.73500000000001</v>
      </c>
      <c r="EM38" s="60">
        <f ca="1">IF(ISERROR(INDIRECT(ADDRESS(ROW(EM32),COLUMN(EM32)-3))),"n/a",IF(ISNUMBER(INDIRECT(ADDRESS(ROW(EM32),COLUMN(EM32)-3))),Calculations_forecast!$C$3*AVERAGE(EJ32:EM32),"n/a"))</f>
        <v>545.55750000000012</v>
      </c>
      <c r="EN38" s="60">
        <f ca="1">IF(ISERROR(INDIRECT(ADDRESS(ROW(EN32),COLUMN(EN32)-3))),"n/a",IF(ISNUMBER(INDIRECT(ADDRESS(ROW(EN32),COLUMN(EN32)-3))),Calculations_forecast!$C$3*AVERAGE(EK32:EN32),"n/a"))</f>
        <v>556.04250000000002</v>
      </c>
      <c r="EO38" s="60">
        <f ca="1">IF(ISERROR(INDIRECT(ADDRESS(ROW(EO32),COLUMN(EO32)-3))),"n/a",IF(ISNUMBER(INDIRECT(ADDRESS(ROW(EO32),COLUMN(EO32)-3))),Calculations_forecast!$C$3*AVERAGE(EL32:EO32),"n/a"))</f>
        <v>564.66000000000008</v>
      </c>
      <c r="EP38" s="60">
        <f ca="1">IF(ISERROR(INDIRECT(ADDRESS(ROW(EP32),COLUMN(EP32)-3))),"n/a",IF(ISNUMBER(INDIRECT(ADDRESS(ROW(EP32),COLUMN(EP32)-3))),Calculations_forecast!$C$3*AVERAGE(EM32:EP32),"n/a"))</f>
        <v>572.87249999999995</v>
      </c>
      <c r="EQ38" s="60">
        <f ca="1">IF(ISERROR(INDIRECT(ADDRESS(ROW(EQ32),COLUMN(EQ32)-3))),"n/a",IF(ISNUMBER(INDIRECT(ADDRESS(ROW(EQ32),COLUMN(EQ32)-3))),Calculations_forecast!$C$3*AVERAGE(EN32:EQ32),"n/a"))</f>
        <v>585.5625</v>
      </c>
      <c r="ER38" s="60">
        <f ca="1">IF(ISERROR(INDIRECT(ADDRESS(ROW(ER32),COLUMN(ER32)-3))),"n/a",IF(ISNUMBER(INDIRECT(ADDRESS(ROW(ER32),COLUMN(ER32)-3))),Calculations_forecast!$C$3*AVERAGE(EO32:ER32),"n/a"))</f>
        <v>596.92500000000007</v>
      </c>
      <c r="ES38" s="60">
        <f ca="1">IF(ISERROR(INDIRECT(ADDRESS(ROW(ES32),COLUMN(ES32)-3))),"n/a",IF(ISNUMBER(INDIRECT(ADDRESS(ROW(ES32),COLUMN(ES32)-3))),Calculations_forecast!$C$3*AVERAGE(EP32:ES32),"n/a"))</f>
        <v>613.93500000000006</v>
      </c>
      <c r="ET38" s="60">
        <f ca="1">IF(ISERROR(INDIRECT(ADDRESS(ROW(ET32),COLUMN(ET32)-3))),"n/a",IF(ISNUMBER(INDIRECT(ADDRESS(ROW(ET32),COLUMN(ET32)-3))),Calculations_forecast!$C$3*AVERAGE(EQ32:ET32),"n/a"))</f>
        <v>628.35749999999996</v>
      </c>
      <c r="EU38" s="60">
        <f ca="1">IF(ISERROR(INDIRECT(ADDRESS(ROW(EU32),COLUMN(EU32)-3))),"n/a",IF(ISNUMBER(INDIRECT(ADDRESS(ROW(EU32),COLUMN(EU32)-3))),Calculations_forecast!$C$3*AVERAGE(ER32:EU32),"n/a"))</f>
        <v>643.65750000000003</v>
      </c>
      <c r="EV38" s="60">
        <f ca="1">IF(ISERROR(INDIRECT(ADDRESS(ROW(EV32),COLUMN(EV32)-3))),"n/a",IF(ISNUMBER(INDIRECT(ADDRESS(ROW(EV32),COLUMN(EV32)-3))),Calculations_forecast!$C$3*AVERAGE(ES32:EV32),"n/a"))</f>
        <v>654.52499999999998</v>
      </c>
      <c r="EW38" s="60">
        <f ca="1">IF(ISERROR(INDIRECT(ADDRESS(ROW(EW32),COLUMN(EW32)-3))),"n/a",IF(ISNUMBER(INDIRECT(ADDRESS(ROW(EW32),COLUMN(EW32)-3))),Calculations_forecast!$C$3*AVERAGE(ET32:EW32),"n/a"))</f>
        <v>663.70499999999993</v>
      </c>
      <c r="EX38" s="60">
        <f ca="1">IF(ISERROR(INDIRECT(ADDRESS(ROW(EX32),COLUMN(EX32)-3))),"n/a",IF(ISNUMBER(INDIRECT(ADDRESS(ROW(EX32),COLUMN(EX32)-3))),Calculations_forecast!$C$3*AVERAGE(EU32:EX32),"n/a"))</f>
        <v>677.13750000000005</v>
      </c>
      <c r="EY38" s="60">
        <f ca="1">IF(ISERROR(INDIRECT(ADDRESS(ROW(EY32),COLUMN(EY32)-3))),"n/a",IF(ISNUMBER(INDIRECT(ADDRESS(ROW(EY32),COLUMN(EY32)-3))),Calculations_forecast!$C$3*AVERAGE(EV32:EY32),"n/a"))</f>
        <v>684.22500000000014</v>
      </c>
      <c r="EZ38" s="60">
        <f ca="1">IF(ISERROR(INDIRECT(ADDRESS(ROW(EZ32),COLUMN(EZ32)-3))),"n/a",IF(ISNUMBER(INDIRECT(ADDRESS(ROW(EZ32),COLUMN(EZ32)-3))),Calculations_forecast!$C$3*AVERAGE(EW32:EZ32),"n/a"))</f>
        <v>697.2075000000001</v>
      </c>
      <c r="FA38" s="60">
        <f ca="1">IF(ISERROR(INDIRECT(ADDRESS(ROW(FA32),COLUMN(FA32)-3))),"n/a",IF(ISNUMBER(INDIRECT(ADDRESS(ROW(FA32),COLUMN(FA32)-3))),Calculations_forecast!$C$3*AVERAGE(EX32:FA32),"n/a"))</f>
        <v>709.60500000000002</v>
      </c>
      <c r="FB38" s="60">
        <f ca="1">IF(ISERROR(INDIRECT(ADDRESS(ROW(FB32),COLUMN(FB32)-3))),"n/a",IF(ISNUMBER(INDIRECT(ADDRESS(ROW(FB32),COLUMN(FB32)-3))),Calculations_forecast!$C$3*AVERAGE(EY32:FB32),"n/a"))</f>
        <v>719.97750000000019</v>
      </c>
      <c r="FC38" s="60">
        <f ca="1">IF(ISERROR(INDIRECT(ADDRESS(ROW(FC32),COLUMN(FC32)-3))),"n/a",IF(ISNUMBER(INDIRECT(ADDRESS(ROW(FC32),COLUMN(FC32)-3))),Calculations_forecast!$C$3*AVERAGE(EZ32:FC32),"n/a"))</f>
        <v>733.68000000000006</v>
      </c>
      <c r="FD38" s="60">
        <f ca="1">IF(ISERROR(INDIRECT(ADDRESS(ROW(FD32),COLUMN(FD32)-3))),"n/a",IF(ISNUMBER(INDIRECT(ADDRESS(ROW(FD32),COLUMN(FD32)-3))),Calculations_forecast!$C$3*AVERAGE(FA32:FD32),"n/a"))</f>
        <v>747.81000000000006</v>
      </c>
      <c r="FE38" s="60">
        <f ca="1">IF(ISERROR(INDIRECT(ADDRESS(ROW(FE32),COLUMN(FE32)-3))),"n/a",IF(ISNUMBER(INDIRECT(ADDRESS(ROW(FE32),COLUMN(FE32)-3))),Calculations_forecast!$C$3*AVERAGE(FB32:FE32),"n/a"))</f>
        <v>763.15499999999997</v>
      </c>
      <c r="FF38" s="60">
        <f ca="1">IF(ISERROR(INDIRECT(ADDRESS(ROW(FF32),COLUMN(FF32)-3))),"n/a",IF(ISNUMBER(INDIRECT(ADDRESS(ROW(FF32),COLUMN(FF32)-3))),Calculations_forecast!$C$3*AVERAGE(FC32:FF32),"n/a"))</f>
        <v>776.27250000000004</v>
      </c>
      <c r="FG38" s="60">
        <f ca="1">IF(ISERROR(INDIRECT(ADDRESS(ROW(FG32),COLUMN(FG32)-3))),"n/a",IF(ISNUMBER(INDIRECT(ADDRESS(ROW(FG32),COLUMN(FG32)-3))),Calculations_forecast!$C$3*AVERAGE(FD32:FG32),"n/a"))</f>
        <v>786.8024999999999</v>
      </c>
      <c r="FH38" s="60">
        <f ca="1">IF(ISERROR(INDIRECT(ADDRESS(ROW(FH32),COLUMN(FH32)-3))),"n/a",IF(ISNUMBER(INDIRECT(ADDRESS(ROW(FH32),COLUMN(FH32)-3))),Calculations_forecast!$C$3*AVERAGE(FE32:FH32),"n/a"))</f>
        <v>795.10500000000002</v>
      </c>
      <c r="FI38" s="60">
        <f ca="1">IF(ISERROR(INDIRECT(ADDRESS(ROW(FI32),COLUMN(FI32)-3))),"n/a",IF(ISNUMBER(INDIRECT(ADDRESS(ROW(FI32),COLUMN(FI32)-3))),Calculations_forecast!$C$3*AVERAGE(FF32:FI32),"n/a"))</f>
        <v>805.54500000000007</v>
      </c>
      <c r="FJ38" s="60">
        <f ca="1">IF(ISERROR(INDIRECT(ADDRESS(ROW(FJ32),COLUMN(FJ32)-3))),"n/a",IF(ISNUMBER(INDIRECT(ADDRESS(ROW(FJ32),COLUMN(FJ32)-3))),Calculations_forecast!$C$3*AVERAGE(FG32:FJ32),"n/a"))</f>
        <v>819.24750000000006</v>
      </c>
      <c r="FK38" s="60">
        <f ca="1">IF(ISERROR(INDIRECT(ADDRESS(ROW(FK32),COLUMN(FK32)-3))),"n/a",IF(ISNUMBER(INDIRECT(ADDRESS(ROW(FK32),COLUMN(FK32)-3))),Calculations_forecast!$C$3*AVERAGE(FH32:FK32),"n/a"))</f>
        <v>832.36500000000001</v>
      </c>
      <c r="FL38" s="60">
        <f ca="1">IF(ISERROR(INDIRECT(ADDRESS(ROW(FL32),COLUMN(FL32)-3))),"n/a",IF(ISNUMBER(INDIRECT(ADDRESS(ROW(FL32),COLUMN(FL32)-3))),Calculations_forecast!$C$3*AVERAGE(FI32:FL32),"n/a"))</f>
        <v>842.91750000000002</v>
      </c>
      <c r="FM38" s="60">
        <f ca="1">IF(ISERROR(INDIRECT(ADDRESS(ROW(FM32),COLUMN(FM32)-3))),"n/a",IF(ISNUMBER(INDIRECT(ADDRESS(ROW(FM32),COLUMN(FM32)-3))),Calculations_forecast!$C$3*AVERAGE(FJ32:FM32),"n/a"))</f>
        <v>845.97750000000008</v>
      </c>
      <c r="FN38" s="60">
        <f ca="1">IF(ISERROR(INDIRECT(ADDRESS(ROW(FN32),COLUMN(FN32)-3))),"n/a",IF(ISNUMBER(INDIRECT(ADDRESS(ROW(FN32),COLUMN(FN32)-3))),Calculations_forecast!$C$3*AVERAGE(FK32:FN32),"n/a"))</f>
        <v>847.48500000000013</v>
      </c>
      <c r="FO38" s="60">
        <f ca="1">IF(ISERROR(INDIRECT(ADDRESS(ROW(FO32),COLUMN(FO32)-3))),"n/a",IF(ISNUMBER(INDIRECT(ADDRESS(ROW(FO32),COLUMN(FO32)-3))),Calculations_forecast!$C$3*AVERAGE(FL32:FO32),"n/a"))</f>
        <v>847.755</v>
      </c>
      <c r="FP38" s="60">
        <f ca="1">IF(ISERROR(INDIRECT(ADDRESS(ROW(FP32),COLUMN(FP32)-3))),"n/a",IF(ISNUMBER(INDIRECT(ADDRESS(ROW(FP32),COLUMN(FP32)-3))),Calculations_forecast!$C$3*AVERAGE(FM32:FP32),"n/a"))</f>
        <v>854.55000000000007</v>
      </c>
      <c r="FQ38" s="60">
        <f ca="1">IF(ISERROR(INDIRECT(ADDRESS(ROW(FQ32),COLUMN(FQ32)-3))),"n/a",IF(ISNUMBER(INDIRECT(ADDRESS(ROW(FQ32),COLUMN(FQ32)-3))),Calculations_forecast!$C$3*AVERAGE(FN32:FQ32),"n/a"))</f>
        <v>863.82</v>
      </c>
      <c r="FR38" s="60">
        <f ca="1">IF(ISERROR(INDIRECT(ADDRESS(ROW(FR32),COLUMN(FR32)-3))),"n/a",IF(ISNUMBER(INDIRECT(ADDRESS(ROW(FR32),COLUMN(FR32)-3))),Calculations_forecast!$C$3*AVERAGE(FO32:FR32),"n/a"))</f>
        <v>875.09250000000009</v>
      </c>
      <c r="FS38" s="60">
        <f ca="1">IF(ISERROR(INDIRECT(ADDRESS(ROW(FS32),COLUMN(FS32)-3))),"n/a",IF(ISNUMBER(INDIRECT(ADDRESS(ROW(FS32),COLUMN(FS32)-3))),Calculations_forecast!$C$3*AVERAGE(FP32:FS32),"n/a"))</f>
        <v>885.78</v>
      </c>
      <c r="FT38" s="60">
        <f ca="1">IF(ISERROR(INDIRECT(ADDRESS(ROW(FT32),COLUMN(FT32)-3))),"n/a",IF(ISNUMBER(INDIRECT(ADDRESS(ROW(FT32),COLUMN(FT32)-3))),Calculations_forecast!$C$3*AVERAGE(FQ32:FT32),"n/a"))</f>
        <v>893.02499999999998</v>
      </c>
      <c r="FU38" s="60">
        <f ca="1">IF(ISERROR(INDIRECT(ADDRESS(ROW(FU32),COLUMN(FU32)-3))),"n/a",IF(ISNUMBER(INDIRECT(ADDRESS(ROW(FU32),COLUMN(FU32)-3))),Calculations_forecast!$C$3*AVERAGE(FR32:FU32),"n/a"))</f>
        <v>903.32999999999993</v>
      </c>
      <c r="FV38" s="60">
        <f ca="1">IF(ISERROR(INDIRECT(ADDRESS(ROW(FV32),COLUMN(FV32)-3))),"n/a",IF(ISNUMBER(INDIRECT(ADDRESS(ROW(FV32),COLUMN(FV32)-3))),Calculations_forecast!$C$3*AVERAGE(FS32:FV32),"n/a"))</f>
        <v>911.54250000000002</v>
      </c>
      <c r="FW38" s="60">
        <f ca="1">IF(ISERROR(INDIRECT(ADDRESS(ROW(FW32),COLUMN(FW32)-3))),"n/a",IF(ISNUMBER(INDIRECT(ADDRESS(ROW(FW32),COLUMN(FW32)-3))),Calculations_forecast!$C$3*AVERAGE(FT32:FW32),"n/a"))</f>
        <v>923.01750000000004</v>
      </c>
      <c r="FX38" s="60">
        <f ca="1">IF(ISERROR(INDIRECT(ADDRESS(ROW(FX32),COLUMN(FX32)-3))),"n/a",IF(ISNUMBER(INDIRECT(ADDRESS(ROW(FX32),COLUMN(FX32)-3))),Calculations_forecast!$C$3*AVERAGE(FU32:FX32),"n/a"))</f>
        <v>938.76750000000004</v>
      </c>
      <c r="FY38" s="60">
        <f ca="1">IF(ISERROR(INDIRECT(ADDRESS(ROW(FY32),COLUMN(FY32)-3))),"n/a",IF(ISNUMBER(INDIRECT(ADDRESS(ROW(FY32),COLUMN(FY32)-3))),Calculations_forecast!$C$3*AVERAGE(FV32:FY32),"n/a"))</f>
        <v>958.5</v>
      </c>
      <c r="FZ38" s="60">
        <f ca="1">IF(ISERROR(INDIRECT(ADDRESS(ROW(FZ32),COLUMN(FZ32)-3))),"n/a",IF(ISNUMBER(INDIRECT(ADDRESS(ROW(FZ32),COLUMN(FZ32)-3))),Calculations_forecast!$C$3*AVERAGE(FW32:FZ32),"n/a"))</f>
        <v>980.59500000000003</v>
      </c>
      <c r="GA38" s="60">
        <f ca="1">IF(ISERROR(INDIRECT(ADDRESS(ROW(GA32),COLUMN(GA32)-3))),"n/a",IF(ISNUMBER(INDIRECT(ADDRESS(ROW(GA32),COLUMN(GA32)-3))),Calculations_forecast!$C$3*AVERAGE(FX32:GA32),"n/a"))</f>
        <v>1002.8925</v>
      </c>
      <c r="GB38" s="60">
        <f ca="1">IF(ISERROR(INDIRECT(ADDRESS(ROW(GB32),COLUMN(GB32)-3))),"n/a",IF(ISNUMBER(INDIRECT(ADDRESS(ROW(GB32),COLUMN(GB32)-3))),Calculations_forecast!$C$3*AVERAGE(FY32:GB32),"n/a"))</f>
        <v>1023.8399999999999</v>
      </c>
      <c r="GC38" s="60">
        <f ca="1">IF(ISERROR(INDIRECT(ADDRESS(ROW(GC32),COLUMN(GC32)-3))),"n/a",IF(ISNUMBER(INDIRECT(ADDRESS(ROW(GC32),COLUMN(GC32)-3))),Calculations_forecast!$C$3*AVERAGE(FZ32:GC32),"n/a"))</f>
        <v>1039.4549999999999</v>
      </c>
      <c r="GD38" s="60">
        <f ca="1">IF(ISERROR(INDIRECT(ADDRESS(ROW(GD32),COLUMN(GD32)-3))),"n/a",IF(ISNUMBER(INDIRECT(ADDRESS(ROW(GD32),COLUMN(GD32)-3))),Calculations_forecast!$C$3*AVERAGE(GA32:GD32),"n/a"))</f>
        <v>1052.9550000000002</v>
      </c>
      <c r="GE38" s="60">
        <f ca="1">IF(ISERROR(INDIRECT(ADDRESS(ROW(GE32),COLUMN(GE32)-3))),"n/a",IF(ISNUMBER(INDIRECT(ADDRESS(ROW(GE32),COLUMN(GE32)-3))),Calculations_forecast!$C$3*AVERAGE(GB32:GE32),"n/a"))</f>
        <v>1065.6225000000002</v>
      </c>
      <c r="GF38" s="60">
        <f ca="1">IF(ISERROR(INDIRECT(ADDRESS(ROW(GF32),COLUMN(GF32)-3))),"n/a",IF(ISNUMBER(INDIRECT(ADDRESS(ROW(GF32),COLUMN(GF32)-3))),Calculations_forecast!$C$3*AVERAGE(GC32:GF32),"n/a"))</f>
        <v>1076.4000000000001</v>
      </c>
      <c r="GG38" s="60">
        <f ca="1">IF(ISERROR(INDIRECT(ADDRESS(ROW(GG32),COLUMN(GG32)-3))),"n/a",IF(ISNUMBER(INDIRECT(ADDRESS(ROW(GG32),COLUMN(GG32)-3))),Calculations_forecast!$C$3*AVERAGE(GD32:GG32),"n/a"))</f>
        <v>1088.325</v>
      </c>
      <c r="GH38" s="60">
        <f ca="1">IF(ISERROR(INDIRECT(ADDRESS(ROW(GH32),COLUMN(GH32)-3))),"n/a",IF(ISNUMBER(INDIRECT(ADDRESS(ROW(GH32),COLUMN(GH32)-3))),Calculations_forecast!$C$3*AVERAGE(GE32:GH32),"n/a"))</f>
        <v>1102.4324999999999</v>
      </c>
      <c r="GI38" s="60">
        <f ca="1">IF(ISERROR(INDIRECT(ADDRESS(ROW(GI32),COLUMN(GI32)-3))),"n/a",IF(ISNUMBER(INDIRECT(ADDRESS(ROW(GI32),COLUMN(GI32)-3))),Calculations_forecast!$C$3*AVERAGE(GF32:GI32),"n/a"))</f>
        <v>1114.8525</v>
      </c>
      <c r="GJ38" s="60">
        <f ca="1">IF(ISERROR(INDIRECT(ADDRESS(ROW(GJ32),COLUMN(GJ32)-3))),"n/a",IF(ISNUMBER(INDIRECT(ADDRESS(ROW(GJ32),COLUMN(GJ32)-3))),Calculations_forecast!$C$3*AVERAGE(GG32:GJ32),"n/a"))</f>
        <v>1124.865</v>
      </c>
      <c r="GK38" s="60">
        <f ca="1">IF(ISERROR(INDIRECT(ADDRESS(ROW(GK32),COLUMN(GK32)-3))),"n/a",IF(ISNUMBER(INDIRECT(ADDRESS(ROW(GK32),COLUMN(GK32)-3))),Calculations_forecast!$C$3*AVERAGE(GH32:GK32),"n/a"))</f>
        <v>1136.385</v>
      </c>
      <c r="GL38" s="60">
        <f ca="1">IF(ISERROR(INDIRECT(ADDRESS(ROW(GL32),COLUMN(GL32)-3))),"n/a",IF(ISNUMBER(INDIRECT(ADDRESS(ROW(GL32),COLUMN(GL32)-3))),Calculations_forecast!$C$3*AVERAGE(GI32:GL32),"n/a"))</f>
        <v>1145.4075</v>
      </c>
      <c r="GM38" s="60">
        <f ca="1">IF(ISERROR(INDIRECT(ADDRESS(ROW(GM32),COLUMN(GM32)-3))),"n/a",IF(ISNUMBER(INDIRECT(ADDRESS(ROW(GM32),COLUMN(GM32)-3))),Calculations_forecast!$C$3*AVERAGE(GJ32:GM32),"n/a"))</f>
        <v>1156.05</v>
      </c>
      <c r="GN38" s="60">
        <f ca="1">IF(ISERROR(INDIRECT(ADDRESS(ROW(GN32),COLUMN(GN32)-3))),"n/a",IF(ISNUMBER(INDIRECT(ADDRESS(ROW(GN32),COLUMN(GN32)-3))),Calculations_forecast!$C$3*AVERAGE(GK32:GN32),"n/a"))</f>
        <v>1170.9225000000001</v>
      </c>
      <c r="GO38" s="60">
        <f ca="1">IF(ISERROR(INDIRECT(ADDRESS(ROW(GO32),COLUMN(GO32)-3))),"n/a",IF(ISNUMBER(INDIRECT(ADDRESS(ROW(GO32),COLUMN(GO32)-3))),Calculations_forecast!$C$3*AVERAGE(GL32:GO32),"n/a"))</f>
        <v>1185.4350000000002</v>
      </c>
      <c r="GP38" s="122">
        <f ca="1">IF(ISERROR(INDIRECT(ADDRESS(ROW(GP32),COLUMN(GP32)-3))),"n/a",IF(ISNUMBER(INDIRECT(ADDRESS(ROW(GP32),COLUMN(GP32)-3))),Calculations_forecast!$C$3*AVERAGE(GM32:GP32),"n/a"))</f>
        <v>1202.2424999999998</v>
      </c>
      <c r="GQ38" s="122">
        <f ca="1">IF(ISERROR(INDIRECT(ADDRESS(ROW(GQ32),COLUMN(GQ32)-3))),"n/a",IF(ISNUMBER(INDIRECT(ADDRESS(ROW(GQ32),COLUMN(GQ32)-3))),Calculations_forecast!$C$3*AVERAGE(GN32:GQ32),"n/a"))</f>
        <v>1217.5125865370858</v>
      </c>
      <c r="GR38" s="60">
        <f ca="1">IF(ISERROR(INDIRECT(ADDRESS(ROW(GR32),COLUMN(GR32)-3))),"n/a",IF(ISNUMBER(INDIRECT(ADDRESS(ROW(GR32),COLUMN(GR32)-3))),Calculations_forecast!$C$3*AVERAGE(GO32:GR32),"n/a"))</f>
        <v>1229.5532971069351</v>
      </c>
      <c r="GS38" s="60">
        <f ca="1">IF(ISERROR(INDIRECT(ADDRESS(ROW(GS32),COLUMN(GS32)-3))),"n/a",IF(ISNUMBER(INDIRECT(ADDRESS(ROW(GS32),COLUMN(GS32)-3))),Calculations_forecast!$C$3*AVERAGE(GP32:GS32),"n/a"))</f>
        <v>1239.2897777073258</v>
      </c>
      <c r="GT38" s="60">
        <f ca="1">IF(ISERROR(INDIRECT(ADDRESS(ROW(GT32),COLUMN(GT32)-3))),"n/a",IF(ISNUMBER(INDIRECT(ADDRESS(ROW(GT32),COLUMN(GT32)-3))),Calculations_forecast!$C$3*AVERAGE(GQ32:GT32),"n/a"))</f>
        <v>1251.281796174082</v>
      </c>
      <c r="GU38" s="60">
        <f ca="1">IF(ISERROR(INDIRECT(ADDRESS(ROW(GU32),COLUMN(GU32)-3))),"n/a",IF(ISNUMBER(INDIRECT(ADDRESS(ROW(GU32),COLUMN(GU32)-3))),Calculations_forecast!$C$3*AVERAGE(GR32:GU32),"n/a"))</f>
        <v>1264.1770409715889</v>
      </c>
      <c r="GV38" s="60">
        <f ca="1">IF(ISERROR(INDIRECT(ADDRESS(ROW(GV32),COLUMN(GV32)-3))),"n/a",IF(ISNUMBER(INDIRECT(ADDRESS(ROW(GV32),COLUMN(GV32)-3))),Calculations_forecast!$C$3*AVERAGE(GS32:GV32),"n/a"))</f>
        <v>1277.8135793493159</v>
      </c>
      <c r="GW38" s="60">
        <f ca="1">IF(ISERROR(INDIRECT(ADDRESS(ROW(GW32),COLUMN(GW32)-3))),"n/a",IF(ISNUMBER(INDIRECT(ADDRESS(ROW(GW32),COLUMN(GW32)-3))),Calculations_forecast!$C$3*AVERAGE(GT32:GW32),"n/a"))</f>
        <v>1291.9234575534354</v>
      </c>
      <c r="GX38" s="60">
        <f ca="1">IF(ISERROR(INDIRECT(ADDRESS(ROW(GX32),COLUMN(GX32)-3))),"n/a",IF(ISNUMBER(INDIRECT(ADDRESS(ROW(GX32),COLUMN(GX32)-3))),Calculations_forecast!$C$3*AVERAGE(GU32:GX32),"n/a"))</f>
        <v>1307.6475134803497</v>
      </c>
      <c r="GY38" s="60">
        <f ca="1">IF(ISERROR(INDIRECT(ADDRESS(ROW(GY32),COLUMN(GY32)-3))),"n/a",IF(ISNUMBER(INDIRECT(ADDRESS(ROW(GY32),COLUMN(GY32)-3))),Calculations_forecast!$C$3*AVERAGE(GV32:GY32),"n/a"))</f>
        <v>1324.0684178240015</v>
      </c>
      <c r="GZ38" s="122">
        <f ca="1">IF(ISERROR(INDIRECT(ADDRESS(ROW(GZ32),COLUMN(GZ32)-3))),"n/a",IF(ISNUMBER(INDIRECT(ADDRESS(ROW(GZ32),COLUMN(GZ32)-3))),Calculations_forecast!$C$3*AVERAGE(GW32:GZ32),"n/a"))</f>
        <v>1341.1746458373457</v>
      </c>
      <c r="HA38" s="122">
        <f ca="1">IF(ISERROR(INDIRECT(ADDRESS(ROW(HA32),COLUMN(HA32)-3))),"n/a",IF(ISNUMBER(INDIRECT(ADDRESS(ROW(HA32),COLUMN(HA32)-3))),Calculations_forecast!$C$3*AVERAGE(GX32:HA32),"n/a"))</f>
        <v>1359.0192146159563</v>
      </c>
      <c r="HB38" s="122">
        <f ca="1">IF(ISERROR(INDIRECT(ADDRESS(ROW(HB32),COLUMN(HB32)-3))),"n/a",IF(ISNUMBER(INDIRECT(ADDRESS(ROW(HB32),COLUMN(HB32)-3))),Calculations_forecast!$C$3*AVERAGE(GY32:HB32),"n/a"))</f>
        <v>1380.9619867099852</v>
      </c>
      <c r="HC38" s="60">
        <f ca="1">IF(ISERROR(INDIRECT(ADDRESS(ROW(HC32),COLUMN(HC32)-3))),"n/a",IF(ISNUMBER(INDIRECT(ADDRESS(ROW(HC32),COLUMN(HC32)-3))),Calculations_forecast!$C$3*AVERAGE(GZ32:HC32),"n/a"))</f>
        <v>1404.2415978976276</v>
      </c>
      <c r="IW38"/>
      <c r="IX38"/>
      <c r="IY38"/>
    </row>
    <row r="39" spans="1:259">
      <c r="A39" s="7" t="s">
        <v>165</v>
      </c>
      <c r="B39" t="s">
        <v>163</v>
      </c>
      <c r="C39" s="60" t="str">
        <f ca="1">IF(ISERROR(INDIRECT(ADDRESS(ROW(C33),COLUMN(C33)-3))),"n/a",IF(ISNUMBER(INDIRECT(ADDRESS(ROW(C33),COLUMN(C33)-3))),Calculations_forecast!$C$4*AVERAGE(C33:C33),"n/a"))</f>
        <v>n/a</v>
      </c>
      <c r="D39" s="60" t="str">
        <f ca="1">IF(ISERROR(INDIRECT(ADDRESS(ROW(D33),COLUMN(D33)-3))),"n/a",IF(ISNUMBER(INDIRECT(ADDRESS(ROW(D33),COLUMN(D33)-3))),Calculations_forecast!$C$4*AVERAGE(D33:D33),"n/a"))</f>
        <v>n/a</v>
      </c>
      <c r="E39" s="60" t="str">
        <f ca="1">IF(ISERROR(INDIRECT(ADDRESS(ROW(E33),COLUMN(E33)-3))),"n/a",IF(ISNUMBER(INDIRECT(ADDRESS(ROW(E33),COLUMN(E33)-3))),Calculations_forecast!$C$4*AVERAGE(E33:E33),"n/a"))</f>
        <v>n/a</v>
      </c>
      <c r="F39" s="60">
        <f ca="1">IF(ISERROR(INDIRECT(ADDRESS(ROW(F33),COLUMN(F33)-3))),"n/a",IF(ISNUMBER(INDIRECT(ADDRESS(ROW(F33),COLUMN(F33)-3))),Calculations_forecast!$C$4*AVERAGE(F33:F33),"n/a"))</f>
        <v>57.51</v>
      </c>
      <c r="G39" s="60">
        <f ca="1">IF(ISERROR(INDIRECT(ADDRESS(ROW(G33),COLUMN(G33)-3))),"n/a",IF(ISNUMBER(INDIRECT(ADDRESS(ROW(G33),COLUMN(G33)-3))),Calculations_forecast!$C$4*AVERAGE(G33:G33),"n/a"))</f>
        <v>58.769999999999996</v>
      </c>
      <c r="H39" s="60">
        <f ca="1">IF(ISERROR(INDIRECT(ADDRESS(ROW(H33),COLUMN(H33)-3))),"n/a",IF(ISNUMBER(INDIRECT(ADDRESS(ROW(H33),COLUMN(H33)-3))),Calculations_forecast!$C$4*AVERAGE(H33:H33),"n/a"))</f>
        <v>65.160000000000011</v>
      </c>
      <c r="I39" s="60">
        <f ca="1">IF(ISERROR(INDIRECT(ADDRESS(ROW(I33),COLUMN(I33)-3))),"n/a",IF(ISNUMBER(INDIRECT(ADDRESS(ROW(I33),COLUMN(I33)-3))),Calculations_forecast!$C$4*AVERAGE(I33:I33),"n/a"))</f>
        <v>64.620000000000019</v>
      </c>
      <c r="J39" s="60">
        <f ca="1">IF(ISERROR(INDIRECT(ADDRESS(ROW(J33),COLUMN(J33)-3))),"n/a",IF(ISNUMBER(INDIRECT(ADDRESS(ROW(J33),COLUMN(J33)-3))),Calculations_forecast!$C$4*AVERAGE(J33:J33),"n/a"))</f>
        <v>65.610000000000014</v>
      </c>
      <c r="K39" s="60">
        <f ca="1">IF(ISERROR(INDIRECT(ADDRESS(ROW(K33),COLUMN(K33)-3))),"n/a",IF(ISNUMBER(INDIRECT(ADDRESS(ROW(K33),COLUMN(K33)-3))),Calculations_forecast!$C$4*AVERAGE(K33:K33),"n/a"))</f>
        <v>67.59</v>
      </c>
      <c r="L39" s="60">
        <f ca="1">IF(ISERROR(INDIRECT(ADDRESS(ROW(L33),COLUMN(L33)-3))),"n/a",IF(ISNUMBER(INDIRECT(ADDRESS(ROW(L33),COLUMN(L33)-3))),Calculations_forecast!$C$4*AVERAGE(K33:L33),"n/a"))</f>
        <v>67.59</v>
      </c>
      <c r="M39" s="60">
        <f ca="1">IF(ISERROR(INDIRECT(ADDRESS(ROW(M33),COLUMN(M33)-3))),"n/a",IF(ISNUMBER(INDIRECT(ADDRESS(ROW(M33),COLUMN(M33)-3))),Calculations_forecast!$C$4*AVERAGE(K33:M33),"n/a"))</f>
        <v>67.650000000000006</v>
      </c>
      <c r="N39" s="60">
        <f ca="1">IF(ISERROR(INDIRECT(ADDRESS(ROW(N33),COLUMN(N33)-3))),"n/a",IF(ISNUMBER(INDIRECT(ADDRESS(ROW(N33),COLUMN(N33)-3))),Calculations_forecast!$C$4*AVERAGE(K33:N33),"n/a"))</f>
        <v>69.952500000000001</v>
      </c>
      <c r="O39" s="60">
        <f ca="1">IF(ISERROR(INDIRECT(ADDRESS(ROW(O33),COLUMN(O33)-3))),"n/a",IF(ISNUMBER(INDIRECT(ADDRESS(ROW(O33),COLUMN(O33)-3))),Calculations_forecast!$C$4*AVERAGE(L33:O33),"n/a"))</f>
        <v>72.607500000000016</v>
      </c>
      <c r="P39" s="60">
        <f ca="1">IF(ISERROR(INDIRECT(ADDRESS(ROW(P33),COLUMN(P33)-3))),"n/a",IF(ISNUMBER(INDIRECT(ADDRESS(ROW(P33),COLUMN(P33)-3))),Calculations_forecast!$C$4*AVERAGE(M33:P33),"n/a"))</f>
        <v>75.510000000000005</v>
      </c>
      <c r="Q39" s="60">
        <f ca="1">IF(ISERROR(INDIRECT(ADDRESS(ROW(Q33),COLUMN(Q33)-3))),"n/a",IF(ISNUMBER(INDIRECT(ADDRESS(ROW(Q33),COLUMN(Q33)-3))),Calculations_forecast!$C$4*AVERAGE(N33:Q33),"n/a"))</f>
        <v>78.614999999999995</v>
      </c>
      <c r="R39" s="60">
        <f ca="1">IF(ISERROR(INDIRECT(ADDRESS(ROW(R33),COLUMN(R33)-3))),"n/a",IF(ISNUMBER(INDIRECT(ADDRESS(ROW(R33),COLUMN(R33)-3))),Calculations_forecast!$C$4*AVERAGE(O33:R33),"n/a"))</f>
        <v>79.92</v>
      </c>
      <c r="S39" s="60">
        <f ca="1">IF(ISERROR(INDIRECT(ADDRESS(ROW(S33),COLUMN(S33)-3))),"n/a",IF(ISNUMBER(INDIRECT(ADDRESS(ROW(S33),COLUMN(S33)-3))),Calculations_forecast!$C$4*AVERAGE(P33:S33),"n/a"))</f>
        <v>81.877499999999998</v>
      </c>
      <c r="T39" s="60">
        <f ca="1">IF(ISERROR(INDIRECT(ADDRESS(ROW(T33),COLUMN(T33)-3))),"n/a",IF(ISNUMBER(INDIRECT(ADDRESS(ROW(T33),COLUMN(T33)-3))),Calculations_forecast!$C$4*AVERAGE(Q33:T33),"n/a"))</f>
        <v>85.004999999999995</v>
      </c>
      <c r="U39" s="60">
        <f ca="1">IF(ISERROR(INDIRECT(ADDRESS(ROW(U33),COLUMN(U33)-3))),"n/a",IF(ISNUMBER(INDIRECT(ADDRESS(ROW(U33),COLUMN(U33)-3))),Calculations_forecast!$C$4*AVERAGE(R33:U33),"n/a"))</f>
        <v>89.212500000000006</v>
      </c>
      <c r="V39" s="60">
        <f ca="1">IF(ISERROR(INDIRECT(ADDRESS(ROW(V33),COLUMN(V33)-3))),"n/a",IF(ISNUMBER(INDIRECT(ADDRESS(ROW(V33),COLUMN(V33)-3))),Calculations_forecast!$C$4*AVERAGE(S33:V33),"n/a"))</f>
        <v>94.185000000000002</v>
      </c>
      <c r="W39" s="60">
        <f ca="1">IF(ISERROR(INDIRECT(ADDRESS(ROW(W33),COLUMN(W33)-3))),"n/a",IF(ISNUMBER(INDIRECT(ADDRESS(ROW(W33),COLUMN(W33)-3))),Calculations_forecast!$C$4*AVERAGE(T33:W33),"n/a"))</f>
        <v>100.10249999999999</v>
      </c>
      <c r="X39" s="60">
        <f ca="1">IF(ISERROR(INDIRECT(ADDRESS(ROW(X33),COLUMN(X33)-3))),"n/a",IF(ISNUMBER(INDIRECT(ADDRESS(ROW(X33),COLUMN(X33)-3))),Calculations_forecast!$C$4*AVERAGE(U33:X33),"n/a"))</f>
        <v>107.7075</v>
      </c>
      <c r="Y39" s="60">
        <f ca="1">IF(ISERROR(INDIRECT(ADDRESS(ROW(Y33),COLUMN(Y33)-3))),"n/a",IF(ISNUMBER(INDIRECT(ADDRESS(ROW(Y33),COLUMN(Y33)-3))),Calculations_forecast!$C$4*AVERAGE(V33:Y33),"n/a"))</f>
        <v>114.5025</v>
      </c>
      <c r="Z39" s="60">
        <f ca="1">IF(ISERROR(INDIRECT(ADDRESS(ROW(Z33),COLUMN(Z33)-3))),"n/a",IF(ISNUMBER(INDIRECT(ADDRESS(ROW(Z33),COLUMN(Z33)-3))),Calculations_forecast!$C$4*AVERAGE(W33:Z33),"n/a"))</f>
        <v>120.28499999999998</v>
      </c>
      <c r="AA39" s="60">
        <f ca="1">IF(ISERROR(INDIRECT(ADDRESS(ROW(AA33),COLUMN(AA33)-3))),"n/a",IF(ISNUMBER(INDIRECT(ADDRESS(ROW(AA33),COLUMN(AA33)-3))),Calculations_forecast!$C$4*AVERAGE(X33:AA33),"n/a"))</f>
        <v>124.78500000000001</v>
      </c>
      <c r="AB39" s="60">
        <f ca="1">IF(ISERROR(INDIRECT(ADDRESS(ROW(AB33),COLUMN(AB33)-3))),"n/a",IF(ISNUMBER(INDIRECT(ADDRESS(ROW(AB33),COLUMN(AB33)-3))),Calculations_forecast!$C$4*AVERAGE(Y33:AB33),"n/a"))</f>
        <v>125.685</v>
      </c>
      <c r="AC39" s="60">
        <f ca="1">IF(ISERROR(INDIRECT(ADDRESS(ROW(AC33),COLUMN(AC33)-3))),"n/a",IF(ISNUMBER(INDIRECT(ADDRESS(ROW(AC33),COLUMN(AC33)-3))),Calculations_forecast!$C$4*AVERAGE(Z33:AC33),"n/a"))</f>
        <v>127.26</v>
      </c>
      <c r="AD39" s="60">
        <f ca="1">IF(ISERROR(INDIRECT(ADDRESS(ROW(AD33),COLUMN(AD33)-3))),"n/a",IF(ISNUMBER(INDIRECT(ADDRESS(ROW(AD33),COLUMN(AD33)-3))),Calculations_forecast!$C$4*AVERAGE(AA33:AD33),"n/a"))</f>
        <v>129.01499999999999</v>
      </c>
      <c r="AE39" s="60">
        <f ca="1">IF(ISERROR(INDIRECT(ADDRESS(ROW(AE33),COLUMN(AE33)-3))),"n/a",IF(ISNUMBER(INDIRECT(ADDRESS(ROW(AE33),COLUMN(AE33)-3))),Calculations_forecast!$C$4*AVERAGE(AB33:AE33),"n/a"))</f>
        <v>130.47749999999999</v>
      </c>
      <c r="AF39" s="60">
        <f ca="1">IF(ISERROR(INDIRECT(ADDRESS(ROW(AF33),COLUMN(AF33)-3))),"n/a",IF(ISNUMBER(INDIRECT(ADDRESS(ROW(AF33),COLUMN(AF33)-3))),Calculations_forecast!$C$4*AVERAGE(AC33:AF33),"n/a"))</f>
        <v>132.16500000000002</v>
      </c>
      <c r="AG39" s="60">
        <f ca="1">IF(ISERROR(INDIRECT(ADDRESS(ROW(AG33),COLUMN(AG33)-3))),"n/a",IF(ISNUMBER(INDIRECT(ADDRESS(ROW(AG33),COLUMN(AG33)-3))),Calculations_forecast!$C$4*AVERAGE(AD33:AG33),"n/a"))</f>
        <v>133.85249999999999</v>
      </c>
      <c r="AH39" s="60">
        <f ca="1">IF(ISERROR(INDIRECT(ADDRESS(ROW(AH33),COLUMN(AH33)-3))),"n/a",IF(ISNUMBER(INDIRECT(ADDRESS(ROW(AH33),COLUMN(AH33)-3))),Calculations_forecast!$C$4*AVERAGE(AE33:AH33),"n/a"))</f>
        <v>135.58500000000001</v>
      </c>
      <c r="AI39" s="60">
        <f ca="1">IF(ISERROR(INDIRECT(ADDRESS(ROW(AI33),COLUMN(AI33)-3))),"n/a",IF(ISNUMBER(INDIRECT(ADDRESS(ROW(AI33),COLUMN(AI33)-3))),Calculations_forecast!$C$4*AVERAGE(AF33:AI33),"n/a"))</f>
        <v>137.29500000000002</v>
      </c>
      <c r="AJ39" s="60">
        <f ca="1">IF(ISERROR(INDIRECT(ADDRESS(ROW(AJ33),COLUMN(AJ33)-3))),"n/a",IF(ISNUMBER(INDIRECT(ADDRESS(ROW(AJ33),COLUMN(AJ33)-3))),Calculations_forecast!$C$4*AVERAGE(AG33:AJ33),"n/a"))</f>
        <v>139.13999999999999</v>
      </c>
      <c r="AK39" s="60">
        <f ca="1">IF(ISERROR(INDIRECT(ADDRESS(ROW(AK33),COLUMN(AK33)-3))),"n/a",IF(ISNUMBER(INDIRECT(ADDRESS(ROW(AK33),COLUMN(AK33)-3))),Calculations_forecast!$C$4*AVERAGE(AH33:AK33),"n/a"))</f>
        <v>141.345</v>
      </c>
      <c r="AL39" s="60">
        <f ca="1">IF(ISERROR(INDIRECT(ADDRESS(ROW(AL33),COLUMN(AL33)-3))),"n/a",IF(ISNUMBER(INDIRECT(ADDRESS(ROW(AL33),COLUMN(AL33)-3))),Calculations_forecast!$C$4*AVERAGE(AI33:AL33),"n/a"))</f>
        <v>143.36999999999998</v>
      </c>
      <c r="AM39" s="60">
        <f ca="1">IF(ISERROR(INDIRECT(ADDRESS(ROW(AM33),COLUMN(AM33)-3))),"n/a",IF(ISNUMBER(INDIRECT(ADDRESS(ROW(AM33),COLUMN(AM33)-3))),Calculations_forecast!$C$4*AVERAGE(AJ33:AM33),"n/a"))</f>
        <v>145.82250000000002</v>
      </c>
      <c r="AN39" s="60">
        <f ca="1">IF(ISERROR(INDIRECT(ADDRESS(ROW(AN33),COLUMN(AN33)-3))),"n/a",IF(ISNUMBER(INDIRECT(ADDRESS(ROW(AN33),COLUMN(AN33)-3))),Calculations_forecast!$C$4*AVERAGE(AK33:AN33),"n/a"))</f>
        <v>148.92749999999998</v>
      </c>
      <c r="AO39" s="60">
        <f ca="1">IF(ISERROR(INDIRECT(ADDRESS(ROW(AO33),COLUMN(AO33)-3))),"n/a",IF(ISNUMBER(INDIRECT(ADDRESS(ROW(AO33),COLUMN(AO33)-3))),Calculations_forecast!$C$4*AVERAGE(AL33:AO33),"n/a"))</f>
        <v>153.58499999999998</v>
      </c>
      <c r="AP39" s="60">
        <f ca="1">IF(ISERROR(INDIRECT(ADDRESS(ROW(AP33),COLUMN(AP33)-3))),"n/a",IF(ISNUMBER(INDIRECT(ADDRESS(ROW(AP33),COLUMN(AP33)-3))),Calculations_forecast!$C$4*AVERAGE(AM33:AP33),"n/a"))</f>
        <v>158.71500000000003</v>
      </c>
      <c r="AQ39" s="60">
        <f ca="1">IF(ISERROR(INDIRECT(ADDRESS(ROW(AQ33),COLUMN(AQ33)-3))),"n/a",IF(ISNUMBER(INDIRECT(ADDRESS(ROW(AQ33),COLUMN(AQ33)-3))),Calculations_forecast!$C$4*AVERAGE(AN33:AQ33),"n/a"))</f>
        <v>164.85750000000002</v>
      </c>
      <c r="AR39" s="60">
        <f ca="1">IF(ISERROR(INDIRECT(ADDRESS(ROW(AR33),COLUMN(AR33)-3))),"n/a",IF(ISNUMBER(INDIRECT(ADDRESS(ROW(AR33),COLUMN(AR33)-3))),Calculations_forecast!$C$4*AVERAGE(AO33:AR33),"n/a"))</f>
        <v>171.51749999999998</v>
      </c>
      <c r="AS39" s="60">
        <f ca="1">IF(ISERROR(INDIRECT(ADDRESS(ROW(AS33),COLUMN(AS33)-3))),"n/a",IF(ISNUMBER(INDIRECT(ADDRESS(ROW(AS33),COLUMN(AS33)-3))),Calculations_forecast!$C$4*AVERAGE(AP33:AS33),"n/a"))</f>
        <v>181.32749999999999</v>
      </c>
      <c r="AT39" s="60">
        <f ca="1">IF(ISERROR(INDIRECT(ADDRESS(ROW(AT33),COLUMN(AT33)-3))),"n/a",IF(ISNUMBER(INDIRECT(ADDRESS(ROW(AT33),COLUMN(AT33)-3))),Calculations_forecast!$C$4*AVERAGE(AQ33:AT33),"n/a"))</f>
        <v>190.32749999999999</v>
      </c>
      <c r="AU39" s="60">
        <f ca="1">IF(ISERROR(INDIRECT(ADDRESS(ROW(AU33),COLUMN(AU33)-3))),"n/a",IF(ISNUMBER(INDIRECT(ADDRESS(ROW(AU33),COLUMN(AU33)-3))),Calculations_forecast!$C$4*AVERAGE(AR33:AU33),"n/a"))</f>
        <v>198.13500000000005</v>
      </c>
      <c r="AV39" s="60">
        <f ca="1">IF(ISERROR(INDIRECT(ADDRESS(ROW(AV33),COLUMN(AV33)-3))),"n/a",IF(ISNUMBER(INDIRECT(ADDRESS(ROW(AV33),COLUMN(AV33)-3))),Calculations_forecast!$C$4*AVERAGE(AS33:AV33),"n/a"))</f>
        <v>204.77249999999998</v>
      </c>
      <c r="AW39" s="60">
        <f ca="1">IF(ISERROR(INDIRECT(ADDRESS(ROW(AW33),COLUMN(AW33)-3))),"n/a",IF(ISNUMBER(INDIRECT(ADDRESS(ROW(AW33),COLUMN(AW33)-3))),Calculations_forecast!$C$4*AVERAGE(AT33:AW33),"n/a"))</f>
        <v>208.755</v>
      </c>
      <c r="AX39" s="60">
        <f ca="1">IF(ISERROR(INDIRECT(ADDRESS(ROW(AX33),COLUMN(AX33)-3))),"n/a",IF(ISNUMBER(INDIRECT(ADDRESS(ROW(AX33),COLUMN(AX33)-3))),Calculations_forecast!$C$4*AVERAGE(AU33:AX33),"n/a"))</f>
        <v>212.94</v>
      </c>
      <c r="AY39" s="60">
        <f ca="1">IF(ISERROR(INDIRECT(ADDRESS(ROW(AY33),COLUMN(AY33)-3))),"n/a",IF(ISNUMBER(INDIRECT(ADDRESS(ROW(AY33),COLUMN(AY33)-3))),Calculations_forecast!$C$4*AVERAGE(AV33:AY33),"n/a"))</f>
        <v>217.0575</v>
      </c>
      <c r="AZ39" s="60">
        <f ca="1">IF(ISERROR(INDIRECT(ADDRESS(ROW(AZ33),COLUMN(AZ33)-3))),"n/a",IF(ISNUMBER(INDIRECT(ADDRESS(ROW(AZ33),COLUMN(AZ33)-3))),Calculations_forecast!$C$4*AVERAGE(AW33:AZ33),"n/a"))</f>
        <v>222.5925</v>
      </c>
      <c r="BA39" s="60">
        <f ca="1">IF(ISERROR(INDIRECT(ADDRESS(ROW(BA33),COLUMN(BA33)-3))),"n/a",IF(ISNUMBER(INDIRECT(ADDRESS(ROW(BA33),COLUMN(BA33)-3))),Calculations_forecast!$C$4*AVERAGE(AX33:BA33),"n/a"))</f>
        <v>227.70000000000002</v>
      </c>
      <c r="BB39" s="60">
        <f ca="1">IF(ISERROR(INDIRECT(ADDRESS(ROW(BB33),COLUMN(BB33)-3))),"n/a",IF(ISNUMBER(INDIRECT(ADDRESS(ROW(BB33),COLUMN(BB33)-3))),Calculations_forecast!$C$4*AVERAGE(AY33:BB33),"n/a"))</f>
        <v>235.77750000000003</v>
      </c>
      <c r="BC39" s="60">
        <f ca="1">IF(ISERROR(INDIRECT(ADDRESS(ROW(BC33),COLUMN(BC33)-3))),"n/a",IF(ISNUMBER(INDIRECT(ADDRESS(ROW(BC33),COLUMN(BC33)-3))),Calculations_forecast!$C$4*AVERAGE(AZ33:BC33),"n/a"))</f>
        <v>243.06750000000005</v>
      </c>
      <c r="BD39" s="60">
        <f ca="1">IF(ISERROR(INDIRECT(ADDRESS(ROW(BD33),COLUMN(BD33)-3))),"n/a",IF(ISNUMBER(INDIRECT(ADDRESS(ROW(BD33),COLUMN(BD33)-3))),Calculations_forecast!$C$4*AVERAGE(BA33:BD33),"n/a"))</f>
        <v>249.93000000000004</v>
      </c>
      <c r="BE39" s="60">
        <f ca="1">IF(ISERROR(INDIRECT(ADDRESS(ROW(BE33),COLUMN(BE33)-3))),"n/a",IF(ISNUMBER(INDIRECT(ADDRESS(ROW(BE33),COLUMN(BE33)-3))),Calculations_forecast!$C$4*AVERAGE(BB33:BE33),"n/a"))</f>
        <v>251.91000000000003</v>
      </c>
      <c r="BF39" s="60">
        <f ca="1">IF(ISERROR(INDIRECT(ADDRESS(ROW(BF33),COLUMN(BF33)-3))),"n/a",IF(ISNUMBER(INDIRECT(ADDRESS(ROW(BF33),COLUMN(BF33)-3))),Calculations_forecast!$C$4*AVERAGE(BC33:BF33),"n/a"))</f>
        <v>250.9425</v>
      </c>
      <c r="BG39" s="60">
        <f ca="1">IF(ISERROR(INDIRECT(ADDRESS(ROW(BG33),COLUMN(BG33)-3))),"n/a",IF(ISNUMBER(INDIRECT(ADDRESS(ROW(BG33),COLUMN(BG33)-3))),Calculations_forecast!$C$4*AVERAGE(BD33:BG33),"n/a"))</f>
        <v>250.60499999999999</v>
      </c>
      <c r="BH39" s="60">
        <f ca="1">IF(ISERROR(INDIRECT(ADDRESS(ROW(BH33),COLUMN(BH33)-3))),"n/a",IF(ISNUMBER(INDIRECT(ADDRESS(ROW(BH33),COLUMN(BH33)-3))),Calculations_forecast!$C$4*AVERAGE(BE33:BH33),"n/a"))</f>
        <v>249.54749999999999</v>
      </c>
      <c r="BI39" s="60">
        <f ca="1">IF(ISERROR(INDIRECT(ADDRESS(ROW(BI33),COLUMN(BI33)-3))),"n/a",IF(ISNUMBER(INDIRECT(ADDRESS(ROW(BI33),COLUMN(BI33)-3))),Calculations_forecast!$C$4*AVERAGE(BF33:BI33),"n/a"))</f>
        <v>250.04249999999999</v>
      </c>
      <c r="BJ39" s="60">
        <f ca="1">IF(ISERROR(INDIRECT(ADDRESS(ROW(BJ33),COLUMN(BJ33)-3))),"n/a",IF(ISNUMBER(INDIRECT(ADDRESS(ROW(BJ33),COLUMN(BJ33)-3))),Calculations_forecast!$C$4*AVERAGE(BG33:BJ33),"n/a"))</f>
        <v>251.59500000000003</v>
      </c>
      <c r="BK39" s="60">
        <f ca="1">IF(ISERROR(INDIRECT(ADDRESS(ROW(BK33),COLUMN(BK33)-3))),"n/a",IF(ISNUMBER(INDIRECT(ADDRESS(ROW(BK33),COLUMN(BK33)-3))),Calculations_forecast!$C$4*AVERAGE(BH33:BK33),"n/a"))</f>
        <v>254.67750000000004</v>
      </c>
      <c r="BL39" s="60">
        <f ca="1">IF(ISERROR(INDIRECT(ADDRESS(ROW(BL33),COLUMN(BL33)-3))),"n/a",IF(ISNUMBER(INDIRECT(ADDRESS(ROW(BL33),COLUMN(BL33)-3))),Calculations_forecast!$C$4*AVERAGE(BI33:BL33),"n/a"))</f>
        <v>257.71500000000003</v>
      </c>
      <c r="BM39" s="60">
        <f ca="1">IF(ISERROR(INDIRECT(ADDRESS(ROW(BM33),COLUMN(BM33)-3))),"n/a",IF(ISNUMBER(INDIRECT(ADDRESS(ROW(BM33),COLUMN(BM33)-3))),Calculations_forecast!$C$4*AVERAGE(BJ33:BM33),"n/a"))</f>
        <v>261.58500000000004</v>
      </c>
      <c r="BN39" s="60">
        <f ca="1">IF(ISERROR(INDIRECT(ADDRESS(ROW(BN33),COLUMN(BN33)-3))),"n/a",IF(ISNUMBER(INDIRECT(ADDRESS(ROW(BN33),COLUMN(BN33)-3))),Calculations_forecast!$C$4*AVERAGE(BK33:BN33),"n/a"))</f>
        <v>264.33000000000004</v>
      </c>
      <c r="BO39" s="60">
        <f ca="1">IF(ISERROR(INDIRECT(ADDRESS(ROW(BO33),COLUMN(BO33)-3))),"n/a",IF(ISNUMBER(INDIRECT(ADDRESS(ROW(BO33),COLUMN(BO33)-3))),Calculations_forecast!$C$4*AVERAGE(BL33:BO33),"n/a"))</f>
        <v>267.25500000000005</v>
      </c>
      <c r="BP39" s="60">
        <f ca="1">IF(ISERROR(INDIRECT(ADDRESS(ROW(BP33),COLUMN(BP33)-3))),"n/a",IF(ISNUMBER(INDIRECT(ADDRESS(ROW(BP33),COLUMN(BP33)-3))),Calculations_forecast!$C$4*AVERAGE(BM33:BP33),"n/a"))</f>
        <v>270.81</v>
      </c>
      <c r="BQ39" s="60">
        <f ca="1">IF(ISERROR(INDIRECT(ADDRESS(ROW(BQ33),COLUMN(BQ33)-3))),"n/a",IF(ISNUMBER(INDIRECT(ADDRESS(ROW(BQ33),COLUMN(BQ33)-3))),Calculations_forecast!$C$4*AVERAGE(BN33:BQ33),"n/a"))</f>
        <v>274.81500000000005</v>
      </c>
      <c r="BR39" s="60">
        <f ca="1">IF(ISERROR(INDIRECT(ADDRESS(ROW(BR33),COLUMN(BR33)-3))),"n/a",IF(ISNUMBER(INDIRECT(ADDRESS(ROW(BR33),COLUMN(BR33)-3))),Calculations_forecast!$C$4*AVERAGE(BO33:BR33),"n/a"))</f>
        <v>278.73</v>
      </c>
      <c r="BS39" s="60">
        <f ca="1">IF(ISERROR(INDIRECT(ADDRESS(ROW(BS33),COLUMN(BS33)-3))),"n/a",IF(ISNUMBER(INDIRECT(ADDRESS(ROW(BS33),COLUMN(BS33)-3))),Calculations_forecast!$C$4*AVERAGE(BP33:BS33),"n/a"))</f>
        <v>281.27249999999998</v>
      </c>
      <c r="BT39" s="60">
        <f ca="1">IF(ISERROR(INDIRECT(ADDRESS(ROW(BT33),COLUMN(BT33)-3))),"n/a",IF(ISNUMBER(INDIRECT(ADDRESS(ROW(BT33),COLUMN(BT33)-3))),Calculations_forecast!$C$4*AVERAGE(BQ33:BT33),"n/a"))</f>
        <v>283.77000000000004</v>
      </c>
      <c r="BU39" s="60">
        <f ca="1">IF(ISERROR(INDIRECT(ADDRESS(ROW(BU33),COLUMN(BU33)-3))),"n/a",IF(ISNUMBER(INDIRECT(ADDRESS(ROW(BU33),COLUMN(BU33)-3))),Calculations_forecast!$C$4*AVERAGE(BR33:BU33),"n/a"))</f>
        <v>285.07499999999999</v>
      </c>
      <c r="BV39" s="60">
        <f ca="1">IF(ISERROR(INDIRECT(ADDRESS(ROW(BV33),COLUMN(BV33)-3))),"n/a",IF(ISNUMBER(INDIRECT(ADDRESS(ROW(BV33),COLUMN(BV33)-3))),Calculations_forecast!$C$4*AVERAGE(BS33:BV33),"n/a"))</f>
        <v>286.67250000000001</v>
      </c>
      <c r="BW39" s="60">
        <f ca="1">IF(ISERROR(INDIRECT(ADDRESS(ROW(BW33),COLUMN(BW33)-3))),"n/a",IF(ISNUMBER(INDIRECT(ADDRESS(ROW(BW33),COLUMN(BW33)-3))),Calculations_forecast!$C$4*AVERAGE(BT33:BW33),"n/a"))</f>
        <v>291.15000000000003</v>
      </c>
      <c r="BX39" s="60">
        <f ca="1">IF(ISERROR(INDIRECT(ADDRESS(ROW(BX33),COLUMN(BX33)-3))),"n/a",IF(ISNUMBER(INDIRECT(ADDRESS(ROW(BX33),COLUMN(BX33)-3))),Calculations_forecast!$C$4*AVERAGE(BU33:BX33),"n/a"))</f>
        <v>294.9975</v>
      </c>
      <c r="BY39" s="60">
        <f ca="1">IF(ISERROR(INDIRECT(ADDRESS(ROW(BY33),COLUMN(BY33)-3))),"n/a",IF(ISNUMBER(INDIRECT(ADDRESS(ROW(BY33),COLUMN(BY33)-3))),Calculations_forecast!$C$4*AVERAGE(BV33:BY33),"n/a"))</f>
        <v>299.34000000000003</v>
      </c>
      <c r="BZ39" s="60">
        <f ca="1">IF(ISERROR(INDIRECT(ADDRESS(ROW(BZ33),COLUMN(BZ33)-3))),"n/a",IF(ISNUMBER(INDIRECT(ADDRESS(ROW(BZ33),COLUMN(BZ33)-3))),Calculations_forecast!$C$4*AVERAGE(BW33:BZ33),"n/a"))</f>
        <v>303.77249999999998</v>
      </c>
      <c r="CA39" s="60">
        <f ca="1">IF(ISERROR(INDIRECT(ADDRESS(ROW(CA33),COLUMN(CA33)-3))),"n/a",IF(ISNUMBER(INDIRECT(ADDRESS(ROW(CA33),COLUMN(CA33)-3))),Calculations_forecast!$C$4*AVERAGE(BX33:CA33),"n/a"))</f>
        <v>308.47500000000002</v>
      </c>
      <c r="CB39" s="60">
        <f ca="1">IF(ISERROR(INDIRECT(ADDRESS(ROW(CB33),COLUMN(CB33)-3))),"n/a",IF(ISNUMBER(INDIRECT(ADDRESS(ROW(CB33),COLUMN(CB33)-3))),Calculations_forecast!$C$4*AVERAGE(BY33:CB33),"n/a"))</f>
        <v>313.62750000000005</v>
      </c>
      <c r="CC39" s="60">
        <f ca="1">IF(ISERROR(INDIRECT(ADDRESS(ROW(CC33),COLUMN(CC33)-3))),"n/a",IF(ISNUMBER(INDIRECT(ADDRESS(ROW(CC33),COLUMN(CC33)-3))),Calculations_forecast!$C$4*AVERAGE(BZ33:CC33),"n/a"))</f>
        <v>319.25250000000005</v>
      </c>
      <c r="CD39" s="60">
        <f ca="1">IF(ISERROR(INDIRECT(ADDRESS(ROW(CD33),COLUMN(CD33)-3))),"n/a",IF(ISNUMBER(INDIRECT(ADDRESS(ROW(CD33),COLUMN(CD33)-3))),Calculations_forecast!$C$4*AVERAGE(CA33:CD33),"n/a"))</f>
        <v>325.82249999999999</v>
      </c>
      <c r="CE39" s="60">
        <f ca="1">IF(ISERROR(INDIRECT(ADDRESS(ROW(CE33),COLUMN(CE33)-3))),"n/a",IF(ISNUMBER(INDIRECT(ADDRESS(ROW(CE33),COLUMN(CE33)-3))),Calculations_forecast!$C$4*AVERAGE(CB33:CE33),"n/a"))</f>
        <v>332.23500000000001</v>
      </c>
      <c r="CF39" s="60">
        <f ca="1">IF(ISERROR(INDIRECT(ADDRESS(ROW(CF33),COLUMN(CF33)-3))),"n/a",IF(ISNUMBER(INDIRECT(ADDRESS(ROW(CF33),COLUMN(CF33)-3))),Calculations_forecast!$C$4*AVERAGE(CC33:CF33),"n/a"))</f>
        <v>339.36750000000001</v>
      </c>
      <c r="CG39" s="60">
        <f ca="1">IF(ISERROR(INDIRECT(ADDRESS(ROW(CG33),COLUMN(CG33)-3))),"n/a",IF(ISNUMBER(INDIRECT(ADDRESS(ROW(CG33),COLUMN(CG33)-3))),Calculations_forecast!$C$4*AVERAGE(CD33:CG33),"n/a"))</f>
        <v>346.45499999999993</v>
      </c>
      <c r="CH39" s="60">
        <f ca="1">IF(ISERROR(INDIRECT(ADDRESS(ROW(CH33),COLUMN(CH33)-3))),"n/a",IF(ISNUMBER(INDIRECT(ADDRESS(ROW(CH33),COLUMN(CH33)-3))),Calculations_forecast!$C$4*AVERAGE(CE33:CH33),"n/a"))</f>
        <v>354.57750000000004</v>
      </c>
      <c r="CI39" s="60">
        <f ca="1">IF(ISERROR(INDIRECT(ADDRESS(ROW(CI33),COLUMN(CI33)-3))),"n/a",IF(ISNUMBER(INDIRECT(ADDRESS(ROW(CI33),COLUMN(CI33)-3))),Calculations_forecast!$C$4*AVERAGE(CF33:CI33),"n/a"))</f>
        <v>363.69000000000005</v>
      </c>
      <c r="CJ39" s="60">
        <f ca="1">IF(ISERROR(INDIRECT(ADDRESS(ROW(CJ33),COLUMN(CJ33)-3))),"n/a",IF(ISNUMBER(INDIRECT(ADDRESS(ROW(CJ33),COLUMN(CJ33)-3))),Calculations_forecast!$C$4*AVERAGE(CG33:CJ33),"n/a"))</f>
        <v>373.5675</v>
      </c>
      <c r="CK39" s="60">
        <f ca="1">IF(ISERROR(INDIRECT(ADDRESS(ROW(CK33),COLUMN(CK33)-3))),"n/a",IF(ISNUMBER(INDIRECT(ADDRESS(ROW(CK33),COLUMN(CK33)-3))),Calculations_forecast!$C$4*AVERAGE(CH33:CK33),"n/a"))</f>
        <v>382.97250000000003</v>
      </c>
      <c r="CL39" s="60">
        <f ca="1">IF(ISERROR(INDIRECT(ADDRESS(ROW(CL33),COLUMN(CL33)-3))),"n/a",IF(ISNUMBER(INDIRECT(ADDRESS(ROW(CL33),COLUMN(CL33)-3))),Calculations_forecast!$C$4*AVERAGE(CI33:CL33),"n/a"))</f>
        <v>392.46749999999997</v>
      </c>
      <c r="CM39" s="60">
        <f ca="1">IF(ISERROR(INDIRECT(ADDRESS(ROW(CM33),COLUMN(CM33)-3))),"n/a",IF(ISNUMBER(INDIRECT(ADDRESS(ROW(CM33),COLUMN(CM33)-3))),Calculations_forecast!$C$4*AVERAGE(CJ33:CM33),"n/a"))</f>
        <v>403.51500000000004</v>
      </c>
      <c r="CN39" s="60">
        <f ca="1">IF(ISERROR(INDIRECT(ADDRESS(ROW(CN33),COLUMN(CN33)-3))),"n/a",IF(ISNUMBER(INDIRECT(ADDRESS(ROW(CN33),COLUMN(CN33)-3))),Calculations_forecast!$C$4*AVERAGE(CK33:CN33),"n/a"))</f>
        <v>414.31500000000005</v>
      </c>
      <c r="CO39" s="60">
        <f ca="1">IF(ISERROR(INDIRECT(ADDRESS(ROW(CO33),COLUMN(CO33)-3))),"n/a",IF(ISNUMBER(INDIRECT(ADDRESS(ROW(CO33),COLUMN(CO33)-3))),Calculations_forecast!$C$4*AVERAGE(CL33:CO33),"n/a"))</f>
        <v>425.52</v>
      </c>
      <c r="CP39" s="60">
        <f ca="1">IF(ISERROR(INDIRECT(ADDRESS(ROW(CP33),COLUMN(CP33)-3))),"n/a",IF(ISNUMBER(INDIRECT(ADDRESS(ROW(CP33),COLUMN(CP33)-3))),Calculations_forecast!$C$4*AVERAGE(CM33:CP33),"n/a"))</f>
        <v>434.58750000000003</v>
      </c>
      <c r="CQ39" s="60">
        <f ca="1">IF(ISERROR(INDIRECT(ADDRESS(ROW(CQ33),COLUMN(CQ33)-3))),"n/a",IF(ISNUMBER(INDIRECT(ADDRESS(ROW(CQ33),COLUMN(CQ33)-3))),Calculations_forecast!$C$4*AVERAGE(CN33:CQ33),"n/a"))</f>
        <v>439.92</v>
      </c>
      <c r="CR39" s="60">
        <f ca="1">IF(ISERROR(INDIRECT(ADDRESS(ROW(CR33),COLUMN(CR33)-3))),"n/a",IF(ISNUMBER(INDIRECT(ADDRESS(ROW(CR33),COLUMN(CR33)-3))),Calculations_forecast!$C$4*AVERAGE(CO33:CR33),"n/a"))</f>
        <v>444.3075</v>
      </c>
      <c r="CS39" s="60">
        <f ca="1">IF(ISERROR(INDIRECT(ADDRESS(ROW(CS33),COLUMN(CS33)-3))),"n/a",IF(ISNUMBER(INDIRECT(ADDRESS(ROW(CS33),COLUMN(CS33)-3))),Calculations_forecast!$C$4*AVERAGE(CP33:CS33),"n/a"))</f>
        <v>448.22250000000003</v>
      </c>
      <c r="CT39" s="60">
        <f ca="1">IF(ISERROR(INDIRECT(ADDRESS(ROW(CT33),COLUMN(CT33)-3))),"n/a",IF(ISNUMBER(INDIRECT(ADDRESS(ROW(CT33),COLUMN(CT33)-3))),Calculations_forecast!$C$4*AVERAGE(CQ33:CT33),"n/a"))</f>
        <v>451.84500000000008</v>
      </c>
      <c r="CU39" s="60">
        <f ca="1">IF(ISERROR(INDIRECT(ADDRESS(ROW(CU33),COLUMN(CU33)-3))),"n/a",IF(ISNUMBER(INDIRECT(ADDRESS(ROW(CU33),COLUMN(CU33)-3))),Calculations_forecast!$C$4*AVERAGE(CR33:CU33),"n/a"))</f>
        <v>454.81500000000005</v>
      </c>
      <c r="CV39" s="60">
        <f ca="1">IF(ISERROR(INDIRECT(ADDRESS(ROW(CV33),COLUMN(CV33)-3))),"n/a",IF(ISNUMBER(INDIRECT(ADDRESS(ROW(CV33),COLUMN(CV33)-3))),Calculations_forecast!$C$4*AVERAGE(CS33:CV33),"n/a"))</f>
        <v>456.75</v>
      </c>
      <c r="CW39" s="60">
        <f ca="1">IF(ISERROR(INDIRECT(ADDRESS(ROW(CW33),COLUMN(CW33)-3))),"n/a",IF(ISNUMBER(INDIRECT(ADDRESS(ROW(CW33),COLUMN(CW33)-3))),Calculations_forecast!$C$4*AVERAGE(CT33:CW33),"n/a"))</f>
        <v>458.28000000000003</v>
      </c>
      <c r="CX39" s="60">
        <f ca="1">IF(ISERROR(INDIRECT(ADDRESS(ROW(CX33),COLUMN(CX33)-3))),"n/a",IF(ISNUMBER(INDIRECT(ADDRESS(ROW(CX33),COLUMN(CX33)-3))),Calculations_forecast!$C$4*AVERAGE(CU33:CX33),"n/a"))</f>
        <v>460.6875</v>
      </c>
      <c r="CY39" s="60">
        <f ca="1">IF(ISERROR(INDIRECT(ADDRESS(ROW(CY33),COLUMN(CY33)-3))),"n/a",IF(ISNUMBER(INDIRECT(ADDRESS(ROW(CY33),COLUMN(CY33)-3))),Calculations_forecast!$C$4*AVERAGE(CV33:CY33),"n/a"))</f>
        <v>464.71500000000003</v>
      </c>
      <c r="CZ39" s="60">
        <f ca="1">IF(ISERROR(INDIRECT(ADDRESS(ROW(CZ33),COLUMN(CZ33)-3))),"n/a",IF(ISNUMBER(INDIRECT(ADDRESS(ROW(CZ33),COLUMN(CZ33)-3))),Calculations_forecast!$C$4*AVERAGE(CW33:CZ33),"n/a"))</f>
        <v>469.82249999999999</v>
      </c>
      <c r="DA39" s="60">
        <f ca="1">IF(ISERROR(INDIRECT(ADDRESS(ROW(DA33),COLUMN(DA33)-3))),"n/a",IF(ISNUMBER(INDIRECT(ADDRESS(ROW(DA33),COLUMN(DA33)-3))),Calculations_forecast!$C$4*AVERAGE(CX33:DA33),"n/a"))</f>
        <v>475.3125</v>
      </c>
      <c r="DB39" s="60">
        <f ca="1">IF(ISERROR(INDIRECT(ADDRESS(ROW(DB33),COLUMN(DB33)-3))),"n/a",IF(ISNUMBER(INDIRECT(ADDRESS(ROW(DB33),COLUMN(DB33)-3))),Calculations_forecast!$C$4*AVERAGE(CY33:DB33),"n/a"))</f>
        <v>480.48750000000001</v>
      </c>
      <c r="DC39" s="60">
        <f ca="1">IF(ISERROR(INDIRECT(ADDRESS(ROW(DC33),COLUMN(DC33)-3))),"n/a",IF(ISNUMBER(INDIRECT(ADDRESS(ROW(DC33),COLUMN(DC33)-3))),Calculations_forecast!$C$4*AVERAGE(CZ33:DC33),"n/a"))</f>
        <v>485.55</v>
      </c>
      <c r="DD39" s="60">
        <f ca="1">IF(ISERROR(INDIRECT(ADDRESS(ROW(DD33),COLUMN(DD33)-3))),"n/a",IF(ISNUMBER(INDIRECT(ADDRESS(ROW(DD33),COLUMN(DD33)-3))),Calculations_forecast!$C$4*AVERAGE(DA33:DD33),"n/a"))</f>
        <v>490.20749999999998</v>
      </c>
      <c r="DE39" s="60">
        <f ca="1">IF(ISERROR(INDIRECT(ADDRESS(ROW(DE33),COLUMN(DE33)-3))),"n/a",IF(ISNUMBER(INDIRECT(ADDRESS(ROW(DE33),COLUMN(DE33)-3))),Calculations_forecast!$C$4*AVERAGE(DB33:DE33),"n/a"))</f>
        <v>494.34749999999997</v>
      </c>
      <c r="DF39" s="60">
        <f ca="1">IF(ISERROR(INDIRECT(ADDRESS(ROW(DF33),COLUMN(DF33)-3))),"n/a",IF(ISNUMBER(INDIRECT(ADDRESS(ROW(DF33),COLUMN(DF33)-3))),Calculations_forecast!$C$4*AVERAGE(DC33:DF33),"n/a"))</f>
        <v>497.92500000000001</v>
      </c>
      <c r="DG39" s="60">
        <f ca="1">IF(ISERROR(INDIRECT(ADDRESS(ROW(DG33),COLUMN(DG33)-3))),"n/a",IF(ISNUMBER(INDIRECT(ADDRESS(ROW(DG33),COLUMN(DG33)-3))),Calculations_forecast!$C$4*AVERAGE(DD33:DG33),"n/a"))</f>
        <v>500.71500000000003</v>
      </c>
      <c r="DH39" s="60">
        <f ca="1">IF(ISERROR(INDIRECT(ADDRESS(ROW(DH33),COLUMN(DH33)-3))),"n/a",IF(ISNUMBER(INDIRECT(ADDRESS(ROW(DH33),COLUMN(DH33)-3))),Calculations_forecast!$C$4*AVERAGE(DE33:DH33),"n/a"))</f>
        <v>503.07750000000004</v>
      </c>
      <c r="DI39" s="60">
        <f ca="1">IF(ISERROR(INDIRECT(ADDRESS(ROW(DI33),COLUMN(DI33)-3))),"n/a",IF(ISNUMBER(INDIRECT(ADDRESS(ROW(DI33),COLUMN(DI33)-3))),Calculations_forecast!$C$4*AVERAGE(DF33:DI33),"n/a"))</f>
        <v>505.77750000000003</v>
      </c>
      <c r="DJ39" s="60">
        <f ca="1">IF(ISERROR(INDIRECT(ADDRESS(ROW(DJ33),COLUMN(DJ33)-3))),"n/a",IF(ISNUMBER(INDIRECT(ADDRESS(ROW(DJ33),COLUMN(DJ33)-3))),Calculations_forecast!$C$4*AVERAGE(DG33:DJ33),"n/a"))</f>
        <v>508.79250000000008</v>
      </c>
      <c r="DK39" s="60">
        <f ca="1">IF(ISERROR(INDIRECT(ADDRESS(ROW(DK33),COLUMN(DK33)-3))),"n/a",IF(ISNUMBER(INDIRECT(ADDRESS(ROW(DK33),COLUMN(DK33)-3))),Calculations_forecast!$C$4*AVERAGE(DH33:DK33),"n/a"))</f>
        <v>511.83000000000004</v>
      </c>
      <c r="DL39" s="60">
        <f ca="1">IF(ISERROR(INDIRECT(ADDRESS(ROW(DL33),COLUMN(DL33)-3))),"n/a",IF(ISNUMBER(INDIRECT(ADDRESS(ROW(DL33),COLUMN(DL33)-3))),Calculations_forecast!$C$4*AVERAGE(DI33:DL33),"n/a"))</f>
        <v>515.43000000000006</v>
      </c>
      <c r="DM39" s="60">
        <f ca="1">IF(ISERROR(INDIRECT(ADDRESS(ROW(DM33),COLUMN(DM33)-3))),"n/a",IF(ISNUMBER(INDIRECT(ADDRESS(ROW(DM33),COLUMN(DM33)-3))),Calculations_forecast!$C$4*AVERAGE(DJ33:DM33),"n/a"))</f>
        <v>519.72750000000008</v>
      </c>
      <c r="DN39" s="60">
        <f ca="1">IF(ISERROR(INDIRECT(ADDRESS(ROW(DN33),COLUMN(DN33)-3))),"n/a",IF(ISNUMBER(INDIRECT(ADDRESS(ROW(DN33),COLUMN(DN33)-3))),Calculations_forecast!$C$4*AVERAGE(DK33:DN33),"n/a"))</f>
        <v>523.9575000000001</v>
      </c>
      <c r="DO39" s="60">
        <f ca="1">IF(ISERROR(INDIRECT(ADDRESS(ROW(DO33),COLUMN(DO33)-3))),"n/a",IF(ISNUMBER(INDIRECT(ADDRESS(ROW(DO33),COLUMN(DO33)-3))),Calculations_forecast!$C$4*AVERAGE(DL33:DO33),"n/a"))</f>
        <v>527.87249999999995</v>
      </c>
      <c r="DP39" s="60">
        <f ca="1">IF(ISERROR(INDIRECT(ADDRESS(ROW(DP33),COLUMN(DP33)-3))),"n/a",IF(ISNUMBER(INDIRECT(ADDRESS(ROW(DP33),COLUMN(DP33)-3))),Calculations_forecast!$C$4*AVERAGE(DM33:DP33),"n/a"))</f>
        <v>531.76499999999999</v>
      </c>
      <c r="DQ39" s="60">
        <f ca="1">IF(ISERROR(INDIRECT(ADDRESS(ROW(DQ33),COLUMN(DQ33)-3))),"n/a",IF(ISNUMBER(INDIRECT(ADDRESS(ROW(DQ33),COLUMN(DQ33)-3))),Calculations_forecast!$C$4*AVERAGE(DN33:DQ33),"n/a"))</f>
        <v>535.29750000000001</v>
      </c>
      <c r="DR39" s="60">
        <f ca="1">IF(ISERROR(INDIRECT(ADDRESS(ROW(DR33),COLUMN(DR33)-3))),"n/a",IF(ISNUMBER(INDIRECT(ADDRESS(ROW(DR33),COLUMN(DR33)-3))),Calculations_forecast!$C$4*AVERAGE(DO33:DR33),"n/a"))</f>
        <v>539.03250000000003</v>
      </c>
      <c r="DS39" s="60">
        <f ca="1">IF(ISERROR(INDIRECT(ADDRESS(ROW(DS33),COLUMN(DS33)-3))),"n/a",IF(ISNUMBER(INDIRECT(ADDRESS(ROW(DS33),COLUMN(DS33)-3))),Calculations_forecast!$C$4*AVERAGE(DP33:DS33),"n/a"))</f>
        <v>543.10500000000002</v>
      </c>
      <c r="DT39" s="60">
        <f ca="1">IF(ISERROR(INDIRECT(ADDRESS(ROW(DT33),COLUMN(DT33)-3))),"n/a",IF(ISNUMBER(INDIRECT(ADDRESS(ROW(DT33),COLUMN(DT33)-3))),Calculations_forecast!$C$4*AVERAGE(DQ33:DT33),"n/a"))</f>
        <v>549.8325000000001</v>
      </c>
      <c r="DU39" s="60">
        <f ca="1">IF(ISERROR(INDIRECT(ADDRESS(ROW(DU33),COLUMN(DU33)-3))),"n/a",IF(ISNUMBER(INDIRECT(ADDRESS(ROW(DU33),COLUMN(DU33)-3))),Calculations_forecast!$C$4*AVERAGE(DR33:DU33),"n/a"))</f>
        <v>556.40250000000015</v>
      </c>
      <c r="DV39" s="60">
        <f ca="1">IF(ISERROR(INDIRECT(ADDRESS(ROW(DV33),COLUMN(DV33)-3))),"n/a",IF(ISNUMBER(INDIRECT(ADDRESS(ROW(DV33),COLUMN(DV33)-3))),Calculations_forecast!$C$4*AVERAGE(DS33:DV33),"n/a"))</f>
        <v>563.60249999999996</v>
      </c>
      <c r="DW39" s="60">
        <f ca="1">IF(ISERROR(INDIRECT(ADDRESS(ROW(DW33),COLUMN(DW33)-3))),"n/a",IF(ISNUMBER(INDIRECT(ADDRESS(ROW(DW33),COLUMN(DW33)-3))),Calculations_forecast!$C$4*AVERAGE(DT33:DW33),"n/a"))</f>
        <v>573.77249999999992</v>
      </c>
      <c r="DX39" s="60">
        <f ca="1">IF(ISERROR(INDIRECT(ADDRESS(ROW(DX33),COLUMN(DX33)-3))),"n/a",IF(ISNUMBER(INDIRECT(ADDRESS(ROW(DX33),COLUMN(DX33)-3))),Calculations_forecast!$C$4*AVERAGE(DU33:DX33),"n/a"))</f>
        <v>582.90750000000003</v>
      </c>
      <c r="DY39" s="60">
        <f ca="1">IF(ISERROR(INDIRECT(ADDRESS(ROW(DY33),COLUMN(DY33)-3))),"n/a",IF(ISNUMBER(INDIRECT(ADDRESS(ROW(DY33),COLUMN(DY33)-3))),Calculations_forecast!$C$4*AVERAGE(DV33:DY33),"n/a"))</f>
        <v>594.78750000000002</v>
      </c>
      <c r="DZ39" s="60">
        <f ca="1">IF(ISERROR(INDIRECT(ADDRESS(ROW(DZ33),COLUMN(DZ33)-3))),"n/a",IF(ISNUMBER(INDIRECT(ADDRESS(ROW(DZ33),COLUMN(DZ33)-3))),Calculations_forecast!$C$4*AVERAGE(DW33:DZ33),"n/a"))</f>
        <v>608.35500000000002</v>
      </c>
      <c r="EA39" s="60">
        <f ca="1">IF(ISERROR(INDIRECT(ADDRESS(ROW(EA33),COLUMN(EA33)-3))),"n/a",IF(ISNUMBER(INDIRECT(ADDRESS(ROW(EA33),COLUMN(EA33)-3))),Calculations_forecast!$C$4*AVERAGE(DX33:EA33),"n/a"))</f>
        <v>622.55250000000001</v>
      </c>
      <c r="EB39" s="60">
        <f ca="1">IF(ISERROR(INDIRECT(ADDRESS(ROW(EB33),COLUMN(EB33)-3))),"n/a",IF(ISNUMBER(INDIRECT(ADDRESS(ROW(EB33),COLUMN(EB33)-3))),Calculations_forecast!$C$4*AVERAGE(DY33:EB33),"n/a"))</f>
        <v>639.83249999999998</v>
      </c>
      <c r="EC39" s="60">
        <f ca="1">IF(ISERROR(INDIRECT(ADDRESS(ROW(EC33),COLUMN(EC33)-3))),"n/a",IF(ISNUMBER(INDIRECT(ADDRESS(ROW(EC33),COLUMN(EC33)-3))),Calculations_forecast!$C$4*AVERAGE(DZ33:EC33),"n/a"))</f>
        <v>654.50249999999994</v>
      </c>
      <c r="ED39" s="60">
        <f ca="1">IF(ISERROR(INDIRECT(ADDRESS(ROW(ED33),COLUMN(ED33)-3))),"n/a",IF(ISNUMBER(INDIRECT(ADDRESS(ROW(ED33),COLUMN(ED33)-3))),Calculations_forecast!$C$4*AVERAGE(EA33:ED33),"n/a"))</f>
        <v>667.17</v>
      </c>
      <c r="EE39" s="60">
        <f ca="1">IF(ISERROR(INDIRECT(ADDRESS(ROW(EE33),COLUMN(EE33)-3))),"n/a",IF(ISNUMBER(INDIRECT(ADDRESS(ROW(EE33),COLUMN(EE33)-3))),Calculations_forecast!$C$4*AVERAGE(EB33:EE33),"n/a"))</f>
        <v>676.86750000000006</v>
      </c>
      <c r="EF39" s="60">
        <f ca="1">IF(ISERROR(INDIRECT(ADDRESS(ROW(EF33),COLUMN(EF33)-3))),"n/a",IF(ISNUMBER(INDIRECT(ADDRESS(ROW(EF33),COLUMN(EF33)-3))),Calculations_forecast!$C$4*AVERAGE(EC33:EF33),"n/a"))</f>
        <v>684.47249999999997</v>
      </c>
      <c r="EG39" s="60">
        <f ca="1">IF(ISERROR(INDIRECT(ADDRESS(ROW(EG33),COLUMN(EG33)-3))),"n/a",IF(ISNUMBER(INDIRECT(ADDRESS(ROW(EG33),COLUMN(EG33)-3))),Calculations_forecast!$C$4*AVERAGE(ED33:EG33),"n/a"))</f>
        <v>692.9325</v>
      </c>
      <c r="EH39" s="60">
        <f ca="1">IF(ISERROR(INDIRECT(ADDRESS(ROW(EH33),COLUMN(EH33)-3))),"n/a",IF(ISNUMBER(INDIRECT(ADDRESS(ROW(EH33),COLUMN(EH33)-3))),Calculations_forecast!$C$4*AVERAGE(EE33:EH33),"n/a"))</f>
        <v>701.79750000000001</v>
      </c>
      <c r="EI39" s="60">
        <f ca="1">IF(ISERROR(INDIRECT(ADDRESS(ROW(EI33),COLUMN(EI33)-3))),"n/a",IF(ISNUMBER(INDIRECT(ADDRESS(ROW(EI33),COLUMN(EI33)-3))),Calculations_forecast!$C$4*AVERAGE(EF33:EI33),"n/a"))</f>
        <v>710.37</v>
      </c>
      <c r="EJ39" s="60">
        <f ca="1">IF(ISERROR(INDIRECT(ADDRESS(ROW(EJ33),COLUMN(EJ33)-3))),"n/a",IF(ISNUMBER(INDIRECT(ADDRESS(ROW(EJ33),COLUMN(EJ33)-3))),Calculations_forecast!$C$4*AVERAGE(EG33:EJ33),"n/a"))</f>
        <v>716.6925</v>
      </c>
      <c r="EK39" s="60">
        <f ca="1">IF(ISERROR(INDIRECT(ADDRESS(ROW(EK33),COLUMN(EK33)-3))),"n/a",IF(ISNUMBER(INDIRECT(ADDRESS(ROW(EK33),COLUMN(EK33)-3))),Calculations_forecast!$C$4*AVERAGE(EH33:EK33),"n/a"))</f>
        <v>723.01499999999999</v>
      </c>
      <c r="EL39" s="60">
        <f ca="1">IF(ISERROR(INDIRECT(ADDRESS(ROW(EL33),COLUMN(EL33)-3))),"n/a",IF(ISNUMBER(INDIRECT(ADDRESS(ROW(EL33),COLUMN(EL33)-3))),Calculations_forecast!$C$4*AVERAGE(EI33:EL33),"n/a"))</f>
        <v>729.2924999999999</v>
      </c>
      <c r="EM39" s="60">
        <f ca="1">IF(ISERROR(INDIRECT(ADDRESS(ROW(EM33),COLUMN(EM33)-3))),"n/a",IF(ISNUMBER(INDIRECT(ADDRESS(ROW(EM33),COLUMN(EM33)-3))),Calculations_forecast!$C$4*AVERAGE(EJ33:EM33),"n/a"))</f>
        <v>737.55000000000007</v>
      </c>
      <c r="EN39" s="60">
        <f ca="1">IF(ISERROR(INDIRECT(ADDRESS(ROW(EN33),COLUMN(EN33)-3))),"n/a",IF(ISNUMBER(INDIRECT(ADDRESS(ROW(EN33),COLUMN(EN33)-3))),Calculations_forecast!$C$4*AVERAGE(EK33:EN33),"n/a"))</f>
        <v>746.28000000000009</v>
      </c>
      <c r="EO39" s="60">
        <f ca="1">IF(ISERROR(INDIRECT(ADDRESS(ROW(EO33),COLUMN(EO33)-3))),"n/a",IF(ISNUMBER(INDIRECT(ADDRESS(ROW(EO33),COLUMN(EO33)-3))),Calculations_forecast!$C$4*AVERAGE(EL33:EO33),"n/a"))</f>
        <v>758.16000000000008</v>
      </c>
      <c r="EP39" s="60">
        <f ca="1">IF(ISERROR(INDIRECT(ADDRESS(ROW(EP33),COLUMN(EP33)-3))),"n/a",IF(ISNUMBER(INDIRECT(ADDRESS(ROW(EP33),COLUMN(EP33)-3))),Calculations_forecast!$C$4*AVERAGE(EM33:EP33),"n/a"))</f>
        <v>768.93750000000011</v>
      </c>
      <c r="EQ39" s="60">
        <f ca="1">IF(ISERROR(INDIRECT(ADDRESS(ROW(EQ33),COLUMN(EQ33)-3))),"n/a",IF(ISNUMBER(INDIRECT(ADDRESS(ROW(EQ33),COLUMN(EQ33)-3))),Calculations_forecast!$C$4*AVERAGE(EN33:EQ33),"n/a"))</f>
        <v>779.2650000000001</v>
      </c>
      <c r="ER39" s="60">
        <f ca="1">IF(ISERROR(INDIRECT(ADDRESS(ROW(ER33),COLUMN(ER33)-3))),"n/a",IF(ISNUMBER(INDIRECT(ADDRESS(ROW(ER33),COLUMN(ER33)-3))),Calculations_forecast!$C$4*AVERAGE(EO33:ER33),"n/a"))</f>
        <v>789.77250000000015</v>
      </c>
      <c r="ES39" s="60">
        <f ca="1">IF(ISERROR(INDIRECT(ADDRESS(ROW(ES33),COLUMN(ES33)-3))),"n/a",IF(ISNUMBER(INDIRECT(ADDRESS(ROW(ES33),COLUMN(ES33)-3))),Calculations_forecast!$C$4*AVERAGE(EP33:ES33),"n/a"))</f>
        <v>796.97250000000008</v>
      </c>
      <c r="ET39" s="60">
        <f ca="1">IF(ISERROR(INDIRECT(ADDRESS(ROW(ET33),COLUMN(ET33)-3))),"n/a",IF(ISNUMBER(INDIRECT(ADDRESS(ROW(ET33),COLUMN(ET33)-3))),Calculations_forecast!$C$4*AVERAGE(EQ33:ET33),"n/a"))</f>
        <v>805.3649999999999</v>
      </c>
      <c r="EU39" s="60">
        <f ca="1">IF(ISERROR(INDIRECT(ADDRESS(ROW(EU33),COLUMN(EU33)-3))),"n/a",IF(ISNUMBER(INDIRECT(ADDRESS(ROW(EU33),COLUMN(EU33)-3))),Calculations_forecast!$C$4*AVERAGE(ER33:EU33),"n/a"))</f>
        <v>815.60249999999996</v>
      </c>
      <c r="EV39" s="60">
        <f ca="1">IF(ISERROR(INDIRECT(ADDRESS(ROW(EV33),COLUMN(EV33)-3))),"n/a",IF(ISNUMBER(INDIRECT(ADDRESS(ROW(EV33),COLUMN(EV33)-3))),Calculations_forecast!$C$4*AVERAGE(ES33:EV33),"n/a"))</f>
        <v>826.60500000000002</v>
      </c>
      <c r="EW39" s="60">
        <f ca="1">IF(ISERROR(INDIRECT(ADDRESS(ROW(EW33),COLUMN(EW33)-3))),"n/a",IF(ISNUMBER(INDIRECT(ADDRESS(ROW(EW33),COLUMN(EW33)-3))),Calculations_forecast!$C$4*AVERAGE(ET33:EW33),"n/a"))</f>
        <v>838.03499999999985</v>
      </c>
      <c r="EX39" s="60">
        <f ca="1">IF(ISERROR(INDIRECT(ADDRESS(ROW(EX33),COLUMN(EX33)-3))),"n/a",IF(ISNUMBER(INDIRECT(ADDRESS(ROW(EX33),COLUMN(EX33)-3))),Calculations_forecast!$C$4*AVERAGE(EU33:EX33),"n/a"))</f>
        <v>850.45500000000004</v>
      </c>
      <c r="EY39" s="60">
        <f ca="1">IF(ISERROR(INDIRECT(ADDRESS(ROW(EY33),COLUMN(EY33)-3))),"n/a",IF(ISNUMBER(INDIRECT(ADDRESS(ROW(EY33),COLUMN(EY33)-3))),Calculations_forecast!$C$4*AVERAGE(EV33:EY33),"n/a"))</f>
        <v>863.16750000000002</v>
      </c>
      <c r="EZ39" s="60">
        <f ca="1">IF(ISERROR(INDIRECT(ADDRESS(ROW(EZ33),COLUMN(EZ33)-3))),"n/a",IF(ISNUMBER(INDIRECT(ADDRESS(ROW(EZ33),COLUMN(EZ33)-3))),Calculations_forecast!$C$4*AVERAGE(EW33:EZ33),"n/a"))</f>
        <v>947.52</v>
      </c>
      <c r="FA39" s="60">
        <f ca="1">IF(ISERROR(INDIRECT(ADDRESS(ROW(FA33),COLUMN(FA33)-3))),"n/a",IF(ISNUMBER(INDIRECT(ADDRESS(ROW(FA33),COLUMN(FA33)-3))),Calculations_forecast!$C$4*AVERAGE(EX33:FA33),"n/a"))</f>
        <v>981.2924999999999</v>
      </c>
      <c r="FB39" s="60">
        <f ca="1">IF(ISERROR(INDIRECT(ADDRESS(ROW(FB33),COLUMN(FB33)-3))),"n/a",IF(ISNUMBER(INDIRECT(ADDRESS(ROW(FB33),COLUMN(FB33)-3))),Calculations_forecast!$C$4*AVERAGE(EY33:FB33),"n/a"))</f>
        <v>1007.4150000000002</v>
      </c>
      <c r="FC39" s="60">
        <f ca="1">IF(ISERROR(INDIRECT(ADDRESS(ROW(FC33),COLUMN(FC33)-3))),"n/a",IF(ISNUMBER(INDIRECT(ADDRESS(ROW(FC33),COLUMN(FC33)-3))),Calculations_forecast!$C$4*AVERAGE(EZ33:FC33),"n/a"))</f>
        <v>1046.3175000000001</v>
      </c>
      <c r="FD39" s="60">
        <f ca="1">IF(ISERROR(INDIRECT(ADDRESS(ROW(FD33),COLUMN(FD33)-3))),"n/a",IF(ISNUMBER(INDIRECT(ADDRESS(ROW(FD33),COLUMN(FD33)-3))),Calculations_forecast!$C$4*AVERAGE(FA33:FD33),"n/a"))</f>
        <v>1038.2625</v>
      </c>
      <c r="FE39" s="60">
        <f ca="1">IF(ISERROR(INDIRECT(ADDRESS(ROW(FE33),COLUMN(FE33)-3))),"n/a",IF(ISNUMBER(INDIRECT(ADDRESS(ROW(FE33),COLUMN(FE33)-3))),Calculations_forecast!$C$4*AVERAGE(FB33:FE33),"n/a"))</f>
        <v>1075.0275000000001</v>
      </c>
      <c r="FF39" s="60">
        <f ca="1">IF(ISERROR(INDIRECT(ADDRESS(ROW(FF33),COLUMN(FF33)-3))),"n/a",IF(ISNUMBER(INDIRECT(ADDRESS(ROW(FF33),COLUMN(FF33)-3))),Calculations_forecast!$C$4*AVERAGE(FC33:FF33),"n/a"))</f>
        <v>1120.7024999999999</v>
      </c>
      <c r="FG39" s="60">
        <f ca="1">IF(ISERROR(INDIRECT(ADDRESS(ROW(FG33),COLUMN(FG33)-3))),"n/a",IF(ISNUMBER(INDIRECT(ADDRESS(ROW(FG33),COLUMN(FG33)-3))),Calculations_forecast!$C$4*AVERAGE(FD33:FG33),"n/a"))</f>
        <v>1168.7175</v>
      </c>
      <c r="FH39" s="60">
        <f ca="1">IF(ISERROR(INDIRECT(ADDRESS(ROW(FH33),COLUMN(FH33)-3))),"n/a",IF(ISNUMBER(INDIRECT(ADDRESS(ROW(FH33),COLUMN(FH33)-3))),Calculations_forecast!$C$4*AVERAGE(FE33:FH33),"n/a"))</f>
        <v>1189.3724999999999</v>
      </c>
      <c r="FI39" s="60">
        <f ca="1">IF(ISERROR(INDIRECT(ADDRESS(ROW(FI33),COLUMN(FI33)-3))),"n/a",IF(ISNUMBER(INDIRECT(ADDRESS(ROW(FI33),COLUMN(FI33)-3))),Calculations_forecast!$C$4*AVERAGE(FF33:FI33),"n/a"))</f>
        <v>1213.83</v>
      </c>
      <c r="FJ39" s="60">
        <f ca="1">IF(ISERROR(INDIRECT(ADDRESS(ROW(FJ33),COLUMN(FJ33)-3))),"n/a",IF(ISNUMBER(INDIRECT(ADDRESS(ROW(FJ33),COLUMN(FJ33)-3))),Calculations_forecast!$C$4*AVERAGE(FG33:FJ33),"n/a"))</f>
        <v>1234.0124999999998</v>
      </c>
      <c r="FK39" s="60">
        <f ca="1">IF(ISERROR(INDIRECT(ADDRESS(ROW(FK33),COLUMN(FK33)-3))),"n/a",IF(ISNUMBER(INDIRECT(ADDRESS(ROW(FK33),COLUMN(FK33)-3))),Calculations_forecast!$C$4*AVERAGE(FH33:FK33),"n/a"))</f>
        <v>1232.325</v>
      </c>
      <c r="FL39" s="60">
        <f ca="1">IF(ISERROR(INDIRECT(ADDRESS(ROW(FL33),COLUMN(FL33)-3))),"n/a",IF(ISNUMBER(INDIRECT(ADDRESS(ROW(FL33),COLUMN(FL33)-3))),Calculations_forecast!$C$4*AVERAGE(FI33:FL33),"n/a"))</f>
        <v>1231.5375000000001</v>
      </c>
      <c r="FM39" s="60">
        <f ca="1">IF(ISERROR(INDIRECT(ADDRESS(ROW(FM33),COLUMN(FM33)-3))),"n/a",IF(ISNUMBER(INDIRECT(ADDRESS(ROW(FM33),COLUMN(FM33)-3))),Calculations_forecast!$C$4*AVERAGE(FJ33:FM33),"n/a"))</f>
        <v>1230.9750000000001</v>
      </c>
      <c r="FN39" s="60">
        <f ca="1">IF(ISERROR(INDIRECT(ADDRESS(ROW(FN33),COLUMN(FN33)-3))),"n/a",IF(ISNUMBER(INDIRECT(ADDRESS(ROW(FN33),COLUMN(FN33)-3))),Calculations_forecast!$C$4*AVERAGE(FK33:FN33),"n/a"))</f>
        <v>1231.6050000000002</v>
      </c>
      <c r="FO39" s="60">
        <f ca="1">IF(ISERROR(INDIRECT(ADDRESS(ROW(FO33),COLUMN(FO33)-3))),"n/a",IF(ISNUMBER(INDIRECT(ADDRESS(ROW(FO33),COLUMN(FO33)-3))),Calculations_forecast!$C$4*AVERAGE(FL33:FO33),"n/a"))</f>
        <v>1227.6900000000003</v>
      </c>
      <c r="FP39" s="60">
        <f ca="1">IF(ISERROR(INDIRECT(ADDRESS(ROW(FP33),COLUMN(FP33)-3))),"n/a",IF(ISNUMBER(INDIRECT(ADDRESS(ROW(FP33),COLUMN(FP33)-3))),Calculations_forecast!$C$4*AVERAGE(FM33:FP33),"n/a"))</f>
        <v>1223.1000000000001</v>
      </c>
      <c r="FQ39" s="60">
        <f ca="1">IF(ISERROR(INDIRECT(ADDRESS(ROW(FQ33),COLUMN(FQ33)-3))),"n/a",IF(ISNUMBER(INDIRECT(ADDRESS(ROW(FQ33),COLUMN(FQ33)-3))),Calculations_forecast!$C$4*AVERAGE(FN33:FQ33),"n/a"))</f>
        <v>1218.8925000000002</v>
      </c>
      <c r="FR39" s="60">
        <f ca="1">IF(ISERROR(INDIRECT(ADDRESS(ROW(FR33),COLUMN(FR33)-3))),"n/a",IF(ISNUMBER(INDIRECT(ADDRESS(ROW(FR33),COLUMN(FR33)-3))),Calculations_forecast!$C$4*AVERAGE(FO33:FR33),"n/a"))</f>
        <v>1215.2475000000002</v>
      </c>
      <c r="FS39" s="60">
        <f ca="1">IF(ISERROR(INDIRECT(ADDRESS(ROW(FS33),COLUMN(FS33)-3))),"n/a",IF(ISNUMBER(INDIRECT(ADDRESS(ROW(FS33),COLUMN(FS33)-3))),Calculations_forecast!$C$4*AVERAGE(FP33:FS33),"n/a"))</f>
        <v>1220.0625</v>
      </c>
      <c r="FT39" s="60">
        <f ca="1">IF(ISERROR(INDIRECT(ADDRESS(ROW(FT33),COLUMN(FT33)-3))),"n/a",IF(ISNUMBER(INDIRECT(ADDRESS(ROW(FT33),COLUMN(FT33)-3))),Calculations_forecast!$C$4*AVERAGE(FQ33:FT33),"n/a"))</f>
        <v>1225.5075000000002</v>
      </c>
      <c r="FU39" s="60">
        <f ca="1">IF(ISERROR(INDIRECT(ADDRESS(ROW(FU33),COLUMN(FU33)-3))),"n/a",IF(ISNUMBER(INDIRECT(ADDRESS(ROW(FU33),COLUMN(FU33)-3))),Calculations_forecast!$C$4*AVERAGE(FR33:FU33),"n/a"))</f>
        <v>1231.0425000000002</v>
      </c>
      <c r="FV39" s="60">
        <f ca="1">IF(ISERROR(INDIRECT(ADDRESS(ROW(FV33),COLUMN(FV33)-3))),"n/a",IF(ISNUMBER(INDIRECT(ADDRESS(ROW(FV33),COLUMN(FV33)-3))),Calculations_forecast!$C$4*AVERAGE(FS33:FV33),"n/a"))</f>
        <v>1235.79</v>
      </c>
      <c r="FW39" s="60">
        <f ca="1">IF(ISERROR(INDIRECT(ADDRESS(ROW(FW33),COLUMN(FW33)-3))),"n/a",IF(ISNUMBER(INDIRECT(ADDRESS(ROW(FW33),COLUMN(FW33)-3))),Calculations_forecast!$C$4*AVERAGE(FT33:FW33),"n/a"))</f>
        <v>1239.5025000000001</v>
      </c>
      <c r="FX39" s="60">
        <f ca="1">IF(ISERROR(INDIRECT(ADDRESS(ROW(FX33),COLUMN(FX33)-3))),"n/a",IF(ISNUMBER(INDIRECT(ADDRESS(ROW(FX33),COLUMN(FX33)-3))),Calculations_forecast!$C$4*AVERAGE(FU33:FX33),"n/a"))</f>
        <v>1247.5574999999999</v>
      </c>
      <c r="FY39" s="60">
        <f ca="1">IF(ISERROR(INDIRECT(ADDRESS(ROW(FY33),COLUMN(FY33)-3))),"n/a",IF(ISNUMBER(INDIRECT(ADDRESS(ROW(FY33),COLUMN(FY33)-3))),Calculations_forecast!$C$4*AVERAGE(FV33:FY33),"n/a"))</f>
        <v>1256.5349999999999</v>
      </c>
      <c r="FZ39" s="60">
        <f ca="1">IF(ISERROR(INDIRECT(ADDRESS(ROW(FZ33),COLUMN(FZ33)-3))),"n/a",IF(ISNUMBER(INDIRECT(ADDRESS(ROW(FZ33),COLUMN(FZ33)-3))),Calculations_forecast!$C$4*AVERAGE(FW33:FZ33),"n/a"))</f>
        <v>1266.9299999999998</v>
      </c>
      <c r="GA39" s="60">
        <f ca="1">IF(ISERROR(INDIRECT(ADDRESS(ROW(GA33),COLUMN(GA33)-3))),"n/a",IF(ISNUMBER(INDIRECT(ADDRESS(ROW(GA33),COLUMN(GA33)-3))),Calculations_forecast!$C$4*AVERAGE(FX33:GA33),"n/a"))</f>
        <v>1281.3525</v>
      </c>
      <c r="GB39" s="60">
        <f ca="1">IF(ISERROR(INDIRECT(ADDRESS(ROW(GB33),COLUMN(GB33)-3))),"n/a",IF(ISNUMBER(INDIRECT(ADDRESS(ROW(GB33),COLUMN(GB33)-3))),Calculations_forecast!$C$4*AVERAGE(FY33:GB33),"n/a"))</f>
        <v>1293.615</v>
      </c>
      <c r="GC39" s="60">
        <f ca="1">IF(ISERROR(INDIRECT(ADDRESS(ROW(GC33),COLUMN(GC33)-3))),"n/a",IF(ISNUMBER(INDIRECT(ADDRESS(ROW(GC33),COLUMN(GC33)-3))),Calculations_forecast!$C$4*AVERAGE(FZ33:GC33),"n/a"))</f>
        <v>1305.27</v>
      </c>
      <c r="GD39" s="60">
        <f ca="1">IF(ISERROR(INDIRECT(ADDRESS(ROW(GD33),COLUMN(GD33)-3))),"n/a",IF(ISNUMBER(INDIRECT(ADDRESS(ROW(GD33),COLUMN(GD33)-3))),Calculations_forecast!$C$4*AVERAGE(GA33:GD33),"n/a"))</f>
        <v>1316.25</v>
      </c>
      <c r="GE39" s="60">
        <f ca="1">IF(ISERROR(INDIRECT(ADDRESS(ROW(GE33),COLUMN(GE33)-3))),"n/a",IF(ISNUMBER(INDIRECT(ADDRESS(ROW(GE33),COLUMN(GE33)-3))),Calculations_forecast!$C$4*AVERAGE(GB33:GE33),"n/a"))</f>
        <v>1324.08</v>
      </c>
      <c r="GF39" s="60">
        <f ca="1">IF(ISERROR(INDIRECT(ADDRESS(ROW(GF33),COLUMN(GF33)-3))),"n/a",IF(ISNUMBER(INDIRECT(ADDRESS(ROW(GF33),COLUMN(GF33)-3))),Calculations_forecast!$C$4*AVERAGE(GC33:GF33),"n/a"))</f>
        <v>1330.5375000000001</v>
      </c>
      <c r="GG39" s="60">
        <f ca="1">IF(ISERROR(INDIRECT(ADDRESS(ROW(GG33),COLUMN(GG33)-3))),"n/a",IF(ISNUMBER(INDIRECT(ADDRESS(ROW(GG33),COLUMN(GG33)-3))),Calculations_forecast!$C$4*AVERAGE(GD33:GG33),"n/a"))</f>
        <v>1337.0625</v>
      </c>
      <c r="GH39" s="60">
        <f ca="1">IF(ISERROR(INDIRECT(ADDRESS(ROW(GH33),COLUMN(GH33)-3))),"n/a",IF(ISNUMBER(INDIRECT(ADDRESS(ROW(GH33),COLUMN(GH33)-3))),Calculations_forecast!$C$4*AVERAGE(GE33:GH33),"n/a"))</f>
        <v>1343.2500000000002</v>
      </c>
      <c r="GI39" s="60">
        <f ca="1">IF(ISERROR(INDIRECT(ADDRESS(ROW(GI33),COLUMN(GI33)-3))),"n/a",IF(ISNUMBER(INDIRECT(ADDRESS(ROW(GI33),COLUMN(GI33)-3))),Calculations_forecast!$C$4*AVERAGE(GF33:GI33),"n/a"))</f>
        <v>1351.0350000000001</v>
      </c>
      <c r="GJ39" s="60">
        <f ca="1">IF(ISERROR(INDIRECT(ADDRESS(ROW(GJ33),COLUMN(GJ33)-3))),"n/a",IF(ISNUMBER(INDIRECT(ADDRESS(ROW(GJ33),COLUMN(GJ33)-3))),Calculations_forecast!$C$4*AVERAGE(GG33:GJ33),"n/a"))</f>
        <v>1358.6399999999999</v>
      </c>
      <c r="GK39" s="60">
        <f ca="1">IF(ISERROR(INDIRECT(ADDRESS(ROW(GK33),COLUMN(GK33)-3))),"n/a",IF(ISNUMBER(INDIRECT(ADDRESS(ROW(GK33),COLUMN(GK33)-3))),Calculations_forecast!$C$4*AVERAGE(GH33:GK33),"n/a"))</f>
        <v>1368.18</v>
      </c>
      <c r="GL39" s="60">
        <f ca="1">IF(ISERROR(INDIRECT(ADDRESS(ROW(GL33),COLUMN(GL33)-3))),"n/a",IF(ISNUMBER(INDIRECT(ADDRESS(ROW(GL33),COLUMN(GL33)-3))),Calculations_forecast!$C$4*AVERAGE(GI33:GL33),"n/a"))</f>
        <v>1378.1474999999998</v>
      </c>
      <c r="GM39" s="60">
        <f ca="1">IF(ISERROR(INDIRECT(ADDRESS(ROW(GM33),COLUMN(GM33)-3))),"n/a",IF(ISNUMBER(INDIRECT(ADDRESS(ROW(GM33),COLUMN(GM33)-3))),Calculations_forecast!$C$4*AVERAGE(GJ33:GM33),"n/a"))</f>
        <v>1389.6674999999998</v>
      </c>
      <c r="GN39" s="60">
        <f ca="1">IF(ISERROR(INDIRECT(ADDRESS(ROW(GN33),COLUMN(GN33)-3))),"n/a",IF(ISNUMBER(INDIRECT(ADDRESS(ROW(GN33),COLUMN(GN33)-3))),Calculations_forecast!$C$4*AVERAGE(GK33:GN33),"n/a"))</f>
        <v>1401.5475000000001</v>
      </c>
      <c r="GO39" s="60">
        <f ca="1">IF(ISERROR(INDIRECT(ADDRESS(ROW(GO33),COLUMN(GO33)-3))),"n/a",IF(ISNUMBER(INDIRECT(ADDRESS(ROW(GO33),COLUMN(GO33)-3))),Calculations_forecast!$C$4*AVERAGE(GL33:GO33),"n/a"))</f>
        <v>1412.9549999999999</v>
      </c>
      <c r="GP39" s="122">
        <f ca="1">IF(ISERROR(INDIRECT(ADDRESS(ROW(GP33),COLUMN(GP33)-3))),"n/a",IF(ISNUMBER(INDIRECT(ADDRESS(ROW(GP33),COLUMN(GP33)-3))),Calculations_forecast!$C$4*AVERAGE(GM33:GP33),"n/a"))</f>
        <v>1426.0050000000001</v>
      </c>
      <c r="GQ39" s="122">
        <f ca="1">IF(ISERROR(INDIRECT(ADDRESS(ROW(GQ33),COLUMN(GQ33)-3))),"n/a",IF(ISNUMBER(INDIRECT(ADDRESS(ROW(GQ33),COLUMN(GQ33)-3))),Calculations_forecast!$C$4*AVERAGE(GN33:GQ33),"n/a"))</f>
        <v>1435.1834127917418</v>
      </c>
      <c r="GR39" s="60">
        <f ca="1">IF(ISERROR(INDIRECT(ADDRESS(ROW(GR33),COLUMN(GR33)-3))),"n/a",IF(ISNUMBER(INDIRECT(ADDRESS(ROW(GR33),COLUMN(GR33)-3))),Calculations_forecast!$C$4*AVERAGE(GO33:GR33),"n/a"))</f>
        <v>1445.892423222313</v>
      </c>
      <c r="GS39" s="60">
        <f ca="1">IF(ISERROR(INDIRECT(ADDRESS(ROW(GS33),COLUMN(GS33)-3))),"n/a",IF(ISNUMBER(INDIRECT(ADDRESS(ROW(GS33),COLUMN(GS33)-3))),Calculations_forecast!$C$4*AVERAGE(GP33:GS33),"n/a"))</f>
        <v>1457.4384494330836</v>
      </c>
      <c r="GT39" s="60">
        <f ca="1">IF(ISERROR(INDIRECT(ADDRESS(ROW(GT33),COLUMN(GT33)-3))),"n/a",IF(ISNUMBER(INDIRECT(ADDRESS(ROW(GT33),COLUMN(GT33)-3))),Calculations_forecast!$C$4*AVERAGE(GQ33:GT33),"n/a"))</f>
        <v>1472.1201832657073</v>
      </c>
      <c r="GU39" s="60">
        <f ca="1">IF(ISERROR(INDIRECT(ADDRESS(ROW(GU33),COLUMN(GU33)-3))),"n/a",IF(ISNUMBER(INDIRECT(ADDRESS(ROW(GU33),COLUMN(GU33)-3))),Calculations_forecast!$C$4*AVERAGE(GR33:GU33),"n/a"))</f>
        <v>1487.1720790829277</v>
      </c>
      <c r="GV39" s="60">
        <f ca="1">IF(ISERROR(INDIRECT(ADDRESS(ROW(GV33),COLUMN(GV33)-3))),"n/a",IF(ISNUMBER(INDIRECT(ADDRESS(ROW(GV33),COLUMN(GV33)-3))),Calculations_forecast!$C$4*AVERAGE(GS33:GV33),"n/a"))</f>
        <v>1502.5663663719495</v>
      </c>
      <c r="GW39" s="60">
        <f ca="1">IF(ISERROR(INDIRECT(ADDRESS(ROW(GW33),COLUMN(GW33)-3))),"n/a",IF(ISNUMBER(INDIRECT(ADDRESS(ROW(GW33),COLUMN(GW33)-3))),Calculations_forecast!$C$4*AVERAGE(GT33:GW33),"n/a"))</f>
        <v>1518.4536171221791</v>
      </c>
      <c r="GX39" s="60">
        <f ca="1">IF(ISERROR(INDIRECT(ADDRESS(ROW(GX33),COLUMN(GX33)-3))),"n/a",IF(ISNUMBER(INDIRECT(ADDRESS(ROW(GX33),COLUMN(GX33)-3))),Calculations_forecast!$C$4*AVERAGE(GU33:GX33),"n/a"))</f>
        <v>1534.5797100729437</v>
      </c>
      <c r="GY39" s="60">
        <f ca="1">IF(ISERROR(INDIRECT(ADDRESS(ROW(GY33),COLUMN(GY33)-3))),"n/a",IF(ISNUMBER(INDIRECT(ADDRESS(ROW(GY33),COLUMN(GY33)-3))),Calculations_forecast!$C$4*AVERAGE(GV33:GY33),"n/a"))</f>
        <v>1551.0751967094618</v>
      </c>
      <c r="GZ39" s="122">
        <f ca="1">IF(ISERROR(INDIRECT(ADDRESS(ROW(GZ33),COLUMN(GZ33)-3))),"n/a",IF(ISNUMBER(INDIRECT(ADDRESS(ROW(GZ33),COLUMN(GZ33)-3))),Calculations_forecast!$C$4*AVERAGE(GW33:GZ33),"n/a"))</f>
        <v>1567.9179768891377</v>
      </c>
      <c r="HA39" s="122">
        <f ca="1">IF(ISERROR(INDIRECT(ADDRESS(ROW(HA33),COLUMN(HA33)-3))),"n/a",IF(ISNUMBER(INDIRECT(ADDRESS(ROW(HA33),COLUMN(HA33)-3))),Calculations_forecast!$C$4*AVERAGE(GX33:HA33),"n/a"))</f>
        <v>1585.0655733338242</v>
      </c>
      <c r="HB39" s="122">
        <f ca="1">IF(ISERROR(INDIRECT(ADDRESS(ROW(HB33),COLUMN(HB33)-3))),"n/a",IF(ISNUMBER(INDIRECT(ADDRESS(ROW(HB33),COLUMN(HB33)-3))),Calculations_forecast!$C$4*AVERAGE(GY33:HB33),"n/a"))</f>
        <v>1599.6926277573814</v>
      </c>
      <c r="HC39" s="60">
        <f ca="1">IF(ISERROR(INDIRECT(ADDRESS(ROW(HC33),COLUMN(HC33)-3))),"n/a",IF(ISNUMBER(INDIRECT(ADDRESS(ROW(HC33),COLUMN(HC33)-3))),Calculations_forecast!$C$4*AVERAGE(GZ33:HC33),"n/a"))</f>
        <v>1613.9029122515733</v>
      </c>
      <c r="IW39"/>
      <c r="IX39"/>
      <c r="IY39"/>
    </row>
    <row r="40" spans="1:259">
      <c r="A40" s="7" t="s">
        <v>222</v>
      </c>
      <c r="B40" t="s">
        <v>164</v>
      </c>
      <c r="C40" s="60" t="str">
        <f ca="1">IF(ISERROR(INDIRECT(ADDRESS(ROW(C34),COLUMN(C34)-7))),"n/a",IF(ISNUMBER(INDIRECT(ADDRESS(ROW(C34),COLUMN(C34)-7))),$C$5*($D$5*C34+$E$5*#REF!+$F$5*AVERAGE(#REF!)),"n/a"))</f>
        <v>n/a</v>
      </c>
      <c r="D40" s="60" t="str">
        <f ca="1">IF(ISERROR(INDIRECT(ADDRESS(ROW(D34),COLUMN(D34)-7))),"n/a",IF(ISNUMBER(INDIRECT(ADDRESS(ROW(D34),COLUMN(D34)-7))),$C$5*($D$5*D34+$E$5*#REF!+$F$5*AVERAGE(#REF!)),"n/a"))</f>
        <v>n/a</v>
      </c>
      <c r="E40" s="60" t="str">
        <f ca="1">IF(ISERROR(INDIRECT(ADDRESS(ROW(E34),COLUMN(E34)-7))),"n/a",IF(ISNUMBER(INDIRECT(ADDRESS(ROW(E34),COLUMN(E34)-7))),$C$5*($D$5*E34+$E$5*#REF!+$F$5*AVERAGE(#REF!)),"n/a"))</f>
        <v>n/a</v>
      </c>
      <c r="F40" s="60" t="str">
        <f ca="1">IF(ISERROR(INDIRECT(ADDRESS(ROW(F34),COLUMN(F34)-7))),"n/a",IF(ISNUMBER(INDIRECT(ADDRESS(ROW(F34),COLUMN(F34)-7))),$C$5*($D$5*F34+$E$5*#REF!+$F$5*AVERAGE(#REF!)),"n/a"))</f>
        <v>n/a</v>
      </c>
      <c r="G40" s="60" t="str">
        <f ca="1">IF(ISERROR(INDIRECT(ADDRESS(ROW(G34),COLUMN(G34)-7))),"n/a",IF(ISNUMBER(INDIRECT(ADDRESS(ROW(G34),COLUMN(G34)-7))),$C$5*($D$5*G34+$E$5*#REF!+$F$5*AVERAGE(#REF!)),"n/a"))</f>
        <v>n/a</v>
      </c>
      <c r="H40" s="60" t="str">
        <f ca="1">IF(ISERROR(INDIRECT(ADDRESS(ROW(H34),COLUMN(H34)-7))),"n/a",IF(ISNUMBER(INDIRECT(ADDRESS(ROW(H34),COLUMN(H34)-7))),$C$5*($D$5*H34+$E$5*#REF!+$F$5*AVERAGE(#REF!)),"n/a"))</f>
        <v>n/a</v>
      </c>
      <c r="I40" s="60" t="str">
        <f ca="1">IF(ISERROR(INDIRECT(ADDRESS(ROW(I34),COLUMN(I34)-7))),"n/a",IF(ISNUMBER(INDIRECT(ADDRESS(ROW(I34),COLUMN(I34)-7))),$C$5*($D$5*I34+$E$5*#REF!+$F$5*AVERAGE(#REF!)),"n/a"))</f>
        <v>n/a</v>
      </c>
      <c r="J40" s="60" t="e">
        <f ca="1">IF(ISERROR(INDIRECT(ADDRESS(ROW(J34),COLUMN(J34)-7))),"n/a",IF(ISNUMBER(INDIRECT(ADDRESS(ROW(J34),COLUMN(J34)-7))),$C$5*($D$5*J34+$E$5*#REF!+$F$5*AVERAGE(#REF!)),"n/a"))</f>
        <v>#REF!</v>
      </c>
      <c r="K40" s="60" t="e">
        <f ca="1">IF(ISERROR(INDIRECT(ADDRESS(ROW(K34),COLUMN(K34)-7))),"n/a",IF(ISNUMBER(INDIRECT(ADDRESS(ROW(K34),COLUMN(K34)-7))),$C$5*($D$5*K34+$E$5*#REF!+$F$5*AVERAGE(#REF!)),"n/a"))</f>
        <v>#REF!</v>
      </c>
      <c r="L40" s="60" t="e">
        <f ca="1">IF(ISERROR(INDIRECT(ADDRESS(ROW(L34),COLUMN(L34)-7))),"n/a",IF(ISNUMBER(INDIRECT(ADDRESS(ROW(L34),COLUMN(L34)-7))),$C$5*($D$5*L34+$E$5*K34+$F$5*AVERAGE(#REF!)),"n/a"))</f>
        <v>#REF!</v>
      </c>
      <c r="M40" s="60">
        <f ca="1">IF(ISERROR(INDIRECT(ADDRESS(ROW(M34),COLUMN(M34)-7))),"n/a",IF(ISNUMBER(INDIRECT(ADDRESS(ROW(M34),COLUMN(M34)-7))),$C$5*($D$5*M34+$E$5*L34+$F$5*AVERAGE(K34:K34)),"n/a"))</f>
        <v>-171.76799999999997</v>
      </c>
      <c r="N40" s="60">
        <f ca="1">IF(ISERROR(INDIRECT(ADDRESS(ROW(N34),COLUMN(N34)-7))),"n/a",IF(ISNUMBER(INDIRECT(ADDRESS(ROW(N34),COLUMN(N34)-7))),$C$5*($D$5*N34+$E$5*M34+$F$5*AVERAGE(K34:L34)),"n/a"))</f>
        <v>-174.11999999999998</v>
      </c>
      <c r="O40" s="60">
        <f ca="1">IF(ISERROR(INDIRECT(ADDRESS(ROW(O34),COLUMN(O34)-7))),"n/a",IF(ISNUMBER(INDIRECT(ADDRESS(ROW(O34),COLUMN(O34)-7))),$C$5*($D$5*O34+$E$5*N34+$F$5*AVERAGE(K34:M34)),"n/a"))</f>
        <v>-177.58799999999999</v>
      </c>
      <c r="P40" s="60">
        <f ca="1">IF(ISERROR(INDIRECT(ADDRESS(ROW(P34),COLUMN(P34)-7))),"n/a",IF(ISNUMBER(INDIRECT(ADDRESS(ROW(P34),COLUMN(P34)-7))),$C$5*($D$5*P34+$E$5*O34+$F$5*AVERAGE(K34:N34)),"n/a"))</f>
        <v>-181.12799999999999</v>
      </c>
      <c r="Q40" s="60">
        <f ca="1">IF(ISERROR(INDIRECT(ADDRESS(ROW(Q34),COLUMN(Q34)-7))),"n/a",IF(ISNUMBER(INDIRECT(ADDRESS(ROW(Q34),COLUMN(Q34)-7))),$C$5*($D$5*Q34+$E$5*P34+$F$5*AVERAGE(K34:O34)),"n/a"))</f>
        <v>-184.52879999999999</v>
      </c>
      <c r="R40" s="60">
        <f t="shared" ref="R40" ca="1" si="28">IF(ISERROR(INDIRECT(ADDRESS(ROW(R34),COLUMN(R34)-7))),"n/a",IF(ISNUMBER(INDIRECT(ADDRESS(ROW(R34),COLUMN(R34)-7))),$C$5*($D$5*R34+$E$5*Q34+$F$5*AVERAGE(K34:P34)),"n/a"))</f>
        <v>-188.07600000000002</v>
      </c>
      <c r="S40" s="60">
        <f t="shared" ref="S40:T40" ca="1" si="29">IF(ISERROR(INDIRECT(ADDRESS(ROW(S34),COLUMN(S34)-7))),"n/a",IF(ISNUMBER(INDIRECT(ADDRESS(ROW(S34),COLUMN(S34)-7))),$C$5*($D$5*S34+$E$5*R34+$F$5*AVERAGE(L34:Q34)),"n/a"))</f>
        <v>-193.02600000000001</v>
      </c>
      <c r="T40" s="60">
        <f t="shared" ca="1" si="29"/>
        <v>-198.37200000000004</v>
      </c>
      <c r="U40" s="60">
        <f t="shared" ref="U40" ca="1" si="30">IF(ISERROR(INDIRECT(ADDRESS(ROW(U34),COLUMN(U34)-7))),"n/a",IF(ISNUMBER(INDIRECT(ADDRESS(ROW(U34),COLUMN(U34)-7))),$C$5*($D$5*U34+$E$5*T34+$F$5*AVERAGE(N34:S34)),"n/a"))</f>
        <v>-204.21</v>
      </c>
      <c r="V40" s="60">
        <f t="shared" ref="V40" ca="1" si="31">IF(ISERROR(INDIRECT(ADDRESS(ROW(V34),COLUMN(V34)-7))),"n/a",IF(ISNUMBER(INDIRECT(ADDRESS(ROW(V34),COLUMN(V34)-7))),$C$5*($D$5*V34+$E$5*U34+$F$5*AVERAGE(O34:T34)),"n/a"))</f>
        <v>-209.44199999999998</v>
      </c>
      <c r="W40" s="60">
        <f t="shared" ref="W40" ca="1" si="32">IF(ISERROR(INDIRECT(ADDRESS(ROW(W34),COLUMN(W34)-7))),"n/a",IF(ISNUMBER(INDIRECT(ADDRESS(ROW(W34),COLUMN(W34)-7))),$C$5*($D$5*W34+$E$5*V34+$F$5*AVERAGE(P34:U34)),"n/a"))</f>
        <v>-213.42000000000002</v>
      </c>
      <c r="X40" s="60">
        <f t="shared" ref="X40" ca="1" si="33">IF(ISERROR(INDIRECT(ADDRESS(ROW(X34),COLUMN(X34)-7))),"n/a",IF(ISNUMBER(INDIRECT(ADDRESS(ROW(X34),COLUMN(X34)-7))),$C$5*($D$5*X34+$E$5*W34+$F$5*AVERAGE(Q34:V34)),"n/a"))</f>
        <v>-212.95799999999997</v>
      </c>
      <c r="Y40" s="60">
        <f t="shared" ref="Y40" ca="1" si="34">IF(ISERROR(INDIRECT(ADDRESS(ROW(Y34),COLUMN(Y34)-7))),"n/a",IF(ISNUMBER(INDIRECT(ADDRESS(ROW(Y34),COLUMN(Y34)-7))),$C$5*($D$5*Y34+$E$5*X34+$F$5*AVERAGE(R34:W34)),"n/a"))</f>
        <v>-216.48599999999999</v>
      </c>
      <c r="Z40" s="60">
        <f t="shared" ref="Z40" ca="1" si="35">IF(ISERROR(INDIRECT(ADDRESS(ROW(Z34),COLUMN(Z34)-7))),"n/a",IF(ISNUMBER(INDIRECT(ADDRESS(ROW(Z34),COLUMN(Z34)-7))),$C$5*($D$5*Z34+$E$5*Y34+$F$5*AVERAGE(S34:X34)),"n/a"))</f>
        <v>-222.72599999999994</v>
      </c>
      <c r="AA40" s="60">
        <f t="shared" ref="AA40" ca="1" si="36">IF(ISERROR(INDIRECT(ADDRESS(ROW(AA34),COLUMN(AA34)-7))),"n/a",IF(ISNUMBER(INDIRECT(ADDRESS(ROW(AA34),COLUMN(AA34)-7))),$C$5*($D$5*AA34+$E$5*Z34+$F$5*AVERAGE(T34:Y34)),"n/a"))</f>
        <v>-227.44199999999995</v>
      </c>
      <c r="AB40" s="60">
        <f t="shared" ref="AB40" ca="1" si="37">IF(ISERROR(INDIRECT(ADDRESS(ROW(AB34),COLUMN(AB34)-7))),"n/a",IF(ISNUMBER(INDIRECT(ADDRESS(ROW(AB34),COLUMN(AB34)-7))),$C$5*($D$5*AB34+$E$5*AA34+$F$5*AVERAGE(U34:Z34)),"n/a"))</f>
        <v>-232.22399999999999</v>
      </c>
      <c r="AC40" s="60">
        <f t="shared" ref="AC40" ca="1" si="38">IF(ISERROR(INDIRECT(ADDRESS(ROW(AC34),COLUMN(AC34)-7))),"n/a",IF(ISNUMBER(INDIRECT(ADDRESS(ROW(AC34),COLUMN(AC34)-7))),$C$5*($D$5*AC34+$E$5*AB34+$F$5*AVERAGE(V34:AA34)),"n/a"))</f>
        <v>-237.06599999999997</v>
      </c>
      <c r="AD40" s="60">
        <f t="shared" ref="AD40" ca="1" si="39">IF(ISERROR(INDIRECT(ADDRESS(ROW(AD34),COLUMN(AD34)-7))),"n/a",IF(ISNUMBER(INDIRECT(ADDRESS(ROW(AD34),COLUMN(AD34)-7))),$C$5*($D$5*AD34+$E$5*AC34+$F$5*AVERAGE(W34:AB34)),"n/a"))</f>
        <v>-242.42399999999998</v>
      </c>
      <c r="AE40" s="60">
        <f t="shared" ref="AE40" ca="1" si="40">IF(ISERROR(INDIRECT(ADDRESS(ROW(AE34),COLUMN(AE34)-7))),"n/a",IF(ISNUMBER(INDIRECT(ADDRESS(ROW(AE34),COLUMN(AE34)-7))),$C$5*($D$5*AE34+$E$5*AD34+$F$5*AVERAGE(X34:AC34)),"n/a"))</f>
        <v>-248.76599999999999</v>
      </c>
      <c r="AF40" s="60">
        <f t="shared" ref="AF40" ca="1" si="41">IF(ISERROR(INDIRECT(ADDRESS(ROW(AF34),COLUMN(AF34)-7))),"n/a",IF(ISNUMBER(INDIRECT(ADDRESS(ROW(AF34),COLUMN(AF34)-7))),$C$5*($D$5*AF34+$E$5*AE34+$F$5*AVERAGE(Y34:AD34)),"n/a"))</f>
        <v>-257.87999999999994</v>
      </c>
      <c r="AG40" s="60">
        <f t="shared" ref="AG40" ca="1" si="42">IF(ISERROR(INDIRECT(ADDRESS(ROW(AG34),COLUMN(AG34)-7))),"n/a",IF(ISNUMBER(INDIRECT(ADDRESS(ROW(AG34),COLUMN(AG34)-7))),$C$5*($D$5*AG34+$E$5*AF34+$F$5*AVERAGE(Z34:AE34)),"n/a"))</f>
        <v>-264.78000000000003</v>
      </c>
      <c r="AH40" s="60">
        <f t="shared" ref="AH40" ca="1" si="43">IF(ISERROR(INDIRECT(ADDRESS(ROW(AH34),COLUMN(AH34)-7))),"n/a",IF(ISNUMBER(INDIRECT(ADDRESS(ROW(AH34),COLUMN(AH34)-7))),$C$5*($D$5*AH34+$E$5*AG34+$F$5*AVERAGE(AA34:AF34)),"n/a"))</f>
        <v>-272.07599999999996</v>
      </c>
      <c r="AI40" s="60">
        <f t="shared" ref="AI40" ca="1" si="44">IF(ISERROR(INDIRECT(ADDRESS(ROW(AI34),COLUMN(AI34)-7))),"n/a",IF(ISNUMBER(INDIRECT(ADDRESS(ROW(AI34),COLUMN(AI34)-7))),$C$5*($D$5*AI34+$E$5*AH34+$F$5*AVERAGE(AB34:AG34)),"n/a"))</f>
        <v>-279.80400000000003</v>
      </c>
      <c r="AJ40" s="60">
        <f t="shared" ref="AJ40" ca="1" si="45">IF(ISERROR(INDIRECT(ADDRESS(ROW(AJ34),COLUMN(AJ34)-7))),"n/a",IF(ISNUMBER(INDIRECT(ADDRESS(ROW(AJ34),COLUMN(AJ34)-7))),$C$5*($D$5*AJ34+$E$5*AI34+$F$5*AVERAGE(AC34:AH34)),"n/a"))</f>
        <v>-288.59399999999999</v>
      </c>
      <c r="AK40" s="60">
        <f t="shared" ref="AK40" ca="1" si="46">IF(ISERROR(INDIRECT(ADDRESS(ROW(AK34),COLUMN(AK34)-7))),"n/a",IF(ISNUMBER(INDIRECT(ADDRESS(ROW(AK34),COLUMN(AK34)-7))),$C$5*($D$5*AK34+$E$5*AJ34+$F$5*AVERAGE(AD34:AI34)),"n/a"))</f>
        <v>-297.60599999999999</v>
      </c>
      <c r="AL40" s="60">
        <f t="shared" ref="AL40" ca="1" si="47">IF(ISERROR(INDIRECT(ADDRESS(ROW(AL34),COLUMN(AL34)-7))),"n/a",IF(ISNUMBER(INDIRECT(ADDRESS(ROW(AL34),COLUMN(AL34)-7))),$C$5*($D$5*AL34+$E$5*AK34+$F$5*AVERAGE(AE34:AJ34)),"n/a"))</f>
        <v>-307.03199999999998</v>
      </c>
      <c r="AM40" s="60">
        <f t="shared" ref="AM40" ca="1" si="48">IF(ISERROR(INDIRECT(ADDRESS(ROW(AM34),COLUMN(AM34)-7))),"n/a",IF(ISNUMBER(INDIRECT(ADDRESS(ROW(AM34),COLUMN(AM34)-7))),$C$5*($D$5*AM34+$E$5*AL34+$F$5*AVERAGE(AF34:AK34)),"n/a"))</f>
        <v>-316.63200000000001</v>
      </c>
      <c r="AN40" s="60">
        <f t="shared" ref="AN40" ca="1" si="49">IF(ISERROR(INDIRECT(ADDRESS(ROW(AN34),COLUMN(AN34)-7))),"n/a",IF(ISNUMBER(INDIRECT(ADDRESS(ROW(AN34),COLUMN(AN34)-7))),$C$5*($D$5*AN34+$E$5*AM34+$F$5*AVERAGE(AG34:AL34)),"n/a"))</f>
        <v>-326.01599999999991</v>
      </c>
      <c r="AO40" s="60">
        <f t="shared" ref="AO40" ca="1" si="50">IF(ISERROR(INDIRECT(ADDRESS(ROW(AO34),COLUMN(AO34)-7))),"n/a",IF(ISNUMBER(INDIRECT(ADDRESS(ROW(AO34),COLUMN(AO34)-7))),$C$5*($D$5*AO34+$E$5*AN34+$F$5*AVERAGE(AH34:AM34)),"n/a"))</f>
        <v>-336.33</v>
      </c>
      <c r="AP40" s="60">
        <f t="shared" ref="AP40" ca="1" si="51">IF(ISERROR(INDIRECT(ADDRESS(ROW(AP34),COLUMN(AP34)-7))),"n/a",IF(ISNUMBER(INDIRECT(ADDRESS(ROW(AP34),COLUMN(AP34)-7))),$C$5*($D$5*AP34+$E$5*AO34+$F$5*AVERAGE(AI34:AN34)),"n/a"))</f>
        <v>-347.02199999999999</v>
      </c>
      <c r="AQ40" s="60">
        <f t="shared" ref="AQ40" ca="1" si="52">IF(ISERROR(INDIRECT(ADDRESS(ROW(AQ34),COLUMN(AQ34)-7))),"n/a",IF(ISNUMBER(INDIRECT(ADDRESS(ROW(AQ34),COLUMN(AQ34)-7))),$C$5*($D$5*AQ34+$E$5*AP34+$F$5*AVERAGE(AJ34:AO34)),"n/a"))</f>
        <v>-356.55</v>
      </c>
      <c r="AR40" s="60">
        <f t="shared" ref="AR40" ca="1" si="53">IF(ISERROR(INDIRECT(ADDRESS(ROW(AR34),COLUMN(AR34)-7))),"n/a",IF(ISNUMBER(INDIRECT(ADDRESS(ROW(AR34),COLUMN(AR34)-7))),$C$5*($D$5*AR34+$E$5*AQ34+$F$5*AVERAGE(AK34:AP34)),"n/a"))</f>
        <v>-365.55</v>
      </c>
      <c r="AS40" s="60">
        <f t="shared" ref="AS40" ca="1" si="54">IF(ISERROR(INDIRECT(ADDRESS(ROW(AS34),COLUMN(AS34)-7))),"n/a",IF(ISNUMBER(INDIRECT(ADDRESS(ROW(AS34),COLUMN(AS34)-7))),$C$5*($D$5*AS34+$E$5*AR34+$F$5*AVERAGE(AL34:AQ34)),"n/a"))</f>
        <v>-375.834</v>
      </c>
      <c r="AT40" s="60">
        <f t="shared" ref="AT40" ca="1" si="55">IF(ISERROR(INDIRECT(ADDRESS(ROW(AT34),COLUMN(AT34)-7))),"n/a",IF(ISNUMBER(INDIRECT(ADDRESS(ROW(AT34),COLUMN(AT34)-7))),$C$5*($D$5*AT34+$E$5*AS34+$F$5*AVERAGE(AM34:AR34)),"n/a"))</f>
        <v>-387.43200000000002</v>
      </c>
      <c r="AU40" s="60">
        <f t="shared" ref="AU40" ca="1" si="56">IF(ISERROR(INDIRECT(ADDRESS(ROW(AU34),COLUMN(AU34)-7))),"n/a",IF(ISNUMBER(INDIRECT(ADDRESS(ROW(AU34),COLUMN(AU34)-7))),$C$5*($D$5*AU34+$E$5*AT34+$F$5*AVERAGE(AN34:AS34)),"n/a"))</f>
        <v>-402.678</v>
      </c>
      <c r="AV40" s="60">
        <f t="shared" ref="AV40" ca="1" si="57">IF(ISERROR(INDIRECT(ADDRESS(ROW(AV34),COLUMN(AV34)-7))),"n/a",IF(ISNUMBER(INDIRECT(ADDRESS(ROW(AV34),COLUMN(AV34)-7))),$C$5*($D$5*AV34+$E$5*AU34+$F$5*AVERAGE(AO34:AT34)),"n/a"))</f>
        <v>-417.70800000000003</v>
      </c>
      <c r="AW40" s="60">
        <f t="shared" ref="AW40" ca="1" si="58">IF(ISERROR(INDIRECT(ADDRESS(ROW(AW34),COLUMN(AW34)-7))),"n/a",IF(ISNUMBER(INDIRECT(ADDRESS(ROW(AW34),COLUMN(AW34)-7))),$C$5*($D$5*AW34+$E$5*AV34+$F$5*AVERAGE(AP34:AU34)),"n/a"))</f>
        <v>-431.07600000000002</v>
      </c>
      <c r="AX40" s="60">
        <f t="shared" ref="AX40" ca="1" si="59">IF(ISERROR(INDIRECT(ADDRESS(ROW(AX34),COLUMN(AX34)-7))),"n/a",IF(ISNUMBER(INDIRECT(ADDRESS(ROW(AX34),COLUMN(AX34)-7))),$C$5*($D$5*AX34+$E$5*AW34+$F$5*AVERAGE(AQ34:AV34)),"n/a"))</f>
        <v>-442.14</v>
      </c>
      <c r="AY40" s="60">
        <f t="shared" ref="AY40" ca="1" si="60">IF(ISERROR(INDIRECT(ADDRESS(ROW(AY34),COLUMN(AY34)-7))),"n/a",IF(ISNUMBER(INDIRECT(ADDRESS(ROW(AY34),COLUMN(AY34)-7))),$C$5*($D$5*AY34+$E$5*AX34+$F$5*AVERAGE(AR34:AW34)),"n/a"))</f>
        <v>-451.92599999999999</v>
      </c>
      <c r="AZ40" s="60">
        <f t="shared" ref="AZ40" ca="1" si="61">IF(ISERROR(INDIRECT(ADDRESS(ROW(AZ34),COLUMN(AZ34)-7))),"n/a",IF(ISNUMBER(INDIRECT(ADDRESS(ROW(AZ34),COLUMN(AZ34)-7))),$C$5*($D$5*AZ34+$E$5*AY34+$F$5*AVERAGE(AS34:AX34)),"n/a"))</f>
        <v>-462</v>
      </c>
      <c r="BA40" s="60">
        <f t="shared" ref="BA40" ca="1" si="62">IF(ISERROR(INDIRECT(ADDRESS(ROW(BA34),COLUMN(BA34)-7))),"n/a",IF(ISNUMBER(INDIRECT(ADDRESS(ROW(BA34),COLUMN(BA34)-7))),$C$5*($D$5*BA34+$E$5*AZ34+$F$5*AVERAGE(AT34:AY34)),"n/a"))</f>
        <v>-470.12399999999997</v>
      </c>
      <c r="BB40" s="60">
        <f t="shared" ref="BB40" ca="1" si="63">IF(ISERROR(INDIRECT(ADDRESS(ROW(BB34),COLUMN(BB34)-7))),"n/a",IF(ISNUMBER(INDIRECT(ADDRESS(ROW(BB34),COLUMN(BB34)-7))),$C$5*($D$5*BB34+$E$5*BA34+$F$5*AVERAGE(AU34:AZ34)),"n/a"))</f>
        <v>-477.3119999999999</v>
      </c>
      <c r="BC40" s="60">
        <f t="shared" ref="BC40" ca="1" si="64">IF(ISERROR(INDIRECT(ADDRESS(ROW(BC34),COLUMN(BC34)-7))),"n/a",IF(ISNUMBER(INDIRECT(ADDRESS(ROW(BC34),COLUMN(BC34)-7))),$C$5*($D$5*BC34+$E$5*BB34+$F$5*AVERAGE(AV34:BA34)),"n/a"))</f>
        <v>-482.52599999999995</v>
      </c>
      <c r="BD40" s="60">
        <f t="shared" ref="BD40" ca="1" si="65">IF(ISERROR(INDIRECT(ADDRESS(ROW(BD34),COLUMN(BD34)-7))),"n/a",IF(ISNUMBER(INDIRECT(ADDRESS(ROW(BD34),COLUMN(BD34)-7))),$C$5*($D$5*BD34+$E$5*BC34+$F$5*AVERAGE(AW34:BB34)),"n/a"))</f>
        <v>-488.65799999999996</v>
      </c>
      <c r="BE40" s="60">
        <f t="shared" ref="BE40" ca="1" si="66">IF(ISERROR(INDIRECT(ADDRESS(ROW(BE34),COLUMN(BE34)-7))),"n/a",IF(ISNUMBER(INDIRECT(ADDRESS(ROW(BE34),COLUMN(BE34)-7))),$C$5*($D$5*BE34+$E$5*BD34+$F$5*AVERAGE(AX34:BC34)),"n/a"))</f>
        <v>-492.75</v>
      </c>
      <c r="BF40" s="60">
        <f t="shared" ref="BF40" ca="1" si="67">IF(ISERROR(INDIRECT(ADDRESS(ROW(BF34),COLUMN(BF34)-7))),"n/a",IF(ISNUMBER(INDIRECT(ADDRESS(ROW(BF34),COLUMN(BF34)-7))),$C$5*($D$5*BF34+$E$5*BE34+$F$5*AVERAGE(AY34:BD34)),"n/a"))</f>
        <v>-498.20400000000001</v>
      </c>
      <c r="BG40" s="60">
        <f t="shared" ref="BG40" ca="1" si="68">IF(ISERROR(INDIRECT(ADDRESS(ROW(BG34),COLUMN(BG34)-7))),"n/a",IF(ISNUMBER(INDIRECT(ADDRESS(ROW(BG34),COLUMN(BG34)-7))),$C$5*($D$5*BG34+$E$5*BF34+$F$5*AVERAGE(AZ34:BE34)),"n/a"))</f>
        <v>-507.11399999999992</v>
      </c>
      <c r="BH40" s="60">
        <f t="shared" ref="BH40" ca="1" si="69">IF(ISERROR(INDIRECT(ADDRESS(ROW(BH34),COLUMN(BH34)-7))),"n/a",IF(ISNUMBER(INDIRECT(ADDRESS(ROW(BH34),COLUMN(BH34)-7))),$C$5*($D$5*BH34+$E$5*BG34+$F$5*AVERAGE(BA34:BF34)),"n/a"))</f>
        <v>-516.58199999999988</v>
      </c>
      <c r="BI40" s="60">
        <f t="shared" ref="BI40" ca="1" si="70">IF(ISERROR(INDIRECT(ADDRESS(ROW(BI34),COLUMN(BI34)-7))),"n/a",IF(ISNUMBER(INDIRECT(ADDRESS(ROW(BI34),COLUMN(BI34)-7))),$C$5*($D$5*BI34+$E$5*BH34+$F$5*AVERAGE(BB34:BG34)),"n/a"))</f>
        <v>-527.32199999999989</v>
      </c>
      <c r="BJ40" s="60">
        <f t="shared" ref="BJ40" ca="1" si="71">IF(ISERROR(INDIRECT(ADDRESS(ROW(BJ34),COLUMN(BJ34)-7))),"n/a",IF(ISNUMBER(INDIRECT(ADDRESS(ROW(BJ34),COLUMN(BJ34)-7))),$C$5*($D$5*BJ34+$E$5*BI34+$F$5*AVERAGE(BC34:BH34)),"n/a"))</f>
        <v>-538.61999999999989</v>
      </c>
      <c r="BK40" s="60">
        <f t="shared" ref="BK40" ca="1" si="72">IF(ISERROR(INDIRECT(ADDRESS(ROW(BK34),COLUMN(BK34)-7))),"n/a",IF(ISNUMBER(INDIRECT(ADDRESS(ROW(BK34),COLUMN(BK34)-7))),$C$5*($D$5*BK34+$E$5*BJ34+$F$5*AVERAGE(BD34:BI34)),"n/a"))</f>
        <v>-554.13</v>
      </c>
      <c r="BL40" s="60">
        <f t="shared" ref="BL40" ca="1" si="73">IF(ISERROR(INDIRECT(ADDRESS(ROW(BL34),COLUMN(BL34)-7))),"n/a",IF(ISNUMBER(INDIRECT(ADDRESS(ROW(BL34),COLUMN(BL34)-7))),$C$5*($D$5*BL34+$E$5*BK34+$F$5*AVERAGE(BE34:BJ34)),"n/a"))</f>
        <v>-562.74</v>
      </c>
      <c r="BM40" s="60">
        <f t="shared" ref="BM40" ca="1" si="74">IF(ISERROR(INDIRECT(ADDRESS(ROW(BM34),COLUMN(BM34)-7))),"n/a",IF(ISNUMBER(INDIRECT(ADDRESS(ROW(BM34),COLUMN(BM34)-7))),$C$5*($D$5*BM34+$E$5*BL34+$F$5*AVERAGE(BF34:BK34)),"n/a"))</f>
        <v>-573.846</v>
      </c>
      <c r="BN40" s="60">
        <f t="shared" ref="BN40" ca="1" si="75">IF(ISERROR(INDIRECT(ADDRESS(ROW(BN34),COLUMN(BN34)-7))),"n/a",IF(ISNUMBER(INDIRECT(ADDRESS(ROW(BN34),COLUMN(BN34)-7))),$C$5*($D$5*BN34+$E$5*BM34+$F$5*AVERAGE(BG34:BL34)),"n/a"))</f>
        <v>-587.58000000000004</v>
      </c>
      <c r="BO40" s="60">
        <f t="shared" ref="BO40" ca="1" si="76">IF(ISERROR(INDIRECT(ADDRESS(ROW(BO34),COLUMN(BO34)-7))),"n/a",IF(ISNUMBER(INDIRECT(ADDRESS(ROW(BO34),COLUMN(BO34)-7))),$C$5*($D$5*BO34+$E$5*BN34+$F$5*AVERAGE(BH34:BM34)),"n/a"))</f>
        <v>-597.91800000000001</v>
      </c>
      <c r="BP40" s="60">
        <f t="shared" ref="BP40" ca="1" si="77">IF(ISERROR(INDIRECT(ADDRESS(ROW(BP34),COLUMN(BP34)-7))),"n/a",IF(ISNUMBER(INDIRECT(ADDRESS(ROW(BP34),COLUMN(BP34)-7))),$C$5*($D$5*BP34+$E$5*BO34+$F$5*AVERAGE(BI34:BN34)),"n/a"))</f>
        <v>-607.07999999999993</v>
      </c>
      <c r="BQ40" s="60">
        <f t="shared" ref="BQ40" ca="1" si="78">IF(ISERROR(INDIRECT(ADDRESS(ROW(BQ34),COLUMN(BQ34)-7))),"n/a",IF(ISNUMBER(INDIRECT(ADDRESS(ROW(BQ34),COLUMN(BQ34)-7))),$C$5*($D$5*BQ34+$E$5*BP34+$F$5*AVERAGE(BJ34:BO34)),"n/a"))</f>
        <v>-616.97399999999993</v>
      </c>
      <c r="BR40" s="60">
        <f t="shared" ref="BR40" ca="1" si="79">IF(ISERROR(INDIRECT(ADDRESS(ROW(BR34),COLUMN(BR34)-7))),"n/a",IF(ISNUMBER(INDIRECT(ADDRESS(ROW(BR34),COLUMN(BR34)-7))),$C$5*($D$5*BR34+$E$5*BQ34+$F$5*AVERAGE(BK34:BP34)),"n/a"))</f>
        <v>-628.24799999999993</v>
      </c>
      <c r="BS40" s="60">
        <f t="shared" ref="BS40" ca="1" si="80">IF(ISERROR(INDIRECT(ADDRESS(ROW(BS34),COLUMN(BS34)-7))),"n/a",IF(ISNUMBER(INDIRECT(ADDRESS(ROW(BS34),COLUMN(BS34)-7))),$C$5*($D$5*BS34+$E$5*BR34+$F$5*AVERAGE(BL34:BQ34)),"n/a"))</f>
        <v>-635.84399999999982</v>
      </c>
      <c r="BT40" s="60">
        <f t="shared" ref="BT40" ca="1" si="81">IF(ISERROR(INDIRECT(ADDRESS(ROW(BT34),COLUMN(BT34)-7))),"n/a",IF(ISNUMBER(INDIRECT(ADDRESS(ROW(BT34),COLUMN(BT34)-7))),$C$5*($D$5*BT34+$E$5*BS34+$F$5*AVERAGE(BM34:BR34)),"n/a"))</f>
        <v>-652.76400000000001</v>
      </c>
      <c r="BU40" s="60">
        <f t="shared" ref="BU40" ca="1" si="82">IF(ISERROR(INDIRECT(ADDRESS(ROW(BU34),COLUMN(BU34)-7))),"n/a",IF(ISNUMBER(INDIRECT(ADDRESS(ROW(BU34),COLUMN(BU34)-7))),$C$5*($D$5*BU34+$E$5*BT34+$F$5*AVERAGE(BN34:BS34)),"n/a"))</f>
        <v>-665.56200000000001</v>
      </c>
      <c r="BV40" s="60">
        <f t="shared" ref="BV40" ca="1" si="83">IF(ISERROR(INDIRECT(ADDRESS(ROW(BV34),COLUMN(BV34)-7))),"n/a",IF(ISNUMBER(INDIRECT(ADDRESS(ROW(BV34),COLUMN(BV34)-7))),$C$5*($D$5*BV34+$E$5*BU34+$F$5*AVERAGE(BO34:BT34)),"n/a"))</f>
        <v>-676.59</v>
      </c>
      <c r="BW40" s="60">
        <f t="shared" ref="BW40" ca="1" si="84">IF(ISERROR(INDIRECT(ADDRESS(ROW(BW34),COLUMN(BW34)-7))),"n/a",IF(ISNUMBER(INDIRECT(ADDRESS(ROW(BW34),COLUMN(BW34)-7))),$C$5*($D$5*BW34+$E$5*BV34+$F$5*AVERAGE(BP34:BU34)),"n/a"))</f>
        <v>-690.4079999999999</v>
      </c>
      <c r="BX40" s="60">
        <f t="shared" ref="BX40" ca="1" si="85">IF(ISERROR(INDIRECT(ADDRESS(ROW(BX34),COLUMN(BX34)-7))),"n/a",IF(ISNUMBER(INDIRECT(ADDRESS(ROW(BX34),COLUMN(BX34)-7))),$C$5*($D$5*BX34+$E$5*BW34+$F$5*AVERAGE(BQ34:BV34)),"n/a"))</f>
        <v>-703.13999999999987</v>
      </c>
      <c r="BY40" s="60">
        <f t="shared" ref="BY40" ca="1" si="86">IF(ISERROR(INDIRECT(ADDRESS(ROW(BY34),COLUMN(BY34)-7))),"n/a",IF(ISNUMBER(INDIRECT(ADDRESS(ROW(BY34),COLUMN(BY34)-7))),$C$5*($D$5*BY34+$E$5*BX34+$F$5*AVERAGE(BR34:BW34)),"n/a"))</f>
        <v>-715.62599999999998</v>
      </c>
      <c r="BZ40" s="60">
        <f t="shared" ref="BZ40" ca="1" si="87">IF(ISERROR(INDIRECT(ADDRESS(ROW(BZ34),COLUMN(BZ34)-7))),"n/a",IF(ISNUMBER(INDIRECT(ADDRESS(ROW(BZ34),COLUMN(BZ34)-7))),$C$5*($D$5*BZ34+$E$5*BY34+$F$5*AVERAGE(BS34:BX34)),"n/a"))</f>
        <v>-728.68799999999999</v>
      </c>
      <c r="CA40" s="60">
        <f t="shared" ref="CA40" ca="1" si="88">IF(ISERROR(INDIRECT(ADDRESS(ROW(CA34),COLUMN(CA34)-7))),"n/a",IF(ISNUMBER(INDIRECT(ADDRESS(ROW(CA34),COLUMN(CA34)-7))),$C$5*($D$5*CA34+$E$5*BZ34+$F$5*AVERAGE(BT34:BY34)),"n/a"))</f>
        <v>-746.25599999999997</v>
      </c>
      <c r="CB40" s="60">
        <f t="shared" ref="CB40" ca="1" si="89">IF(ISERROR(INDIRECT(ADDRESS(ROW(CB34),COLUMN(CB34)-7))),"n/a",IF(ISNUMBER(INDIRECT(ADDRESS(ROW(CB34),COLUMN(CB34)-7))),$C$5*($D$5*CB34+$E$5*CA34+$F$5*AVERAGE(BU34:BZ34)),"n/a"))</f>
        <v>-761.00399999999991</v>
      </c>
      <c r="CC40" s="60">
        <f t="shared" ref="CC40" ca="1" si="90">IF(ISERROR(INDIRECT(ADDRESS(ROW(CC34),COLUMN(CC34)-7))),"n/a",IF(ISNUMBER(INDIRECT(ADDRESS(ROW(CC34),COLUMN(CC34)-7))),$C$5*($D$5*CC34+$E$5*CB34+$F$5*AVERAGE(BV34:CA34)),"n/a"))</f>
        <v>-775.24199999999996</v>
      </c>
      <c r="CD40" s="60">
        <f t="shared" ref="CD40" ca="1" si="91">IF(ISERROR(INDIRECT(ADDRESS(ROW(CD34),COLUMN(CD34)-7))),"n/a",IF(ISNUMBER(INDIRECT(ADDRESS(ROW(CD34),COLUMN(CD34)-7))),$C$5*($D$5*CD34+$E$5*CC34+$F$5*AVERAGE(BW34:CB34)),"n/a"))</f>
        <v>-787.8180000000001</v>
      </c>
      <c r="CE40" s="60">
        <f t="shared" ref="CE40" ca="1" si="92">IF(ISERROR(INDIRECT(ADDRESS(ROW(CE34),COLUMN(CE34)-7))),"n/a",IF(ISNUMBER(INDIRECT(ADDRESS(ROW(CE34),COLUMN(CE34)-7))),$C$5*($D$5*CE34+$E$5*CD34+$F$5*AVERAGE(BX34:CC34)),"n/a"))</f>
        <v>-801.44399999999985</v>
      </c>
      <c r="CF40" s="60">
        <f t="shared" ref="CF40" ca="1" si="93">IF(ISERROR(INDIRECT(ADDRESS(ROW(CF34),COLUMN(CF34)-7))),"n/a",IF(ISNUMBER(INDIRECT(ADDRESS(ROW(CF34),COLUMN(CF34)-7))),$C$5*($D$5*CF34+$E$5*CE34+$F$5*AVERAGE(BY34:CD34)),"n/a"))</f>
        <v>-815.71799999999996</v>
      </c>
      <c r="CG40" s="60">
        <f t="shared" ref="CG40" ca="1" si="94">IF(ISERROR(INDIRECT(ADDRESS(ROW(CG34),COLUMN(CG34)-7))),"n/a",IF(ISNUMBER(INDIRECT(ADDRESS(ROW(CG34),COLUMN(CG34)-7))),$C$5*($D$5*CG34+$E$5*CF34+$F$5*AVERAGE(BZ34:CE34)),"n/a"))</f>
        <v>-829.63800000000003</v>
      </c>
      <c r="CH40" s="60">
        <f t="shared" ref="CH40" ca="1" si="95">IF(ISERROR(INDIRECT(ADDRESS(ROW(CH34),COLUMN(CH34)-7))),"n/a",IF(ISNUMBER(INDIRECT(ADDRESS(ROW(CH34),COLUMN(CH34)-7))),$C$5*($D$5*CH34+$E$5*CG34+$F$5*AVERAGE(CA34:CF34)),"n/a"))</f>
        <v>-842.37599999999998</v>
      </c>
      <c r="CI40" s="60">
        <f t="shared" ref="CI40" ca="1" si="96">IF(ISERROR(INDIRECT(ADDRESS(ROW(CI34),COLUMN(CI34)-7))),"n/a",IF(ISNUMBER(INDIRECT(ADDRESS(ROW(CI34),COLUMN(CI34)-7))),$C$5*($D$5*CI34+$E$5*CH34+$F$5*AVERAGE(CB34:CG34)),"n/a"))</f>
        <v>-850.05600000000015</v>
      </c>
      <c r="CJ40" s="60">
        <f t="shared" ref="CJ40" ca="1" si="97">IF(ISERROR(INDIRECT(ADDRESS(ROW(CJ34),COLUMN(CJ34)-7))),"n/a",IF(ISNUMBER(INDIRECT(ADDRESS(ROW(CJ34),COLUMN(CJ34)-7))),$C$5*($D$5*CJ34+$E$5*CI34+$F$5*AVERAGE(CC34:CH34)),"n/a"))</f>
        <v>-857.94</v>
      </c>
      <c r="CK40" s="60">
        <f t="shared" ref="CK40" ca="1" si="98">IF(ISERROR(INDIRECT(ADDRESS(ROW(CK34),COLUMN(CK34)-7))),"n/a",IF(ISNUMBER(INDIRECT(ADDRESS(ROW(CK34),COLUMN(CK34)-7))),$C$5*($D$5*CK34+$E$5*CJ34+$F$5*AVERAGE(CD34:CI34)),"n/a"))</f>
        <v>-867.64200000000005</v>
      </c>
      <c r="CL40" s="60">
        <f t="shared" ref="CL40" ca="1" si="99">IF(ISERROR(INDIRECT(ADDRESS(ROW(CL34),COLUMN(CL34)-7))),"n/a",IF(ISNUMBER(INDIRECT(ADDRESS(ROW(CL34),COLUMN(CL34)-7))),$C$5*($D$5*CL34+$E$5*CK34+$F$5*AVERAGE(CE34:CJ34)),"n/a"))</f>
        <v>-878.24400000000003</v>
      </c>
      <c r="CM40" s="60">
        <f t="shared" ref="CM40" ca="1" si="100">IF(ISERROR(INDIRECT(ADDRESS(ROW(CM34),COLUMN(CM34)-7))),"n/a",IF(ISNUMBER(INDIRECT(ADDRESS(ROW(CM34),COLUMN(CM34)-7))),$C$5*($D$5*CM34+$E$5*CL34+$F$5*AVERAGE(CF34:CK34)),"n/a"))</f>
        <v>-886.82399999999996</v>
      </c>
      <c r="CN40" s="60">
        <f t="shared" ref="CN40" ca="1" si="101">IF(ISERROR(INDIRECT(ADDRESS(ROW(CN34),COLUMN(CN34)-7))),"n/a",IF(ISNUMBER(INDIRECT(ADDRESS(ROW(CN34),COLUMN(CN34)-7))),$C$5*($D$5*CN34+$E$5*CM34+$F$5*AVERAGE(CG34:CL34)),"n/a"))</f>
        <v>-896.37599999999998</v>
      </c>
      <c r="CO40" s="60">
        <f t="shared" ref="CO40" ca="1" si="102">IF(ISERROR(INDIRECT(ADDRESS(ROW(CO34),COLUMN(CO34)-7))),"n/a",IF(ISNUMBER(INDIRECT(ADDRESS(ROW(CO34),COLUMN(CO34)-7))),$C$5*($D$5*CO34+$E$5*CN34+$F$5*AVERAGE(CH34:CM34)),"n/a"))</f>
        <v>-906.27599999999995</v>
      </c>
      <c r="CP40" s="60">
        <f t="shared" ref="CP40" ca="1" si="103">IF(ISERROR(INDIRECT(ADDRESS(ROW(CP34),COLUMN(CP34)-7))),"n/a",IF(ISNUMBER(INDIRECT(ADDRESS(ROW(CP34),COLUMN(CP34)-7))),$C$5*($D$5*CP34+$E$5*CO34+$F$5*AVERAGE(CI34:CN34)),"n/a"))</f>
        <v>-916.47000000000014</v>
      </c>
      <c r="CQ40" s="60">
        <f t="shared" ref="CQ40" ca="1" si="104">IF(ISERROR(INDIRECT(ADDRESS(ROW(CQ34),COLUMN(CQ34)-7))),"n/a",IF(ISNUMBER(INDIRECT(ADDRESS(ROW(CQ34),COLUMN(CQ34)-7))),$C$5*($D$5*CQ34+$E$5*CP34+$F$5*AVERAGE(CJ34:CO34)),"n/a"))</f>
        <v>-925.71</v>
      </c>
      <c r="CR40" s="60">
        <f t="shared" ref="CR40" ca="1" si="105">IF(ISERROR(INDIRECT(ADDRESS(ROW(CR34),COLUMN(CR34)-7))),"n/a",IF(ISNUMBER(INDIRECT(ADDRESS(ROW(CR34),COLUMN(CR34)-7))),$C$5*($D$5*CR34+$E$5*CQ34+$F$5*AVERAGE(CK34:CP34)),"n/a"))</f>
        <v>-936.68399999999986</v>
      </c>
      <c r="CS40" s="60">
        <f t="shared" ref="CS40" ca="1" si="106">IF(ISERROR(INDIRECT(ADDRESS(ROW(CS34),COLUMN(CS34)-7))),"n/a",IF(ISNUMBER(INDIRECT(ADDRESS(ROW(CS34),COLUMN(CS34)-7))),$C$5*($D$5*CS34+$E$5*CR34+$F$5*AVERAGE(CL34:CQ34)),"n/a"))</f>
        <v>-949.92599999999982</v>
      </c>
      <c r="CT40" s="60">
        <f t="shared" ref="CT40" ca="1" si="107">IF(ISERROR(INDIRECT(ADDRESS(ROW(CT34),COLUMN(CT34)-7))),"n/a",IF(ISNUMBER(INDIRECT(ADDRESS(ROW(CT34),COLUMN(CT34)-7))),$C$5*($D$5*CT34+$E$5*CS34+$F$5*AVERAGE(CM34:CR34)),"n/a"))</f>
        <v>-963.91200000000003</v>
      </c>
      <c r="CU40" s="60">
        <f t="shared" ref="CU40" ca="1" si="108">IF(ISERROR(INDIRECT(ADDRESS(ROW(CU34),COLUMN(CU34)-7))),"n/a",IF(ISNUMBER(INDIRECT(ADDRESS(ROW(CU34),COLUMN(CU34)-7))),$C$5*($D$5*CU34+$E$5*CT34+$F$5*AVERAGE(CN34:CS34)),"n/a"))</f>
        <v>-978.79799999999989</v>
      </c>
      <c r="CV40" s="60">
        <f t="shared" ref="CV40" ca="1" si="109">IF(ISERROR(INDIRECT(ADDRESS(ROW(CV34),COLUMN(CV34)-7))),"n/a",IF(ISNUMBER(INDIRECT(ADDRESS(ROW(CV34),COLUMN(CV34)-7))),$C$5*($D$5*CV34+$E$5*CU34+$F$5*AVERAGE(CO34:CT34)),"n/a"))</f>
        <v>-995.13599999999997</v>
      </c>
      <c r="CW40" s="60">
        <f t="shared" ref="CW40" ca="1" si="110">IF(ISERROR(INDIRECT(ADDRESS(ROW(CW34),COLUMN(CW34)-7))),"n/a",IF(ISNUMBER(INDIRECT(ADDRESS(ROW(CW34),COLUMN(CW34)-7))),$C$5*($D$5*CW34+$E$5*CV34+$F$5*AVERAGE(CP34:CU34)),"n/a"))</f>
        <v>-1010.1299999999999</v>
      </c>
      <c r="CX40" s="60">
        <f t="shared" ref="CX40" ca="1" si="111">IF(ISERROR(INDIRECT(ADDRESS(ROW(CX34),COLUMN(CX34)-7))),"n/a",IF(ISNUMBER(INDIRECT(ADDRESS(ROW(CX34),COLUMN(CX34)-7))),$C$5*($D$5*CX34+$E$5*CW34+$F$5*AVERAGE(CQ34:CV34)),"n/a"))</f>
        <v>-1023.7739999999999</v>
      </c>
      <c r="CY40" s="60">
        <f t="shared" ref="CY40" ca="1" si="112">IF(ISERROR(INDIRECT(ADDRESS(ROW(CY34),COLUMN(CY34)-7))),"n/a",IF(ISNUMBER(INDIRECT(ADDRESS(ROW(CY34),COLUMN(CY34)-7))),$C$5*($D$5*CY34+$E$5*CX34+$F$5*AVERAGE(CR34:CW34)),"n/a"))</f>
        <v>-1040.2380000000001</v>
      </c>
      <c r="CZ40" s="60">
        <f t="shared" ref="CZ40" ca="1" si="113">IF(ISERROR(INDIRECT(ADDRESS(ROW(CZ34),COLUMN(CZ34)-7))),"n/a",IF(ISNUMBER(INDIRECT(ADDRESS(ROW(CZ34),COLUMN(CZ34)-7))),$C$5*($D$5*CZ34+$E$5*CY34+$F$5*AVERAGE(CS34:CX34)),"n/a"))</f>
        <v>-1056.2699999999998</v>
      </c>
      <c r="DA40" s="60">
        <f t="shared" ref="DA40" ca="1" si="114">IF(ISERROR(INDIRECT(ADDRESS(ROW(DA34),COLUMN(DA34)-7))),"n/a",IF(ISNUMBER(INDIRECT(ADDRESS(ROW(DA34),COLUMN(DA34)-7))),$C$5*($D$5*DA34+$E$5*CZ34+$F$5*AVERAGE(CT34:CY34)),"n/a"))</f>
        <v>-1070.9759999999999</v>
      </c>
      <c r="DB40" s="60">
        <f t="shared" ref="DB40" ca="1" si="115">IF(ISERROR(INDIRECT(ADDRESS(ROW(DB34),COLUMN(DB34)-7))),"n/a",IF(ISNUMBER(INDIRECT(ADDRESS(ROW(DB34),COLUMN(DB34)-7))),$C$5*($D$5*DB34+$E$5*DA34+$F$5*AVERAGE(CU34:CZ34)),"n/a"))</f>
        <v>-1085.3699999999999</v>
      </c>
      <c r="DC40" s="60">
        <f t="shared" ref="DC40" ca="1" si="116">IF(ISERROR(INDIRECT(ADDRESS(ROW(DC34),COLUMN(DC34)-7))),"n/a",IF(ISNUMBER(INDIRECT(ADDRESS(ROW(DC34),COLUMN(DC34)-7))),$C$5*($D$5*DC34+$E$5*DB34+$F$5*AVERAGE(CV34:DA34)),"n/a"))</f>
        <v>-1102.248</v>
      </c>
      <c r="DD40" s="60">
        <f t="shared" ref="DD40" ca="1" si="117">IF(ISERROR(INDIRECT(ADDRESS(ROW(DD34),COLUMN(DD34)-7))),"n/a",IF(ISNUMBER(INDIRECT(ADDRESS(ROW(DD34),COLUMN(DD34)-7))),$C$5*($D$5*DD34+$E$5*DC34+$F$5*AVERAGE(CW34:DB34)),"n/a"))</f>
        <v>-1121.2380000000001</v>
      </c>
      <c r="DE40" s="60">
        <f t="shared" ref="DE40" ca="1" si="118">IF(ISERROR(INDIRECT(ADDRESS(ROW(DE34),COLUMN(DE34)-7))),"n/a",IF(ISNUMBER(INDIRECT(ADDRESS(ROW(DE34),COLUMN(DE34)-7))),$C$5*($D$5*DE34+$E$5*DD34+$F$5*AVERAGE(CX34:DC34)),"n/a"))</f>
        <v>-1139.046</v>
      </c>
      <c r="DF40" s="60">
        <f t="shared" ref="DF40" ca="1" si="119">IF(ISERROR(INDIRECT(ADDRESS(ROW(DF34),COLUMN(DF34)-7))),"n/a",IF(ISNUMBER(INDIRECT(ADDRESS(ROW(DF34),COLUMN(DF34)-7))),$C$5*($D$5*DF34+$E$5*DE34+$F$5*AVERAGE(CY34:DD34)),"n/a"))</f>
        <v>-1157.0040000000001</v>
      </c>
      <c r="DG40" s="60">
        <f t="shared" ref="DG40" ca="1" si="120">IF(ISERROR(INDIRECT(ADDRESS(ROW(DG34),COLUMN(DG34)-7))),"n/a",IF(ISNUMBER(INDIRECT(ADDRESS(ROW(DG34),COLUMN(DG34)-7))),$C$5*($D$5*DG34+$E$5*DF34+$F$5*AVERAGE(CZ34:DE34)),"n/a"))</f>
        <v>-1178.31</v>
      </c>
      <c r="DH40" s="60">
        <f t="shared" ref="DH40" ca="1" si="121">IF(ISERROR(INDIRECT(ADDRESS(ROW(DH34),COLUMN(DH34)-7))),"n/a",IF(ISNUMBER(INDIRECT(ADDRESS(ROW(DH34),COLUMN(DH34)-7))),$C$5*($D$5*DH34+$E$5*DG34+$F$5*AVERAGE(DA34:DF34)),"n/a"))</f>
        <v>-1200.1379999999999</v>
      </c>
      <c r="DI40" s="60">
        <f t="shared" ref="DI40" ca="1" si="122">IF(ISERROR(INDIRECT(ADDRESS(ROW(DI34),COLUMN(DI34)-7))),"n/a",IF(ISNUMBER(INDIRECT(ADDRESS(ROW(DI34),COLUMN(DI34)-7))),$C$5*($D$5*DI34+$E$5*DH34+$F$5*AVERAGE(DB34:DG34)),"n/a"))</f>
        <v>-1222.806</v>
      </c>
      <c r="DJ40" s="60">
        <f t="shared" ref="DJ40" ca="1" si="123">IF(ISERROR(INDIRECT(ADDRESS(ROW(DJ34),COLUMN(DJ34)-7))),"n/a",IF(ISNUMBER(INDIRECT(ADDRESS(ROW(DJ34),COLUMN(DJ34)-7))),$C$5*($D$5*DJ34+$E$5*DI34+$F$5*AVERAGE(DC34:DH34)),"n/a"))</f>
        <v>-1247.1180000000002</v>
      </c>
      <c r="DK40" s="60">
        <f t="shared" ref="DK40" ca="1" si="124">IF(ISERROR(INDIRECT(ADDRESS(ROW(DK34),COLUMN(DK34)-7))),"n/a",IF(ISNUMBER(INDIRECT(ADDRESS(ROW(DK34),COLUMN(DK34)-7))),$C$5*($D$5*DK34+$E$5*DJ34+$F$5*AVERAGE(DD34:DI34)),"n/a"))</f>
        <v>-1271.604</v>
      </c>
      <c r="DL40" s="60">
        <f t="shared" ref="DL40" ca="1" si="125">IF(ISERROR(INDIRECT(ADDRESS(ROW(DL34),COLUMN(DL34)-7))),"n/a",IF(ISNUMBER(INDIRECT(ADDRESS(ROW(DL34),COLUMN(DL34)-7))),$C$5*($D$5*DL34+$E$5*DK34+$F$5*AVERAGE(DE34:DJ34)),"n/a"))</f>
        <v>-1295.1719999999998</v>
      </c>
      <c r="DM40" s="60">
        <f t="shared" ref="DM40" ca="1" si="126">IF(ISERROR(INDIRECT(ADDRESS(ROW(DM34),COLUMN(DM34)-7))),"n/a",IF(ISNUMBER(INDIRECT(ADDRESS(ROW(DM34),COLUMN(DM34)-7))),$C$5*($D$5*DM34+$E$5*DL34+$F$5*AVERAGE(DF34:DK34)),"n/a"))</f>
        <v>-1319.8860000000002</v>
      </c>
      <c r="DN40" s="60">
        <f t="shared" ref="DN40" ca="1" si="127">IF(ISERROR(INDIRECT(ADDRESS(ROW(DN34),COLUMN(DN34)-7))),"n/a",IF(ISNUMBER(INDIRECT(ADDRESS(ROW(DN34),COLUMN(DN34)-7))),$C$5*($D$5*DN34+$E$5*DM34+$F$5*AVERAGE(DG34:DL34)),"n/a"))</f>
        <v>-1344.7560000000001</v>
      </c>
      <c r="DO40" s="60">
        <f t="shared" ref="DO40" ca="1" si="128">IF(ISERROR(INDIRECT(ADDRESS(ROW(DO34),COLUMN(DO34)-7))),"n/a",IF(ISNUMBER(INDIRECT(ADDRESS(ROW(DO34),COLUMN(DO34)-7))),$C$5*($D$5*DO34+$E$5*DN34+$F$5*AVERAGE(DH34:DM34)),"n/a"))</f>
        <v>-1367.7840000000001</v>
      </c>
      <c r="DP40" s="60">
        <f t="shared" ref="DP40" ca="1" si="129">IF(ISERROR(INDIRECT(ADDRESS(ROW(DP34),COLUMN(DP34)-7))),"n/a",IF(ISNUMBER(INDIRECT(ADDRESS(ROW(DP34),COLUMN(DP34)-7))),$C$5*($D$5*DP34+$E$5*DO34+$F$5*AVERAGE(DI34:DN34)),"n/a"))</f>
        <v>-1390.002</v>
      </c>
      <c r="DQ40" s="60">
        <f t="shared" ref="DQ40" ca="1" si="130">IF(ISERROR(INDIRECT(ADDRESS(ROW(DQ34),COLUMN(DQ34)-7))),"n/a",IF(ISNUMBER(INDIRECT(ADDRESS(ROW(DQ34),COLUMN(DQ34)-7))),$C$5*($D$5*DQ34+$E$5*DP34+$F$5*AVERAGE(DJ34:DO34)),"n/a"))</f>
        <v>-1413.5219999999999</v>
      </c>
      <c r="DR40" s="60">
        <f t="shared" ref="DR40" ca="1" si="131">IF(ISERROR(INDIRECT(ADDRESS(ROW(DR34),COLUMN(DR34)-7))),"n/a",IF(ISNUMBER(INDIRECT(ADDRESS(ROW(DR34),COLUMN(DR34)-7))),$C$5*($D$5*DR34+$E$5*DQ34+$F$5*AVERAGE(DK34:DP34)),"n/a"))</f>
        <v>-1439.3580000000002</v>
      </c>
      <c r="DS40" s="60">
        <f t="shared" ref="DS40" ca="1" si="132">IF(ISERROR(INDIRECT(ADDRESS(ROW(DS34),COLUMN(DS34)-7))),"n/a",IF(ISNUMBER(INDIRECT(ADDRESS(ROW(DS34),COLUMN(DS34)-7))),$C$5*($D$5*DS34+$E$5*DR34+$F$5*AVERAGE(DL34:DQ34)),"n/a"))</f>
        <v>-1469.8859999999997</v>
      </c>
      <c r="DT40" s="60">
        <f t="shared" ref="DT40" ca="1" si="133">IF(ISERROR(INDIRECT(ADDRESS(ROW(DT34),COLUMN(DT34)-7))),"n/a",IF(ISNUMBER(INDIRECT(ADDRESS(ROW(DT34),COLUMN(DT34)-7))),$C$5*($D$5*DT34+$E$5*DS34+$F$5*AVERAGE(DM34:DR34)),"n/a"))</f>
        <v>-1498.3079999999998</v>
      </c>
      <c r="DU40" s="60">
        <f t="shared" ref="DU40" ca="1" si="134">IF(ISERROR(INDIRECT(ADDRESS(ROW(DU34),COLUMN(DU34)-7))),"n/a",IF(ISNUMBER(INDIRECT(ADDRESS(ROW(DU34),COLUMN(DU34)-7))),$C$5*($D$5*DU34+$E$5*DT34+$F$5*AVERAGE(DN34:DS34)),"n/a"))</f>
        <v>-1523.6699999999998</v>
      </c>
      <c r="DV40" s="60">
        <f t="shared" ref="DV40" ca="1" si="135">IF(ISERROR(INDIRECT(ADDRESS(ROW(DV34),COLUMN(DV34)-7))),"n/a",IF(ISNUMBER(INDIRECT(ADDRESS(ROW(DV34),COLUMN(DV34)-7))),$C$5*($D$5*DV34+$E$5*DU34+$F$5*AVERAGE(DO34:DT34)),"n/a"))</f>
        <v>-1547.2920000000001</v>
      </c>
      <c r="DW40" s="60">
        <f t="shared" ref="DW40" ca="1" si="136">IF(ISERROR(INDIRECT(ADDRESS(ROW(DW34),COLUMN(DW34)-7))),"n/a",IF(ISNUMBER(INDIRECT(ADDRESS(ROW(DW34),COLUMN(DW34)-7))),$C$5*($D$5*DW34+$E$5*DV34+$F$5*AVERAGE(DP34:DU34)),"n/a"))</f>
        <v>-1574.9759999999999</v>
      </c>
      <c r="DX40" s="60">
        <f t="shared" ref="DX40" ca="1" si="137">IF(ISERROR(INDIRECT(ADDRESS(ROW(DX34),COLUMN(DX34)-7))),"n/a",IF(ISNUMBER(INDIRECT(ADDRESS(ROW(DX34),COLUMN(DX34)-7))),$C$5*($D$5*DX34+$E$5*DW34+$F$5*AVERAGE(DQ34:DV34)),"n/a"))</f>
        <v>-1600.2840000000001</v>
      </c>
      <c r="DY40" s="60">
        <f t="shared" ref="DY40" ca="1" si="138">IF(ISERROR(INDIRECT(ADDRESS(ROW(DY34),COLUMN(DY34)-7))),"n/a",IF(ISNUMBER(INDIRECT(ADDRESS(ROW(DY34),COLUMN(DY34)-7))),$C$5*($D$5*DY34+$E$5*DX34+$F$5*AVERAGE(DR34:DW34)),"n/a"))</f>
        <v>-1595.5920000000001</v>
      </c>
      <c r="DZ40" s="60">
        <f t="shared" ref="DZ40" ca="1" si="139">IF(ISERROR(INDIRECT(ADDRESS(ROW(DZ34),COLUMN(DZ34)-7))),"n/a",IF(ISNUMBER(INDIRECT(ADDRESS(ROW(DZ34),COLUMN(DZ34)-7))),$C$5*($D$5*DZ34+$E$5*DY34+$F$5*AVERAGE(DS34:DX34)),"n/a"))</f>
        <v>-1602.8400000000004</v>
      </c>
      <c r="EA40" s="60">
        <f t="shared" ref="EA40" ca="1" si="140">IF(ISERROR(INDIRECT(ADDRESS(ROW(EA34),COLUMN(EA34)-7))),"n/a",IF(ISNUMBER(INDIRECT(ADDRESS(ROW(EA34),COLUMN(EA34)-7))),$C$5*($D$5*EA34+$E$5*DZ34+$F$5*AVERAGE(DT34:DY34)),"n/a"))</f>
        <v>-1599.87</v>
      </c>
      <c r="EB40" s="60">
        <f t="shared" ref="EB40" ca="1" si="141">IF(ISERROR(INDIRECT(ADDRESS(ROW(EB34),COLUMN(EB34)-7))),"n/a",IF(ISNUMBER(INDIRECT(ADDRESS(ROW(EB34),COLUMN(EB34)-7))),$C$5*($D$5*EB34+$E$5*EA34+$F$5*AVERAGE(DU34:DZ34)),"n/a"))</f>
        <v>-1585.962</v>
      </c>
      <c r="EC40" s="60">
        <f t="shared" ref="EC40" ca="1" si="142">IF(ISERROR(INDIRECT(ADDRESS(ROW(EC34),COLUMN(EC34)-7))),"n/a",IF(ISNUMBER(INDIRECT(ADDRESS(ROW(EC34),COLUMN(EC34)-7))),$C$5*($D$5*EC34+$E$5*EB34+$F$5*AVERAGE(DV34:EA34)),"n/a"))</f>
        <v>-1580.0339999999999</v>
      </c>
      <c r="ED40" s="60">
        <f t="shared" ref="ED40" ca="1" si="143">IF(ISERROR(INDIRECT(ADDRESS(ROW(ED34),COLUMN(ED34)-7))),"n/a",IF(ISNUMBER(INDIRECT(ADDRESS(ROW(ED34),COLUMN(ED34)-7))),$C$5*($D$5*ED34+$E$5*EC34+$F$5*AVERAGE(DW34:EB34)),"n/a"))</f>
        <v>-1573.848</v>
      </c>
      <c r="EE40" s="60">
        <f t="shared" ref="EE40" ca="1" si="144">IF(ISERROR(INDIRECT(ADDRESS(ROW(EE34),COLUMN(EE34)-7))),"n/a",IF(ISNUMBER(INDIRECT(ADDRESS(ROW(EE34),COLUMN(EE34)-7))),$C$5*($D$5*EE34+$E$5*ED34+$F$5*AVERAGE(DX34:EC34)),"n/a"))</f>
        <v>-1563.126</v>
      </c>
      <c r="EF40" s="60">
        <f t="shared" ref="EF40" ca="1" si="145">IF(ISERROR(INDIRECT(ADDRESS(ROW(EF34),COLUMN(EF34)-7))),"n/a",IF(ISNUMBER(INDIRECT(ADDRESS(ROW(EF34),COLUMN(EF34)-7))),$C$5*($D$5*EF34+$E$5*EE34+$F$5*AVERAGE(DY34:ED34)),"n/a"))</f>
        <v>-1554.2159999999997</v>
      </c>
      <c r="EG40" s="60">
        <f t="shared" ref="EG40" ca="1" si="146">IF(ISERROR(INDIRECT(ADDRESS(ROW(EG34),COLUMN(EG34)-7))),"n/a",IF(ISNUMBER(INDIRECT(ADDRESS(ROW(EG34),COLUMN(EG34)-7))),$C$5*($D$5*EG34+$E$5*EF34+$F$5*AVERAGE(DZ34:EE34)),"n/a"))</f>
        <v>-1551.2579999999998</v>
      </c>
      <c r="EH40" s="60">
        <f t="shared" ref="EH40" ca="1" si="147">IF(ISERROR(INDIRECT(ADDRESS(ROW(EH34),COLUMN(EH34)-7))),"n/a",IF(ISNUMBER(INDIRECT(ADDRESS(ROW(EH34),COLUMN(EH34)-7))),$C$5*($D$5*EH34+$E$5*EG34+$F$5*AVERAGE(EA34:EF34)),"n/a"))</f>
        <v>-1549.9859999999999</v>
      </c>
      <c r="EI40" s="60">
        <f t="shared" ref="EI40" ca="1" si="148">IF(ISERROR(INDIRECT(ADDRESS(ROW(EI34),COLUMN(EI34)-7))),"n/a",IF(ISNUMBER(INDIRECT(ADDRESS(ROW(EI34),COLUMN(EI34)-7))),$C$5*($D$5*EI34+$E$5*EH34+$F$5*AVERAGE(EB34:EG34)),"n/a"))</f>
        <v>-1563.6839999999995</v>
      </c>
      <c r="EJ40" s="60">
        <f t="shared" ref="EJ40" ca="1" si="149">IF(ISERROR(INDIRECT(ADDRESS(ROW(EJ34),COLUMN(EJ34)-7))),"n/a",IF(ISNUMBER(INDIRECT(ADDRESS(ROW(EJ34),COLUMN(EJ34)-7))),$C$5*($D$5*EJ34+$E$5*EI34+$F$5*AVERAGE(EC34:EH34)),"n/a"))</f>
        <v>-1577.4419999999998</v>
      </c>
      <c r="EK40" s="60">
        <f t="shared" ref="EK40" ca="1" si="150">IF(ISERROR(INDIRECT(ADDRESS(ROW(EK34),COLUMN(EK34)-7))),"n/a",IF(ISNUMBER(INDIRECT(ADDRESS(ROW(EK34),COLUMN(EK34)-7))),$C$5*($D$5*EK34+$E$5*EJ34+$F$5*AVERAGE(ED34:EI34)),"n/a"))</f>
        <v>-1596.3299999999997</v>
      </c>
      <c r="EL40" s="60">
        <f t="shared" ref="EL40" ca="1" si="151">IF(ISERROR(INDIRECT(ADDRESS(ROW(EL34),COLUMN(EL34)-7))),"n/a",IF(ISNUMBER(INDIRECT(ADDRESS(ROW(EL34),COLUMN(EL34)-7))),$C$5*($D$5*EL34+$E$5*EK34+$F$5*AVERAGE(EE34:EJ34)),"n/a"))</f>
        <v>-1619.0940000000001</v>
      </c>
      <c r="EM40" s="60">
        <f t="shared" ref="EM40" ca="1" si="152">IF(ISERROR(INDIRECT(ADDRESS(ROW(EM34),COLUMN(EM34)-7))),"n/a",IF(ISNUMBER(INDIRECT(ADDRESS(ROW(EM34),COLUMN(EM34)-7))),$C$5*($D$5*EM34+$E$5*EL34+$F$5*AVERAGE(EF34:EK34)),"n/a"))</f>
        <v>-1651.7280000000001</v>
      </c>
      <c r="EN40" s="60">
        <f t="shared" ref="EN40" ca="1" si="153">IF(ISERROR(INDIRECT(ADDRESS(ROW(EN34),COLUMN(EN34)-7))),"n/a",IF(ISNUMBER(INDIRECT(ADDRESS(ROW(EN34),COLUMN(EN34)-7))),$C$5*($D$5*EN34+$E$5*EM34+$F$5*AVERAGE(EG34:EL34)),"n/a"))</f>
        <v>-1686.2699999999998</v>
      </c>
      <c r="EO40" s="60">
        <f t="shared" ref="EO40" ca="1" si="154">IF(ISERROR(INDIRECT(ADDRESS(ROW(EO34),COLUMN(EO34)-7))),"n/a",IF(ISNUMBER(INDIRECT(ADDRESS(ROW(EO34),COLUMN(EO34)-7))),$C$5*($D$5*EO34+$E$5*EN34+$F$5*AVERAGE(EH34:EM34)),"n/a"))</f>
        <v>-1723.5959999999998</v>
      </c>
      <c r="EP40" s="60">
        <f t="shared" ref="EP40" ca="1" si="155">IF(ISERROR(INDIRECT(ADDRESS(ROW(EP34),COLUMN(EP34)-7))),"n/a",IF(ISNUMBER(INDIRECT(ADDRESS(ROW(EP34),COLUMN(EP34)-7))),$C$5*($D$5*EP34+$E$5*EO34+$F$5*AVERAGE(EI34:EN34)),"n/a"))</f>
        <v>-1758.5939999999998</v>
      </c>
      <c r="EQ40" s="60">
        <f t="shared" ref="EQ40" ca="1" si="156">IF(ISERROR(INDIRECT(ADDRESS(ROW(EQ34),COLUMN(EQ34)-7))),"n/a",IF(ISNUMBER(INDIRECT(ADDRESS(ROW(EQ34),COLUMN(EQ34)-7))),$C$5*($D$5*EQ34+$E$5*EP34+$F$5*AVERAGE(EJ34:EO34)),"n/a"))</f>
        <v>-1800.9120000000003</v>
      </c>
      <c r="ER40" s="60">
        <f t="shared" ref="ER40" ca="1" si="157">IF(ISERROR(INDIRECT(ADDRESS(ROW(ER34),COLUMN(ER34)-7))),"n/a",IF(ISNUMBER(INDIRECT(ADDRESS(ROW(ER34),COLUMN(ER34)-7))),$C$5*($D$5*ER34+$E$5*EQ34+$F$5*AVERAGE(EK34:EP34)),"n/a"))</f>
        <v>-1842.99</v>
      </c>
      <c r="ES40" s="60">
        <f t="shared" ref="ES40" ca="1" si="158">IF(ISERROR(INDIRECT(ADDRESS(ROW(ES34),COLUMN(ES34)-7))),"n/a",IF(ISNUMBER(INDIRECT(ADDRESS(ROW(ES34),COLUMN(ES34)-7))),$C$5*($D$5*ES34+$E$5*ER34+$F$5*AVERAGE(EL34:EQ34)),"n/a"))</f>
        <v>-1877.8019999999999</v>
      </c>
      <c r="ET40" s="60">
        <f t="shared" ref="ET40" ca="1" si="159">IF(ISERROR(INDIRECT(ADDRESS(ROW(ET34),COLUMN(ET34)-7))),"n/a",IF(ISNUMBER(INDIRECT(ADDRESS(ROW(ET34),COLUMN(ET34)-7))),$C$5*($D$5*ET34+$E$5*ES34+$F$5*AVERAGE(EM34:ER34)),"n/a"))</f>
        <v>-1913.616</v>
      </c>
      <c r="EU40" s="60">
        <f t="shared" ref="EU40" ca="1" si="160">IF(ISERROR(INDIRECT(ADDRESS(ROW(EU34),COLUMN(EU34)-7))),"n/a",IF(ISNUMBER(INDIRECT(ADDRESS(ROW(EU34),COLUMN(EU34)-7))),$C$5*($D$5*EU34+$E$5*ET34+$F$5*AVERAGE(EN34:ES34)),"n/a"))</f>
        <v>-1953.5159999999996</v>
      </c>
      <c r="EV40" s="60">
        <f t="shared" ref="EV40" ca="1" si="161">IF(ISERROR(INDIRECT(ADDRESS(ROW(EV34),COLUMN(EV34)-7))),"n/a",IF(ISNUMBER(INDIRECT(ADDRESS(ROW(EV34),COLUMN(EV34)-7))),$C$5*($D$5*EV34+$E$5*EU34+$F$5*AVERAGE(EO34:ET34)),"n/a"))</f>
        <v>-1991.2139999999997</v>
      </c>
      <c r="EW40" s="60">
        <f t="shared" ref="EW40" ca="1" si="162">IF(ISERROR(INDIRECT(ADDRESS(ROW(EW34),COLUMN(EW34)-7))),"n/a",IF(ISNUMBER(INDIRECT(ADDRESS(ROW(EW34),COLUMN(EW34)-7))),$C$5*($D$5*EW34+$E$5*EV34+$F$5*AVERAGE(EP34:EU34)),"n/a"))</f>
        <v>-2020.3139999999999</v>
      </c>
      <c r="EX40" s="60">
        <f t="shared" ref="EX40" ca="1" si="163">IF(ISERROR(INDIRECT(ADDRESS(ROW(EX34),COLUMN(EX34)-7))),"n/a",IF(ISNUMBER(INDIRECT(ADDRESS(ROW(EX34),COLUMN(EX34)-7))),$C$5*($D$5*EX34+$E$5*EW34+$F$5*AVERAGE(EQ34:EV34)),"n/a"))</f>
        <v>-2048.502</v>
      </c>
      <c r="EY40" s="60">
        <f t="shared" ref="EY40" ca="1" si="164">IF(ISERROR(INDIRECT(ADDRESS(ROW(EY34),COLUMN(EY34)-7))),"n/a",IF(ISNUMBER(INDIRECT(ADDRESS(ROW(EY34),COLUMN(EY34)-7))),$C$5*($D$5*EY34+$E$5*EX34+$F$5*AVERAGE(ER34:EW34)),"n/a"))</f>
        <v>-2073.6419999999998</v>
      </c>
      <c r="EZ40" s="60">
        <f t="shared" ref="EZ40" ca="1" si="165">IF(ISERROR(INDIRECT(ADDRESS(ROW(EZ34),COLUMN(EZ34)-7))),"n/a",IF(ISNUMBER(INDIRECT(ADDRESS(ROW(EZ34),COLUMN(EZ34)-7))),$C$5*($D$5*EZ34+$E$5*EY34+$F$5*AVERAGE(ES34:EX34)),"n/a"))</f>
        <v>-2097.1799999999998</v>
      </c>
      <c r="FA40" s="60">
        <f t="shared" ref="FA40" ca="1" si="166">IF(ISERROR(INDIRECT(ADDRESS(ROW(FA34),COLUMN(FA34)-7))),"n/a",IF(ISNUMBER(INDIRECT(ADDRESS(ROW(FA34),COLUMN(FA34)-7))),$C$5*($D$5*FA34+$E$5*EZ34+$F$5*AVERAGE(ET34:EY34)),"n/a"))</f>
        <v>-2111.88</v>
      </c>
      <c r="FB40" s="60">
        <f t="shared" ref="FB40" ca="1" si="167">IF(ISERROR(INDIRECT(ADDRESS(ROW(FB34),COLUMN(FB34)-7))),"n/a",IF(ISNUMBER(INDIRECT(ADDRESS(ROW(FB34),COLUMN(FB34)-7))),$C$5*($D$5*FB34+$E$5*FA34+$F$5*AVERAGE(EU34:EZ34)),"n/a"))</f>
        <v>-2112.8399999999997</v>
      </c>
      <c r="FC40" s="60">
        <f t="shared" ref="FC40" ca="1" si="168">IF(ISERROR(INDIRECT(ADDRESS(ROW(FC34),COLUMN(FC34)-7))),"n/a",IF(ISNUMBER(INDIRECT(ADDRESS(ROW(FC34),COLUMN(FC34)-7))),$C$5*($D$5*FC34+$E$5*FB34+$F$5*AVERAGE(EV34:FA34)),"n/a"))</f>
        <v>-2074.5</v>
      </c>
      <c r="FD40" s="60">
        <f t="shared" ref="FD40" ca="1" si="169">IF(ISERROR(INDIRECT(ADDRESS(ROW(FD34),COLUMN(FD34)-7))),"n/a",IF(ISNUMBER(INDIRECT(ADDRESS(ROW(FD34),COLUMN(FD34)-7))),$C$5*($D$5*FD34+$E$5*FC34+$F$5*AVERAGE(EW34:FB34)),"n/a"))</f>
        <v>-2030.5139999999999</v>
      </c>
      <c r="FE40" s="60">
        <f t="shared" ref="FE40" ca="1" si="170">IF(ISERROR(INDIRECT(ADDRESS(ROW(FE34),COLUMN(FE34)-7))),"n/a",IF(ISNUMBER(INDIRECT(ADDRESS(ROW(FE34),COLUMN(FE34)-7))),$C$5*($D$5*FE34+$E$5*FD34+$F$5*AVERAGE(EX34:FC34)),"n/a"))</f>
        <v>-2005.4880000000003</v>
      </c>
      <c r="FF40" s="60">
        <f t="shared" ref="FF40" ca="1" si="171">IF(ISERROR(INDIRECT(ADDRESS(ROW(FF34),COLUMN(FF34)-7))),"n/a",IF(ISNUMBER(INDIRECT(ADDRESS(ROW(FF34),COLUMN(FF34)-7))),$C$5*($D$5*FF34+$E$5*FE34+$F$5*AVERAGE(EY34:FD34)),"n/a"))</f>
        <v>-1985.0039999999999</v>
      </c>
      <c r="FG40" s="60">
        <f t="shared" ref="FG40" ca="1" si="172">IF(ISERROR(INDIRECT(ADDRESS(ROW(FG34),COLUMN(FG34)-7))),"n/a",IF(ISNUMBER(INDIRECT(ADDRESS(ROW(FG34),COLUMN(FG34)-7))),$C$5*($D$5*FG34+$E$5*FF34+$F$5*AVERAGE(EZ34:FE34)),"n/a"))</f>
        <v>-1968.6660000000002</v>
      </c>
      <c r="FH40" s="60">
        <f t="shared" ref="FH40" ca="1" si="173">IF(ISERROR(INDIRECT(ADDRESS(ROW(FH34),COLUMN(FH34)-7))),"n/a",IF(ISNUMBER(INDIRECT(ADDRESS(ROW(FH34),COLUMN(FH34)-7))),$C$5*($D$5*FH34+$E$5*FG34+$F$5*AVERAGE(FA34:FF34)),"n/a"))</f>
        <v>-1955.0519999999999</v>
      </c>
      <c r="FI40" s="60">
        <f t="shared" ref="FI40" ca="1" si="174">IF(ISERROR(INDIRECT(ADDRESS(ROW(FI34),COLUMN(FI34)-7))),"n/a",IF(ISNUMBER(INDIRECT(ADDRESS(ROW(FI34),COLUMN(FI34)-7))),$C$5*($D$5*FI34+$E$5*FH34+$F$5*AVERAGE(FB34:FG34)),"n/a"))</f>
        <v>-1947.1079999999997</v>
      </c>
      <c r="FJ40" s="60">
        <f t="shared" ref="FJ40" ca="1" si="175">IF(ISERROR(INDIRECT(ADDRESS(ROW(FJ34),COLUMN(FJ34)-7))),"n/a",IF(ISNUMBER(INDIRECT(ADDRESS(ROW(FJ34),COLUMN(FJ34)-7))),$C$5*($D$5*FJ34+$E$5*FI34+$F$5*AVERAGE(FC34:FH34)),"n/a"))</f>
        <v>-1945.5</v>
      </c>
      <c r="FK40" s="60">
        <f t="shared" ref="FK40" ca="1" si="176">IF(ISERROR(INDIRECT(ADDRESS(ROW(FK34),COLUMN(FK34)-7))),"n/a",IF(ISNUMBER(INDIRECT(ADDRESS(ROW(FK34),COLUMN(FK34)-7))),$C$5*($D$5*FK34+$E$5*FJ34+$F$5*AVERAGE(FD34:FI34)),"n/a"))</f>
        <v>-1967.5620000000001</v>
      </c>
      <c r="FL40" s="60">
        <f t="shared" ref="FL40" ca="1" si="177">IF(ISERROR(INDIRECT(ADDRESS(ROW(FL34),COLUMN(FL34)-7))),"n/a",IF(ISNUMBER(INDIRECT(ADDRESS(ROW(FL34),COLUMN(FL34)-7))),$C$5*($D$5*FL34+$E$5*FK34+$F$5*AVERAGE(FE34:FJ34)),"n/a"))</f>
        <v>-1995.21</v>
      </c>
      <c r="FM40" s="60">
        <f t="shared" ref="FM40" ca="1" si="178">IF(ISERROR(INDIRECT(ADDRESS(ROW(FM34),COLUMN(FM34)-7))),"n/a",IF(ISNUMBER(INDIRECT(ADDRESS(ROW(FM34),COLUMN(FM34)-7))),$C$5*($D$5*FM34+$E$5*FL34+$F$5*AVERAGE(FF34:FK34)),"n/a"))</f>
        <v>-2021.4780000000001</v>
      </c>
      <c r="FN40" s="60">
        <f t="shared" ref="FN40" ca="1" si="179">IF(ISERROR(INDIRECT(ADDRESS(ROW(FN34),COLUMN(FN34)-7))),"n/a",IF(ISNUMBER(INDIRECT(ADDRESS(ROW(FN34),COLUMN(FN34)-7))),$C$5*($D$5*FN34+$E$5*FM34+$F$5*AVERAGE(FG34:FL34)),"n/a"))</f>
        <v>-2044.5840000000001</v>
      </c>
      <c r="FO40" s="60">
        <f t="shared" ref="FO40" ca="1" si="180">IF(ISERROR(INDIRECT(ADDRESS(ROW(FO34),COLUMN(FO34)-7))),"n/a",IF(ISNUMBER(INDIRECT(ADDRESS(ROW(FO34),COLUMN(FO34)-7))),$C$5*($D$5*FO34+$E$5*FN34+$F$5*AVERAGE(FH34:FM34)),"n/a"))</f>
        <v>-2066.7899999999995</v>
      </c>
      <c r="FP40" s="60">
        <f t="shared" ref="FP40" ca="1" si="181">IF(ISERROR(INDIRECT(ADDRESS(ROW(FP34),COLUMN(FP34)-7))),"n/a",IF(ISNUMBER(INDIRECT(ADDRESS(ROW(FP34),COLUMN(FP34)-7))),$C$5*($D$5*FP34+$E$5*FO34+$F$5*AVERAGE(FI34:FN34)),"n/a"))</f>
        <v>-2088.9899999999998</v>
      </c>
      <c r="FQ40" s="60">
        <f t="shared" ref="FQ40" ca="1" si="182">IF(ISERROR(INDIRECT(ADDRESS(ROW(FQ34),COLUMN(FQ34)-7))),"n/a",IF(ISNUMBER(INDIRECT(ADDRESS(ROW(FQ34),COLUMN(FQ34)-7))),$C$5*($D$5*FQ34+$E$5*FP34+$F$5*AVERAGE(FJ34:FO34)),"n/a"))</f>
        <v>-2108.5080000000003</v>
      </c>
      <c r="FR40" s="60">
        <f t="shared" ref="FR40" ca="1" si="183">IF(ISERROR(INDIRECT(ADDRESS(ROW(FR34),COLUMN(FR34)-7))),"n/a",IF(ISNUMBER(INDIRECT(ADDRESS(ROW(FR34),COLUMN(FR34)-7))),$C$5*($D$5*FR34+$E$5*FQ34+$F$5*AVERAGE(FK34:FP34)),"n/a"))</f>
        <v>-2135.9880000000003</v>
      </c>
      <c r="FS40" s="60">
        <f t="shared" ref="FS40" ca="1" si="184">IF(ISERROR(INDIRECT(ADDRESS(ROW(FS34),COLUMN(FS34)-7))),"n/a",IF(ISNUMBER(INDIRECT(ADDRESS(ROW(FS34),COLUMN(FS34)-7))),$C$5*($D$5*FS34+$E$5*FR34+$F$5*AVERAGE(FL34:FQ34)),"n/a"))</f>
        <v>-2184.7679999999996</v>
      </c>
      <c r="FT40" s="60">
        <f t="shared" ref="FT40" ca="1" si="185">IF(ISERROR(INDIRECT(ADDRESS(ROW(FT34),COLUMN(FT34)-7))),"n/a",IF(ISNUMBER(INDIRECT(ADDRESS(ROW(FT34),COLUMN(FT34)-7))),$C$5*($D$5*FT34+$E$5*FS34+$F$5*AVERAGE(FM34:FR34)),"n/a"))</f>
        <v>-2231.4540000000002</v>
      </c>
      <c r="FU40" s="60">
        <f t="shared" ref="FU40" ca="1" si="186">IF(ISERROR(INDIRECT(ADDRESS(ROW(FU34),COLUMN(FU34)-7))),"n/a",IF(ISNUMBER(INDIRECT(ADDRESS(ROW(FU34),COLUMN(FU34)-7))),$C$5*($D$5*FU34+$E$5*FT34+$F$5*AVERAGE(FN34:FS34)),"n/a"))</f>
        <v>-2263.8539999999998</v>
      </c>
      <c r="FV40" s="60">
        <f t="shared" ref="FV40" ca="1" si="187">IF(ISERROR(INDIRECT(ADDRESS(ROW(FV34),COLUMN(FV34)-7))),"n/a",IF(ISNUMBER(INDIRECT(ADDRESS(ROW(FV34),COLUMN(FV34)-7))),$C$5*($D$5*FV34+$E$5*FU34+$F$5*AVERAGE(FO34:FT34)),"n/a"))</f>
        <v>-2298.096</v>
      </c>
      <c r="FW40" s="60">
        <f t="shared" ref="FW40" ca="1" si="188">IF(ISERROR(INDIRECT(ADDRESS(ROW(FW34),COLUMN(FW34)-7))),"n/a",IF(ISNUMBER(INDIRECT(ADDRESS(ROW(FW34),COLUMN(FW34)-7))),$C$5*($D$5*FW34+$E$5*FV34+$F$5*AVERAGE(FP34:FU34)),"n/a"))</f>
        <v>-2340.6059999999998</v>
      </c>
      <c r="FX40" s="60">
        <f t="shared" ref="FX40" ca="1" si="189">IF(ISERROR(INDIRECT(ADDRESS(ROW(FX34),COLUMN(FX34)-7))),"n/a",IF(ISNUMBER(INDIRECT(ADDRESS(ROW(FX34),COLUMN(FX34)-7))),$C$5*($D$5*FX34+$E$5*FW34+$F$5*AVERAGE(FQ34:FV34)),"n/a"))</f>
        <v>-2382.9059999999999</v>
      </c>
      <c r="FY40" s="60">
        <f t="shared" ref="FY40" ca="1" si="190">IF(ISERROR(INDIRECT(ADDRESS(ROW(FY34),COLUMN(FY34)-7))),"n/a",IF(ISNUMBER(INDIRECT(ADDRESS(ROW(FY34),COLUMN(FY34)-7))),$C$5*($D$5*FY34+$E$5*FX34+$F$5*AVERAGE(FR34:FW34)),"n/a"))</f>
        <v>-2425.212</v>
      </c>
      <c r="FZ40" s="60">
        <f t="shared" ref="FZ40" ca="1" si="191">IF(ISERROR(INDIRECT(ADDRESS(ROW(FZ34),COLUMN(FZ34)-7))),"n/a",IF(ISNUMBER(INDIRECT(ADDRESS(ROW(FZ34),COLUMN(FZ34)-7))),$C$5*($D$5*FZ34+$E$5*FY34+$F$5*AVERAGE(FS34:FX34)),"n/a"))</f>
        <v>-2466.7559999999999</v>
      </c>
      <c r="GA40" s="60">
        <f t="shared" ref="GA40" ca="1" si="192">IF(ISERROR(INDIRECT(ADDRESS(ROW(GA34),COLUMN(GA34)-7))),"n/a",IF(ISNUMBER(INDIRECT(ADDRESS(ROW(GA34),COLUMN(GA34)-7))),$C$5*($D$5*GA34+$E$5*FZ34+$F$5*AVERAGE(FT34:FY34)),"n/a"))</f>
        <v>-2501.1599999999994</v>
      </c>
      <c r="GB40" s="60">
        <f t="shared" ref="GB40" ca="1" si="193">IF(ISERROR(INDIRECT(ADDRESS(ROW(GB34),COLUMN(GB34)-7))),"n/a",IF(ISNUMBER(INDIRECT(ADDRESS(ROW(GB34),COLUMN(GB34)-7))),$C$5*($D$5*GB34+$E$5*GA34+$F$5*AVERAGE(FU34:FZ34)),"n/a"))</f>
        <v>-2536.5540000000001</v>
      </c>
      <c r="GC40" s="60">
        <f t="shared" ref="GC40" ca="1" si="194">IF(ISERROR(INDIRECT(ADDRESS(ROW(GC34),COLUMN(GC34)-7))),"n/a",IF(ISNUMBER(INDIRECT(ADDRESS(ROW(GC34),COLUMN(GC34)-7))),$C$5*($D$5*GC34+$E$5*GB34+$F$5*AVERAGE(FV34:GA34)),"n/a"))</f>
        <v>-2568.5399999999995</v>
      </c>
      <c r="GD40" s="60">
        <f t="shared" ref="GD40" ca="1" si="195">IF(ISERROR(INDIRECT(ADDRESS(ROW(GD34),COLUMN(GD34)-7))),"n/a",IF(ISNUMBER(INDIRECT(ADDRESS(ROW(GD34),COLUMN(GD34)-7))),$C$5*($D$5*GD34+$E$5*GC34+$F$5*AVERAGE(FW34:GB34)),"n/a"))</f>
        <v>-2598.1319999999996</v>
      </c>
      <c r="GE40" s="60">
        <f t="shared" ref="GE40" ca="1" si="196">IF(ISERROR(INDIRECT(ADDRESS(ROW(GE34),COLUMN(GE34)-7))),"n/a",IF(ISNUMBER(INDIRECT(ADDRESS(ROW(GE34),COLUMN(GE34)-7))),$C$5*($D$5*GE34+$E$5*GD34+$F$5*AVERAGE(FX34:GC34)),"n/a"))</f>
        <v>-2617.9859999999994</v>
      </c>
      <c r="GF40" s="60">
        <f t="shared" ref="GF40" ca="1" si="197">IF(ISERROR(INDIRECT(ADDRESS(ROW(GF34),COLUMN(GF34)-7))),"n/a",IF(ISNUMBER(INDIRECT(ADDRESS(ROW(GF34),COLUMN(GF34)-7))),$C$5*($D$5*GF34+$E$5*GE34+$F$5*AVERAGE(FY34:GD34)),"n/a"))</f>
        <v>-2638.2</v>
      </c>
      <c r="GG40" s="60">
        <f t="shared" ref="GG40" ca="1" si="198">IF(ISERROR(INDIRECT(ADDRESS(ROW(GG34),COLUMN(GG34)-7))),"n/a",IF(ISNUMBER(INDIRECT(ADDRESS(ROW(GG34),COLUMN(GG34)-7))),$C$5*($D$5*GG34+$E$5*GF34+$F$5*AVERAGE(FZ34:GE34)),"n/a"))</f>
        <v>-2662.7459999999996</v>
      </c>
      <c r="GH40" s="60">
        <f t="shared" ref="GH40" ca="1" si="199">IF(ISERROR(INDIRECT(ADDRESS(ROW(GH34),COLUMN(GH34)-7))),"n/a",IF(ISNUMBER(INDIRECT(ADDRESS(ROW(GH34),COLUMN(GH34)-7))),$C$5*($D$5*GH34+$E$5*GG34+$F$5*AVERAGE(GA34:GF34)),"n/a"))</f>
        <v>-2686.2180000000003</v>
      </c>
      <c r="GI40" s="60">
        <f t="shared" ref="GI40" ca="1" si="200">IF(ISERROR(INDIRECT(ADDRESS(ROW(GI34),COLUMN(GI34)-7))),"n/a",IF(ISNUMBER(INDIRECT(ADDRESS(ROW(GI34),COLUMN(GI34)-7))),$C$5*($D$5*GI34+$E$5*GH34+$F$5*AVERAGE(GB34:GG34)),"n/a"))</f>
        <v>-2707.5059999999999</v>
      </c>
      <c r="GJ40" s="60">
        <f t="shared" ref="GJ40" ca="1" si="201">IF(ISERROR(INDIRECT(ADDRESS(ROW(GJ34),COLUMN(GJ34)-7))),"n/a",IF(ISNUMBER(INDIRECT(ADDRESS(ROW(GJ34),COLUMN(GJ34)-7))),$C$5*($D$5*GJ34+$E$5*GI34+$F$5*AVERAGE(GC34:GH34)),"n/a"))</f>
        <v>-2726.4479999999999</v>
      </c>
      <c r="GK40" s="60">
        <f t="shared" ref="GK40" ca="1" si="202">IF(ISERROR(INDIRECT(ADDRESS(ROW(GK34),COLUMN(GK34)-7))),"n/a",IF(ISNUMBER(INDIRECT(ADDRESS(ROW(GK34),COLUMN(GK34)-7))),$C$5*($D$5*GK34+$E$5*GJ34+$F$5*AVERAGE(GD34:GI34)),"n/a"))</f>
        <v>-2749.1159999999995</v>
      </c>
      <c r="GL40" s="60">
        <f ca="1">IF(ISERROR(INDIRECT(ADDRESS(ROW(GL34),COLUMN(GL34)-7))),"n/a",IF(ISNUMBER(INDIRECT(ADDRESS(ROW(GL34),COLUMN(GL34)-7))),$C$5*($D$5*GL34+$E$5*GK34+$F$5*AVERAGE(GE34:GJ34)),"n/a"))</f>
        <v>-2773.8419999999996</v>
      </c>
      <c r="GM40" s="60">
        <f t="shared" ref="GM40" ca="1" si="203">IF(ISERROR(INDIRECT(ADDRESS(ROW(GM34),COLUMN(GM34)-7))),"n/a",IF(ISNUMBER(INDIRECT(ADDRESS(ROW(GM34),COLUMN(GM34)-7))),$C$5*($D$5*GM34+$E$5*GL34+$F$5*AVERAGE(GF34:GK34)),"n/a"))</f>
        <v>-2797.86</v>
      </c>
      <c r="GN40" s="60">
        <f t="shared" ref="GN40" ca="1" si="204">IF(ISERROR(INDIRECT(ADDRESS(ROW(GN34),COLUMN(GN34)-7))),"n/a",IF(ISNUMBER(INDIRECT(ADDRESS(ROW(GN34),COLUMN(GN34)-7))),$C$5*($D$5*GN34+$E$5*GM34+$F$5*AVERAGE(GG34:GL34)),"n/a"))</f>
        <v>-2820.2640000000001</v>
      </c>
      <c r="GO40" s="60">
        <f t="shared" ref="GO40" ca="1" si="205">IF(ISERROR(INDIRECT(ADDRESS(ROW(GO34),COLUMN(GO34)-7))),"n/a",IF(ISNUMBER(INDIRECT(ADDRESS(ROW(GO34),COLUMN(GO34)-7))),$C$5*($D$5*GO34+$E$5*GN34+$F$5*AVERAGE(GH34:GM34)),"n/a"))</f>
        <v>-2846.7240000000006</v>
      </c>
      <c r="GP40" s="122">
        <f t="shared" ref="GP40" ca="1" si="206">IF(ISERROR(INDIRECT(ADDRESS(ROW(GP34),COLUMN(GP34)-7))),"n/a",IF(ISNUMBER(INDIRECT(ADDRESS(ROW(GP34),COLUMN(GP34)-7))),$C$5*($D$5*GP34+$E$5*GO34+$F$5*AVERAGE(GI34:GN34)),"n/a"))</f>
        <v>-2875.308</v>
      </c>
      <c r="GQ40" s="122">
        <f t="shared" ref="GQ40" ca="1" si="207">IF(ISERROR(INDIRECT(ADDRESS(ROW(GQ34),COLUMN(GQ34)-7))),"n/a",IF(ISNUMBER(INDIRECT(ADDRESS(ROW(GQ34),COLUMN(GQ34)-7))),$C$5*($D$5*GQ34+$E$5*GP34+$F$5*AVERAGE(GJ34:GO34)),"n/a"))</f>
        <v>-2899.457773185989</v>
      </c>
      <c r="GR40" s="60">
        <f t="shared" ref="GR40" ca="1" si="208">IF(ISERROR(INDIRECT(ADDRESS(ROW(GR34),COLUMN(GR34)-7))),"n/a",IF(ISNUMBER(INDIRECT(ADDRESS(ROW(GR34),COLUMN(GR34)-7))),$C$5*($D$5*GR34+$E$5*GQ34+$F$5*AVERAGE(GK34:GP34)),"n/a"))</f>
        <v>-2921.2688365694835</v>
      </c>
      <c r="GS40" s="60">
        <f t="shared" ref="GS40" ca="1" si="209">IF(ISERROR(INDIRECT(ADDRESS(ROW(GS34),COLUMN(GS34)-7))),"n/a",IF(ISNUMBER(INDIRECT(ADDRESS(ROW(GS34),COLUMN(GS34)-7))),$C$5*($D$5*GS34+$E$5*GR34+$F$5*AVERAGE(GL34:GQ34)),"n/a"))</f>
        <v>-2940.913537661771</v>
      </c>
      <c r="GT40" s="60">
        <f t="shared" ref="GT40" ca="1" si="210">IF(ISERROR(INDIRECT(ADDRESS(ROW(GT34),COLUMN(GT34)-7))),"n/a",IF(ISNUMBER(INDIRECT(ADDRESS(ROW(GT34),COLUMN(GT34)-7))),$C$5*($D$5*GT34+$E$5*GS34+$F$5*AVERAGE(GM34:GR34)),"n/a"))</f>
        <v>-2961.802763322853</v>
      </c>
      <c r="GU40" s="60">
        <f t="shared" ref="GU40" ca="1" si="211">IF(ISERROR(INDIRECT(ADDRESS(ROW(GU34),COLUMN(GU34)-7))),"n/a",IF(ISNUMBER(INDIRECT(ADDRESS(ROW(GU34),COLUMN(GU34)-7))),$C$5*($D$5*GU34+$E$5*GT34+$F$5*AVERAGE(GN34:GS34)),"n/a"))</f>
        <v>-2983.6583806912299</v>
      </c>
      <c r="GV40" s="60">
        <f t="shared" ref="GV40" ca="1" si="212">IF(ISERROR(INDIRECT(ADDRESS(ROW(GV34),COLUMN(GV34)-7))),"n/a",IF(ISNUMBER(INDIRECT(ADDRESS(ROW(GV34),COLUMN(GV34)-7))),$C$5*($D$5*GV34+$E$5*GU34+$F$5*AVERAGE(GO34:GT34)),"n/a"))</f>
        <v>-3004.3018387017005</v>
      </c>
      <c r="GW40" s="60">
        <f t="shared" ref="GW40" ca="1" si="213">IF(ISERROR(INDIRECT(ADDRESS(ROW(GW34),COLUMN(GW34)-7))),"n/a",IF(ISNUMBER(INDIRECT(ADDRESS(ROW(GW34),COLUMN(GW34)-7))),$C$5*($D$5*GW34+$E$5*GV34+$F$5*AVERAGE(GP34:GU34)),"n/a"))</f>
        <v>-3022.8608361317274</v>
      </c>
      <c r="GX40" s="60">
        <f t="shared" ref="GX40" ca="1" si="214">IF(ISERROR(INDIRECT(ADDRESS(ROW(GX34),COLUMN(GX34)-7))),"n/a",IF(ISNUMBER(INDIRECT(ADDRESS(ROW(GX34),COLUMN(GX34)-7))),$C$5*($D$5*GX34+$E$5*GW34+$F$5*AVERAGE(GQ34:GV34)),"n/a"))</f>
        <v>-3042.0620634561851</v>
      </c>
      <c r="GY40" s="60">
        <f t="shared" ref="GY40" ca="1" si="215">IF(ISERROR(INDIRECT(ADDRESS(ROW(GY34),COLUMN(GY34)-7))),"n/a",IF(ISNUMBER(INDIRECT(ADDRESS(ROW(GY34),COLUMN(GY34)-7))),$C$5*($D$5*GY34+$E$5*GX34+$F$5*AVERAGE(GR34:GW34)),"n/a"))</f>
        <v>-3061.8967786171802</v>
      </c>
      <c r="GZ40" s="122">
        <f t="shared" ref="GZ40" ca="1" si="216">IF(ISERROR(INDIRECT(ADDRESS(ROW(GZ34),COLUMN(GZ34)-7))),"n/a",IF(ISNUMBER(INDIRECT(ADDRESS(ROW(GZ34),COLUMN(GZ34)-7))),$C$5*($D$5*GZ34+$E$5*GY34+$F$5*AVERAGE(GS34:GX34)),"n/a"))</f>
        <v>-3081.3086632363688</v>
      </c>
      <c r="HA40" s="122">
        <f t="shared" ref="HA40" ca="1" si="217">IF(ISERROR(INDIRECT(ADDRESS(ROW(HA34),COLUMN(HA34)-7))),"n/a",IF(ISNUMBER(INDIRECT(ADDRESS(ROW(HA34),COLUMN(HA34)-7))),$C$5*($D$5*HA34+$E$5*GZ34+$F$5*AVERAGE(GT34:GY34)),"n/a"))</f>
        <v>-3101.1754732502409</v>
      </c>
      <c r="HB40" s="122">
        <f t="shared" ref="HB40" ca="1" si="218">IF(ISERROR(INDIRECT(ADDRESS(ROW(HB34),COLUMN(HB34)-7))),"n/a",IF(ISNUMBER(INDIRECT(ADDRESS(ROW(HB34),COLUMN(HB34)-7))),$C$5*($D$5*HB34+$E$5*HA34+$F$5*AVERAGE(GU34:GZ34)),"n/a"))</f>
        <v>-3122.9668482639968</v>
      </c>
      <c r="HC40" s="60">
        <f t="shared" ref="HC40" ca="1" si="219">IF(ISERROR(INDIRECT(ADDRESS(ROW(HC34),COLUMN(HC34)-7))),"n/a",IF(ISNUMBER(INDIRECT(ADDRESS(ROW(HC34),COLUMN(HC34)-7))),$C$5*($D$5*HC34+$E$5*HB34+$F$5*AVERAGE(GV34:HA34)),"n/a"))</f>
        <v>-3145.3245453240838</v>
      </c>
      <c r="IW40"/>
      <c r="IX40"/>
      <c r="IY40"/>
    </row>
    <row r="41" spans="1:259">
      <c r="A41" s="7" t="s">
        <v>223</v>
      </c>
      <c r="B41" t="s">
        <v>225</v>
      </c>
      <c r="C41" s="60" t="str">
        <f ca="1">IF(ISERROR(INDIRECT(ADDRESS(ROW(C35),COLUMN(C35)-11))),"n/a",IF(ISNUMBER(INDIRECT(ADDRESS(ROW(C35),COLUMN(C35)-11))),Calculations_forecast!$C$6*AVERAGE(C35:C35),"n/a"))</f>
        <v>n/a</v>
      </c>
      <c r="D41" s="60" t="str">
        <f ca="1">IF(ISERROR(INDIRECT(ADDRESS(ROW(D35),COLUMN(D35)-11))),"n/a",IF(ISNUMBER(INDIRECT(ADDRESS(ROW(D35),COLUMN(D35)-11))),Calculations_forecast!$C$6*AVERAGE(D35:D35),"n/a"))</f>
        <v>n/a</v>
      </c>
      <c r="E41" s="60" t="str">
        <f ca="1">IF(ISERROR(INDIRECT(ADDRESS(ROW(E35),COLUMN(E35)-11))),"n/a",IF(ISNUMBER(INDIRECT(ADDRESS(ROW(E35),COLUMN(E35)-11))),Calculations_forecast!$C$6*AVERAGE(E35:E35),"n/a"))</f>
        <v>n/a</v>
      </c>
      <c r="F41" s="60" t="str">
        <f ca="1">IF(ISERROR(INDIRECT(ADDRESS(ROW(F35),COLUMN(F35)-11))),"n/a",IF(ISNUMBER(INDIRECT(ADDRESS(ROW(F35),COLUMN(F35)-11))),Calculations_forecast!$C$6*AVERAGE(F35:F35),"n/a"))</f>
        <v>n/a</v>
      </c>
      <c r="G41" s="60" t="str">
        <f ca="1">IF(ISERROR(INDIRECT(ADDRESS(ROW(G35),COLUMN(G35)-11))),"n/a",IF(ISNUMBER(INDIRECT(ADDRESS(ROW(G35),COLUMN(G35)-11))),Calculations_forecast!$C$6*AVERAGE(G35:G35),"n/a"))</f>
        <v>n/a</v>
      </c>
      <c r="H41" s="60" t="str">
        <f ca="1">IF(ISERROR(INDIRECT(ADDRESS(ROW(H35),COLUMN(H35)-11))),"n/a",IF(ISNUMBER(INDIRECT(ADDRESS(ROW(H35),COLUMN(H35)-11))),Calculations_forecast!$C$6*AVERAGE(H35:H35),"n/a"))</f>
        <v>n/a</v>
      </c>
      <c r="I41" s="60" t="str">
        <f ca="1">IF(ISERROR(INDIRECT(ADDRESS(ROW(I35),COLUMN(I35)-11))),"n/a",IF(ISNUMBER(INDIRECT(ADDRESS(ROW(I35),COLUMN(I35)-11))),Calculations_forecast!$C$6*AVERAGE(I35:I35),"n/a"))</f>
        <v>n/a</v>
      </c>
      <c r="J41" s="60" t="str">
        <f ca="1">IF(ISERROR(INDIRECT(ADDRESS(ROW(J35),COLUMN(J35)-11))),"n/a",IF(ISNUMBER(INDIRECT(ADDRESS(ROW(J35),COLUMN(J35)-11))),Calculations_forecast!$C$6*AVERAGE(J35:J35),"n/a"))</f>
        <v>n/a</v>
      </c>
      <c r="K41" s="60" t="str">
        <f ca="1">IF(ISERROR(INDIRECT(ADDRESS(ROW(K35),COLUMN(K35)-11))),"n/a",IF(ISNUMBER(INDIRECT(ADDRESS(ROW(K35),COLUMN(K35)-11))),Calculations_forecast!$C$6*AVERAGE(K35:K35),"n/a"))</f>
        <v>n/a</v>
      </c>
      <c r="L41" s="60" t="str">
        <f ca="1">IF(ISERROR(INDIRECT(ADDRESS(ROW(L35),COLUMN(L35)-11))),"n/a",IF(ISNUMBER(INDIRECT(ADDRESS(ROW(L35),COLUMN(L35)-11))),Calculations_forecast!$C$6*AVERAGE(K35:L35),"n/a"))</f>
        <v>n/a</v>
      </c>
      <c r="M41" s="60" t="str">
        <f ca="1">IF(ISERROR(INDIRECT(ADDRESS(ROW(M35),COLUMN(M35)-11))),"n/a",IF(ISNUMBER(INDIRECT(ADDRESS(ROW(M35),COLUMN(M35)-11))),Calculations_forecast!$C$6*AVERAGE(K35:M35),"n/a"))</f>
        <v>n/a</v>
      </c>
      <c r="N41" s="60">
        <f ca="1">IF(ISERROR(INDIRECT(ADDRESS(ROW(N35),COLUMN(N35)-11))),"n/a",IF(ISNUMBER(INDIRECT(ADDRESS(ROW(N35),COLUMN(N35)-11))),Calculations_forecast!$C$6*AVERAGE(C35:N35),"n/a"))</f>
        <v>-13.850000000000003</v>
      </c>
      <c r="O41" s="60">
        <f ca="1">IF(ISERROR(INDIRECT(ADDRESS(ROW(O35),COLUMN(O35)-11))),"n/a",IF(ISNUMBER(INDIRECT(ADDRESS(ROW(O35),COLUMN(O35)-11))),Calculations_forecast!$C$6*AVERAGE(D35:O35),"n/a"))</f>
        <v>-14.333333333333336</v>
      </c>
      <c r="P41" s="60">
        <f ca="1">IF(ISERROR(INDIRECT(ADDRESS(ROW(P35),COLUMN(P35)-11))),"n/a",IF(ISNUMBER(INDIRECT(ADDRESS(ROW(P35),COLUMN(P35)-11))),Calculations_forecast!$C$6*AVERAGE(E35:P35),"n/a"))</f>
        <v>-14.826666666666668</v>
      </c>
      <c r="Q41" s="60">
        <f ca="1">IF(ISERROR(INDIRECT(ADDRESS(ROW(Q35),COLUMN(Q35)-11))),"n/a",IF(ISNUMBER(INDIRECT(ADDRESS(ROW(Q35),COLUMN(Q35)-11))),Calculations_forecast!$C$6*AVERAGE(F35:Q35),"n/a"))</f>
        <v>-15.220000000000002</v>
      </c>
      <c r="R41" s="60">
        <f ca="1">IF(ISERROR(INDIRECT(ADDRESS(ROW(R35),COLUMN(R35)-11))),"n/a",IF(ISNUMBER(INDIRECT(ADDRESS(ROW(R35),COLUMN(R35)-11))),Calculations_forecast!$C$6*AVERAGE(G35:R35),"n/a"))</f>
        <v>-15.730000000000002</v>
      </c>
      <c r="S41" s="60">
        <f ca="1">IF(ISERROR(INDIRECT(ADDRESS(ROW(S35),COLUMN(S35)-11))),"n/a",IF(ISNUMBER(INDIRECT(ADDRESS(ROW(S35),COLUMN(S35)-11))),Calculations_forecast!$C$6*AVERAGE(H35:S35),"n/a"))</f>
        <v>-16.053333333333335</v>
      </c>
      <c r="T41" s="60">
        <f ca="1">IF(ISERROR(INDIRECT(ADDRESS(ROW(T35),COLUMN(T35)-11))),"n/a",IF(ISNUMBER(INDIRECT(ADDRESS(ROW(T35),COLUMN(T35)-11))),Calculations_forecast!$C$6*AVERAGE(I35:T35),"n/a"))</f>
        <v>-16.420000000000002</v>
      </c>
      <c r="U41" s="60">
        <f ca="1">IF(ISERROR(INDIRECT(ADDRESS(ROW(U35),COLUMN(U35)-11))),"n/a",IF(ISNUMBER(INDIRECT(ADDRESS(ROW(U35),COLUMN(U35)-11))),Calculations_forecast!$C$6*AVERAGE(J35:U35),"n/a"))</f>
        <v>-16.973333333333333</v>
      </c>
      <c r="V41" s="60">
        <f ca="1">IF(ISERROR(INDIRECT(ADDRESS(ROW(V35),COLUMN(V35)-11))),"n/a",IF(ISNUMBER(INDIRECT(ADDRESS(ROW(V35),COLUMN(V35)-11))),Calculations_forecast!$C$6*AVERAGE(K35:V35),"n/a"))</f>
        <v>-17.306666666666665</v>
      </c>
      <c r="W41" s="60">
        <f ca="1">IF(ISERROR(INDIRECT(ADDRESS(ROW(W35),COLUMN(W35)-11))),"n/a",IF(ISNUMBER(INDIRECT(ADDRESS(ROW(W35),COLUMN(W35)-11))),Calculations_forecast!$C$6*AVERAGE(L35:W35),"n/a"))</f>
        <v>-17.333333333333336</v>
      </c>
      <c r="X41" s="60">
        <f ca="1">IF(ISERROR(INDIRECT(ADDRESS(ROW(X35),COLUMN(X35)-11))),"n/a",IF(ISNUMBER(INDIRECT(ADDRESS(ROW(X35),COLUMN(X35)-11))),Calculations_forecast!$C$6*AVERAGE(M35:X35),"n/a"))</f>
        <v>-17.46</v>
      </c>
      <c r="Y41" s="60">
        <f ca="1">IF(ISERROR(INDIRECT(ADDRESS(ROW(Y35),COLUMN(Y35)-11))),"n/a",IF(ISNUMBER(INDIRECT(ADDRESS(ROW(Y35),COLUMN(Y35)-11))),Calculations_forecast!$C$6*AVERAGE(N35:Y35),"n/a"))</f>
        <v>-17.896666666666672</v>
      </c>
      <c r="Z41" s="60">
        <f ca="1">IF(ISERROR(INDIRECT(ADDRESS(ROW(Z35),COLUMN(Z35)-11))),"n/a",IF(ISNUMBER(INDIRECT(ADDRESS(ROW(Z35),COLUMN(Z35)-11))),Calculations_forecast!$C$6*AVERAGE(O35:Z35),"n/a"))</f>
        <v>-18.23</v>
      </c>
      <c r="AA41" s="60">
        <f ca="1">IF(ISERROR(INDIRECT(ADDRESS(ROW(AA35),COLUMN(AA35)-11))),"n/a",IF(ISNUMBER(INDIRECT(ADDRESS(ROW(AA35),COLUMN(AA35)-11))),Calculations_forecast!$C$6*AVERAGE(P35:AA35),"n/a"))</f>
        <v>-18.706666666666671</v>
      </c>
      <c r="AB41" s="60">
        <f ca="1">IF(ISERROR(INDIRECT(ADDRESS(ROW(AB35),COLUMN(AB35)-11))),"n/a",IF(ISNUMBER(INDIRECT(ADDRESS(ROW(AB35),COLUMN(AB35)-11))),Calculations_forecast!$C$6*AVERAGE(Q35:AB35),"n/a"))</f>
        <v>-19.143333333333338</v>
      </c>
      <c r="AC41" s="60">
        <f ca="1">IF(ISERROR(INDIRECT(ADDRESS(ROW(AC35),COLUMN(AC35)-11))),"n/a",IF(ISNUMBER(INDIRECT(ADDRESS(ROW(AC35),COLUMN(AC35)-11))),Calculations_forecast!$C$6*AVERAGE(R35:AC35),"n/a"))</f>
        <v>-19.633333333333336</v>
      </c>
      <c r="AD41" s="60">
        <f ca="1">IF(ISERROR(INDIRECT(ADDRESS(ROW(AD35),COLUMN(AD35)-11))),"n/a",IF(ISNUMBER(INDIRECT(ADDRESS(ROW(AD35),COLUMN(AD35)-11))),Calculations_forecast!$C$6*AVERAGE(S35:AD35),"n/a"))</f>
        <v>-20.020000000000003</v>
      </c>
      <c r="AE41" s="60">
        <f ca="1">IF(ISERROR(INDIRECT(ADDRESS(ROW(AE35),COLUMN(AE35)-11))),"n/a",IF(ISNUMBER(INDIRECT(ADDRESS(ROW(AE35),COLUMN(AE35)-11))),Calculations_forecast!$C$6*AVERAGE(T35:AE35),"n/a"))</f>
        <v>-20.613333333333333</v>
      </c>
      <c r="AF41" s="60">
        <f ca="1">IF(ISERROR(INDIRECT(ADDRESS(ROW(AF35),COLUMN(AF35)-11))),"n/a",IF(ISNUMBER(INDIRECT(ADDRESS(ROW(AF35),COLUMN(AF35)-11))),Calculations_forecast!$C$6*AVERAGE(U35:AF35),"n/a"))</f>
        <v>-21.320000000000004</v>
      </c>
      <c r="AG41" s="60">
        <f ca="1">IF(ISERROR(INDIRECT(ADDRESS(ROW(AG35),COLUMN(AG35)-11))),"n/a",IF(ISNUMBER(INDIRECT(ADDRESS(ROW(AG35),COLUMN(AG35)-11))),Calculations_forecast!$C$6*AVERAGE(V35:AG35),"n/a"))</f>
        <v>-21.950000000000003</v>
      </c>
      <c r="AH41" s="60">
        <f ca="1">IF(ISERROR(INDIRECT(ADDRESS(ROW(AH35),COLUMN(AH35)-11))),"n/a",IF(ISNUMBER(INDIRECT(ADDRESS(ROW(AH35),COLUMN(AH35)-11))),Calculations_forecast!$C$6*AVERAGE(W35:AH35),"n/a"))</f>
        <v>-22.800000000000004</v>
      </c>
      <c r="AI41" s="60">
        <f ca="1">IF(ISERROR(INDIRECT(ADDRESS(ROW(AI35),COLUMN(AI35)-11))),"n/a",IF(ISNUMBER(INDIRECT(ADDRESS(ROW(AI35),COLUMN(AI35)-11))),Calculations_forecast!$C$6*AVERAGE(X35:AI35),"n/a"))</f>
        <v>-23.710000000000004</v>
      </c>
      <c r="AJ41" s="60">
        <f ca="1">IF(ISERROR(INDIRECT(ADDRESS(ROW(AJ35),COLUMN(AJ35)-11))),"n/a",IF(ISNUMBER(INDIRECT(ADDRESS(ROW(AJ35),COLUMN(AJ35)-11))),Calculations_forecast!$C$6*AVERAGE(Y35:AJ35),"n/a"))</f>
        <v>-24.970000000000006</v>
      </c>
      <c r="AK41" s="60">
        <f ca="1">IF(ISERROR(INDIRECT(ADDRESS(ROW(AK35),COLUMN(AK35)-11))),"n/a",IF(ISNUMBER(INDIRECT(ADDRESS(ROW(AK35),COLUMN(AK35)-11))),Calculations_forecast!$C$6*AVERAGE(Z35:AK35),"n/a"))</f>
        <v>-25.896666666666672</v>
      </c>
      <c r="AL41" s="60">
        <f ca="1">IF(ISERROR(INDIRECT(ADDRESS(ROW(AL35),COLUMN(AL35)-11))),"n/a",IF(ISNUMBER(INDIRECT(ADDRESS(ROW(AL35),COLUMN(AL35)-11))),Calculations_forecast!$C$6*AVERAGE(AA35:AL35),"n/a"))</f>
        <v>-26.933333333333334</v>
      </c>
      <c r="AM41" s="60">
        <f ca="1">IF(ISERROR(INDIRECT(ADDRESS(ROW(AM35),COLUMN(AM35)-11))),"n/a",IF(ISNUMBER(INDIRECT(ADDRESS(ROW(AM35),COLUMN(AM35)-11))),Calculations_forecast!$C$6*AVERAGE(AB35:AM35),"n/a"))</f>
        <v>-27.623333333333331</v>
      </c>
      <c r="AN41" s="60">
        <f ca="1">IF(ISERROR(INDIRECT(ADDRESS(ROW(AN35),COLUMN(AN35)-11))),"n/a",IF(ISNUMBER(INDIRECT(ADDRESS(ROW(AN35),COLUMN(AN35)-11))),Calculations_forecast!$C$6*AVERAGE(AC35:AN35),"n/a"))</f>
        <v>-28.346666666666664</v>
      </c>
      <c r="AO41" s="60">
        <f ca="1">IF(ISERROR(INDIRECT(ADDRESS(ROW(AO35),COLUMN(AO35)-11))),"n/a",IF(ISNUMBER(INDIRECT(ADDRESS(ROW(AO35),COLUMN(AO35)-11))),Calculations_forecast!$C$6*AVERAGE(AD35:AO35),"n/a"))</f>
        <v>-29.036666666666662</v>
      </c>
      <c r="AP41" s="60">
        <f ca="1">IF(ISERROR(INDIRECT(ADDRESS(ROW(AP35),COLUMN(AP35)-11))),"n/a",IF(ISNUMBER(INDIRECT(ADDRESS(ROW(AP35),COLUMN(AP35)-11))),Calculations_forecast!$C$6*AVERAGE(AE35:AP35),"n/a"))</f>
        <v>-29.643333333333331</v>
      </c>
      <c r="AQ41" s="60">
        <f ca="1">IF(ISERROR(INDIRECT(ADDRESS(ROW(AQ35),COLUMN(AQ35)-11))),"n/a",IF(ISNUMBER(INDIRECT(ADDRESS(ROW(AQ35),COLUMN(AQ35)-11))),Calculations_forecast!$C$6*AVERAGE(AF35:AQ35),"n/a"))</f>
        <v>-30.36333333333333</v>
      </c>
      <c r="AR41" s="60">
        <f ca="1">IF(ISERROR(INDIRECT(ADDRESS(ROW(AR35),COLUMN(AR35)-11))),"n/a",IF(ISNUMBER(INDIRECT(ADDRESS(ROW(AR35),COLUMN(AR35)-11))),Calculations_forecast!$C$6*AVERAGE(AG35:AR35),"n/a"))</f>
        <v>-30.213333333333328</v>
      </c>
      <c r="AS41" s="60">
        <f ca="1">IF(ISERROR(INDIRECT(ADDRESS(ROW(AS35),COLUMN(AS35)-11))),"n/a",IF(ISNUMBER(INDIRECT(ADDRESS(ROW(AS35),COLUMN(AS35)-11))),Calculations_forecast!$C$6*AVERAGE(AH35:AS35),"n/a"))</f>
        <v>-30.223333333333329</v>
      </c>
      <c r="AT41" s="60">
        <f ca="1">IF(ISERROR(INDIRECT(ADDRESS(ROW(AT35),COLUMN(AT35)-11))),"n/a",IF(ISNUMBER(INDIRECT(ADDRESS(ROW(AT35),COLUMN(AT35)-11))),Calculations_forecast!$C$6*AVERAGE(AI35:AT35),"n/a"))</f>
        <v>-30.446666666666665</v>
      </c>
      <c r="AU41" s="60">
        <f ca="1">IF(ISERROR(INDIRECT(ADDRESS(ROW(AU35),COLUMN(AU35)-11))),"n/a",IF(ISNUMBER(INDIRECT(ADDRESS(ROW(AU35),COLUMN(AU35)-11))),Calculations_forecast!$C$6*AVERAGE(AJ35:AU35),"n/a"))</f>
        <v>-30.793333333333337</v>
      </c>
      <c r="AV41" s="60">
        <f ca="1">IF(ISERROR(INDIRECT(ADDRESS(ROW(AV35),COLUMN(AV35)-11))),"n/a",IF(ISNUMBER(INDIRECT(ADDRESS(ROW(AV35),COLUMN(AV35)-11))),Calculations_forecast!$C$6*AVERAGE(AK35:AV35),"n/a"))</f>
        <v>-30.37</v>
      </c>
      <c r="AW41" s="60">
        <f ca="1">IF(ISERROR(INDIRECT(ADDRESS(ROW(AW35),COLUMN(AW35)-11))),"n/a",IF(ISNUMBER(INDIRECT(ADDRESS(ROW(AW35),COLUMN(AW35)-11))),Calculations_forecast!$C$6*AVERAGE(AL35:AW35),"n/a"))</f>
        <v>-30.009999999999998</v>
      </c>
      <c r="AX41" s="60">
        <f ca="1">IF(ISERROR(INDIRECT(ADDRESS(ROW(AX35),COLUMN(AX35)-11))),"n/a",IF(ISNUMBER(INDIRECT(ADDRESS(ROW(AX35),COLUMN(AX35)-11))),Calculations_forecast!$C$6*AVERAGE(AM35:AX35),"n/a"))</f>
        <v>-29.193333333333328</v>
      </c>
      <c r="AY41" s="60">
        <f ca="1">IF(ISERROR(INDIRECT(ADDRESS(ROW(AY35),COLUMN(AY35)-11))),"n/a",IF(ISNUMBER(INDIRECT(ADDRESS(ROW(AY35),COLUMN(AY35)-11))),Calculations_forecast!$C$6*AVERAGE(AN35:AY35),"n/a"))</f>
        <v>-28.103333333333332</v>
      </c>
      <c r="AZ41" s="60">
        <f ca="1">IF(ISERROR(INDIRECT(ADDRESS(ROW(AZ35),COLUMN(AZ35)-11))),"n/a",IF(ISNUMBER(INDIRECT(ADDRESS(ROW(AZ35),COLUMN(AZ35)-11))),Calculations_forecast!$C$6*AVERAGE(AO35:AZ35),"n/a"))</f>
        <v>-27.06</v>
      </c>
      <c r="BA41" s="60">
        <f ca="1">IF(ISERROR(INDIRECT(ADDRESS(ROW(BA35),COLUMN(BA35)-11))),"n/a",IF(ISNUMBER(INDIRECT(ADDRESS(ROW(BA35),COLUMN(BA35)-11))),Calculations_forecast!$C$6*AVERAGE(AP35:BA35),"n/a"))</f>
        <v>-26.09</v>
      </c>
      <c r="BB41" s="60">
        <f ca="1">IF(ISERROR(INDIRECT(ADDRESS(ROW(BB35),COLUMN(BB35)-11))),"n/a",IF(ISNUMBER(INDIRECT(ADDRESS(ROW(BB35),COLUMN(BB35)-11))),Calculations_forecast!$C$6*AVERAGE(AQ35:BB35),"n/a"))</f>
        <v>-25.08</v>
      </c>
      <c r="BC41" s="60">
        <f ca="1">IF(ISERROR(INDIRECT(ADDRESS(ROW(BC35),COLUMN(BC35)-11))),"n/a",IF(ISNUMBER(INDIRECT(ADDRESS(ROW(BC35),COLUMN(BC35)-11))),Calculations_forecast!$C$6*AVERAGE(AR35:BC35),"n/a"))</f>
        <v>-23.88</v>
      </c>
      <c r="BD41" s="60">
        <f ca="1">IF(ISERROR(INDIRECT(ADDRESS(ROW(BD35),COLUMN(BD35)-11))),"n/a",IF(ISNUMBER(INDIRECT(ADDRESS(ROW(BD35),COLUMN(BD35)-11))),Calculations_forecast!$C$6*AVERAGE(AS35:BD35),"n/a"))</f>
        <v>-23.86</v>
      </c>
      <c r="BE41" s="60">
        <f ca="1">IF(ISERROR(INDIRECT(ADDRESS(ROW(BE35),COLUMN(BE35)-11))),"n/a",IF(ISNUMBER(INDIRECT(ADDRESS(ROW(BE35),COLUMN(BE35)-11))),Calculations_forecast!$C$6*AVERAGE(AT35:BE35),"n/a"))</f>
        <v>-23.883333333333336</v>
      </c>
      <c r="BF41" s="60">
        <f ca="1">IF(ISERROR(INDIRECT(ADDRESS(ROW(BF35),COLUMN(BF35)-11))),"n/a",IF(ISNUMBER(INDIRECT(ADDRESS(ROW(BF35),COLUMN(BF35)-11))),Calculations_forecast!$C$6*AVERAGE(AU35:BF35),"n/a"))</f>
        <v>-23.733333333333334</v>
      </c>
      <c r="BG41" s="60">
        <f ca="1">IF(ISERROR(INDIRECT(ADDRESS(ROW(BG35),COLUMN(BG35)-11))),"n/a",IF(ISNUMBER(INDIRECT(ADDRESS(ROW(BG35),COLUMN(BG35)-11))),Calculations_forecast!$C$6*AVERAGE(AV35:BG35),"n/a"))</f>
        <v>-24.053333333333335</v>
      </c>
      <c r="BH41" s="60">
        <f ca="1">IF(ISERROR(INDIRECT(ADDRESS(ROW(BH35),COLUMN(BH35)-11))),"n/a",IF(ISNUMBER(INDIRECT(ADDRESS(ROW(BH35),COLUMN(BH35)-11))),Calculations_forecast!$C$6*AVERAGE(AW35:BH35),"n/a"))</f>
        <v>-24.646666666666661</v>
      </c>
      <c r="BI41" s="60">
        <f ca="1">IF(ISERROR(INDIRECT(ADDRESS(ROW(BI35),COLUMN(BI35)-11))),"n/a",IF(ISNUMBER(INDIRECT(ADDRESS(ROW(BI35),COLUMN(BI35)-11))),Calculations_forecast!$C$6*AVERAGE(AX35:BI35),"n/a"))</f>
        <v>-24.743333333333332</v>
      </c>
      <c r="BJ41" s="60">
        <f ca="1">IF(ISERROR(INDIRECT(ADDRESS(ROW(BJ35),COLUMN(BJ35)-11))),"n/a",IF(ISNUMBER(INDIRECT(ADDRESS(ROW(BJ35),COLUMN(BJ35)-11))),Calculations_forecast!$C$6*AVERAGE(AY35:BJ35),"n/a"))</f>
        <v>-25.179999999999996</v>
      </c>
      <c r="BK41" s="60">
        <f ca="1">IF(ISERROR(INDIRECT(ADDRESS(ROW(BK35),COLUMN(BK35)-11))),"n/a",IF(ISNUMBER(INDIRECT(ADDRESS(ROW(BK35),COLUMN(BK35)-11))),Calculations_forecast!$C$6*AVERAGE(AZ35:BK35),"n/a"))</f>
        <v>-26.183333333333334</v>
      </c>
      <c r="BL41" s="60">
        <f ca="1">IF(ISERROR(INDIRECT(ADDRESS(ROW(BL35),COLUMN(BL35)-11))),"n/a",IF(ISNUMBER(INDIRECT(ADDRESS(ROW(BL35),COLUMN(BL35)-11))),Calculations_forecast!$C$6*AVERAGE(BA35:BL35),"n/a"))</f>
        <v>-27.080000000000002</v>
      </c>
      <c r="BM41" s="60">
        <f ca="1">IF(ISERROR(INDIRECT(ADDRESS(ROW(BM35),COLUMN(BM35)-11))),"n/a",IF(ISNUMBER(INDIRECT(ADDRESS(ROW(BM35),COLUMN(BM35)-11))),Calculations_forecast!$C$6*AVERAGE(BB35:BM35),"n/a"))</f>
        <v>-28.143333333333334</v>
      </c>
      <c r="BN41" s="60">
        <f ca="1">IF(ISERROR(INDIRECT(ADDRESS(ROW(BN35),COLUMN(BN35)-11))),"n/a",IF(ISNUMBER(INDIRECT(ADDRESS(ROW(BN35),COLUMN(BN35)-11))),Calculations_forecast!$C$6*AVERAGE(BC35:BN35),"n/a"))</f>
        <v>-29.293333333333337</v>
      </c>
      <c r="BO41" s="60">
        <f ca="1">IF(ISERROR(INDIRECT(ADDRESS(ROW(BO35),COLUMN(BO35)-11))),"n/a",IF(ISNUMBER(INDIRECT(ADDRESS(ROW(BO35),COLUMN(BO35)-11))),Calculations_forecast!$C$6*AVERAGE(BD35:BO35),"n/a"))</f>
        <v>-30.536666666666669</v>
      </c>
      <c r="BP41" s="60">
        <f ca="1">IF(ISERROR(INDIRECT(ADDRESS(ROW(BP35),COLUMN(BP35)-11))),"n/a",IF(ISNUMBER(INDIRECT(ADDRESS(ROW(BP35),COLUMN(BP35)-11))),Calculations_forecast!$C$6*AVERAGE(BE35:BP35),"n/a"))</f>
        <v>-31.31666666666667</v>
      </c>
      <c r="BQ41" s="60">
        <f ca="1">IF(ISERROR(INDIRECT(ADDRESS(ROW(BQ35),COLUMN(BQ35)-11))),"n/a",IF(ISNUMBER(INDIRECT(ADDRESS(ROW(BQ35),COLUMN(BQ35)-11))),Calculations_forecast!$C$6*AVERAGE(BF35:BQ35),"n/a"))</f>
        <v>-31.86</v>
      </c>
      <c r="BR41" s="60">
        <f ca="1">IF(ISERROR(INDIRECT(ADDRESS(ROW(BR35),COLUMN(BR35)-11))),"n/a",IF(ISNUMBER(INDIRECT(ADDRESS(ROW(BR35),COLUMN(BR35)-11))),Calculations_forecast!$C$6*AVERAGE(BG35:BR35),"n/a"))</f>
        <v>-32.713333333333331</v>
      </c>
      <c r="BS41" s="60">
        <f ca="1">IF(ISERROR(INDIRECT(ADDRESS(ROW(BS35),COLUMN(BS35)-11))),"n/a",IF(ISNUMBER(INDIRECT(ADDRESS(ROW(BS35),COLUMN(BS35)-11))),Calculations_forecast!$C$6*AVERAGE(BH35:BS35),"n/a"))</f>
        <v>-33.173333333333332</v>
      </c>
      <c r="BT41" s="60">
        <f ca="1">IF(ISERROR(INDIRECT(ADDRESS(ROW(BT35),COLUMN(BT35)-11))),"n/a",IF(ISNUMBER(INDIRECT(ADDRESS(ROW(BT35),COLUMN(BT35)-11))),Calculations_forecast!$C$6*AVERAGE(BI35:BT35),"n/a"))</f>
        <v>-34.11</v>
      </c>
      <c r="BU41" s="60">
        <f ca="1">IF(ISERROR(INDIRECT(ADDRESS(ROW(BU35),COLUMN(BU35)-11))),"n/a",IF(ISNUMBER(INDIRECT(ADDRESS(ROW(BU35),COLUMN(BU35)-11))),Calculations_forecast!$C$6*AVERAGE(BJ35:BU35),"n/a"))</f>
        <v>-35.603333333333332</v>
      </c>
      <c r="BV41" s="60">
        <f ca="1">IF(ISERROR(INDIRECT(ADDRESS(ROW(BV35),COLUMN(BV35)-11))),"n/a",IF(ISNUMBER(INDIRECT(ADDRESS(ROW(BV35),COLUMN(BV35)-11))),Calculations_forecast!$C$6*AVERAGE(BK35:BV35),"n/a"))</f>
        <v>-36.893333333333338</v>
      </c>
      <c r="BW41" s="60">
        <f ca="1">IF(ISERROR(INDIRECT(ADDRESS(ROW(BW35),COLUMN(BW35)-11))),"n/a",IF(ISNUMBER(INDIRECT(ADDRESS(ROW(BW35),COLUMN(BW35)-11))),Calculations_forecast!$C$6*AVERAGE(BL35:BW35),"n/a"))</f>
        <v>-37.9</v>
      </c>
      <c r="BX41" s="60">
        <f ca="1">IF(ISERROR(INDIRECT(ADDRESS(ROW(BX35),COLUMN(BX35)-11))),"n/a",IF(ISNUMBER(INDIRECT(ADDRESS(ROW(BX35),COLUMN(BX35)-11))),Calculations_forecast!$C$6*AVERAGE(BM35:BX35),"n/a"))</f>
        <v>-39.210000000000008</v>
      </c>
      <c r="BY41" s="60">
        <f ca="1">IF(ISERROR(INDIRECT(ADDRESS(ROW(BY35),COLUMN(BY35)-11))),"n/a",IF(ISNUMBER(INDIRECT(ADDRESS(ROW(BY35),COLUMN(BY35)-11))),Calculations_forecast!$C$6*AVERAGE(BN35:BY35),"n/a"))</f>
        <v>-40.656666666666666</v>
      </c>
      <c r="BZ41" s="60">
        <f ca="1">IF(ISERROR(INDIRECT(ADDRESS(ROW(BZ35),COLUMN(BZ35)-11))),"n/a",IF(ISNUMBER(INDIRECT(ADDRESS(ROW(BZ35),COLUMN(BZ35)-11))),Calculations_forecast!$C$6*AVERAGE(BO35:BZ35),"n/a"))</f>
        <v>-42.370000000000005</v>
      </c>
      <c r="CA41" s="60">
        <f ca="1">IF(ISERROR(INDIRECT(ADDRESS(ROW(CA35),COLUMN(CA35)-11))),"n/a",IF(ISNUMBER(INDIRECT(ADDRESS(ROW(CA35),COLUMN(CA35)-11))),Calculations_forecast!$C$6*AVERAGE(BP35:CA35),"n/a"))</f>
        <v>-43.980000000000004</v>
      </c>
      <c r="CB41" s="60">
        <f ca="1">IF(ISERROR(INDIRECT(ADDRESS(ROW(CB35),COLUMN(CB35)-11))),"n/a",IF(ISNUMBER(INDIRECT(ADDRESS(ROW(CB35),COLUMN(CB35)-11))),Calculations_forecast!$C$6*AVERAGE(BQ35:CB35),"n/a"))</f>
        <v>-45.086666666666673</v>
      </c>
      <c r="CC41" s="60">
        <f ca="1">IF(ISERROR(INDIRECT(ADDRESS(ROW(CC35),COLUMN(CC35)-11))),"n/a",IF(ISNUMBER(INDIRECT(ADDRESS(ROW(CC35),COLUMN(CC35)-11))),Calculations_forecast!$C$6*AVERAGE(BR35:CC35),"n/a"))</f>
        <v>-46</v>
      </c>
      <c r="CD41" s="60">
        <f ca="1">IF(ISERROR(INDIRECT(ADDRESS(ROW(CD35),COLUMN(CD35)-11))),"n/a",IF(ISNUMBER(INDIRECT(ADDRESS(ROW(CD35),COLUMN(CD35)-11))),Calculations_forecast!$C$6*AVERAGE(BS35:CD35),"n/a"))</f>
        <v>-46.52000000000001</v>
      </c>
      <c r="CE41" s="60">
        <f ca="1">IF(ISERROR(INDIRECT(ADDRESS(ROW(CE35),COLUMN(CE35)-11))),"n/a",IF(ISNUMBER(INDIRECT(ADDRESS(ROW(CE35),COLUMN(CE35)-11))),Calculations_forecast!$C$6*AVERAGE(BT35:CE35),"n/a"))</f>
        <v>-46.980000000000004</v>
      </c>
      <c r="CF41" s="60">
        <f ca="1">IF(ISERROR(INDIRECT(ADDRESS(ROW(CF35),COLUMN(CF35)-11))),"n/a",IF(ISNUMBER(INDIRECT(ADDRESS(ROW(CF35),COLUMN(CF35)-11))),Calculations_forecast!$C$6*AVERAGE(BU35:CF35),"n/a"))</f>
        <v>-47.146666666666675</v>
      </c>
      <c r="CG41" s="60">
        <f ca="1">IF(ISERROR(INDIRECT(ADDRESS(ROW(CG35),COLUMN(CG35)-11))),"n/a",IF(ISNUMBER(INDIRECT(ADDRESS(ROW(CG35),COLUMN(CG35)-11))),Calculations_forecast!$C$6*AVERAGE(BV35:CG35),"n/a"))</f>
        <v>-47.276666666666671</v>
      </c>
      <c r="CH41" s="60">
        <f ca="1">IF(ISERROR(INDIRECT(ADDRESS(ROW(CH35),COLUMN(CH35)-11))),"n/a",IF(ISNUMBER(INDIRECT(ADDRESS(ROW(CH35),COLUMN(CH35)-11))),Calculations_forecast!$C$6*AVERAGE(BW35:CH35),"n/a"))</f>
        <v>-47.546666666666674</v>
      </c>
      <c r="CI41" s="60">
        <f ca="1">IF(ISERROR(INDIRECT(ADDRESS(ROW(CI35),COLUMN(CI35)-11))),"n/a",IF(ISNUMBER(INDIRECT(ADDRESS(ROW(CI35),COLUMN(CI35)-11))),Calculations_forecast!$C$6*AVERAGE(BX35:CI35),"n/a"))</f>
        <v>-47.793333333333337</v>
      </c>
      <c r="CJ41" s="60">
        <f ca="1">IF(ISERROR(INDIRECT(ADDRESS(ROW(CJ35),COLUMN(CJ35)-11))),"n/a",IF(ISNUMBER(INDIRECT(ADDRESS(ROW(CJ35),COLUMN(CJ35)-11))),Calculations_forecast!$C$6*AVERAGE(BY35:CJ35),"n/a"))</f>
        <v>-47.650000000000006</v>
      </c>
      <c r="CK41" s="60">
        <f ca="1">IF(ISERROR(INDIRECT(ADDRESS(ROW(CK35),COLUMN(CK35)-11))),"n/a",IF(ISNUMBER(INDIRECT(ADDRESS(ROW(CK35),COLUMN(CK35)-11))),Calculations_forecast!$C$6*AVERAGE(BZ35:CK35),"n/a"))</f>
        <v>-47.210000000000008</v>
      </c>
      <c r="CL41" s="60">
        <f ca="1">IF(ISERROR(INDIRECT(ADDRESS(ROW(CL35),COLUMN(CL35)-11))),"n/a",IF(ISNUMBER(INDIRECT(ADDRESS(ROW(CL35),COLUMN(CL35)-11))),Calculations_forecast!$C$6*AVERAGE(CA35:CL35),"n/a"))</f>
        <v>-46.616666666666674</v>
      </c>
      <c r="CM41" s="60">
        <f ca="1">IF(ISERROR(INDIRECT(ADDRESS(ROW(CM35),COLUMN(CM35)-11))),"n/a",IF(ISNUMBER(INDIRECT(ADDRESS(ROW(CM35),COLUMN(CM35)-11))),Calculations_forecast!$C$6*AVERAGE(CB35:CM35),"n/a"))</f>
        <v>-46.36</v>
      </c>
      <c r="CN41" s="60">
        <f ca="1">IF(ISERROR(INDIRECT(ADDRESS(ROW(CN35),COLUMN(CN35)-11))),"n/a",IF(ISNUMBER(INDIRECT(ADDRESS(ROW(CN35),COLUMN(CN35)-11))),Calculations_forecast!$C$6*AVERAGE(CC35:CN35),"n/a"))</f>
        <v>-46.629999999999995</v>
      </c>
      <c r="CO41" s="60">
        <f ca="1">IF(ISERROR(INDIRECT(ADDRESS(ROW(CO35),COLUMN(CO35)-11))),"n/a",IF(ISNUMBER(INDIRECT(ADDRESS(ROW(CO35),COLUMN(CO35)-11))),Calculations_forecast!$C$6*AVERAGE(CD35:CO35),"n/a"))</f>
        <v>-46.886666666666663</v>
      </c>
      <c r="CP41" s="60">
        <f ca="1">IF(ISERROR(INDIRECT(ADDRESS(ROW(CP35),COLUMN(CP35)-11))),"n/a",IF(ISNUMBER(INDIRECT(ADDRESS(ROW(CP35),COLUMN(CP35)-11))),Calculations_forecast!$C$6*AVERAGE(CE35:CP35),"n/a"))</f>
        <v>-47.489999999999995</v>
      </c>
      <c r="CQ41" s="60">
        <f ca="1">IF(ISERROR(INDIRECT(ADDRESS(ROW(CQ35),COLUMN(CQ35)-11))),"n/a",IF(ISNUMBER(INDIRECT(ADDRESS(ROW(CQ35),COLUMN(CQ35)-11))),Calculations_forecast!$C$6*AVERAGE(CF35:CQ35),"n/a"))</f>
        <v>-48.283333333333331</v>
      </c>
      <c r="CR41" s="60">
        <f ca="1">IF(ISERROR(INDIRECT(ADDRESS(ROW(CR35),COLUMN(CR35)-11))),"n/a",IF(ISNUMBER(INDIRECT(ADDRESS(ROW(CR35),COLUMN(CR35)-11))),Calculations_forecast!$C$6*AVERAGE(CG35:CR35),"n/a"))</f>
        <v>-49.346666666666664</v>
      </c>
      <c r="CS41" s="60">
        <f ca="1">IF(ISERROR(INDIRECT(ADDRESS(ROW(CS35),COLUMN(CS35)-11))),"n/a",IF(ISNUMBER(INDIRECT(ADDRESS(ROW(CS35),COLUMN(CS35)-11))),Calculations_forecast!$C$6*AVERAGE(CH35:CS35),"n/a"))</f>
        <v>-50.036666666666676</v>
      </c>
      <c r="CT41" s="60">
        <f ca="1">IF(ISERROR(INDIRECT(ADDRESS(ROW(CT35),COLUMN(CT35)-11))),"n/a",IF(ISNUMBER(INDIRECT(ADDRESS(ROW(CT35),COLUMN(CT35)-11))),Calculations_forecast!$C$6*AVERAGE(CI35:CT35),"n/a"))</f>
        <v>-51.803333333333342</v>
      </c>
      <c r="CU41" s="60">
        <f ca="1">IF(ISERROR(INDIRECT(ADDRESS(ROW(CU35),COLUMN(CU35)-11))),"n/a",IF(ISNUMBER(INDIRECT(ADDRESS(ROW(CU35),COLUMN(CU35)-11))),Calculations_forecast!$C$6*AVERAGE(CJ35:CU35),"n/a"))</f>
        <v>-52.943333333333342</v>
      </c>
      <c r="CV41" s="60">
        <f ca="1">IF(ISERROR(INDIRECT(ADDRESS(ROW(CV35),COLUMN(CV35)-11))),"n/a",IF(ISNUMBER(INDIRECT(ADDRESS(ROW(CV35),COLUMN(CV35)-11))),Calculations_forecast!$C$6*AVERAGE(CK35:CV35),"n/a"))</f>
        <v>-54.513333333333335</v>
      </c>
      <c r="CW41" s="60">
        <f ca="1">IF(ISERROR(INDIRECT(ADDRESS(ROW(CW35),COLUMN(CW35)-11))),"n/a",IF(ISNUMBER(INDIRECT(ADDRESS(ROW(CW35),COLUMN(CW35)-11))),Calculations_forecast!$C$6*AVERAGE(CL35:CW35),"n/a"))</f>
        <v>-56.576666666666668</v>
      </c>
      <c r="CX41" s="60">
        <f ca="1">IF(ISERROR(INDIRECT(ADDRESS(ROW(CX35),COLUMN(CX35)-11))),"n/a",IF(ISNUMBER(INDIRECT(ADDRESS(ROW(CX35),COLUMN(CX35)-11))),Calculations_forecast!$C$6*AVERAGE(CM35:CX35),"n/a"))</f>
        <v>-58.926666666666677</v>
      </c>
      <c r="CY41" s="60">
        <f ca="1">IF(ISERROR(INDIRECT(ADDRESS(ROW(CY35),COLUMN(CY35)-11))),"n/a",IF(ISNUMBER(INDIRECT(ADDRESS(ROW(CY35),COLUMN(CY35)-11))),Calculations_forecast!$C$6*AVERAGE(CN35:CY35),"n/a"))</f>
        <v>-61.02000000000001</v>
      </c>
      <c r="CZ41" s="60">
        <f ca="1">IF(ISERROR(INDIRECT(ADDRESS(ROW(CZ35),COLUMN(CZ35)-11))),"n/a",IF(ISNUMBER(INDIRECT(ADDRESS(ROW(CZ35),COLUMN(CZ35)-11))),Calculations_forecast!$C$6*AVERAGE(CO35:CZ35),"n/a"))</f>
        <v>-62.943333333333328</v>
      </c>
      <c r="DA41" s="60">
        <f ca="1">IF(ISERROR(INDIRECT(ADDRESS(ROW(DA35),COLUMN(DA35)-11))),"n/a",IF(ISNUMBER(INDIRECT(ADDRESS(ROW(DA35),COLUMN(DA35)-11))),Calculations_forecast!$C$6*AVERAGE(CP35:DA35),"n/a"))</f>
        <v>-65.239999999999995</v>
      </c>
      <c r="DB41" s="60">
        <f ca="1">IF(ISERROR(INDIRECT(ADDRESS(ROW(DB35),COLUMN(DB35)-11))),"n/a",IF(ISNUMBER(INDIRECT(ADDRESS(ROW(DB35),COLUMN(DB35)-11))),Calculations_forecast!$C$6*AVERAGE(CQ35:DB35),"n/a"))</f>
        <v>-67.09</v>
      </c>
      <c r="DC41" s="60">
        <f ca="1">IF(ISERROR(INDIRECT(ADDRESS(ROW(DC35),COLUMN(DC35)-11))),"n/a",IF(ISNUMBER(INDIRECT(ADDRESS(ROW(DC35),COLUMN(DC35)-11))),Calculations_forecast!$C$6*AVERAGE(CR35:DC35),"n/a"))</f>
        <v>-69.023333333333326</v>
      </c>
      <c r="DD41" s="60">
        <f ca="1">IF(ISERROR(INDIRECT(ADDRESS(ROW(DD35),COLUMN(DD35)-11))),"n/a",IF(ISNUMBER(INDIRECT(ADDRESS(ROW(DD35),COLUMN(DD35)-11))),Calculations_forecast!$C$6*AVERAGE(CS35:DD35),"n/a"))</f>
        <v>-70.913333333333341</v>
      </c>
      <c r="DE41" s="60">
        <f ca="1">IF(ISERROR(INDIRECT(ADDRESS(ROW(DE35),COLUMN(DE35)-11))),"n/a",IF(ISNUMBER(INDIRECT(ADDRESS(ROW(DE35),COLUMN(DE35)-11))),Calculations_forecast!$C$6*AVERAGE(CT35:DE35),"n/a"))</f>
        <v>-73.086666666666673</v>
      </c>
      <c r="DF41" s="60">
        <f ca="1">IF(ISERROR(INDIRECT(ADDRESS(ROW(DF35),COLUMN(DF35)-11))),"n/a",IF(ISNUMBER(INDIRECT(ADDRESS(ROW(DF35),COLUMN(DF35)-11))),Calculations_forecast!$C$6*AVERAGE(CU35:DF35),"n/a"))</f>
        <v>-74.316666666666663</v>
      </c>
      <c r="DG41" s="60">
        <f ca="1">IF(ISERROR(INDIRECT(ADDRESS(ROW(DG35),COLUMN(DG35)-11))),"n/a",IF(ISNUMBER(INDIRECT(ADDRESS(ROW(DG35),COLUMN(DG35)-11))),Calculations_forecast!$C$6*AVERAGE(CV35:DG35),"n/a"))</f>
        <v>-76.333333333333314</v>
      </c>
      <c r="DH41" s="60">
        <f ca="1">IF(ISERROR(INDIRECT(ADDRESS(ROW(DH35),COLUMN(DH35)-11))),"n/a",IF(ISNUMBER(INDIRECT(ADDRESS(ROW(DH35),COLUMN(DH35)-11))),Calculations_forecast!$C$6*AVERAGE(CW35:DH35),"n/a"))</f>
        <v>-78.203333333333333</v>
      </c>
      <c r="DI41" s="60">
        <f ca="1">IF(ISERROR(INDIRECT(ADDRESS(ROW(DI35),COLUMN(DI35)-11))),"n/a",IF(ISNUMBER(INDIRECT(ADDRESS(ROW(DI35),COLUMN(DI35)-11))),Calculations_forecast!$C$6*AVERAGE(CX35:DI35),"n/a"))</f>
        <v>-79.943333333333342</v>
      </c>
      <c r="DJ41" s="60">
        <f ca="1">IF(ISERROR(INDIRECT(ADDRESS(ROW(DJ35),COLUMN(DJ35)-11))),"n/a",IF(ISNUMBER(INDIRECT(ADDRESS(ROW(DJ35),COLUMN(DJ35)-11))),Calculations_forecast!$C$6*AVERAGE(CY35:DJ35),"n/a"))</f>
        <v>-81.02</v>
      </c>
      <c r="DK41" s="60">
        <f ca="1">IF(ISERROR(INDIRECT(ADDRESS(ROW(DK35),COLUMN(DK35)-11))),"n/a",IF(ISNUMBER(INDIRECT(ADDRESS(ROW(DK35),COLUMN(DK35)-11))),Calculations_forecast!$C$6*AVERAGE(CZ35:DK35),"n/a"))</f>
        <v>-81.876666666666665</v>
      </c>
      <c r="DL41" s="60">
        <f ca="1">IF(ISERROR(INDIRECT(ADDRESS(ROW(DL35),COLUMN(DL35)-11))),"n/a",IF(ISNUMBER(INDIRECT(ADDRESS(ROW(DL35),COLUMN(DL35)-11))),Calculations_forecast!$C$6*AVERAGE(DA35:DL35),"n/a"))</f>
        <v>-82.726666666666688</v>
      </c>
      <c r="DM41" s="60">
        <f ca="1">IF(ISERROR(INDIRECT(ADDRESS(ROW(DM35),COLUMN(DM35)-11))),"n/a",IF(ISNUMBER(INDIRECT(ADDRESS(ROW(DM35),COLUMN(DM35)-11))),Calculations_forecast!$C$6*AVERAGE(DB35:DM35),"n/a"))</f>
        <v>-83.553333333333342</v>
      </c>
      <c r="DN41" s="60">
        <f ca="1">IF(ISERROR(INDIRECT(ADDRESS(ROW(DN35),COLUMN(DN35)-11))),"n/a",IF(ISNUMBER(INDIRECT(ADDRESS(ROW(DN35),COLUMN(DN35)-11))),Calculations_forecast!$C$6*AVERAGE(DC35:DN35),"n/a"))</f>
        <v>-84.356666666666683</v>
      </c>
      <c r="DO41" s="60">
        <f ca="1">IF(ISERROR(INDIRECT(ADDRESS(ROW(DO35),COLUMN(DO35)-11))),"n/a",IF(ISNUMBER(INDIRECT(ADDRESS(ROW(DO35),COLUMN(DO35)-11))),Calculations_forecast!$C$6*AVERAGE(DD35:DO35),"n/a"))</f>
        <v>-85.29000000000002</v>
      </c>
      <c r="DP41" s="60">
        <f ca="1">IF(ISERROR(INDIRECT(ADDRESS(ROW(DP35),COLUMN(DP35)-11))),"n/a",IF(ISNUMBER(INDIRECT(ADDRESS(ROW(DP35),COLUMN(DP35)-11))),Calculations_forecast!$C$6*AVERAGE(DE35:DP35),"n/a"))</f>
        <v>-85.773333333333355</v>
      </c>
      <c r="DQ41" s="60">
        <f ca="1">IF(ISERROR(INDIRECT(ADDRESS(ROW(DQ35),COLUMN(DQ35)-11))),"n/a",IF(ISNUMBER(INDIRECT(ADDRESS(ROW(DQ35),COLUMN(DQ35)-11))),Calculations_forecast!$C$6*AVERAGE(DF35:DQ35),"n/a"))</f>
        <v>-86.353333333333353</v>
      </c>
      <c r="DR41" s="60">
        <f ca="1">IF(ISERROR(INDIRECT(ADDRESS(ROW(DR35),COLUMN(DR35)-11))),"n/a",IF(ISNUMBER(INDIRECT(ADDRESS(ROW(DR35),COLUMN(DR35)-11))),Calculations_forecast!$C$6*AVERAGE(DG35:DR35),"n/a"))</f>
        <v>-86.99666666666667</v>
      </c>
      <c r="DS41" s="60">
        <f ca="1">IF(ISERROR(INDIRECT(ADDRESS(ROW(DS35),COLUMN(DS35)-11))),"n/a",IF(ISNUMBER(INDIRECT(ADDRESS(ROW(DS35),COLUMN(DS35)-11))),Calculations_forecast!$C$6*AVERAGE(DH35:DS35),"n/a"))</f>
        <v>-87.976666666666688</v>
      </c>
      <c r="DT41" s="60">
        <f ca="1">IF(ISERROR(INDIRECT(ADDRESS(ROW(DT35),COLUMN(DT35)-11))),"n/a",IF(ISNUMBER(INDIRECT(ADDRESS(ROW(DT35),COLUMN(DT35)-11))),Calculations_forecast!$C$6*AVERAGE(DI35:DT35),"n/a"))</f>
        <v>-88.76</v>
      </c>
      <c r="DU41" s="60">
        <f ca="1">IF(ISERROR(INDIRECT(ADDRESS(ROW(DU35),COLUMN(DU35)-11))),"n/a",IF(ISNUMBER(INDIRECT(ADDRESS(ROW(DU35),COLUMN(DU35)-11))),Calculations_forecast!$C$6*AVERAGE(DJ35:DU35),"n/a"))</f>
        <v>-88.529999999999987</v>
      </c>
      <c r="DV41" s="60">
        <f ca="1">IF(ISERROR(INDIRECT(ADDRESS(ROW(DV35),COLUMN(DV35)-11))),"n/a",IF(ISNUMBER(INDIRECT(ADDRESS(ROW(DV35),COLUMN(DV35)-11))),Calculations_forecast!$C$6*AVERAGE(DK35:DV35),"n/a"))</f>
        <v>-88.710000000000008</v>
      </c>
      <c r="DW41" s="60">
        <f ca="1">IF(ISERROR(INDIRECT(ADDRESS(ROW(DW35),COLUMN(DW35)-11))),"n/a",IF(ISNUMBER(INDIRECT(ADDRESS(ROW(DW35),COLUMN(DW35)-11))),Calculations_forecast!$C$6*AVERAGE(DL35:DW35),"n/a"))</f>
        <v>-87.76</v>
      </c>
      <c r="DX41" s="60">
        <f ca="1">IF(ISERROR(INDIRECT(ADDRESS(ROW(DX35),COLUMN(DX35)-11))),"n/a",IF(ISNUMBER(INDIRECT(ADDRESS(ROW(DX35),COLUMN(DX35)-11))),Calculations_forecast!$C$6*AVERAGE(DM35:DX35),"n/a"))</f>
        <v>-86.733333333333348</v>
      </c>
      <c r="DY41" s="60">
        <f ca="1">IF(ISERROR(INDIRECT(ADDRESS(ROW(DY35),COLUMN(DY35)-11))),"n/a",IF(ISNUMBER(INDIRECT(ADDRESS(ROW(DY35),COLUMN(DY35)-11))),Calculations_forecast!$C$6*AVERAGE(DN35:DY35),"n/a"))</f>
        <v>-84.846666666666636</v>
      </c>
      <c r="DZ41" s="60">
        <f ca="1">IF(ISERROR(INDIRECT(ADDRESS(ROW(DZ35),COLUMN(DZ35)-11))),"n/a",IF(ISNUMBER(INDIRECT(ADDRESS(ROW(DZ35),COLUMN(DZ35)-11))),Calculations_forecast!$C$6*AVERAGE(DO35:DZ35),"n/a"))</f>
        <v>-82.553333333333342</v>
      </c>
      <c r="EA41" s="60">
        <f ca="1">IF(ISERROR(INDIRECT(ADDRESS(ROW(EA35),COLUMN(EA35)-11))),"n/a",IF(ISNUMBER(INDIRECT(ADDRESS(ROW(EA35),COLUMN(EA35)-11))),Calculations_forecast!$C$6*AVERAGE(DP35:EA35),"n/a"))</f>
        <v>-79.936666666666667</v>
      </c>
      <c r="EB41" s="60">
        <f ca="1">IF(ISERROR(INDIRECT(ADDRESS(ROW(EB35),COLUMN(EB35)-11))),"n/a",IF(ISNUMBER(INDIRECT(ADDRESS(ROW(EB35),COLUMN(EB35)-11))),Calculations_forecast!$C$6*AVERAGE(DQ35:EB35),"n/a"))</f>
        <v>-77.61</v>
      </c>
      <c r="EC41" s="60">
        <f ca="1">IF(ISERROR(INDIRECT(ADDRESS(ROW(EC35),COLUMN(EC35)-11))),"n/a",IF(ISNUMBER(INDIRECT(ADDRESS(ROW(EC35),COLUMN(EC35)-11))),Calculations_forecast!$C$6*AVERAGE(DR35:EC35),"n/a"))</f>
        <v>-75.433333333333337</v>
      </c>
      <c r="ED41" s="60">
        <f ca="1">IF(ISERROR(INDIRECT(ADDRESS(ROW(ED35),COLUMN(ED35)-11))),"n/a",IF(ISNUMBER(INDIRECT(ADDRESS(ROW(ED35),COLUMN(ED35)-11))),Calculations_forecast!$C$6*AVERAGE(DS35:ED35),"n/a"))</f>
        <v>-73.683333333333337</v>
      </c>
      <c r="EE41" s="60">
        <f ca="1">IF(ISERROR(INDIRECT(ADDRESS(ROW(EE35),COLUMN(EE35)-11))),"n/a",IF(ISNUMBER(INDIRECT(ADDRESS(ROW(EE35),COLUMN(EE35)-11))),Calculations_forecast!$C$6*AVERAGE(DT35:EE35),"n/a"))</f>
        <v>-72.236666666666665</v>
      </c>
      <c r="EF41" s="60">
        <f ca="1">IF(ISERROR(INDIRECT(ADDRESS(ROW(EF35),COLUMN(EF35)-11))),"n/a",IF(ISNUMBER(INDIRECT(ADDRESS(ROW(EF35),COLUMN(EF35)-11))),Calculations_forecast!$C$6*AVERAGE(DU35:EF35),"n/a"))</f>
        <v>-70.736666666666665</v>
      </c>
      <c r="EG41" s="60">
        <f ca="1">IF(ISERROR(INDIRECT(ADDRESS(ROW(EG35),COLUMN(EG35)-11))),"n/a",IF(ISNUMBER(INDIRECT(ADDRESS(ROW(EG35),COLUMN(EG35)-11))),Calculations_forecast!$C$6*AVERAGE(DV35:EG35),"n/a"))</f>
        <v>-70.563333333333318</v>
      </c>
      <c r="EH41" s="60">
        <f ca="1">IF(ISERROR(INDIRECT(ADDRESS(ROW(EH35),COLUMN(EH35)-11))),"n/a",IF(ISNUMBER(INDIRECT(ADDRESS(ROW(EH35),COLUMN(EH35)-11))),Calculations_forecast!$C$6*AVERAGE(DW35:EH35),"n/a"))</f>
        <v>-71.073333333333323</v>
      </c>
      <c r="EI41" s="60">
        <f ca="1">IF(ISERROR(INDIRECT(ADDRESS(ROW(EI35),COLUMN(EI35)-11))),"n/a",IF(ISNUMBER(INDIRECT(ADDRESS(ROW(EI35),COLUMN(EI35)-11))),Calculations_forecast!$C$6*AVERAGE(DX35:EI35),"n/a"))</f>
        <v>-73.14</v>
      </c>
      <c r="EJ41" s="60">
        <f ca="1">IF(ISERROR(INDIRECT(ADDRESS(ROW(EJ35),COLUMN(EJ35)-11))),"n/a",IF(ISNUMBER(INDIRECT(ADDRESS(ROW(EJ35),COLUMN(EJ35)-11))),Calculations_forecast!$C$6*AVERAGE(DY35:EJ35),"n/a"))</f>
        <v>-76.063333333333333</v>
      </c>
      <c r="EK41" s="60">
        <f ca="1">IF(ISERROR(INDIRECT(ADDRESS(ROW(EK35),COLUMN(EK35)-11))),"n/a",IF(ISNUMBER(INDIRECT(ADDRESS(ROW(EK35),COLUMN(EK35)-11))),Calculations_forecast!$C$6*AVERAGE(DZ35:EK35),"n/a"))</f>
        <v>-80.370000000000019</v>
      </c>
      <c r="EL41" s="60">
        <f ca="1">IF(ISERROR(INDIRECT(ADDRESS(ROW(EL35),COLUMN(EL35)-11))),"n/a",IF(ISNUMBER(INDIRECT(ADDRESS(ROW(EL35),COLUMN(EL35)-11))),Calculations_forecast!$C$6*AVERAGE(EA35:EL35),"n/a"))</f>
        <v>-85.406666666666666</v>
      </c>
      <c r="EM41" s="60">
        <f ca="1">IF(ISERROR(INDIRECT(ADDRESS(ROW(EM35),COLUMN(EM35)-11))),"n/a",IF(ISNUMBER(INDIRECT(ADDRESS(ROW(EM35),COLUMN(EM35)-11))),Calculations_forecast!$C$6*AVERAGE(EB35:EM35),"n/a"))</f>
        <v>-92.966666666666669</v>
      </c>
      <c r="EN41" s="60">
        <f ca="1">IF(ISERROR(INDIRECT(ADDRESS(ROW(EN35),COLUMN(EN35)-11))),"n/a",IF(ISNUMBER(INDIRECT(ADDRESS(ROW(EN35),COLUMN(EN35)-11))),Calculations_forecast!$C$6*AVERAGE(EC35:EN35),"n/a"))</f>
        <v>-99.933333333333323</v>
      </c>
      <c r="EO41" s="60">
        <f ca="1">IF(ISERROR(INDIRECT(ADDRESS(ROW(EO35),COLUMN(EO35)-11))),"n/a",IF(ISNUMBER(INDIRECT(ADDRESS(ROW(EO35),COLUMN(EO35)-11))),Calculations_forecast!$C$6*AVERAGE(ED35:EO35),"n/a"))</f>
        <v>-106.83999999999999</v>
      </c>
      <c r="EP41" s="60">
        <f ca="1">IF(ISERROR(INDIRECT(ADDRESS(ROW(EP35),COLUMN(EP35)-11))),"n/a",IF(ISNUMBER(INDIRECT(ADDRESS(ROW(EP35),COLUMN(EP35)-11))),Calculations_forecast!$C$6*AVERAGE(EE35:EP35),"n/a"))</f>
        <v>-114.41999999999999</v>
      </c>
      <c r="EQ41" s="60">
        <f ca="1">IF(ISERROR(INDIRECT(ADDRESS(ROW(EQ35),COLUMN(EQ35)-11))),"n/a",IF(ISNUMBER(INDIRECT(ADDRESS(ROW(EQ35),COLUMN(EQ35)-11))),Calculations_forecast!$C$6*AVERAGE(EF35:EQ35),"n/a"))</f>
        <v>-121.78</v>
      </c>
      <c r="ER41" s="60">
        <f ca="1">IF(ISERROR(INDIRECT(ADDRESS(ROW(ER35),COLUMN(ER35)-11))),"n/a",IF(ISNUMBER(INDIRECT(ADDRESS(ROW(ER35),COLUMN(ER35)-11))),Calculations_forecast!$C$6*AVERAGE(EG35:ER35),"n/a"))</f>
        <v>-129.61333333333332</v>
      </c>
      <c r="ES41" s="60">
        <f ca="1">IF(ISERROR(INDIRECT(ADDRESS(ROW(ES35),COLUMN(ES35)-11))),"n/a",IF(ISNUMBER(INDIRECT(ADDRESS(ROW(ES35),COLUMN(ES35)-11))),Calculations_forecast!$C$6*AVERAGE(EH35:ES35),"n/a"))</f>
        <v>-137.37</v>
      </c>
      <c r="ET41" s="60">
        <f ca="1">IF(ISERROR(INDIRECT(ADDRESS(ROW(ET35),COLUMN(ET35)-11))),"n/a",IF(ISNUMBER(INDIRECT(ADDRESS(ROW(ET35),COLUMN(ET35)-11))),Calculations_forecast!$C$6*AVERAGE(EI35:ET35),"n/a"))</f>
        <v>-143.14333333333332</v>
      </c>
      <c r="EU41" s="60">
        <f ca="1">IF(ISERROR(INDIRECT(ADDRESS(ROW(EU35),COLUMN(EU35)-11))),"n/a",IF(ISNUMBER(INDIRECT(ADDRESS(ROW(EU35),COLUMN(EU35)-11))),Calculations_forecast!$C$6*AVERAGE(EJ35:EU35),"n/a"))</f>
        <v>-148.70000000000002</v>
      </c>
      <c r="EV41" s="60">
        <f ca="1">IF(ISERROR(INDIRECT(ADDRESS(ROW(EV35),COLUMN(EV35)-11))),"n/a",IF(ISNUMBER(INDIRECT(ADDRESS(ROW(EV35),COLUMN(EV35)-11))),Calculations_forecast!$C$6*AVERAGE(EK35:EV35),"n/a"))</f>
        <v>-153.37666666666667</v>
      </c>
      <c r="EW41" s="60">
        <f ca="1">IF(ISERROR(INDIRECT(ADDRESS(ROW(EW35),COLUMN(EW35)-11))),"n/a",IF(ISNUMBER(INDIRECT(ADDRESS(ROW(EW35),COLUMN(EW35)-11))),Calculations_forecast!$C$6*AVERAGE(EL35:EW35),"n/a"))</f>
        <v>-156.12666666666667</v>
      </c>
      <c r="EX41" s="60">
        <f ca="1">IF(ISERROR(INDIRECT(ADDRESS(ROW(EX35),COLUMN(EX35)-11))),"n/a",IF(ISNUMBER(INDIRECT(ADDRESS(ROW(EX35),COLUMN(EX35)-11))),Calculations_forecast!$C$6*AVERAGE(EM35:EX35),"n/a"))</f>
        <v>-158.10333333333335</v>
      </c>
      <c r="EY41" s="60">
        <f ca="1">IF(ISERROR(INDIRECT(ADDRESS(ROW(EY35),COLUMN(EY35)-11))),"n/a",IF(ISNUMBER(INDIRECT(ADDRESS(ROW(EY35),COLUMN(EY35)-11))),Calculations_forecast!$C$6*AVERAGE(EN35:EY35),"n/a"))</f>
        <v>-155.48000000000002</v>
      </c>
      <c r="EZ41" s="60">
        <f ca="1">IF(ISERROR(INDIRECT(ADDRESS(ROW(EZ35),COLUMN(EZ35)-11))),"n/a",IF(ISNUMBER(INDIRECT(ADDRESS(ROW(EZ35),COLUMN(EZ35)-11))),Calculations_forecast!$C$6*AVERAGE(EO35:EZ35),"n/a"))</f>
        <v>-152.80000000000001</v>
      </c>
      <c r="FA41" s="60">
        <f ca="1">IF(ISERROR(INDIRECT(ADDRESS(ROW(FA35),COLUMN(FA35)-11))),"n/a",IF(ISNUMBER(INDIRECT(ADDRESS(ROW(FA35),COLUMN(FA35)-11))),Calculations_forecast!$C$6*AVERAGE(EP35:FA35),"n/a"))</f>
        <v>-149.4366666666667</v>
      </c>
      <c r="FB41" s="60">
        <f ca="1">IF(ISERROR(INDIRECT(ADDRESS(ROW(FB35),COLUMN(FB35)-11))),"n/a",IF(ISNUMBER(INDIRECT(ADDRESS(ROW(FB35),COLUMN(FB35)-11))),Calculations_forecast!$C$6*AVERAGE(EQ35:FB35),"n/a"))</f>
        <v>-141.42666666666668</v>
      </c>
      <c r="FC41" s="60">
        <f ca="1">IF(ISERROR(INDIRECT(ADDRESS(ROW(FC35),COLUMN(FC35)-11))),"n/a",IF(ISNUMBER(INDIRECT(ADDRESS(ROW(FC35),COLUMN(FC35)-11))),Calculations_forecast!$C$6*AVERAGE(ER35:FC35),"n/a"))</f>
        <v>-133.08000000000001</v>
      </c>
      <c r="FD41" s="60">
        <f ca="1">IF(ISERROR(INDIRECT(ADDRESS(ROW(FD35),COLUMN(FD35)-11))),"n/a",IF(ISNUMBER(INDIRECT(ADDRESS(ROW(FD35),COLUMN(FD35)-11))),Calculations_forecast!$C$6*AVERAGE(ES35:FD35),"n/a"))</f>
        <v>-125.11000000000001</v>
      </c>
      <c r="FE41" s="60">
        <f ca="1">IF(ISERROR(INDIRECT(ADDRESS(ROW(FE35),COLUMN(FE35)-11))),"n/a",IF(ISNUMBER(INDIRECT(ADDRESS(ROW(FE35),COLUMN(FE35)-11))),Calculations_forecast!$C$6*AVERAGE(ET35:FE35),"n/a"))</f>
        <v>-116.91333333333333</v>
      </c>
      <c r="FF41" s="60">
        <f ca="1">IF(ISERROR(INDIRECT(ADDRESS(ROW(FF35),COLUMN(FF35)-11))),"n/a",IF(ISNUMBER(INDIRECT(ADDRESS(ROW(FF35),COLUMN(FF35)-11))),Calculations_forecast!$C$6*AVERAGE(EU35:FF35),"n/a"))</f>
        <v>-111.06</v>
      </c>
      <c r="FG41" s="60">
        <f ca="1">IF(ISERROR(INDIRECT(ADDRESS(ROW(FG35),COLUMN(FG35)-11))),"n/a",IF(ISNUMBER(INDIRECT(ADDRESS(ROW(FG35),COLUMN(FG35)-11))),Calculations_forecast!$C$6*AVERAGE(EV35:FG35),"n/a"))</f>
        <v>-105.59666666666665</v>
      </c>
      <c r="FH41" s="60">
        <f ca="1">IF(ISERROR(INDIRECT(ADDRESS(ROW(FH35),COLUMN(FH35)-11))),"n/a",IF(ISNUMBER(INDIRECT(ADDRESS(ROW(FH35),COLUMN(FH35)-11))),Calculations_forecast!$C$6*AVERAGE(EW35:FH35),"n/a"))</f>
        <v>-100.54666666666667</v>
      </c>
      <c r="FI41" s="60">
        <f ca="1">IF(ISERROR(INDIRECT(ADDRESS(ROW(FI35),COLUMN(FI35)-11))),"n/a",IF(ISNUMBER(INDIRECT(ADDRESS(ROW(FI35),COLUMN(FI35)-11))),Calculations_forecast!$C$6*AVERAGE(EX35:FI35),"n/a"))</f>
        <v>-97.27</v>
      </c>
      <c r="FJ41" s="60">
        <f ca="1">IF(ISERROR(INDIRECT(ADDRESS(ROW(FJ35),COLUMN(FJ35)-11))),"n/a",IF(ISNUMBER(INDIRECT(ADDRESS(ROW(FJ35),COLUMN(FJ35)-11))),Calculations_forecast!$C$6*AVERAGE(EY35:FJ35),"n/a"))</f>
        <v>-94.976666666666659</v>
      </c>
      <c r="FK41" s="60">
        <f ca="1">IF(ISERROR(INDIRECT(ADDRESS(ROW(FK35),COLUMN(FK35)-11))),"n/a",IF(ISNUMBER(INDIRECT(ADDRESS(ROW(FK35),COLUMN(FK35)-11))),Calculations_forecast!$C$6*AVERAGE(EZ35:FK35),"n/a"))</f>
        <v>-94.490000000000009</v>
      </c>
      <c r="FL41" s="60">
        <f ca="1">IF(ISERROR(INDIRECT(ADDRESS(ROW(FL35),COLUMN(FL35)-11))),"n/a",IF(ISNUMBER(INDIRECT(ADDRESS(ROW(FL35),COLUMN(FL35)-11))),Calculations_forecast!$C$6*AVERAGE(FA35:FL35),"n/a"))</f>
        <v>-94.433333333333337</v>
      </c>
      <c r="FM41" s="60">
        <f ca="1">IF(ISERROR(INDIRECT(ADDRESS(ROW(FM35),COLUMN(FM35)-11))),"n/a",IF(ISNUMBER(INDIRECT(ADDRESS(ROW(FM35),COLUMN(FM35)-11))),Calculations_forecast!$C$6*AVERAGE(FB35:FM35),"n/a"))</f>
        <v>-93.893333333333345</v>
      </c>
      <c r="FN41" s="60">
        <f ca="1">IF(ISERROR(INDIRECT(ADDRESS(ROW(FN35),COLUMN(FN35)-11))),"n/a",IF(ISNUMBER(INDIRECT(ADDRESS(ROW(FN35),COLUMN(FN35)-11))),Calculations_forecast!$C$6*AVERAGE(FC35:FN35),"n/a"))</f>
        <v>-98.04</v>
      </c>
      <c r="FO41" s="60">
        <f ca="1">IF(ISERROR(INDIRECT(ADDRESS(ROW(FO35),COLUMN(FO35)-11))),"n/a",IF(ISNUMBER(INDIRECT(ADDRESS(ROW(FO35),COLUMN(FO35)-11))),Calculations_forecast!$C$6*AVERAGE(FD35:FO35),"n/a"))</f>
        <v>-102.84999999999998</v>
      </c>
      <c r="FP41" s="60">
        <f ca="1">IF(ISERROR(INDIRECT(ADDRESS(ROW(FP35),COLUMN(FP35)-11))),"n/a",IF(ISNUMBER(INDIRECT(ADDRESS(ROW(FP35),COLUMN(FP35)-11))),Calculations_forecast!$C$6*AVERAGE(FE35:FP35),"n/a"))</f>
        <v>-107.39999999999998</v>
      </c>
      <c r="FQ41" s="60">
        <f ca="1">IF(ISERROR(INDIRECT(ADDRESS(ROW(FQ35),COLUMN(FQ35)-11))),"n/a",IF(ISNUMBER(INDIRECT(ADDRESS(ROW(FQ35),COLUMN(FQ35)-11))),Calculations_forecast!$C$6*AVERAGE(FF35:FQ35),"n/a"))</f>
        <v>-111.80666666666667</v>
      </c>
      <c r="FR41" s="60">
        <f ca="1">IF(ISERROR(INDIRECT(ADDRESS(ROW(FR35),COLUMN(FR35)-11))),"n/a",IF(ISNUMBER(INDIRECT(ADDRESS(ROW(FR35),COLUMN(FR35)-11))),Calculations_forecast!$C$6*AVERAGE(FG35:FR35),"n/a"))</f>
        <v>-115.09333333333332</v>
      </c>
      <c r="FS41" s="60">
        <f ca="1">IF(ISERROR(INDIRECT(ADDRESS(ROW(FS35),COLUMN(FS35)-11))),"n/a",IF(ISNUMBER(INDIRECT(ADDRESS(ROW(FS35),COLUMN(FS35)-11))),Calculations_forecast!$C$6*AVERAGE(FH35:FS35),"n/a"))</f>
        <v>-118.46000000000002</v>
      </c>
      <c r="FT41" s="60">
        <f ca="1">IF(ISERROR(INDIRECT(ADDRESS(ROW(FT35),COLUMN(FT35)-11))),"n/a",IF(ISNUMBER(INDIRECT(ADDRESS(ROW(FT35),COLUMN(FT35)-11))),Calculations_forecast!$C$6*AVERAGE(FI35:FT35),"n/a"))</f>
        <v>-121.51666666666668</v>
      </c>
      <c r="FU41" s="60">
        <f ca="1">IF(ISERROR(INDIRECT(ADDRESS(ROW(FU35),COLUMN(FU35)-11))),"n/a",IF(ISNUMBER(INDIRECT(ADDRESS(ROW(FU35),COLUMN(FU35)-11))),Calculations_forecast!$C$6*AVERAGE(FJ35:FU35),"n/a"))</f>
        <v>-124.24000000000004</v>
      </c>
      <c r="FV41" s="60">
        <f ca="1">IF(ISERROR(INDIRECT(ADDRESS(ROW(FV35),COLUMN(FV35)-11))),"n/a",IF(ISNUMBER(INDIRECT(ADDRESS(ROW(FV35),COLUMN(FV35)-11))),Calculations_forecast!$C$6*AVERAGE(FK35:FV35),"n/a"))</f>
        <v>-126.67000000000003</v>
      </c>
      <c r="FW41" s="60">
        <f ca="1">IF(ISERROR(INDIRECT(ADDRESS(ROW(FW35),COLUMN(FW35)-11))),"n/a",IF(ISNUMBER(INDIRECT(ADDRESS(ROW(FW35),COLUMN(FW35)-11))),Calculations_forecast!$C$6*AVERAGE(FL35:FW35),"n/a"))</f>
        <v>-130.58333333333334</v>
      </c>
      <c r="FX41" s="60">
        <f ca="1">IF(ISERROR(INDIRECT(ADDRESS(ROW(FX35),COLUMN(FX35)-11))),"n/a",IF(ISNUMBER(INDIRECT(ADDRESS(ROW(FX35),COLUMN(FX35)-11))),Calculations_forecast!$C$6*AVERAGE(FM35:FX35),"n/a"))</f>
        <v>-135.1866666666667</v>
      </c>
      <c r="FY41" s="60">
        <f ca="1">IF(ISERROR(INDIRECT(ADDRESS(ROW(FY35),COLUMN(FY35)-11))),"n/a",IF(ISNUMBER(INDIRECT(ADDRESS(ROW(FY35),COLUMN(FY35)-11))),Calculations_forecast!$C$6*AVERAGE(FN35:FY35),"n/a"))</f>
        <v>-139.77000000000001</v>
      </c>
      <c r="FZ41" s="60">
        <f ca="1">IF(ISERROR(INDIRECT(ADDRESS(ROW(FZ35),COLUMN(FZ35)-11))),"n/a",IF(ISNUMBER(INDIRECT(ADDRESS(ROW(FZ35),COLUMN(FZ35)-11))),Calculations_forecast!$C$6*AVERAGE(FO35:FZ35),"n/a"))</f>
        <v>-143.1866666666667</v>
      </c>
      <c r="GA41" s="60">
        <f ca="1">IF(ISERROR(INDIRECT(ADDRESS(ROW(GA35),COLUMN(GA35)-11))),"n/a",IF(ISNUMBER(INDIRECT(ADDRESS(ROW(GA35),COLUMN(GA35)-11))),Calculations_forecast!$C$6*AVERAGE(FP35:GA35),"n/a"))</f>
        <v>-146.38333333333333</v>
      </c>
      <c r="GB41" s="60">
        <f ca="1">IF(ISERROR(INDIRECT(ADDRESS(ROW(GB35),COLUMN(GB35)-11))),"n/a",IF(ISNUMBER(INDIRECT(ADDRESS(ROW(GB35),COLUMN(GB35)-11))),Calculations_forecast!$C$6*AVERAGE(FQ35:GB35),"n/a"))</f>
        <v>-149.23666666666665</v>
      </c>
      <c r="GC41" s="60">
        <f ca="1">IF(ISERROR(INDIRECT(ADDRESS(ROW(GC35),COLUMN(GC35)-11))),"n/a",IF(ISNUMBER(INDIRECT(ADDRESS(ROW(GC35),COLUMN(GC35)-11))),Calculations_forecast!$C$6*AVERAGE(FR35:GC35),"n/a"))</f>
        <v>-150.80333333333331</v>
      </c>
      <c r="GD41" s="60">
        <f ca="1">IF(ISERROR(INDIRECT(ADDRESS(ROW(GD35),COLUMN(GD35)-11))),"n/a",IF(ISNUMBER(INDIRECT(ADDRESS(ROW(GD35),COLUMN(GD35)-11))),Calculations_forecast!$C$6*AVERAGE(FS35:GD35),"n/a"))</f>
        <v>-151.26333333333335</v>
      </c>
      <c r="GE41" s="60">
        <f ca="1">IF(ISERROR(INDIRECT(ADDRESS(ROW(GE35),COLUMN(GE35)-11))),"n/a",IF(ISNUMBER(INDIRECT(ADDRESS(ROW(GE35),COLUMN(GE35)-11))),Calculations_forecast!$C$6*AVERAGE(FT35:GE35),"n/a"))</f>
        <v>-152.01666666666668</v>
      </c>
      <c r="GF41" s="60">
        <f ca="1">IF(ISERROR(INDIRECT(ADDRESS(ROW(GF35),COLUMN(GF35)-11))),"n/a",IF(ISNUMBER(INDIRECT(ADDRESS(ROW(GF35),COLUMN(GF35)-11))),Calculations_forecast!$C$6*AVERAGE(FU35:GF35),"n/a"))</f>
        <v>-152.90333333333331</v>
      </c>
      <c r="GG41" s="60">
        <f ca="1">IF(ISERROR(INDIRECT(ADDRESS(ROW(GG35),COLUMN(GG35)-11))),"n/a",IF(ISNUMBER(INDIRECT(ADDRESS(ROW(GG35),COLUMN(GG35)-11))),Calculations_forecast!$C$6*AVERAGE(FV35:GG35),"n/a"))</f>
        <v>-154.44333333333336</v>
      </c>
      <c r="GH41" s="60">
        <f ca="1">IF(ISERROR(INDIRECT(ADDRESS(ROW(GH35),COLUMN(GH35)-11))),"n/a",IF(ISNUMBER(INDIRECT(ADDRESS(ROW(GH35),COLUMN(GH35)-11))),Calculations_forecast!$C$6*AVERAGE(FW35:GH35),"n/a"))</f>
        <v>-155.08333333333334</v>
      </c>
      <c r="GI41" s="60">
        <f ca="1">IF(ISERROR(INDIRECT(ADDRESS(ROW(GI35),COLUMN(GI35)-11))),"n/a",IF(ISNUMBER(INDIRECT(ADDRESS(ROW(GI35),COLUMN(GI35)-11))),Calculations_forecast!$C$6*AVERAGE(FX35:GI35),"n/a"))</f>
        <v>-153.13666666666668</v>
      </c>
      <c r="GJ41" s="60">
        <f ca="1">IF(ISERROR(INDIRECT(ADDRESS(ROW(GJ35),COLUMN(GJ35)-11))),"n/a",IF(ISNUMBER(INDIRECT(ADDRESS(ROW(GJ35),COLUMN(GJ35)-11))),Calculations_forecast!$C$6*AVERAGE(FY35:GJ35),"n/a"))</f>
        <v>-150.75666666666666</v>
      </c>
      <c r="GK41" s="60">
        <f ca="1">IF(ISERROR(INDIRECT(ADDRESS(ROW(GK35),COLUMN(GK35)-11))),"n/a",IF(ISNUMBER(INDIRECT(ADDRESS(ROW(GK35),COLUMN(GK35)-11))),Calculations_forecast!$C$6*AVERAGE(FZ35:GK35),"n/a"))</f>
        <v>-149.56666666666669</v>
      </c>
      <c r="GL41" s="60">
        <f ca="1">IF(ISERROR(INDIRECT(ADDRESS(ROW(GL35),COLUMN(GL35)-11))),"n/a",IF(ISNUMBER(INDIRECT(ADDRESS(ROW(GL35),COLUMN(GL35)-11))),Calculations_forecast!$C$6*AVERAGE(GA35:GL35),"n/a"))</f>
        <v>-147.26333333333332</v>
      </c>
      <c r="GM41" s="60">
        <f ca="1">IF(ISERROR(INDIRECT(ADDRESS(ROW(GM35),COLUMN(GM35)-11))),"n/a",IF(ISNUMBER(INDIRECT(ADDRESS(ROW(GM35),COLUMN(GM35)-11))),Calculations_forecast!$C$6*AVERAGE(GB35:GM35),"n/a"))</f>
        <v>-140.33333333333334</v>
      </c>
      <c r="GN41" s="60">
        <f ca="1">IF(ISERROR(INDIRECT(ADDRESS(ROW(GN35),COLUMN(GN35)-11))),"n/a",IF(ISNUMBER(INDIRECT(ADDRESS(ROW(GN35),COLUMN(GN35)-11))),Calculations_forecast!$C$6*AVERAGE(GC35:GN35),"n/a"))</f>
        <v>-134.03666666666666</v>
      </c>
      <c r="GO41" s="60">
        <f ca="1">IF(ISERROR(INDIRECT(ADDRESS(ROW(GO35),COLUMN(GO35)-11))),"n/a",IF(ISNUMBER(INDIRECT(ADDRESS(ROW(GO35),COLUMN(GO35)-11))),Calculations_forecast!$C$6*AVERAGE(GD35:GO35),"n/a"))</f>
        <v>-129.06333333333333</v>
      </c>
      <c r="GP41" s="122">
        <f ca="1">IF(ISERROR(INDIRECT(ADDRESS(ROW(GP35),COLUMN(GP35)-11))),"n/a",IF(ISNUMBER(INDIRECT(ADDRESS(ROW(GP35),COLUMN(GP35)-11))),Calculations_forecast!$C$6*AVERAGE(GE35:GP35),"n/a"))</f>
        <v>-125.28501474564017</v>
      </c>
      <c r="GQ41" s="122">
        <f ca="1">IF(ISERROR(INDIRECT(ADDRESS(ROW(GQ35),COLUMN(GQ35)-11))),"n/a",IF(ISNUMBER(INDIRECT(ADDRESS(ROW(GQ35),COLUMN(GQ35)-11))),Calculations_forecast!$C$6*AVERAGE(GF35:GQ35),"n/a"))</f>
        <v>-120.66157384062006</v>
      </c>
      <c r="GR41" s="60">
        <f ca="1">IF(ISERROR(INDIRECT(ADDRESS(ROW(GR35),COLUMN(GR35)-11))),"n/a",IF(ISNUMBER(INDIRECT(ADDRESS(ROW(GR35),COLUMN(GR35)-11))),Calculations_forecast!$C$6*AVERAGE(GG35:GR35),"n/a"))</f>
        <v>-116.07248936621767</v>
      </c>
      <c r="GS41" s="60">
        <f ca="1">IF(ISERROR(INDIRECT(ADDRESS(ROW(GS35),COLUMN(GS35)-11))),"n/a",IF(ISNUMBER(INDIRECT(ADDRESS(ROW(GS35),COLUMN(GS35)-11))),Calculations_forecast!$C$6*AVERAGE(GH35:GS35),"n/a"))</f>
        <v>-110.6485409710412</v>
      </c>
      <c r="GT41" s="60">
        <f ca="1">IF(ISERROR(INDIRECT(ADDRESS(ROW(GT35),COLUMN(GT35)-11))),"n/a",IF(ISNUMBER(INDIRECT(ADDRESS(ROW(GT35),COLUMN(GT35)-11))),Calculations_forecast!$C$6*AVERAGE(GI35:GT35),"n/a"))</f>
        <v>-106.14921075416504</v>
      </c>
      <c r="GU41" s="60">
        <f ca="1">IF(ISERROR(INDIRECT(ADDRESS(ROW(GU35),COLUMN(GU35)-11))),"n/a",IF(ISNUMBER(INDIRECT(ADDRESS(ROW(GU35),COLUMN(GU35)-11))),Calculations_forecast!$C$6*AVERAGE(GJ35:GU35),"n/a"))</f>
        <v>-103.03445749346659</v>
      </c>
      <c r="GV41" s="60">
        <f ca="1">IF(ISERROR(INDIRECT(ADDRESS(ROW(GV35),COLUMN(GV35)-11))),"n/a",IF(ISNUMBER(INDIRECT(ADDRESS(ROW(GV35),COLUMN(GV35)-11))),Calculations_forecast!$C$6*AVERAGE(GK35:GV35),"n/a"))</f>
        <v>-99.732988050649297</v>
      </c>
      <c r="GW41" s="60">
        <f ca="1">IF(ISERROR(INDIRECT(ADDRESS(ROW(GW35),COLUMN(GW35)-11))),"n/a",IF(ISNUMBER(INDIRECT(ADDRESS(ROW(GW35),COLUMN(GW35)-11))),Calculations_forecast!$C$6*AVERAGE(GL35:GW35),"n/a"))</f>
        <v>-96.287027300207583</v>
      </c>
      <c r="GX41" s="60">
        <f ca="1">IF(ISERROR(INDIRECT(ADDRESS(ROW(GX35),COLUMN(GX35)-11))),"n/a",IF(ISNUMBER(INDIRECT(ADDRESS(ROW(GX35),COLUMN(GX35)-11))),Calculations_forecast!$C$6*AVERAGE(GM35:GX35),"n/a"))</f>
        <v>-93.942016950238397</v>
      </c>
      <c r="GY41" s="60">
        <f ca="1">IF(ISERROR(INDIRECT(ADDRESS(ROW(GY35),COLUMN(GY35)-11))),"n/a",IF(ISNUMBER(INDIRECT(ADDRESS(ROW(GY35),COLUMN(GY35)-11))),Calculations_forecast!$C$6*AVERAGE(GN35:GY35),"n/a"))</f>
        <v>-95.719363156518142</v>
      </c>
      <c r="GZ41" s="122">
        <f ca="1">IF(ISERROR(INDIRECT(ADDRESS(ROW(GZ35),COLUMN(GZ35)-11))),"n/a",IF(ISNUMBER(INDIRECT(ADDRESS(ROW(GZ35),COLUMN(GZ35)-11))),Calculations_forecast!$C$6*AVERAGE(GO35:GZ35),"n/a"))</f>
        <v>-96.797088387752041</v>
      </c>
      <c r="HA41" s="122">
        <f ca="1">IF(ISERROR(INDIRECT(ADDRESS(ROW(HA35),COLUMN(HA35)-11))),"n/a",IF(ISNUMBER(INDIRECT(ADDRESS(ROW(HA35),COLUMN(HA35)-11))),Calculations_forecast!$C$6*AVERAGE(GP35:HA35),"n/a"))</f>
        <v>-97.643180756634706</v>
      </c>
      <c r="HB41" s="122">
        <f ca="1">IF(ISERROR(INDIRECT(ADDRESS(ROW(HB35),COLUMN(HB35)-11))),"n/a",IF(ISNUMBER(INDIRECT(ADDRESS(ROW(HB35),COLUMN(HB35)-11))),Calculations_forecast!$C$6*AVERAGE(GQ35:HB35),"n/a"))</f>
        <v>-98.536311644525242</v>
      </c>
      <c r="HC41" s="60">
        <f ca="1">IF(ISERROR(INDIRECT(ADDRESS(ROW(HC35),COLUMN(HC35)-11))),"n/a",IF(ISNUMBER(INDIRECT(ADDRESS(ROW(HC35),COLUMN(HC35)-11))),Calculations_forecast!$C$6*AVERAGE(GR35:HC35),"n/a"))</f>
        <v>-99.453993632171887</v>
      </c>
      <c r="IW41"/>
      <c r="IX41"/>
      <c r="IY41"/>
    </row>
    <row r="42" spans="1:259">
      <c r="C42" s="60"/>
      <c r="D42" s="60"/>
      <c r="E42" s="60"/>
      <c r="F42" s="60"/>
      <c r="G42" s="60"/>
      <c r="IW42"/>
      <c r="IX42"/>
      <c r="IY42"/>
    </row>
    <row r="43" spans="1:259">
      <c r="A43" s="12" t="s">
        <v>239</v>
      </c>
      <c r="C43" s="60"/>
      <c r="D43" s="60"/>
      <c r="E43" s="60"/>
      <c r="F43" s="60"/>
      <c r="G43" s="60"/>
      <c r="IW43"/>
      <c r="IX43"/>
      <c r="IY43"/>
    </row>
    <row r="44" spans="1:259">
      <c r="C44" s="60"/>
      <c r="D44" s="60"/>
      <c r="E44" s="60"/>
      <c r="F44" s="60"/>
      <c r="G44" s="60"/>
      <c r="IW44"/>
      <c r="IX44"/>
      <c r="IY44"/>
    </row>
    <row r="45" spans="1:259">
      <c r="A45" s="7" t="s">
        <v>224</v>
      </c>
      <c r="B45" t="s">
        <v>232</v>
      </c>
      <c r="C45" s="60" t="str">
        <f t="shared" ref="C45:K45" ca="1" si="220">IF(C38="n/a", "n/a", IF(C39="n/a", "n/a", IF(C40="n/a", "n/a", IF(C41="n/a", "n/a", SUM(C38:C41)))))</f>
        <v>n/a</v>
      </c>
      <c r="D45" s="60" t="str">
        <f t="shared" ca="1" si="220"/>
        <v>n/a</v>
      </c>
      <c r="E45" s="60" t="str">
        <f t="shared" ca="1" si="220"/>
        <v>n/a</v>
      </c>
      <c r="F45" s="60" t="str">
        <f t="shared" ca="1" si="220"/>
        <v>n/a</v>
      </c>
      <c r="G45" s="60" t="str">
        <f t="shared" ca="1" si="220"/>
        <v>n/a</v>
      </c>
      <c r="H45" s="60" t="str">
        <f t="shared" ca="1" si="220"/>
        <v>n/a</v>
      </c>
      <c r="I45" s="60" t="str">
        <f t="shared" ca="1" si="220"/>
        <v>n/a</v>
      </c>
      <c r="J45" s="60" t="e">
        <f t="shared" ca="1" si="220"/>
        <v>#REF!</v>
      </c>
      <c r="K45" s="60" t="e">
        <f t="shared" ca="1" si="220"/>
        <v>#REF!</v>
      </c>
      <c r="L45" s="60" t="e">
        <f t="shared" ref="L45:R45" ca="1" si="221">IF(L38="n/a", "n/a", IF(L39="n/a", "n/a", IF(L40="n/a", "n/a", IF(L41="n/a", "n/a", SUM(L38:L41)))))</f>
        <v>#REF!</v>
      </c>
      <c r="M45" s="60" t="str">
        <f t="shared" ca="1" si="221"/>
        <v>n/a</v>
      </c>
      <c r="N45" s="60">
        <f t="shared" ca="1" si="221"/>
        <v>-102.67249999999999</v>
      </c>
      <c r="O45" s="60">
        <f t="shared" ca="1" si="221"/>
        <v>-103.47383333333332</v>
      </c>
      <c r="P45" s="60">
        <f t="shared" ca="1" si="221"/>
        <v>-103.95216666666664</v>
      </c>
      <c r="Q45" s="60">
        <f t="shared" ca="1" si="221"/>
        <v>-104.03379999999999</v>
      </c>
      <c r="R45" s="60">
        <f t="shared" ca="1" si="221"/>
        <v>-106.02100000000003</v>
      </c>
      <c r="S45" s="60">
        <f ca="1">IF(S38="n/a", "n/a", IF(S39="n/a", "n/a", IF(S40="n/a", "n/a", IF(S41="n/a", "n/a", SUM(S38:S41)))))</f>
        <v>-108.57183333333336</v>
      </c>
      <c r="T45" s="60">
        <f ca="1">IF(T38="n/a", "n/a", IF(T39="n/a", "n/a", IF(T40="n/a", "n/a", IF(T41="n/a", "n/a", SUM(T38:T41)))))</f>
        <v>-110.27950000000006</v>
      </c>
      <c r="U45" s="60">
        <f t="shared" ref="U45:Z45" ca="1" si="222">IF(U38="n/a", "n/a", IF(U39="n/a", "n/a", IF(U40="n/a", "n/a", IF(U41="n/a", "n/a", SUM(U38:U41)))))</f>
        <v>-111.49583333333334</v>
      </c>
      <c r="V45" s="60">
        <f t="shared" ca="1" si="222"/>
        <v>-111.03116666666665</v>
      </c>
      <c r="W45" s="60">
        <f t="shared" ca="1" si="222"/>
        <v>-107.79083333333335</v>
      </c>
      <c r="X45" s="60">
        <f t="shared" ca="1" si="222"/>
        <v>-98.612999999999971</v>
      </c>
      <c r="Y45" s="60">
        <f t="shared" ca="1" si="222"/>
        <v>-94.590166666666676</v>
      </c>
      <c r="Z45" s="60">
        <f t="shared" ca="1" si="222"/>
        <v>-94.120999999999967</v>
      </c>
      <c r="AA45" s="60">
        <f t="shared" ref="AA45:CL45" ca="1" si="223">IF(AA38="n/a", "n/a", IF(AA39="n/a", "n/a", IF(AA40="n/a", "n/a", IF(AA41="n/a", "n/a", SUM(AA38:AA41)))))</f>
        <v>-93.68866666666662</v>
      </c>
      <c r="AB45" s="60">
        <f t="shared" ca="1" si="223"/>
        <v>-97.039833333333348</v>
      </c>
      <c r="AC45" s="60">
        <f t="shared" ca="1" si="223"/>
        <v>-99.604333333333315</v>
      </c>
      <c r="AD45" s="60">
        <f t="shared" ca="1" si="223"/>
        <v>-102.58150000000001</v>
      </c>
      <c r="AE45" s="60">
        <f t="shared" ca="1" si="223"/>
        <v>-107.08683333333333</v>
      </c>
      <c r="AF45" s="60">
        <f t="shared" ca="1" si="223"/>
        <v>-113.89249999999991</v>
      </c>
      <c r="AG45" s="60">
        <f t="shared" ca="1" si="223"/>
        <v>-118.81250000000004</v>
      </c>
      <c r="AH45" s="60">
        <f t="shared" ca="1" si="223"/>
        <v>-124.34849999999997</v>
      </c>
      <c r="AI45" s="60">
        <f t="shared" ca="1" si="223"/>
        <v>-130.24150000000003</v>
      </c>
      <c r="AJ45" s="60">
        <f t="shared" ca="1" si="223"/>
        <v>-137.45650000000001</v>
      </c>
      <c r="AK45" s="60">
        <f t="shared" ca="1" si="223"/>
        <v>-143.90766666666667</v>
      </c>
      <c r="AL45" s="60">
        <f t="shared" ca="1" si="223"/>
        <v>-150.83783333333332</v>
      </c>
      <c r="AM45" s="60">
        <f t="shared" ca="1" si="223"/>
        <v>-157.25783333333331</v>
      </c>
      <c r="AN45" s="60">
        <f t="shared" ca="1" si="223"/>
        <v>-162.82016666666658</v>
      </c>
      <c r="AO45" s="60">
        <f t="shared" ca="1" si="223"/>
        <v>-167.65916666666666</v>
      </c>
      <c r="AP45" s="60">
        <f t="shared" ca="1" si="223"/>
        <v>-172.0503333333333</v>
      </c>
      <c r="AQ45" s="60">
        <f t="shared" ca="1" si="223"/>
        <v>-174.13083333333333</v>
      </c>
      <c r="AR45" s="60">
        <f t="shared" ca="1" si="223"/>
        <v>-174.63333333333335</v>
      </c>
      <c r="AS45" s="60">
        <f t="shared" ca="1" si="223"/>
        <v>-172.95733333333334</v>
      </c>
      <c r="AT45" s="60">
        <f t="shared" ca="1" si="223"/>
        <v>-173.52866666666668</v>
      </c>
      <c r="AU45" s="60">
        <f t="shared" ca="1" si="223"/>
        <v>-179.0188333333333</v>
      </c>
      <c r="AV45" s="60">
        <f t="shared" ca="1" si="223"/>
        <v>-184.01800000000003</v>
      </c>
      <c r="AW45" s="60">
        <f t="shared" ca="1" si="223"/>
        <v>-190.45600000000002</v>
      </c>
      <c r="AX45" s="60">
        <f t="shared" ca="1" si="223"/>
        <v>-194.2908333333333</v>
      </c>
      <c r="AY45" s="60">
        <f t="shared" ca="1" si="223"/>
        <v>-196.6643333333333</v>
      </c>
      <c r="AZ45" s="60">
        <f t="shared" ca="1" si="223"/>
        <v>-198</v>
      </c>
      <c r="BA45" s="60">
        <f t="shared" ca="1" si="223"/>
        <v>-197.81899999999993</v>
      </c>
      <c r="BB45" s="60">
        <f t="shared" ca="1" si="223"/>
        <v>-193.64699999999988</v>
      </c>
      <c r="BC45" s="60">
        <f t="shared" ca="1" si="223"/>
        <v>-187.80599999999993</v>
      </c>
      <c r="BD45" s="60">
        <f t="shared" ca="1" si="223"/>
        <v>-184.80549999999994</v>
      </c>
      <c r="BE45" s="60">
        <f t="shared" ca="1" si="223"/>
        <v>-184.66833333333329</v>
      </c>
      <c r="BF45" s="60">
        <f t="shared" ca="1" si="223"/>
        <v>-188.48733333333337</v>
      </c>
      <c r="BG45" s="60">
        <f t="shared" ca="1" si="223"/>
        <v>-195.84983333333327</v>
      </c>
      <c r="BH45" s="60">
        <f t="shared" ca="1" si="223"/>
        <v>-204.71866666666654</v>
      </c>
      <c r="BI45" s="60">
        <f t="shared" ca="1" si="223"/>
        <v>-212.87783333333323</v>
      </c>
      <c r="BJ45" s="60">
        <f t="shared" ca="1" si="223"/>
        <v>-220.98999999999984</v>
      </c>
      <c r="BK45" s="60">
        <f t="shared" ca="1" si="223"/>
        <v>-232.5983333333333</v>
      </c>
      <c r="BL45" s="60">
        <f t="shared" ca="1" si="223"/>
        <v>-237.26750000000001</v>
      </c>
      <c r="BM45" s="60">
        <f t="shared" ca="1" si="223"/>
        <v>-243.76683333333332</v>
      </c>
      <c r="BN45" s="60">
        <f t="shared" ca="1" si="223"/>
        <v>-254.06083333333333</v>
      </c>
      <c r="BO45" s="60">
        <f t="shared" ca="1" si="223"/>
        <v>-260.73716666666661</v>
      </c>
      <c r="BP45" s="60">
        <f t="shared" ca="1" si="223"/>
        <v>-265.03166666666658</v>
      </c>
      <c r="BQ45" s="60">
        <f t="shared" ca="1" si="223"/>
        <v>-269.28149999999988</v>
      </c>
      <c r="BR45" s="60">
        <f t="shared" ca="1" si="223"/>
        <v>-275.22133333333323</v>
      </c>
      <c r="BS45" s="60">
        <f t="shared" ca="1" si="223"/>
        <v>-278.32733333333317</v>
      </c>
      <c r="BT45" s="60">
        <f t="shared" ca="1" si="223"/>
        <v>-291.25649999999996</v>
      </c>
      <c r="BU45" s="60">
        <f t="shared" ca="1" si="223"/>
        <v>-301.85783333333336</v>
      </c>
      <c r="BV45" s="60">
        <f t="shared" ca="1" si="223"/>
        <v>-310.35083333333336</v>
      </c>
      <c r="BW45" s="60">
        <f t="shared" ca="1" si="223"/>
        <v>-318.78549999999984</v>
      </c>
      <c r="BX45" s="60">
        <f t="shared" ca="1" si="223"/>
        <v>-326.99999999999989</v>
      </c>
      <c r="BY45" s="60">
        <f t="shared" ca="1" si="223"/>
        <v>-334.34016666666662</v>
      </c>
      <c r="BZ45" s="60">
        <f t="shared" ca="1" si="223"/>
        <v>-341.89300000000003</v>
      </c>
      <c r="CA45" s="60">
        <f t="shared" ca="1" si="223"/>
        <v>-352.56599999999992</v>
      </c>
      <c r="CB45" s="60">
        <f t="shared" ca="1" si="223"/>
        <v>-358.92566666666653</v>
      </c>
      <c r="CC45" s="60">
        <f t="shared" ca="1" si="223"/>
        <v>-363.7494999999999</v>
      </c>
      <c r="CD45" s="60">
        <f t="shared" ca="1" si="223"/>
        <v>-365.41550000000007</v>
      </c>
      <c r="CE45" s="60">
        <f t="shared" ca="1" si="223"/>
        <v>-368.65649999999982</v>
      </c>
      <c r="CF45" s="60">
        <f t="shared" ca="1" si="223"/>
        <v>-371.39716666666664</v>
      </c>
      <c r="CG45" s="60">
        <f t="shared" ca="1" si="223"/>
        <v>-373.40966666666679</v>
      </c>
      <c r="CH45" s="60">
        <f t="shared" ca="1" si="223"/>
        <v>-372.6701666666666</v>
      </c>
      <c r="CI45" s="60">
        <f t="shared" ca="1" si="223"/>
        <v>-365.70183333333347</v>
      </c>
      <c r="CJ45" s="60">
        <f t="shared" ca="1" si="223"/>
        <v>-356.36500000000001</v>
      </c>
      <c r="CK45" s="60">
        <f t="shared" ca="1" si="223"/>
        <v>-348.6395</v>
      </c>
      <c r="CL45" s="60">
        <f t="shared" ca="1" si="223"/>
        <v>-339.41066666666666</v>
      </c>
      <c r="CM45" s="60">
        <f t="shared" ref="CM45:EX45" ca="1" si="224">IF(CM38="n/a", "n/a", IF(CM39="n/a", "n/a", IF(CM40="n/a", "n/a", IF(CM41="n/a", "n/a", SUM(CM38:CM41)))))</f>
        <v>-327.93399999999997</v>
      </c>
      <c r="CN45" s="60">
        <f t="shared" ca="1" si="224"/>
        <v>-318.49599999999998</v>
      </c>
      <c r="CO45" s="60">
        <f t="shared" ca="1" si="224"/>
        <v>-308.94266666666658</v>
      </c>
      <c r="CP45" s="60">
        <f t="shared" ca="1" si="224"/>
        <v>-305.3850000000001</v>
      </c>
      <c r="CQ45" s="60">
        <f t="shared" ca="1" si="224"/>
        <v>-302.81833333333338</v>
      </c>
      <c r="CR45" s="60">
        <f t="shared" ca="1" si="224"/>
        <v>-305.27066666666656</v>
      </c>
      <c r="CS45" s="60">
        <f t="shared" ca="1" si="224"/>
        <v>-309.07766666666652</v>
      </c>
      <c r="CT45" s="60">
        <f t="shared" ca="1" si="224"/>
        <v>-314.66033333333331</v>
      </c>
      <c r="CU45" s="60">
        <f t="shared" ca="1" si="224"/>
        <v>-321.9338333333331</v>
      </c>
      <c r="CV45" s="60">
        <f t="shared" ca="1" si="224"/>
        <v>-331.2018333333333</v>
      </c>
      <c r="CW45" s="60">
        <f t="shared" ca="1" si="224"/>
        <v>-342.09416666666658</v>
      </c>
      <c r="CX45" s="60">
        <f t="shared" ca="1" si="224"/>
        <v>-348.52566666666661</v>
      </c>
      <c r="CY45" s="60">
        <f t="shared" ca="1" si="224"/>
        <v>-355.24800000000005</v>
      </c>
      <c r="CZ45" s="60">
        <f t="shared" ca="1" si="224"/>
        <v>-360.71583333333314</v>
      </c>
      <c r="DA45" s="60">
        <f t="shared" ca="1" si="224"/>
        <v>-364.8934999999999</v>
      </c>
      <c r="DB45" s="60">
        <f t="shared" ca="1" si="224"/>
        <v>-374.20749999999987</v>
      </c>
      <c r="DC45" s="60">
        <f t="shared" ca="1" si="224"/>
        <v>-385.09883333333335</v>
      </c>
      <c r="DD45" s="60">
        <f t="shared" ca="1" si="224"/>
        <v>-395.33633333333347</v>
      </c>
      <c r="DE45" s="60">
        <f t="shared" ca="1" si="224"/>
        <v>-406.81266666666681</v>
      </c>
      <c r="DF45" s="60">
        <f t="shared" ca="1" si="224"/>
        <v>-415.65066666666672</v>
      </c>
      <c r="DG45" s="60">
        <f t="shared" ca="1" si="224"/>
        <v>-430.58083333333326</v>
      </c>
      <c r="DH45" s="60">
        <f t="shared" ca="1" si="224"/>
        <v>-450.16133333333318</v>
      </c>
      <c r="DI45" s="60">
        <f t="shared" ca="1" si="224"/>
        <v>-468.11183333333332</v>
      </c>
      <c r="DJ45" s="60">
        <f t="shared" ca="1" si="224"/>
        <v>-486.30050000000006</v>
      </c>
      <c r="DK45" s="60">
        <f t="shared" ca="1" si="224"/>
        <v>-506.8506666666666</v>
      </c>
      <c r="DL45" s="60">
        <f t="shared" ca="1" si="224"/>
        <v>-525.68866666666645</v>
      </c>
      <c r="DM45" s="60">
        <f t="shared" ca="1" si="224"/>
        <v>-546.68433333333337</v>
      </c>
      <c r="DN45" s="60">
        <f t="shared" ca="1" si="224"/>
        <v>-567.00266666666664</v>
      </c>
      <c r="DO45" s="60">
        <f t="shared" ca="1" si="224"/>
        <v>-583.87650000000008</v>
      </c>
      <c r="DP45" s="60">
        <f t="shared" ca="1" si="224"/>
        <v>-600.05283333333318</v>
      </c>
      <c r="DQ45" s="60">
        <f t="shared" ca="1" si="224"/>
        <v>-615.44533333333322</v>
      </c>
      <c r="DR45" s="60">
        <f t="shared" ca="1" si="224"/>
        <v>-633.37466666666683</v>
      </c>
      <c r="DS45" s="60">
        <f t="shared" ca="1" si="224"/>
        <v>-657.32266666666635</v>
      </c>
      <c r="DT45" s="60">
        <f t="shared" ca="1" si="224"/>
        <v>-673.63549999999964</v>
      </c>
      <c r="DU45" s="60">
        <f t="shared" ca="1" si="224"/>
        <v>-685.58249999999964</v>
      </c>
      <c r="DV45" s="60">
        <f t="shared" ca="1" si="224"/>
        <v>-695.61450000000025</v>
      </c>
      <c r="DW45" s="60">
        <f t="shared" ca="1" si="224"/>
        <v>-701.91849999999999</v>
      </c>
      <c r="DX45" s="60">
        <f t="shared" ca="1" si="224"/>
        <v>-704.44233333333341</v>
      </c>
      <c r="DY45" s="60">
        <f t="shared" ca="1" si="224"/>
        <v>-677.50116666666668</v>
      </c>
      <c r="DZ45" s="60">
        <f t="shared" ca="1" si="224"/>
        <v>-654.19583333333367</v>
      </c>
      <c r="EA45" s="60">
        <f t="shared" ca="1" si="224"/>
        <v>-623.11666666666656</v>
      </c>
      <c r="EB45" s="60">
        <f t="shared" ca="1" si="224"/>
        <v>-582.58199999999999</v>
      </c>
      <c r="EC45" s="60">
        <f t="shared" ca="1" si="224"/>
        <v>-548.66983333333337</v>
      </c>
      <c r="ED45" s="60">
        <f t="shared" ca="1" si="224"/>
        <v>-521.60883333333322</v>
      </c>
      <c r="EE45" s="60">
        <f t="shared" ca="1" si="224"/>
        <v>-492.85766666666655</v>
      </c>
      <c r="EF45" s="60">
        <f t="shared" ca="1" si="224"/>
        <v>-467.68766666666625</v>
      </c>
      <c r="EG45" s="60">
        <f t="shared" ca="1" si="224"/>
        <v>-447.54633333333305</v>
      </c>
      <c r="EH45" s="60">
        <f t="shared" ca="1" si="224"/>
        <v>-432.13683333333307</v>
      </c>
      <c r="EI45" s="60">
        <f t="shared" ca="1" si="224"/>
        <v>-428.79899999999941</v>
      </c>
      <c r="EJ45" s="60">
        <f t="shared" ca="1" si="224"/>
        <v>-425.68033333333307</v>
      </c>
      <c r="EK45" s="60">
        <f t="shared" ca="1" si="224"/>
        <v>-432.15749999999969</v>
      </c>
      <c r="EL45" s="60">
        <f t="shared" ca="1" si="224"/>
        <v>-440.47316666666677</v>
      </c>
      <c r="EM45" s="60">
        <f t="shared" ca="1" si="224"/>
        <v>-461.58716666666669</v>
      </c>
      <c r="EN45" s="60">
        <f t="shared" ca="1" si="224"/>
        <v>-483.88083333333287</v>
      </c>
      <c r="EO45" s="60">
        <f t="shared" ca="1" si="224"/>
        <v>-507.61599999999959</v>
      </c>
      <c r="EP45" s="60">
        <f t="shared" ca="1" si="224"/>
        <v>-531.20399999999984</v>
      </c>
      <c r="EQ45" s="60">
        <f t="shared" ca="1" si="224"/>
        <v>-557.86450000000013</v>
      </c>
      <c r="ER45" s="60">
        <f t="shared" ca="1" si="224"/>
        <v>-585.90583333333313</v>
      </c>
      <c r="ES45" s="60">
        <f t="shared" ca="1" si="224"/>
        <v>-604.26449999999966</v>
      </c>
      <c r="ET45" s="60">
        <f t="shared" ca="1" si="224"/>
        <v>-623.03683333333345</v>
      </c>
      <c r="EU45" s="60">
        <f t="shared" ca="1" si="224"/>
        <v>-642.95599999999968</v>
      </c>
      <c r="EV45" s="60">
        <f t="shared" ca="1" si="224"/>
        <v>-663.46066666666627</v>
      </c>
      <c r="EW45" s="60">
        <f t="shared" ca="1" si="224"/>
        <v>-674.70066666666673</v>
      </c>
      <c r="EX45" s="60">
        <f t="shared" ca="1" si="224"/>
        <v>-679.01283333333311</v>
      </c>
      <c r="EY45" s="60">
        <f t="shared" ref="EY45:HC45" ca="1" si="225">IF(EY38="n/a", "n/a", IF(EY39="n/a", "n/a", IF(EY40="n/a", "n/a", IF(EY41="n/a", "n/a", SUM(EY38:EY41)))))</f>
        <v>-681.72949999999969</v>
      </c>
      <c r="EZ45" s="60">
        <f t="shared" ca="1" si="225"/>
        <v>-605.25249999999983</v>
      </c>
      <c r="FA45" s="60">
        <f t="shared" ca="1" si="225"/>
        <v>-570.4191666666668</v>
      </c>
      <c r="FB45" s="60">
        <f t="shared" ca="1" si="225"/>
        <v>-526.87416666666604</v>
      </c>
      <c r="FC45" s="60">
        <f t="shared" ca="1" si="225"/>
        <v>-427.58249999999987</v>
      </c>
      <c r="FD45" s="60">
        <f t="shared" ca="1" si="225"/>
        <v>-369.55149999999969</v>
      </c>
      <c r="FE45" s="60">
        <f t="shared" ca="1" si="225"/>
        <v>-284.21883333333346</v>
      </c>
      <c r="FF45" s="60">
        <f t="shared" ca="1" si="225"/>
        <v>-199.089</v>
      </c>
      <c r="FG45" s="60">
        <f t="shared" ca="1" si="225"/>
        <v>-118.74266666666684</v>
      </c>
      <c r="FH45" s="60">
        <f t="shared" ca="1" si="225"/>
        <v>-71.12116666666661</v>
      </c>
      <c r="FI45" s="60">
        <f t="shared" ca="1" si="225"/>
        <v>-25.002999999999716</v>
      </c>
      <c r="FJ45" s="60">
        <f t="shared" ca="1" si="225"/>
        <v>12.783333333333104</v>
      </c>
      <c r="FK45" s="60">
        <f t="shared" ca="1" si="225"/>
        <v>2.63799999999992</v>
      </c>
      <c r="FL45" s="60">
        <f t="shared" ca="1" si="225"/>
        <v>-15.188333333333446</v>
      </c>
      <c r="FM45" s="60">
        <f t="shared" ca="1" si="225"/>
        <v>-38.418833333333083</v>
      </c>
      <c r="FN45" s="60">
        <f t="shared" ca="1" si="225"/>
        <v>-63.533999999999921</v>
      </c>
      <c r="FO45" s="60">
        <f t="shared" ca="1" si="225"/>
        <v>-94.194999999999325</v>
      </c>
      <c r="FP45" s="60">
        <f t="shared" ca="1" si="225"/>
        <v>-118.73999999999967</v>
      </c>
      <c r="FQ45" s="60">
        <f t="shared" ca="1" si="225"/>
        <v>-137.60216666666685</v>
      </c>
      <c r="FR45" s="60">
        <f t="shared" ca="1" si="225"/>
        <v>-160.74133333333344</v>
      </c>
      <c r="FS45" s="60">
        <f t="shared" ca="1" si="225"/>
        <v>-197.38549999999987</v>
      </c>
      <c r="FT45" s="60">
        <f t="shared" ca="1" si="225"/>
        <v>-234.4381666666666</v>
      </c>
      <c r="FU45" s="60">
        <f t="shared" ca="1" si="225"/>
        <v>-253.72149999999945</v>
      </c>
      <c r="FV45" s="60">
        <f t="shared" ca="1" si="225"/>
        <v>-277.43350000000004</v>
      </c>
      <c r="FW45" s="60">
        <f t="shared" ca="1" si="225"/>
        <v>-308.66933333333316</v>
      </c>
      <c r="FX45" s="60">
        <f t="shared" ca="1" si="225"/>
        <v>-331.76766666666686</v>
      </c>
      <c r="FY45" s="60">
        <f t="shared" ca="1" si="225"/>
        <v>-349.94700000000012</v>
      </c>
      <c r="FZ45" s="60">
        <f t="shared" ca="1" si="225"/>
        <v>-362.41766666666695</v>
      </c>
      <c r="GA45" s="60">
        <f t="shared" ca="1" si="225"/>
        <v>-363.29833333333283</v>
      </c>
      <c r="GB45" s="60">
        <f t="shared" ca="1" si="225"/>
        <v>-368.33566666666684</v>
      </c>
      <c r="GC45" s="60">
        <f t="shared" ca="1" si="225"/>
        <v>-374.61833333333288</v>
      </c>
      <c r="GD45" s="60">
        <f t="shared" ca="1" si="225"/>
        <v>-380.190333333333</v>
      </c>
      <c r="GE45" s="60">
        <f t="shared" ca="1" si="225"/>
        <v>-380.30016666666575</v>
      </c>
      <c r="GF45" s="60">
        <f t="shared" ca="1" si="225"/>
        <v>-384.16583333333313</v>
      </c>
      <c r="GG45" s="60">
        <f t="shared" ca="1" si="225"/>
        <v>-391.80183333333321</v>
      </c>
      <c r="GH45" s="60">
        <f t="shared" ca="1" si="225"/>
        <v>-395.61883333333378</v>
      </c>
      <c r="GI45" s="60">
        <f t="shared" ca="1" si="225"/>
        <v>-394.7551666666667</v>
      </c>
      <c r="GJ45" s="60">
        <f t="shared" ca="1" si="225"/>
        <v>-393.69966666666642</v>
      </c>
      <c r="GK45" s="60">
        <f t="shared" ca="1" si="225"/>
        <v>-394.1176666666662</v>
      </c>
      <c r="GL45" s="60">
        <f t="shared" ca="1" si="225"/>
        <v>-397.55033333333313</v>
      </c>
      <c r="GM45" s="60">
        <f t="shared" ca="1" si="225"/>
        <v>-392.47583333333375</v>
      </c>
      <c r="GN45" s="60">
        <f t="shared" ca="1" si="225"/>
        <v>-381.8306666666665</v>
      </c>
      <c r="GO45" s="60">
        <f t="shared" ca="1" si="225"/>
        <v>-377.39733333333362</v>
      </c>
      <c r="GP45" s="122">
        <f t="shared" ca="1" si="225"/>
        <v>-372.34551474564023</v>
      </c>
      <c r="GQ45" s="122">
        <f t="shared" ca="1" si="225"/>
        <v>-367.42334769778171</v>
      </c>
      <c r="GR45" s="60">
        <f t="shared" ca="1" si="225"/>
        <v>-361.89560560645299</v>
      </c>
      <c r="GS45" s="60">
        <f t="shared" ca="1" si="225"/>
        <v>-354.83385149240297</v>
      </c>
      <c r="GT45" s="60">
        <f t="shared" ca="1" si="225"/>
        <v>-344.54999463722896</v>
      </c>
      <c r="GU45" s="60">
        <f t="shared" ca="1" si="225"/>
        <v>-335.3437181301797</v>
      </c>
      <c r="GV45" s="60">
        <f t="shared" ca="1" si="225"/>
        <v>-323.65488103108441</v>
      </c>
      <c r="GW45" s="60">
        <f t="shared" ca="1" si="225"/>
        <v>-308.77078875632048</v>
      </c>
      <c r="GX45" s="60">
        <f t="shared" ca="1" si="225"/>
        <v>-293.7768568531298</v>
      </c>
      <c r="GY45" s="60">
        <f t="shared" ca="1" si="225"/>
        <v>-282.47252724023508</v>
      </c>
      <c r="GZ45" s="122">
        <f t="shared" ca="1" si="225"/>
        <v>-269.01312889763733</v>
      </c>
      <c r="HA45" s="122">
        <f t="shared" ca="1" si="225"/>
        <v>-254.73386605709504</v>
      </c>
      <c r="HB45" s="122">
        <f t="shared" ca="1" si="225"/>
        <v>-240.84854544115541</v>
      </c>
      <c r="HC45" s="60">
        <f t="shared" ca="1" si="225"/>
        <v>-226.63402880705485</v>
      </c>
      <c r="IW45"/>
      <c r="IX45"/>
      <c r="IY45"/>
    </row>
    <row r="46" spans="1:259">
      <c r="A46" s="7" t="s">
        <v>170</v>
      </c>
      <c r="B46" t="s">
        <v>233</v>
      </c>
      <c r="C46" s="60" t="str">
        <f t="shared" ref="C46:S46" ca="1" si="226">IFERROR(C45/C22, "n/a")</f>
        <v>n/a</v>
      </c>
      <c r="D46" s="60" t="str">
        <f t="shared" ca="1" si="226"/>
        <v>n/a</v>
      </c>
      <c r="E46" s="60" t="str">
        <f t="shared" ca="1" si="226"/>
        <v>n/a</v>
      </c>
      <c r="F46" s="60" t="str">
        <f t="shared" ca="1" si="226"/>
        <v>n/a</v>
      </c>
      <c r="G46" s="60" t="str">
        <f t="shared" ca="1" si="226"/>
        <v>n/a</v>
      </c>
      <c r="H46" s="60" t="str">
        <f t="shared" ca="1" si="226"/>
        <v>n/a</v>
      </c>
      <c r="I46" s="60" t="str">
        <f t="shared" ca="1" si="226"/>
        <v>n/a</v>
      </c>
      <c r="J46" s="60" t="str">
        <f t="shared" ca="1" si="226"/>
        <v>n/a</v>
      </c>
      <c r="K46" s="60" t="str">
        <f t="shared" ca="1" si="226"/>
        <v>n/a</v>
      </c>
      <c r="L46" s="60" t="str">
        <f t="shared" ca="1" si="226"/>
        <v>n/a</v>
      </c>
      <c r="M46" s="60" t="str">
        <f t="shared" ca="1" si="226"/>
        <v>n/a</v>
      </c>
      <c r="N46" s="60">
        <f t="shared" ca="1" si="226"/>
        <v>-449.29327848765968</v>
      </c>
      <c r="O46" s="60">
        <f ca="1">IFERROR(O45/O22, "n/a")</f>
        <v>-447.37703027944707</v>
      </c>
      <c r="P46" s="60">
        <f t="shared" ca="1" si="226"/>
        <v>-440.94238246730288</v>
      </c>
      <c r="Q46" s="60">
        <f t="shared" ca="1" si="226"/>
        <v>-433.38387835867525</v>
      </c>
      <c r="R46" s="60">
        <f t="shared" ca="1" si="226"/>
        <v>-432.77410400849061</v>
      </c>
      <c r="S46" s="60">
        <f t="shared" ca="1" si="226"/>
        <v>-430.37948758605211</v>
      </c>
      <c r="T46" s="60">
        <f t="shared" ref="T46" ca="1" si="227">IFERROR(T45/T22, "n/a")</f>
        <v>-425.10022357566902</v>
      </c>
      <c r="U46" s="60">
        <f t="shared" ref="U46:Z46" ca="1" si="228">IFERROR(U45/U22, "n/a")</f>
        <v>-418.52790290290289</v>
      </c>
      <c r="V46" s="60">
        <f t="shared" ca="1" si="228"/>
        <v>-406.48422722557808</v>
      </c>
      <c r="W46" s="60">
        <f t="shared" ca="1" si="228"/>
        <v>-387.38843965259065</v>
      </c>
      <c r="X46" s="60">
        <f t="shared" ca="1" si="228"/>
        <v>-350.13847464848732</v>
      </c>
      <c r="Y46" s="60">
        <f t="shared" ca="1" si="228"/>
        <v>-329.69733937492742</v>
      </c>
      <c r="Z46" s="60">
        <f t="shared" ca="1" si="228"/>
        <v>-322.64157411216223</v>
      </c>
      <c r="AA46" s="60">
        <f t="shared" ref="AA46:CL46" ca="1" si="229">IFERROR(AA45/AA22, "n/a")</f>
        <v>-317.64253828332471</v>
      </c>
      <c r="AB46" s="60">
        <f t="shared" ca="1" si="229"/>
        <v>-326.26108103867585</v>
      </c>
      <c r="AC46" s="60">
        <f t="shared" ca="1" si="229"/>
        <v>-329.85936327107339</v>
      </c>
      <c r="AD46" s="60">
        <f t="shared" ca="1" si="229"/>
        <v>-334.43582303654682</v>
      </c>
      <c r="AE46" s="60">
        <f t="shared" ca="1" si="229"/>
        <v>-342.94124554324389</v>
      </c>
      <c r="AF46" s="60">
        <f t="shared" ca="1" si="229"/>
        <v>-358.60358942065466</v>
      </c>
      <c r="AG46" s="60">
        <f t="shared" ca="1" si="229"/>
        <v>-368.55941930080348</v>
      </c>
      <c r="AH46" s="60">
        <f t="shared" ca="1" si="229"/>
        <v>-380.32879645205679</v>
      </c>
      <c r="AI46" s="60">
        <f t="shared" ca="1" si="229"/>
        <v>-391.93951248871514</v>
      </c>
      <c r="AJ46" s="60">
        <f t="shared" ca="1" si="229"/>
        <v>-405.33292050011801</v>
      </c>
      <c r="AK46" s="60">
        <f t="shared" ca="1" si="229"/>
        <v>-417.02696959159226</v>
      </c>
      <c r="AL46" s="60">
        <f t="shared" ca="1" si="229"/>
        <v>-428.99187546808486</v>
      </c>
      <c r="AM46" s="60">
        <f t="shared" ca="1" si="229"/>
        <v>-438.96115375668751</v>
      </c>
      <c r="AN46" s="60">
        <f t="shared" ca="1" si="229"/>
        <v>-442.38599827921911</v>
      </c>
      <c r="AO46" s="60">
        <f t="shared" ca="1" si="229"/>
        <v>-444.49525879972072</v>
      </c>
      <c r="AP46" s="60">
        <f t="shared" ca="1" si="229"/>
        <v>-445.34551635475708</v>
      </c>
      <c r="AQ46" s="60">
        <f t="shared" ca="1" si="229"/>
        <v>-437.5916199666608</v>
      </c>
      <c r="AR46" s="60">
        <f t="shared" ca="1" si="229"/>
        <v>-428.35884353741505</v>
      </c>
      <c r="AS46" s="60">
        <f t="shared" ca="1" si="229"/>
        <v>-414.53714577890696</v>
      </c>
      <c r="AT46" s="60">
        <f t="shared" ca="1" si="229"/>
        <v>-405.85804721364644</v>
      </c>
      <c r="AU46" s="60">
        <f t="shared" ca="1" si="229"/>
        <v>-408.10384656301761</v>
      </c>
      <c r="AV46" s="60">
        <f t="shared" ca="1" si="229"/>
        <v>-412.57791130442592</v>
      </c>
      <c r="AW46" s="60">
        <f t="shared" ca="1" si="229"/>
        <v>-420.09881771660497</v>
      </c>
      <c r="AX46" s="60">
        <f t="shared" ca="1" si="229"/>
        <v>-422.0960967484973</v>
      </c>
      <c r="AY46" s="60">
        <f t="shared" ca="1" si="229"/>
        <v>-421.91781801538934</v>
      </c>
      <c r="AZ46" s="60">
        <f t="shared" ca="1" si="229"/>
        <v>-420.74842219341684</v>
      </c>
      <c r="BA46" s="60">
        <f t="shared" ca="1" si="229"/>
        <v>-413.84728033472788</v>
      </c>
      <c r="BB46" s="60">
        <f t="shared" ca="1" si="229"/>
        <v>-400.70976286057169</v>
      </c>
      <c r="BC46" s="60">
        <f t="shared" ca="1" si="229"/>
        <v>-385.44864953616275</v>
      </c>
      <c r="BD46" s="60">
        <f t="shared" ca="1" si="229"/>
        <v>-375.85775590310959</v>
      </c>
      <c r="BE46" s="60">
        <f t="shared" ca="1" si="229"/>
        <v>-370.7082873297868</v>
      </c>
      <c r="BF46" s="60">
        <f t="shared" ca="1" si="229"/>
        <v>-375.87710551855253</v>
      </c>
      <c r="BG46" s="60">
        <f t="shared" ca="1" si="229"/>
        <v>-386.3677911488129</v>
      </c>
      <c r="BH46" s="60">
        <f t="shared" ca="1" si="229"/>
        <v>-399.973949683814</v>
      </c>
      <c r="BI46" s="60">
        <f t="shared" ca="1" si="229"/>
        <v>-412.72190878716771</v>
      </c>
      <c r="BJ46" s="60">
        <f t="shared" ca="1" si="229"/>
        <v>-425.82422876081444</v>
      </c>
      <c r="BK46" s="60">
        <f t="shared" ca="1" si="229"/>
        <v>-442.9769431959574</v>
      </c>
      <c r="BL46" s="60">
        <f t="shared" ca="1" si="229"/>
        <v>-448.23270487777239</v>
      </c>
      <c r="BM46" s="60">
        <f t="shared" ca="1" si="229"/>
        <v>-456.92858972676771</v>
      </c>
      <c r="BN46" s="60">
        <f t="shared" ca="1" si="229"/>
        <v>-472.91767494384669</v>
      </c>
      <c r="BO46" s="60">
        <f t="shared" ca="1" si="229"/>
        <v>-481.90955857437694</v>
      </c>
      <c r="BP46" s="60">
        <f t="shared" ca="1" si="229"/>
        <v>-490.35443147267586</v>
      </c>
      <c r="BQ46" s="60">
        <f t="shared" ca="1" si="229"/>
        <v>-495.60404166820013</v>
      </c>
      <c r="BR46" s="60">
        <f t="shared" ca="1" si="229"/>
        <v>-503.49663995706931</v>
      </c>
      <c r="BS46" s="60">
        <f t="shared" ca="1" si="229"/>
        <v>-504.44464582389344</v>
      </c>
      <c r="BT46" s="60">
        <f t="shared" ca="1" si="229"/>
        <v>-522.84583348292813</v>
      </c>
      <c r="BU46" s="60">
        <f t="shared" ca="1" si="229"/>
        <v>-536.80792668468723</v>
      </c>
      <c r="BV46" s="60">
        <f t="shared" ca="1" si="229"/>
        <v>-547.18225842472111</v>
      </c>
      <c r="BW46" s="60">
        <f t="shared" ca="1" si="229"/>
        <v>-557.6585323187262</v>
      </c>
      <c r="BX46" s="60">
        <f t="shared" ca="1" si="229"/>
        <v>-565.77331003339259</v>
      </c>
      <c r="BY46" s="60">
        <f t="shared" ca="1" si="229"/>
        <v>-571.43373953864636</v>
      </c>
      <c r="BZ46" s="60">
        <f t="shared" ca="1" si="229"/>
        <v>-578.48936566217151</v>
      </c>
      <c r="CA46" s="60">
        <f t="shared" ca="1" si="229"/>
        <v>-589.76263361268616</v>
      </c>
      <c r="CB46" s="60">
        <f t="shared" ca="1" si="229"/>
        <v>-592.40388635813451</v>
      </c>
      <c r="CC46" s="60">
        <f t="shared" ca="1" si="229"/>
        <v>-596.83900502083793</v>
      </c>
      <c r="CD46" s="60">
        <f t="shared" ca="1" si="229"/>
        <v>-594.87765966106122</v>
      </c>
      <c r="CE46" s="60">
        <f t="shared" ca="1" si="229"/>
        <v>-591.56356809319755</v>
      </c>
      <c r="CF46" s="60">
        <f t="shared" ca="1" si="229"/>
        <v>-590.58799520826039</v>
      </c>
      <c r="CG46" s="60">
        <f t="shared" ca="1" si="229"/>
        <v>-586.33848891680418</v>
      </c>
      <c r="CH46" s="60">
        <f t="shared" ca="1" si="229"/>
        <v>-577.5414426002551</v>
      </c>
      <c r="CI46" s="60">
        <f t="shared" ca="1" si="229"/>
        <v>-563.78046023083505</v>
      </c>
      <c r="CJ46" s="60">
        <f t="shared" ca="1" si="229"/>
        <v>-546.41285514957303</v>
      </c>
      <c r="CK46" s="60">
        <f t="shared" ca="1" si="229"/>
        <v>-530.96891609935881</v>
      </c>
      <c r="CL46" s="60">
        <f t="shared" ca="1" si="229"/>
        <v>-513.20108060158861</v>
      </c>
      <c r="CM46" s="60">
        <f t="shared" ref="CM46:EX46" ca="1" si="230">IFERROR(CM45/CM22, "n/a")</f>
        <v>-492.763335837716</v>
      </c>
      <c r="CN46" s="60">
        <f t="shared" ca="1" si="230"/>
        <v>-475.42393121566744</v>
      </c>
      <c r="CO46" s="60">
        <f t="shared" ca="1" si="230"/>
        <v>-458.24273078311251</v>
      </c>
      <c r="CP46" s="60">
        <f t="shared" ca="1" si="230"/>
        <v>-449.82986934554953</v>
      </c>
      <c r="CQ46" s="60">
        <f t="shared" ca="1" si="230"/>
        <v>-443.40400816079506</v>
      </c>
      <c r="CR46" s="60">
        <f t="shared" ca="1" si="230"/>
        <v>-444.01068559432542</v>
      </c>
      <c r="CS46" s="60">
        <f t="shared" ca="1" si="230"/>
        <v>-447.60132460561101</v>
      </c>
      <c r="CT46" s="60">
        <f t="shared" ca="1" si="230"/>
        <v>-453.0746340292776</v>
      </c>
      <c r="CU46" s="60">
        <f t="shared" ca="1" si="230"/>
        <v>-461.8916101139659</v>
      </c>
      <c r="CV46" s="60">
        <f t="shared" ca="1" si="230"/>
        <v>-472.55141155880227</v>
      </c>
      <c r="CW46" s="60">
        <f t="shared" ca="1" si="230"/>
        <v>-484.61442204624757</v>
      </c>
      <c r="CX46" s="60">
        <f t="shared" ca="1" si="230"/>
        <v>-491.4141627774722</v>
      </c>
      <c r="CY46" s="60">
        <f t="shared" ca="1" si="230"/>
        <v>-498.45376736354712</v>
      </c>
      <c r="CZ46" s="60">
        <f t="shared" ca="1" si="230"/>
        <v>-503.19569412475852</v>
      </c>
      <c r="DA46" s="60">
        <f t="shared" ca="1" si="230"/>
        <v>-506.95142960348983</v>
      </c>
      <c r="DB46" s="60">
        <f t="shared" ca="1" si="230"/>
        <v>-517.61902785846667</v>
      </c>
      <c r="DC46" s="60">
        <f t="shared" ca="1" si="230"/>
        <v>-529.73868346722429</v>
      </c>
      <c r="DD46" s="60">
        <f t="shared" ca="1" si="230"/>
        <v>-540.20979658021565</v>
      </c>
      <c r="DE46" s="60">
        <f t="shared" ca="1" si="230"/>
        <v>-553.53180758519989</v>
      </c>
      <c r="DF46" s="60">
        <f t="shared" ca="1" si="230"/>
        <v>-561.72804468770426</v>
      </c>
      <c r="DG46" s="60">
        <f t="shared" ca="1" si="230"/>
        <v>-579.33726213061004</v>
      </c>
      <c r="DH46" s="60">
        <f t="shared" ca="1" si="230"/>
        <v>-604.17041341761819</v>
      </c>
      <c r="DI46" s="60">
        <f t="shared" ca="1" si="230"/>
        <v>-626.60540429595119</v>
      </c>
      <c r="DJ46" s="60">
        <f t="shared" ca="1" si="230"/>
        <v>-648.91114343283391</v>
      </c>
      <c r="DK46" s="60">
        <f t="shared" ca="1" si="230"/>
        <v>-676.27879256897074</v>
      </c>
      <c r="DL46" s="60">
        <f t="shared" ca="1" si="230"/>
        <v>-700.16204721123381</v>
      </c>
      <c r="DM46" s="60">
        <f t="shared" ca="1" si="230"/>
        <v>-725.88309233908262</v>
      </c>
      <c r="DN46" s="60">
        <f t="shared" ca="1" si="230"/>
        <v>-750.89745287599862</v>
      </c>
      <c r="DO46" s="60">
        <f t="shared" ca="1" si="230"/>
        <v>-771.2318543859883</v>
      </c>
      <c r="DP46" s="60">
        <f t="shared" ca="1" si="230"/>
        <v>-788.29851988088956</v>
      </c>
      <c r="DQ46" s="60">
        <f t="shared" ca="1" si="230"/>
        <v>-804.26189947248963</v>
      </c>
      <c r="DR46" s="60">
        <f t="shared" ca="1" si="230"/>
        <v>-822.8316552993399</v>
      </c>
      <c r="DS46" s="60">
        <f t="shared" ca="1" si="230"/>
        <v>-846.86885344464736</v>
      </c>
      <c r="DT46" s="60">
        <f t="shared" ca="1" si="230"/>
        <v>-864.00079520822874</v>
      </c>
      <c r="DU46" s="60">
        <f t="shared" ca="1" si="230"/>
        <v>-873.91013384321184</v>
      </c>
      <c r="DV46" s="60">
        <f t="shared" ca="1" si="230"/>
        <v>-881.80832857957807</v>
      </c>
      <c r="DW46" s="60">
        <f t="shared" ca="1" si="230"/>
        <v>-883.79458833306046</v>
      </c>
      <c r="DX46" s="60">
        <f t="shared" ca="1" si="230"/>
        <v>-882.82619411651683</v>
      </c>
      <c r="DY46" s="60">
        <f t="shared" ca="1" si="230"/>
        <v>-848.55234922304885</v>
      </c>
      <c r="DZ46" s="60">
        <f t="shared" ca="1" si="230"/>
        <v>-818.86048908304269</v>
      </c>
      <c r="EA46" s="60">
        <f t="shared" ca="1" si="230"/>
        <v>-778.52603346743615</v>
      </c>
      <c r="EB46" s="60">
        <f t="shared" ca="1" si="230"/>
        <v>-722.37625235591713</v>
      </c>
      <c r="EC46" s="60">
        <f t="shared" ca="1" si="230"/>
        <v>-677.02747169128395</v>
      </c>
      <c r="ED46" s="60">
        <f t="shared" ca="1" si="230"/>
        <v>-640.6711620975401</v>
      </c>
      <c r="EE46" s="60">
        <f t="shared" ca="1" si="230"/>
        <v>-601.11924218400611</v>
      </c>
      <c r="EF46" s="60">
        <f t="shared" ca="1" si="230"/>
        <v>-570.27431279543748</v>
      </c>
      <c r="EG46" s="60">
        <f t="shared" ca="1" si="230"/>
        <v>-542.36864322907172</v>
      </c>
      <c r="EH46" s="60">
        <f t="shared" ca="1" si="230"/>
        <v>-521.30627098538287</v>
      </c>
      <c r="EI46" s="60">
        <f t="shared" ca="1" si="230"/>
        <v>-513.02178672696527</v>
      </c>
      <c r="EJ46" s="60">
        <f t="shared" ca="1" si="230"/>
        <v>-505.82892678192985</v>
      </c>
      <c r="EK46" s="60">
        <f t="shared" ca="1" si="230"/>
        <v>-510.95129996807685</v>
      </c>
      <c r="EL46" s="60">
        <f t="shared" ca="1" si="230"/>
        <v>-516.37514995916433</v>
      </c>
      <c r="EM46" s="60">
        <f t="shared" ca="1" si="230"/>
        <v>-538.061905261481</v>
      </c>
      <c r="EN46" s="60">
        <f t="shared" ca="1" si="230"/>
        <v>-560.68322093732797</v>
      </c>
      <c r="EO46" s="60">
        <f t="shared" ca="1" si="230"/>
        <v>-581.96159357982185</v>
      </c>
      <c r="EP46" s="60">
        <f t="shared" ca="1" si="230"/>
        <v>-604.27952267737476</v>
      </c>
      <c r="EQ46" s="60">
        <f t="shared" ca="1" si="230"/>
        <v>-631.39699391085878</v>
      </c>
      <c r="ER46" s="60">
        <f t="shared" ca="1" si="230"/>
        <v>-657.84071558225253</v>
      </c>
      <c r="ES46" s="60">
        <f t="shared" ca="1" si="230"/>
        <v>-673.59042671779514</v>
      </c>
      <c r="ET46" s="60">
        <f t="shared" ca="1" si="230"/>
        <v>-695.68747650472153</v>
      </c>
      <c r="EU46" s="60">
        <f t="shared" ca="1" si="230"/>
        <v>-711.21877834561144</v>
      </c>
      <c r="EV46" s="60">
        <f t="shared" ca="1" si="230"/>
        <v>-727.98967111423178</v>
      </c>
      <c r="EW46" s="60">
        <f t="shared" ca="1" si="230"/>
        <v>-736.17094017094018</v>
      </c>
      <c r="EX46" s="60">
        <f t="shared" ca="1" si="230"/>
        <v>-733.66342160898648</v>
      </c>
      <c r="EY46" s="60">
        <f t="shared" ref="EY46:HC46" ca="1" si="231">IFERROR(EY45/EY22, "n/a")</f>
        <v>-730.46620521172611</v>
      </c>
      <c r="EZ46" s="60">
        <f t="shared" ca="1" si="231"/>
        <v>-641.91210003287745</v>
      </c>
      <c r="FA46" s="60">
        <f t="shared" ca="1" si="231"/>
        <v>-598.76468694672474</v>
      </c>
      <c r="FB46" s="60">
        <f t="shared" ca="1" si="231"/>
        <v>-561.47805947192046</v>
      </c>
      <c r="FC46" s="60">
        <f t="shared" ca="1" si="231"/>
        <v>-458.42044321507819</v>
      </c>
      <c r="FD46" s="60">
        <f t="shared" ca="1" si="231"/>
        <v>-394.43228877598909</v>
      </c>
      <c r="FE46" s="60">
        <f t="shared" ca="1" si="231"/>
        <v>-301.27395174141498</v>
      </c>
      <c r="FF46" s="60">
        <f t="shared" ca="1" si="231"/>
        <v>-209.41746960070688</v>
      </c>
      <c r="FG46" s="60">
        <f t="shared" ca="1" si="231"/>
        <v>-124.47733761037689</v>
      </c>
      <c r="FH46" s="60">
        <f t="shared" ca="1" si="231"/>
        <v>-74.472425828970273</v>
      </c>
      <c r="FI46" s="60">
        <f t="shared" ca="1" si="231"/>
        <v>-26.134902633036528</v>
      </c>
      <c r="FJ46" s="60">
        <f t="shared" ca="1" si="231"/>
        <v>13.281661263956762</v>
      </c>
      <c r="FK46" s="60">
        <f t="shared" ca="1" si="231"/>
        <v>2.7170946245196879</v>
      </c>
      <c r="FL46" s="60">
        <f t="shared" ca="1" si="231"/>
        <v>-15.491028020861069</v>
      </c>
      <c r="FM46" s="60">
        <f t="shared" ca="1" si="231"/>
        <v>-38.99557793093156</v>
      </c>
      <c r="FN46" s="60">
        <f t="shared" ca="1" si="231"/>
        <v>-64.267939873353612</v>
      </c>
      <c r="FO46" s="60">
        <f t="shared" ca="1" si="231"/>
        <v>-94.633151491404519</v>
      </c>
      <c r="FP46" s="60">
        <f t="shared" ca="1" si="231"/>
        <v>-119.00776747682252</v>
      </c>
      <c r="FQ46" s="60">
        <f t="shared" ca="1" si="231"/>
        <v>-137.51828051555236</v>
      </c>
      <c r="FR46" s="60">
        <f t="shared" ca="1" si="231"/>
        <v>-159.74611503665508</v>
      </c>
      <c r="FS46" s="60">
        <f t="shared" ca="1" si="231"/>
        <v>-195.46795931907971</v>
      </c>
      <c r="FT46" s="60">
        <f t="shared" ca="1" si="231"/>
        <v>-231.98836948490603</v>
      </c>
      <c r="FU46" s="60">
        <f t="shared" ca="1" si="231"/>
        <v>-250.06061263108043</v>
      </c>
      <c r="FV46" s="60">
        <f t="shared" ca="1" si="231"/>
        <v>-272.32201576410773</v>
      </c>
      <c r="FW46" s="60">
        <f t="shared" ca="1" si="231"/>
        <v>-301.5585819704695</v>
      </c>
      <c r="FX46" s="60">
        <f t="shared" ca="1" si="231"/>
        <v>-322.53039612174024</v>
      </c>
      <c r="FY46" s="60">
        <f t="shared" ca="1" si="231"/>
        <v>-339.1879579730936</v>
      </c>
      <c r="FZ46" s="60">
        <f t="shared" ca="1" si="231"/>
        <v>-351.63649182724362</v>
      </c>
      <c r="GA46" s="60">
        <f t="shared" ca="1" si="231"/>
        <v>-354.07123689972599</v>
      </c>
      <c r="GB46" s="60">
        <f t="shared" ca="1" si="231"/>
        <v>-357.23979852449605</v>
      </c>
      <c r="GC46" s="60">
        <f t="shared" ca="1" si="231"/>
        <v>-362.24757852664783</v>
      </c>
      <c r="GD46" s="60">
        <f t="shared" ca="1" si="231"/>
        <v>-367.80273714624741</v>
      </c>
      <c r="GE46" s="60">
        <f t="shared" ca="1" si="231"/>
        <v>-367.70978367367894</v>
      </c>
      <c r="GF46" s="60">
        <f t="shared" ca="1" si="231"/>
        <v>-369.28015046796924</v>
      </c>
      <c r="GG46" s="60">
        <f t="shared" ca="1" si="231"/>
        <v>-374.99816553567939</v>
      </c>
      <c r="GH46" s="60">
        <f t="shared" ca="1" si="231"/>
        <v>-376.83726409103656</v>
      </c>
      <c r="GI46" s="60">
        <f t="shared" ca="1" si="231"/>
        <v>-374.09041229167462</v>
      </c>
      <c r="GJ46" s="60">
        <f t="shared" ca="1" si="231"/>
        <v>-372.35973051107663</v>
      </c>
      <c r="GK46" s="60">
        <f t="shared" ca="1" si="231"/>
        <v>-371.27672268696415</v>
      </c>
      <c r="GL46" s="60">
        <f t="shared" ca="1" si="231"/>
        <v>-371.99780416522395</v>
      </c>
      <c r="GM46" s="60">
        <f t="shared" ca="1" si="231"/>
        <v>-365.02588665674642</v>
      </c>
      <c r="GN46" s="60">
        <f t="shared" ca="1" si="231"/>
        <v>-353.38658077970774</v>
      </c>
      <c r="GO46" s="60">
        <f t="shared" ca="1" si="231"/>
        <v>-347.92784487262247</v>
      </c>
      <c r="GP46" s="122">
        <f t="shared" ca="1" si="231"/>
        <v>-342.02499861814198</v>
      </c>
      <c r="GQ46" s="122">
        <f t="shared" ca="1" si="231"/>
        <v>-335.89570657620408</v>
      </c>
      <c r="GR46" s="60">
        <f t="shared" ca="1" si="231"/>
        <v>-329.4374281369893</v>
      </c>
      <c r="GS46" s="60">
        <f t="shared" ca="1" si="231"/>
        <v>-321.33929397055124</v>
      </c>
      <c r="GT46" s="60">
        <f t="shared" ca="1" si="231"/>
        <v>-310.30799908514683</v>
      </c>
      <c r="GU46" s="60">
        <f t="shared" ca="1" si="231"/>
        <v>-300.35996861580031</v>
      </c>
      <c r="GV46" s="60">
        <f t="shared" ca="1" si="231"/>
        <v>-288.29599623708162</v>
      </c>
      <c r="GW46" s="60">
        <f t="shared" ca="1" si="231"/>
        <v>-273.54324877549271</v>
      </c>
      <c r="GX46" s="60">
        <f t="shared" ca="1" si="231"/>
        <v>-258.86478291862613</v>
      </c>
      <c r="GY46" s="60">
        <f t="shared" ca="1" si="231"/>
        <v>-247.57004232454941</v>
      </c>
      <c r="GZ46" s="122">
        <f t="shared" ca="1" si="231"/>
        <v>-234.52113861299742</v>
      </c>
      <c r="HA46" s="122">
        <f t="shared" ca="1" si="231"/>
        <v>-220.89918057064151</v>
      </c>
      <c r="HB46" s="122">
        <f t="shared" ca="1" si="231"/>
        <v>-207.75843733325829</v>
      </c>
      <c r="HC46" s="60">
        <f t="shared" ca="1" si="231"/>
        <v>-194.46270662138576</v>
      </c>
      <c r="IW46"/>
      <c r="IX46"/>
      <c r="IY46"/>
    </row>
    <row r="47" spans="1:259">
      <c r="A47" s="7" t="s">
        <v>184</v>
      </c>
      <c r="B47" s="14" t="s">
        <v>183</v>
      </c>
      <c r="C47" s="60" t="str">
        <f t="shared" ref="C47:K47" ca="1" si="232">IFERROR(C20-C46, "n/a")</f>
        <v>n/a</v>
      </c>
      <c r="D47" s="60" t="str">
        <f t="shared" ca="1" si="232"/>
        <v>n/a</v>
      </c>
      <c r="E47" s="60" t="str">
        <f t="shared" ca="1" si="232"/>
        <v>n/a</v>
      </c>
      <c r="F47" s="60" t="str">
        <f t="shared" ca="1" si="232"/>
        <v>n/a</v>
      </c>
      <c r="G47" s="60" t="str">
        <f t="shared" ca="1" si="232"/>
        <v>n/a</v>
      </c>
      <c r="H47" s="60" t="str">
        <f t="shared" ca="1" si="232"/>
        <v>n/a</v>
      </c>
      <c r="I47" s="60" t="str">
        <f t="shared" ca="1" si="232"/>
        <v>n/a</v>
      </c>
      <c r="J47" s="60" t="str">
        <f t="shared" ca="1" si="232"/>
        <v>n/a</v>
      </c>
      <c r="K47" s="60" t="str">
        <f t="shared" ca="1" si="232"/>
        <v>n/a</v>
      </c>
      <c r="L47" s="60" t="str">
        <f ca="1">IFERROR(L20-L46, "n/a")</f>
        <v>n/a</v>
      </c>
      <c r="M47" s="60" t="str">
        <f t="shared" ref="M47:N47" ca="1" si="233">IFERROR(M20-M46, "n/a")</f>
        <v>n/a</v>
      </c>
      <c r="N47" s="60">
        <f t="shared" ca="1" si="233"/>
        <v>3952.2932784876598</v>
      </c>
      <c r="O47" s="60">
        <f ca="1">IFERROR(O20-O46, "n/a")</f>
        <v>4014.3770302794469</v>
      </c>
      <c r="P47" s="60">
        <f t="shared" ref="P47:Q47" ca="1" si="234">IFERROR(P20-P46, "n/a")</f>
        <v>4006.2423824673033</v>
      </c>
      <c r="Q47" s="60">
        <f t="shared" ca="1" si="234"/>
        <v>4011.2838783586753</v>
      </c>
      <c r="R47" s="60">
        <f ca="1">IFERROR(R20-R46, "n/a")</f>
        <v>3999.9741040084905</v>
      </c>
      <c r="S47" s="60">
        <f ca="1">IFERROR(S20-S46, "n/a")</f>
        <v>3965.6794875860523</v>
      </c>
      <c r="T47" s="60">
        <f ca="1">IFERROR(T20-T46, "n/a")</f>
        <v>3973.1002235756691</v>
      </c>
      <c r="U47" s="60">
        <f t="shared" ref="U47:Z47" ca="1" si="235">IFERROR(U20-U46, "n/a")</f>
        <v>3981.8279029029031</v>
      </c>
      <c r="V47" s="60">
        <f t="shared" ca="1" si="235"/>
        <v>3917.6842272255781</v>
      </c>
      <c r="W47" s="60">
        <f t="shared" ca="1" si="235"/>
        <v>3927.9884396525904</v>
      </c>
      <c r="X47" s="60">
        <f t="shared" ca="1" si="235"/>
        <v>3949.0384746484874</v>
      </c>
      <c r="Y47" s="60">
        <f t="shared" ca="1" si="235"/>
        <v>3979.6973393749277</v>
      </c>
      <c r="Z47" s="60">
        <f t="shared" ca="1" si="235"/>
        <v>4011.9415741121625</v>
      </c>
      <c r="AA47" s="60">
        <f t="shared" ref="AA47" ca="1" si="236">IFERROR(AA20-AA46, "n/a")</f>
        <v>4080.6425382833249</v>
      </c>
      <c r="AB47" s="60">
        <f t="shared" ref="AB47" ca="1" si="237">IFERROR(AB20-AB46, "n/a")</f>
        <v>4123.9610810386757</v>
      </c>
      <c r="AC47" s="60">
        <f t="shared" ref="AC47" ca="1" si="238">IFERROR(AC20-AC46, "n/a")</f>
        <v>4167.5593632710734</v>
      </c>
      <c r="AD47" s="60">
        <f t="shared" ref="AD47" ca="1" si="239">IFERROR(AD20-AD46, "n/a")</f>
        <v>4221.8358230365466</v>
      </c>
      <c r="AE47" s="60">
        <f t="shared" ref="AE47" ca="1" si="240">IFERROR(AE20-AE46, "n/a")</f>
        <v>4276.2412455432441</v>
      </c>
      <c r="AF47" s="60">
        <f t="shared" ref="AF47" ca="1" si="241">IFERROR(AF20-AF46, "n/a")</f>
        <v>4313.2035894206547</v>
      </c>
      <c r="AG47" s="60">
        <f t="shared" ref="AG47" ca="1" si="242">IFERROR(AG20-AG46, "n/a")</f>
        <v>4360.5594193008037</v>
      </c>
      <c r="AH47" s="60">
        <f t="shared" ref="AH47" ca="1" si="243">IFERROR(AH20-AH46, "n/a")</f>
        <v>4432.3287964520568</v>
      </c>
      <c r="AI47" s="60">
        <f t="shared" ref="AI47" ca="1" si="244">IFERROR(AI20-AI46, "n/a")</f>
        <v>4466.7395124887153</v>
      </c>
      <c r="AJ47" s="60">
        <f t="shared" ref="AJ47" ca="1" si="245">IFERROR(AJ20-AJ46, "n/a")</f>
        <v>4567.2329205001179</v>
      </c>
      <c r="AK47" s="60">
        <f t="shared" ref="AK47" ca="1" si="246">IFERROR(AK20-AK46, "n/a")</f>
        <v>4596.4269695915918</v>
      </c>
      <c r="AL47" s="60">
        <f t="shared" ref="AL47" ca="1" si="247">IFERROR(AL20-AL46, "n/a")</f>
        <v>4642.0918754680852</v>
      </c>
      <c r="AM47" s="60">
        <f t="shared" ref="AM47" ca="1" si="248">IFERROR(AM20-AM46, "n/a")</f>
        <v>4673.8611537566867</v>
      </c>
      <c r="AN47" s="60">
        <f t="shared" ref="AN47" ca="1" si="249">IFERROR(AN20-AN46, "n/a")</f>
        <v>4674.585998279219</v>
      </c>
      <c r="AO47" s="60">
        <f t="shared" ref="AO47" ca="1" si="250">IFERROR(AO20-AO46, "n/a")</f>
        <v>4717.7952587997206</v>
      </c>
      <c r="AP47" s="60">
        <f t="shared" ref="AP47" ca="1" si="251">IFERROR(AP20-AP46, "n/a")</f>
        <v>4729.3455163547569</v>
      </c>
      <c r="AQ47" s="60">
        <f t="shared" ref="AQ47" ca="1" si="252">IFERROR(AQ20-AQ46, "n/a")</f>
        <v>4715.4916199666604</v>
      </c>
      <c r="AR47" s="60">
        <f t="shared" ref="AR47" ca="1" si="253">IFERROR(AR20-AR46, "n/a")</f>
        <v>4609.8588435374149</v>
      </c>
      <c r="AS47" s="60">
        <f t="shared" ref="AS47" ca="1" si="254">IFERROR(AS20-AS46, "n/a")</f>
        <v>4641.9371457789066</v>
      </c>
      <c r="AT47" s="60">
        <f t="shared" ref="AT47" ca="1" si="255">IFERROR(AT20-AT46, "n/a")</f>
        <v>4690.3580472136464</v>
      </c>
      <c r="AU47" s="60">
        <f t="shared" ref="AU47" ca="1" si="256">IFERROR(AU20-AU46, "n/a")</f>
        <v>4706.9038465630174</v>
      </c>
      <c r="AV47" s="60">
        <f t="shared" ref="AV47" ca="1" si="257">IFERROR(AV20-AV46, "n/a")</f>
        <v>4711.7779113044253</v>
      </c>
      <c r="AW47" s="60">
        <f t="shared" ref="AW47" ca="1" si="258">IFERROR(AW20-AW46, "n/a")</f>
        <v>4739.0988177166046</v>
      </c>
      <c r="AX47" s="60">
        <f t="shared" ref="AX47" ca="1" si="259">IFERROR(AX20-AX46, "n/a")</f>
        <v>4711.5960967484971</v>
      </c>
      <c r="AY47" s="60">
        <f t="shared" ref="AY47" ca="1" si="260">IFERROR(AY20-AY46, "n/a")</f>
        <v>4743.0178180153898</v>
      </c>
      <c r="AZ47" s="60">
        <f t="shared" ref="AZ47" ca="1" si="261">IFERROR(AZ20-AZ46, "n/a")</f>
        <v>4755.0484221934166</v>
      </c>
      <c r="BA47" s="60">
        <f t="shared" ref="BA47" ca="1" si="262">IFERROR(BA20-BA46, "n/a")</f>
        <v>4777.1472803347278</v>
      </c>
      <c r="BB47" s="60">
        <f t="shared" ref="BB47" ca="1" si="263">IFERROR(BB20-BB46, "n/a")</f>
        <v>4840.4097628605714</v>
      </c>
      <c r="BC47" s="60">
        <f t="shared" ref="BC47" ca="1" si="264">IFERROR(BC20-BC46, "n/a")</f>
        <v>4869.0486495361629</v>
      </c>
      <c r="BD47" s="60">
        <f t="shared" ref="BD47" ca="1" si="265">IFERROR(BD20-BD46, "n/a")</f>
        <v>4950.7577559031088</v>
      </c>
      <c r="BE47" s="60">
        <f t="shared" ref="BE47" ca="1" si="266">IFERROR(BE20-BE46, "n/a")</f>
        <v>5027.7082873297868</v>
      </c>
      <c r="BF47" s="60">
        <f t="shared" ref="BF47" ca="1" si="267">IFERROR(BF20-BF46, "n/a")</f>
        <v>5107.0771055185523</v>
      </c>
      <c r="BG47" s="60">
        <f t="shared" ref="BG47" ca="1" si="268">IFERROR(BG20-BG46, "n/a")</f>
        <v>5156.867791148813</v>
      </c>
      <c r="BH47" s="60">
        <f t="shared" ref="BH47" ca="1" si="269">IFERROR(BH20-BH46, "n/a")</f>
        <v>5237.273949683814</v>
      </c>
      <c r="BI47" s="60">
        <f t="shared" ref="BI47" ca="1" si="270">IFERROR(BI20-BI46, "n/a")</f>
        <v>5285.9219087871679</v>
      </c>
      <c r="BJ47" s="60">
        <f t="shared" ref="BJ47" ca="1" si="271">IFERROR(BJ20-BJ46, "n/a")</f>
        <v>5362.1242287608147</v>
      </c>
      <c r="BK47" s="60">
        <f t="shared" ref="BK47" ca="1" si="272">IFERROR(BK20-BK46, "n/a")</f>
        <v>5463.1769431959574</v>
      </c>
      <c r="BL47" s="60">
        <f t="shared" ref="BL47" ca="1" si="273">IFERROR(BL20-BL46, "n/a")</f>
        <v>5514.5327048777726</v>
      </c>
      <c r="BM47" s="60">
        <f t="shared" ref="BM47" ca="1" si="274">IFERROR(BM20-BM46, "n/a")</f>
        <v>5619.4285897267673</v>
      </c>
      <c r="BN47" s="60">
        <f t="shared" ref="BN47" ca="1" si="275">IFERROR(BN20-BN46, "n/a")</f>
        <v>5646.5176749438469</v>
      </c>
      <c r="BO47" s="60">
        <f t="shared" ref="BO47" ca="1" si="276">IFERROR(BO20-BO46, "n/a")</f>
        <v>5700.8095585743768</v>
      </c>
      <c r="BP47" s="60">
        <f t="shared" ref="BP47" ca="1" si="277">IFERROR(BP20-BP46, "n/a")</f>
        <v>5766.0544314726758</v>
      </c>
      <c r="BQ47" s="60">
        <f t="shared" ref="BQ47" ca="1" si="278">IFERROR(BQ20-BQ46, "n/a")</f>
        <v>5864.6040416681999</v>
      </c>
      <c r="BR47" s="60">
        <f t="shared" ref="BR47" ca="1" si="279">IFERROR(BR20-BR46, "n/a")</f>
        <v>5905.4966399570694</v>
      </c>
      <c r="BS47" s="60">
        <f t="shared" ref="BS47" ca="1" si="280">IFERROR(BS20-BS46, "n/a")</f>
        <v>5911.8446458238932</v>
      </c>
      <c r="BT47" s="60">
        <f t="shared" ref="BT47" ca="1" si="281">IFERROR(BT20-BT46, "n/a")</f>
        <v>6004.0458334829282</v>
      </c>
      <c r="BU47" s="60">
        <f t="shared" ref="BU47" ca="1" si="282">IFERROR(BU20-BU46, "n/a")</f>
        <v>6080.5079266846869</v>
      </c>
      <c r="BV47" s="60">
        <f t="shared" ref="BV47" ca="1" si="283">IFERROR(BV20-BV46, "n/a")</f>
        <v>6102.6822584247211</v>
      </c>
      <c r="BW47" s="60">
        <f t="shared" ref="BW47" ca="1" si="284">IFERROR(BW20-BW46, "n/a")</f>
        <v>6211.2585323187268</v>
      </c>
      <c r="BX47" s="60">
        <f t="shared" ref="BX47" ca="1" si="285">IFERROR(BX20-BX46, "n/a")</f>
        <v>6261.0733100333928</v>
      </c>
      <c r="BY47" s="60">
        <f t="shared" ref="BY47" ca="1" si="286">IFERROR(BY20-BY46, "n/a")</f>
        <v>6317.3337395386461</v>
      </c>
      <c r="BZ47" s="60">
        <f t="shared" ref="BZ47" ca="1" si="287">IFERROR(BZ20-BZ46, "n/a")</f>
        <v>6389.7893656621718</v>
      </c>
      <c r="CA47" s="60">
        <f t="shared" ref="CA47" ca="1" si="288">IFERROR(CA20-CA46, "n/a")</f>
        <v>6427.9626336126857</v>
      </c>
      <c r="CB47" s="60">
        <f t="shared" ref="CB47" ca="1" si="289">IFERROR(CB20-CB46, "n/a")</f>
        <v>6457.9038863581345</v>
      </c>
      <c r="CC47" s="60">
        <f t="shared" ref="CC47" ca="1" si="290">IFERROR(CC20-CC46, "n/a")</f>
        <v>6519.1390050208383</v>
      </c>
      <c r="CD47" s="60">
        <f t="shared" ref="CD47" ca="1" si="291">IFERROR(CD20-CD46, "n/a")</f>
        <v>6542.8776596610614</v>
      </c>
      <c r="CE47" s="60">
        <f t="shared" ref="CE47" ca="1" si="292">IFERROR(CE20-CE46, "n/a")</f>
        <v>6589.6635680931977</v>
      </c>
      <c r="CF47" s="60">
        <f t="shared" ref="CF47" ca="1" si="293">IFERROR(CF20-CF46, "n/a")</f>
        <v>6606.8879952082607</v>
      </c>
      <c r="CG47" s="60">
        <f t="shared" ref="CG47" ca="1" si="294">IFERROR(CG20-CG46, "n/a")</f>
        <v>6626.5384889168035</v>
      </c>
      <c r="CH47" s="60">
        <f t="shared" ref="CH47" ca="1" si="295">IFERROR(CH20-CH46, "n/a")</f>
        <v>6571.7414426002551</v>
      </c>
      <c r="CI47" s="60">
        <f t="shared" ref="CI47" ca="1" si="296">IFERROR(CI20-CI46, "n/a")</f>
        <v>6535.480460230835</v>
      </c>
      <c r="CJ47" s="60">
        <f t="shared" ref="CJ47" ca="1" si="297">IFERROR(CJ20-CJ46, "n/a")</f>
        <v>6567.6128551495731</v>
      </c>
      <c r="CK47" s="60">
        <f t="shared" ref="CK47" ca="1" si="298">IFERROR(CK20-CK46, "n/a")</f>
        <v>6582.1689160993583</v>
      </c>
      <c r="CL47" s="60">
        <f t="shared" ref="CL47" ca="1" si="299">IFERROR(CL20-CL46, "n/a")</f>
        <v>6561.4010806015885</v>
      </c>
      <c r="CM47" s="60">
        <f t="shared" ref="CM47" ca="1" si="300">IFERROR(CM20-CM46, "n/a")</f>
        <v>6654.1633358377157</v>
      </c>
      <c r="CN47" s="60">
        <f t="shared" ref="CN47" ca="1" si="301">IFERROR(CN20-CN46, "n/a")</f>
        <v>6678.6239312156677</v>
      </c>
      <c r="CO47" s="60">
        <f t="shared" ref="CO47" ca="1" si="302">IFERROR(CO20-CO46, "n/a")</f>
        <v>6727.942730783112</v>
      </c>
      <c r="CP47" s="60">
        <f t="shared" ref="CP47" ca="1" si="303">IFERROR(CP20-CP46, "n/a")</f>
        <v>6794.2298693455496</v>
      </c>
      <c r="CQ47" s="60">
        <f t="shared" ref="CQ47" ca="1" si="304">IFERROR(CQ20-CQ46, "n/a")</f>
        <v>6812.2040081607956</v>
      </c>
      <c r="CR47" s="60">
        <f t="shared" ref="CR47" ca="1" si="305">IFERROR(CR20-CR46, "n/a")</f>
        <v>6870.7106855943257</v>
      </c>
      <c r="CS47" s="60">
        <f t="shared" ref="CS47" ca="1" si="306">IFERROR(CS20-CS46, "n/a")</f>
        <v>6945.8013246056107</v>
      </c>
      <c r="CT47" s="60">
        <f t="shared" ref="CT47" ca="1" si="307">IFERROR(CT20-CT46, "n/a")</f>
        <v>7008.3746340292782</v>
      </c>
      <c r="CU47" s="60">
        <f t="shared" ref="CU47" ca="1" si="308">IFERROR(CU20-CU46, "n/a")</f>
        <v>7092.1916101139659</v>
      </c>
      <c r="CV47" s="60">
        <f t="shared" ref="CV47" ca="1" si="309">IFERROR(CV20-CV46, "n/a")</f>
        <v>7154.3514115588023</v>
      </c>
      <c r="CW47" s="60">
        <f t="shared" ref="CW47" ca="1" si="310">IFERROR(CW20-CW46, "n/a")</f>
        <v>7217.4144220462476</v>
      </c>
      <c r="CX47" s="60">
        <f t="shared" ref="CX47" ca="1" si="311">IFERROR(CX20-CX46, "n/a")</f>
        <v>7297.0141627774728</v>
      </c>
      <c r="CY47" s="60">
        <f t="shared" ref="CY47" ca="1" si="312">IFERROR(CY20-CY46, "n/a")</f>
        <v>7320.9537673635468</v>
      </c>
      <c r="CZ47" s="60">
        <f t="shared" ref="CZ47" ca="1" si="313">IFERROR(CZ20-CZ46, "n/a")</f>
        <v>7385.4956941247583</v>
      </c>
      <c r="DA47" s="60">
        <f t="shared" ref="DA47" ca="1" si="314">IFERROR(DA20-DA46, "n/a")</f>
        <v>7451.6514296034893</v>
      </c>
      <c r="DB47" s="60">
        <f t="shared" ref="DB47" ca="1" si="315">IFERROR(DB20-DB46, "n/a")</f>
        <v>7510.7190278584667</v>
      </c>
      <c r="DC47" s="60">
        <f t="shared" ref="DC47" ca="1" si="316">IFERROR(DC20-DC46, "n/a")</f>
        <v>7587.3386834672247</v>
      </c>
      <c r="DD47" s="60">
        <f t="shared" ref="DD47" ca="1" si="317">IFERROR(DD20-DD46, "n/a")</f>
        <v>7673.8097965802162</v>
      </c>
      <c r="DE47" s="60">
        <f t="shared" ref="DE47" ca="1" si="318">IFERROR(DE20-DE46, "n/a")</f>
        <v>7730.3318075852003</v>
      </c>
      <c r="DF47" s="60">
        <f t="shared" ref="DF47" ca="1" si="319">IFERROR(DF20-DF46, "n/a")</f>
        <v>7795.6280446877036</v>
      </c>
      <c r="DG47" s="60">
        <f t="shared" ref="DG47" ca="1" si="320">IFERROR(DG20-DG46, "n/a")</f>
        <v>7889.5372621306096</v>
      </c>
      <c r="DH47" s="60">
        <f t="shared" ref="DH47" ca="1" si="321">IFERROR(DH20-DH46, "n/a")</f>
        <v>7947.2704134176183</v>
      </c>
      <c r="DI47" s="60">
        <f t="shared" ref="DI47" ca="1" si="322">IFERROR(DI20-DI46, "n/a")</f>
        <v>8094.8054042959511</v>
      </c>
      <c r="DJ47" s="60">
        <f t="shared" ref="DJ47" ca="1" si="323">IFERROR(DJ20-DJ46, "n/a")</f>
        <v>8206.311143432833</v>
      </c>
      <c r="DK47" s="60">
        <f t="shared" ref="DK47" ca="1" si="324">IFERROR(DK20-DK46, "n/a")</f>
        <v>8310.1787925689696</v>
      </c>
      <c r="DL47" s="60">
        <f t="shared" ref="DL47" ca="1" si="325">IFERROR(DL20-DL46, "n/a")</f>
        <v>8468.4620472112347</v>
      </c>
      <c r="DM47" s="60">
        <f t="shared" ref="DM47" ca="1" si="326">IFERROR(DM20-DM46, "n/a")</f>
        <v>8595.4830923390837</v>
      </c>
      <c r="DN47" s="60">
        <f t="shared" ref="DN47" ca="1" si="327">IFERROR(DN20-DN46, "n/a")</f>
        <v>8734.1974528759984</v>
      </c>
      <c r="DO47" s="60">
        <f t="shared" ref="DO47" ca="1" si="328">IFERROR(DO20-DO46, "n/a")</f>
        <v>8832.0318543859885</v>
      </c>
      <c r="DP47" s="60">
        <f t="shared" ref="DP47" ca="1" si="329">IFERROR(DP20-DP46, "n/a")</f>
        <v>8966.5985198808903</v>
      </c>
      <c r="DQ47" s="60">
        <f t="shared" ref="DQ47" ca="1" si="330">IFERROR(DQ20-DQ46, "n/a")</f>
        <v>9074.8618994724893</v>
      </c>
      <c r="DR47" s="60">
        <f t="shared" ref="DR47" ca="1" si="331">IFERROR(DR20-DR46, "n/a")</f>
        <v>9214.6316552993394</v>
      </c>
      <c r="DS47" s="60">
        <f t="shared" ref="DS47" ca="1" si="332">IFERROR(DS20-DS46, "n/a")</f>
        <v>9367.568853444649</v>
      </c>
      <c r="DT47" s="60">
        <f t="shared" ref="DT47" ca="1" si="333">IFERROR(DT20-DT46, "n/a")</f>
        <v>9467.0007952082287</v>
      </c>
      <c r="DU47" s="60">
        <f t="shared" ref="DU47" ca="1" si="334">IFERROR(DU20-DU46, "n/a")</f>
        <v>9561.410133843212</v>
      </c>
      <c r="DV47" s="60">
        <f t="shared" ref="DV47" ca="1" si="335">IFERROR(DV20-DV46, "n/a")</f>
        <v>9644.008328579579</v>
      </c>
      <c r="DW47" s="60">
        <f t="shared" ref="DW47" ca="1" si="336">IFERROR(DW20-DW46, "n/a")</f>
        <v>9681.0945883330605</v>
      </c>
      <c r="DX47" s="60">
        <f t="shared" ref="DX47" ca="1" si="337">IFERROR(DX20-DX46, "n/a")</f>
        <v>9700.9261941165169</v>
      </c>
      <c r="DY47" s="60">
        <f t="shared" ref="DY47" ca="1" si="338">IFERROR(DY20-DY46, "n/a")</f>
        <v>9696.8523492230488</v>
      </c>
      <c r="DZ47" s="60">
        <f t="shared" ref="DZ47" ca="1" si="339">IFERROR(DZ20-DZ46, "n/a")</f>
        <v>9799.4604890830433</v>
      </c>
      <c r="EA47" s="60">
        <f t="shared" ref="EA47" ca="1" si="340">IFERROR(EA20-EA46, "n/a")</f>
        <v>9786.6260334674371</v>
      </c>
      <c r="EB47" s="60">
        <f t="shared" ref="EB47" ca="1" si="341">IFERROR(EB20-EB46, "n/a")</f>
        <v>9776.6762523559155</v>
      </c>
      <c r="EC47" s="60">
        <f t="shared" ref="EC47" ca="1" si="342">IFERROR(EC20-EC46, "n/a")</f>
        <v>9796.9274716912842</v>
      </c>
      <c r="ED47" s="60">
        <f t="shared" ref="ED47" ca="1" si="343">IFERROR(ED20-ED46, "n/a")</f>
        <v>9813.0711620975399</v>
      </c>
      <c r="EE47" s="60">
        <f t="shared" ref="EE47" ca="1" si="344">IFERROR(EE20-EE46, "n/a")</f>
        <v>9816.619242184006</v>
      </c>
      <c r="EF47" s="60">
        <f t="shared" ref="EF47" ca="1" si="345">IFERROR(EF20-EF46, "n/a")</f>
        <v>9889.2743127954382</v>
      </c>
      <c r="EG47" s="60">
        <f t="shared" ref="EG47" ca="1" si="346">IFERROR(EG20-EG46, "n/a")</f>
        <v>9998.0686432290731</v>
      </c>
      <c r="EH47" s="60">
        <f t="shared" ref="EH47" ca="1" si="347">IFERROR(EH20-EH46, "n/a")</f>
        <v>10041.106270985381</v>
      </c>
      <c r="EI47" s="60">
        <f t="shared" ref="EI47" ca="1" si="348">IFERROR(EI20-EI46, "n/a")</f>
        <v>10117.521786726966</v>
      </c>
      <c r="EJ47" s="60">
        <f t="shared" ref="EJ47" ca="1" si="349">IFERROR(EJ20-EJ46, "n/a")</f>
        <v>10170.128926781928</v>
      </c>
      <c r="EK47" s="60">
        <f t="shared" ref="EK47" ca="1" si="350">IFERROR(EK20-EK46, "n/a")</f>
        <v>10282.051299968078</v>
      </c>
      <c r="EL47" s="60">
        <f t="shared" ref="EL47" ca="1" si="351">IFERROR(EL20-EL46, "n/a")</f>
        <v>10393.775149959163</v>
      </c>
      <c r="EM47" s="60">
        <f t="shared" ref="EM47" ca="1" si="352">IFERROR(EM20-EM46, "n/a")</f>
        <v>10473.06190526148</v>
      </c>
      <c r="EN47" s="60">
        <f t="shared" ref="EN47" ca="1" si="353">IFERROR(EN20-EN46, "n/a")</f>
        <v>10608.483220937327</v>
      </c>
      <c r="EO47" s="60">
        <f t="shared" ref="EO47" ca="1" si="354">IFERROR(EO20-EO46, "n/a")</f>
        <v>10727.26159357982</v>
      </c>
      <c r="EP47" s="60">
        <f t="shared" ref="EP47" ca="1" si="355">IFERROR(EP20-EP46, "n/a")</f>
        <v>10779.679522677374</v>
      </c>
      <c r="EQ47" s="60">
        <f t="shared" ref="EQ47" ca="1" si="356">IFERROR(EQ20-EQ46, "n/a")</f>
        <v>10920.296993910859</v>
      </c>
      <c r="ER47" s="60">
        <f t="shared" ref="ER47" ca="1" si="357">IFERROR(ER20-ER46, "n/a")</f>
        <v>10998.840715582253</v>
      </c>
      <c r="ES47" s="60">
        <f t="shared" ref="ES47" ca="1" si="358">IFERROR(ES20-ES46, "n/a")</f>
        <v>11077.390426717795</v>
      </c>
      <c r="ET47" s="60">
        <f t="shared" ref="ET47" ca="1" si="359">IFERROR(ET20-ET46, "n/a")</f>
        <v>11200.187476504721</v>
      </c>
      <c r="EU47" s="60">
        <f t="shared" ref="EU47" ca="1" si="360">IFERROR(EU20-EU46, "n/a")</f>
        <v>11274.518778345611</v>
      </c>
      <c r="EV47" s="60">
        <f t="shared" ref="EV47" ca="1" si="361">IFERROR(EV20-EV46, "n/a")</f>
        <v>11310.789671114231</v>
      </c>
      <c r="EW47" s="60">
        <f t="shared" ref="EW47" ca="1" si="362">IFERROR(EW20-EW46, "n/a")</f>
        <v>11378.67094017094</v>
      </c>
      <c r="EX47" s="60">
        <f t="shared" ref="EX47" ca="1" si="363">IFERROR(EX20-EX46, "n/a")</f>
        <v>11406.463421608985</v>
      </c>
      <c r="EY47" s="60">
        <f t="shared" ref="EY47" ca="1" si="364">IFERROR(EY20-EY46, "n/a")</f>
        <v>11374.866205211725</v>
      </c>
      <c r="EZ47" s="60">
        <f t="shared" ref="EZ47" ca="1" si="365">IFERROR(EZ20-EZ46, "n/a")</f>
        <v>11303.612100032879</v>
      </c>
      <c r="FA47" s="60">
        <f t="shared" ref="FA47" ca="1" si="366">IFERROR(FA20-FA46, "n/a")</f>
        <v>11180.664686946724</v>
      </c>
      <c r="FB47" s="60">
        <f t="shared" ref="FB47" ca="1" si="367">IFERROR(FB20-FB46, "n/a")</f>
        <v>11044.878059471921</v>
      </c>
      <c r="FC47" s="60">
        <f t="shared" ref="FC47" ca="1" si="368">IFERROR(FC20-FC46, "n/a")</f>
        <v>10918.120443215079</v>
      </c>
      <c r="FD47" s="60">
        <f t="shared" ref="FD47" ca="1" si="369">IFERROR(FD20-FD46, "n/a")</f>
        <v>10811.732288775989</v>
      </c>
      <c r="FE47" s="60">
        <f t="shared" ref="FE47" ca="1" si="370">IFERROR(FE20-FE46, "n/a")</f>
        <v>10790.473951741416</v>
      </c>
      <c r="FF47" s="60">
        <f t="shared" ref="FF47" ca="1" si="371">IFERROR(FF20-FF46, "n/a")</f>
        <v>10683.017469600707</v>
      </c>
      <c r="FG47" s="60">
        <f t="shared" ref="FG47" ca="1" si="372">IFERROR(FG20-FG46, "n/a")</f>
        <v>10649.877337610376</v>
      </c>
      <c r="FH47" s="60">
        <f t="shared" ref="FH47" ca="1" si="373">IFERROR(FH20-FH46, "n/a")</f>
        <v>10683.57242582897</v>
      </c>
      <c r="FI47" s="60">
        <f t="shared" ref="FI47" ca="1" si="374">IFERROR(FI20-FI46, "n/a")</f>
        <v>10709.434902633036</v>
      </c>
      <c r="FJ47" s="60">
        <f t="shared" ref="FJ47" ca="1" si="375">IFERROR(FJ20-FJ46, "n/a")</f>
        <v>10740.718338736044</v>
      </c>
      <c r="FK47" s="60">
        <f t="shared" ref="FK47" ca="1" si="376">IFERROR(FK20-FK46, "n/a")</f>
        <v>10796.98290537548</v>
      </c>
      <c r="FL47" s="60">
        <f t="shared" ref="FL47" ca="1" si="377">IFERROR(FL20-FL46, "n/a")</f>
        <v>10839.191028020861</v>
      </c>
      <c r="FM47" s="60">
        <f t="shared" ref="FM47" ca="1" si="378">IFERROR(FM20-FM46, "n/a")</f>
        <v>10904.995577930931</v>
      </c>
      <c r="FN47" s="60">
        <f t="shared" ref="FN47" ca="1" si="379">IFERROR(FN20-FN46, "n/a")</f>
        <v>10950.167939873354</v>
      </c>
      <c r="FO47" s="60">
        <f t="shared" ref="FO47" ca="1" si="380">IFERROR(FO20-FO46, "n/a")</f>
        <v>11067.933151491403</v>
      </c>
      <c r="FP47" s="60">
        <f t="shared" ref="FP47" ca="1" si="381">IFERROR(FP20-FP46, "n/a")</f>
        <v>11108.607767476822</v>
      </c>
      <c r="FQ47" s="60">
        <f t="shared" ref="FQ47" ca="1" si="382">IFERROR(FQ20-FQ46, "n/a")</f>
        <v>11145.018280515553</v>
      </c>
      <c r="FR47" s="60">
        <f t="shared" ref="FR47" ca="1" si="383">IFERROR(FR20-FR46, "n/a")</f>
        <v>11216.646115036654</v>
      </c>
      <c r="FS47" s="60">
        <f t="shared" ref="FS47" ca="1" si="384">IFERROR(FS20-FS46, "n/a")</f>
        <v>11309.66795931908</v>
      </c>
      <c r="FT47" s="60">
        <f t="shared" ref="FT47" ca="1" si="385">IFERROR(FT20-FT46, "n/a")</f>
        <v>11354.188369484908</v>
      </c>
      <c r="FU47" s="60">
        <f t="shared" ref="FU47" ca="1" si="386">IFERROR(FU20-FU46, "n/a")</f>
        <v>11417.460612631081</v>
      </c>
      <c r="FV47" s="60">
        <f t="shared" ref="FV47" ca="1" si="387">IFERROR(FV20-FV46, "n/a")</f>
        <v>11535.922015764108</v>
      </c>
      <c r="FW47" s="60">
        <f t="shared" ref="FW47" ca="1" si="388">IFERROR(FW20-FW46, "n/a")</f>
        <v>11608.858581970469</v>
      </c>
      <c r="FX47" s="60">
        <f t="shared" ref="FX47" ca="1" si="389">IFERROR(FX20-FX46, "n/a")</f>
        <v>11751.23039612174</v>
      </c>
      <c r="FY47" s="60">
        <f t="shared" ref="FY47" ca="1" si="390">IFERROR(FY20-FY46, "n/a")</f>
        <v>11893.387957973095</v>
      </c>
      <c r="FZ47" s="60">
        <f t="shared" ref="FZ47" ca="1" si="391">IFERROR(FZ20-FZ46, "n/a")</f>
        <v>12038.736491827243</v>
      </c>
      <c r="GA47" s="60">
        <f t="shared" ref="GA47" ca="1" si="392">IFERROR(GA20-GA46, "n/a")</f>
        <v>12142.471236899726</v>
      </c>
      <c r="GB47" s="60">
        <f t="shared" ref="GB47" ca="1" si="393">IFERROR(GB20-GB46, "n/a")</f>
        <v>12244.739798524495</v>
      </c>
      <c r="GC47" s="60">
        <f t="shared" ref="GC47" ca="1" si="394">IFERROR(GC20-GC46, "n/a")</f>
        <v>12334.247578526647</v>
      </c>
      <c r="GD47" s="60">
        <f t="shared" ref="GD47" ca="1" si="395">IFERROR(GD20-GD46, "n/a")</f>
        <v>12407.502737146247</v>
      </c>
      <c r="GE47" s="60">
        <f t="shared" ref="GE47" ca="1" si="396">IFERROR(GE20-GE46, "n/a")</f>
        <v>12479.509783673679</v>
      </c>
      <c r="GF47" s="60">
        <f t="shared" ref="GF47" ca="1" si="397">IFERROR(GF20-GF46, "n/a")</f>
        <v>12583.38015046797</v>
      </c>
      <c r="GG47" s="60">
        <f t="shared" ref="GG47" ca="1" si="398">IFERROR(GG20-GG46, "n/a")</f>
        <v>12669.298165535678</v>
      </c>
      <c r="GH47" s="60">
        <f t="shared" ref="GH47" ca="1" si="399">IFERROR(GH20-GH46, "n/a")</f>
        <v>12749.537264091037</v>
      </c>
      <c r="GI47" s="60">
        <f t="shared" ref="GI47" ca="1" si="400">IFERROR(GI20-GI46, "n/a")</f>
        <v>12801.690412291675</v>
      </c>
      <c r="GJ47" s="60">
        <f t="shared" ref="GJ47" ca="1" si="401">IFERROR(GJ20-GJ46, "n/a")</f>
        <v>12888.259730511076</v>
      </c>
      <c r="GK47" s="60">
        <f t="shared" ref="GK47" ca="1" si="402">IFERROR(GK20-GK46, "n/a")</f>
        <v>12956.176722686963</v>
      </c>
      <c r="GL47" s="60">
        <f t="shared" ref="GL47" ca="1" si="403">IFERROR(GL20-GL46, "n/a")</f>
        <v>13078.397804165224</v>
      </c>
      <c r="GM47" s="60">
        <f t="shared" ref="GM47" ca="1" si="404">IFERROR(GM20-GM46, "n/a")</f>
        <v>13087.825886656745</v>
      </c>
      <c r="GN47" s="60">
        <f t="shared" ref="GN47" ca="1" si="405">IFERROR(GN20-GN46, "n/a")</f>
        <v>13195.386580779708</v>
      </c>
      <c r="GO47" s="60">
        <f t="shared" ref="GO47" ca="1" si="406">IFERROR(GO20-GO46, "n/a")</f>
        <v>13301.227844872621</v>
      </c>
      <c r="GP47" s="122">
        <f t="shared" ref="GP47" ca="1" si="407">IFERROR(GP20-GP46, "n/a")</f>
        <v>13386.224998618143</v>
      </c>
      <c r="GQ47" s="122">
        <f t="shared" ref="GQ47" ca="1" si="408">IFERROR(GQ20-GQ46, "n/a")</f>
        <v>13486.435636134882</v>
      </c>
      <c r="GR47" s="60">
        <f t="shared" ref="GR47" ca="1" si="409">IFERROR(GR20-GR46, "n/a")</f>
        <v>13574.659844860576</v>
      </c>
      <c r="GS47" s="60">
        <f t="shared" ref="GS47" ca="1" si="410">IFERROR(GS20-GS46, "n/a")</f>
        <v>13661.856997880372</v>
      </c>
      <c r="GT47" s="60">
        <f t="shared" ref="GT47" ca="1" si="411">IFERROR(GT20-GT46, "n/a")</f>
        <v>13741.017601819049</v>
      </c>
      <c r="GU47" s="60">
        <f t="shared" ref="GU47" ca="1" si="412">IFERROR(GU20-GU46, "n/a")</f>
        <v>13810.461687776557</v>
      </c>
      <c r="GV47" s="60">
        <f t="shared" ref="GV47" ca="1" si="413">IFERROR(GV20-GV46, "n/a")</f>
        <v>13869.35149916905</v>
      </c>
      <c r="GW47" s="60">
        <f t="shared" ref="GW47" ca="1" si="414">IFERROR(GW20-GW46, "n/a")</f>
        <v>13912.772476620114</v>
      </c>
      <c r="GX47" s="60">
        <f t="shared" ref="GX47" ca="1" si="415">IFERROR(GX20-GX46, "n/a")</f>
        <v>13952.420475859946</v>
      </c>
      <c r="GY47" s="60">
        <f t="shared" ref="GY47" ca="1" si="416">IFERROR(GY20-GY46, "n/a")</f>
        <v>13994.136799722623</v>
      </c>
      <c r="GZ47" s="122">
        <f t="shared" ref="GZ47" ca="1" si="417">IFERROR(GZ20-GZ46, "n/a")</f>
        <v>14034.402479371387</v>
      </c>
      <c r="HA47" s="122">
        <f t="shared" ref="HA47" ca="1" si="418">IFERROR(HA20-HA46, "n/a")</f>
        <v>14077.333759931204</v>
      </c>
      <c r="HB47" s="122">
        <f t="shared" ref="HB47" ca="1" si="419">IFERROR(HB20-HB46, "n/a")</f>
        <v>14121.353742035077</v>
      </c>
      <c r="HC47" s="60">
        <f t="shared" ref="HC47" ca="1" si="420">IFERROR(HC20-HC46, "n/a")</f>
        <v>14174.745950984716</v>
      </c>
      <c r="IW47"/>
      <c r="IX47"/>
      <c r="IY47"/>
    </row>
    <row r="48" spans="1:259">
      <c r="B48" s="14"/>
      <c r="C48" s="60"/>
      <c r="D48" s="60"/>
      <c r="E48" s="60"/>
      <c r="F48" s="60"/>
      <c r="G48" s="60"/>
      <c r="IW48"/>
      <c r="IX48"/>
      <c r="IY48"/>
    </row>
    <row r="49" spans="1:259">
      <c r="A49" s="12" t="s">
        <v>185</v>
      </c>
      <c r="C49" s="60"/>
      <c r="D49" s="60"/>
      <c r="E49" s="60"/>
      <c r="F49" s="60"/>
      <c r="G49" s="60"/>
      <c r="IW49"/>
      <c r="IX49"/>
      <c r="IY49"/>
    </row>
    <row r="50" spans="1:259">
      <c r="A50" s="7" t="s">
        <v>186</v>
      </c>
      <c r="B50" t="s">
        <v>187</v>
      </c>
      <c r="C50" s="60" t="str">
        <f>IFERROR(((C20/#REF!)^4-1)*100, "n/a")</f>
        <v>n/a</v>
      </c>
      <c r="D50" s="60" t="str">
        <f>IFERROR(((D20/#REF!)^4-1)*100, "n/a")</f>
        <v>n/a</v>
      </c>
      <c r="E50" s="60" t="str">
        <f>IFERROR(((E20/#REF!)^4-1)*100, "n/a")</f>
        <v>n/a</v>
      </c>
      <c r="F50" s="60" t="str">
        <f>IFERROR(((F20/#REF!)^4-1)*100, "n/a")</f>
        <v>n/a</v>
      </c>
      <c r="G50" s="60" t="str">
        <f>IFERROR(((G20/#REF!)^4-1)*100, "n/a")</f>
        <v>n/a</v>
      </c>
      <c r="H50" s="60" t="str">
        <f>IFERROR(((H20/#REF!)^4-1)*100, "n/a")</f>
        <v>n/a</v>
      </c>
      <c r="I50" s="60" t="str">
        <f>IFERROR(((I20/#REF!)^4-1)*100, "n/a")</f>
        <v>n/a</v>
      </c>
      <c r="J50" s="60" t="str">
        <f>IFERROR(((J20/#REF!)^4-1)*100, "n/a")</f>
        <v>n/a</v>
      </c>
      <c r="K50" s="60" t="str">
        <f>IFERROR(((K20/#REF!)^4-1)*100, "n/a")</f>
        <v>n/a</v>
      </c>
      <c r="L50" s="60">
        <f>IFERROR(((L20/K20)^4-1)*100, "n/a")</f>
        <v>7.8259846408264888</v>
      </c>
      <c r="M50" s="60">
        <f>IFERROR(((M20/L20)^4-1)*100, "n/a")</f>
        <v>6.3150958930487944</v>
      </c>
      <c r="N50" s="60">
        <f t="shared" ref="N50" si="421">IFERROR(((N20/M20)^4-1)*100, "n/a")</f>
        <v>9.7198511788447526</v>
      </c>
      <c r="O50" s="60">
        <f t="shared" ref="O50" si="422">IFERROR(((O20/N20)^4-1)*100, "n/a")</f>
        <v>7.5107491469731169</v>
      </c>
      <c r="P50" s="60">
        <f>IFERROR(((P20/O20)^4-1)*100, "n/a")</f>
        <v>-0.19050014904509194</v>
      </c>
      <c r="Q50" s="60">
        <f t="shared" ref="Q50" si="423">IFERROR(((Q20/P20)^4-1)*100, "n/a")</f>
        <v>1.4211372200191308</v>
      </c>
      <c r="R50" s="60">
        <f t="shared" ref="R50" si="424">IFERROR(((R20/Q20)^4-1)*100, "n/a")</f>
        <v>-1.1908769723670498</v>
      </c>
      <c r="S50" s="60">
        <f t="shared" ref="S50:T50" si="425">IFERROR(((S20/R20)^4-1)*100, "n/a")</f>
        <v>-3.5293386969060037</v>
      </c>
      <c r="T50" s="60">
        <f t="shared" si="425"/>
        <v>1.444697549702556</v>
      </c>
      <c r="U50" s="60">
        <f t="shared" ref="U50" si="426">IFERROR(((U20/T20)^4-1)*100, "n/a")</f>
        <v>1.7361050559922209</v>
      </c>
      <c r="V50" s="60">
        <f t="shared" ref="V50" si="427">IFERROR(((V20/U20)^4-1)*100, "n/a")</f>
        <v>-5.7214878836213785</v>
      </c>
      <c r="W50" s="60">
        <f t="shared" ref="W50" si="428">IFERROR(((W20/V20)^4-1)*100, "n/a")</f>
        <v>3.3915839529405911</v>
      </c>
      <c r="X50" s="60">
        <f t="shared" ref="X50" si="429">IFERROR(((X20/W20)^4-1)*100, "n/a")</f>
        <v>6.7509276084528169</v>
      </c>
      <c r="Y50" s="60">
        <f t="shared" ref="Y50" si="430">IFERROR(((Y20/X20)^4-1)*100, "n/a")</f>
        <v>5.8016255323522836</v>
      </c>
      <c r="Z50" s="60">
        <f t="shared" ref="Z50" si="431">IFERROR(((Z20/Y20)^4-1)*100, "n/a")</f>
        <v>4.3769085225083604</v>
      </c>
      <c r="AA50" s="60">
        <f t="shared" ref="AA50" si="432">IFERROR(((AA20/Z20)^4-1)*100, "n/a")</f>
        <v>8.2333213577114428</v>
      </c>
      <c r="AB50" s="60">
        <f t="shared" ref="AB50" si="433">IFERROR(((AB20/AA20)^4-1)*100, "n/a")</f>
        <v>3.7398808997697319</v>
      </c>
      <c r="AC50" s="60">
        <f t="shared" ref="AC50" si="434">IFERROR(((AC20/AB20)^4-1)*100, "n/a")</f>
        <v>4.2801075006573042</v>
      </c>
      <c r="AD50" s="60">
        <f t="shared" ref="AD50" si="435">IFERROR(((AD20/AC20)^4-1)*100, "n/a")</f>
        <v>5.2816863824394211</v>
      </c>
      <c r="AE50" s="60">
        <f t="shared" ref="AE50" si="436">IFERROR(((AE20/AD20)^4-1)*100, "n/a")</f>
        <v>4.8072599632520197</v>
      </c>
      <c r="AF50" s="60">
        <f t="shared" ref="AF50" si="437">IFERROR(((AF20/AE20)^4-1)*100, "n/a")</f>
        <v>2.1837789456602419</v>
      </c>
      <c r="AG50" s="60">
        <f t="shared" ref="AG50" si="438">IFERROR(((AG20/AF20)^4-1)*100, "n/a")</f>
        <v>3.8369402552268728</v>
      </c>
      <c r="AH50" s="60">
        <f t="shared" ref="AH50" si="439">IFERROR(((AH20/AG20)^4-1)*100, "n/a")</f>
        <v>6.1489289081386289</v>
      </c>
      <c r="AI50" s="60">
        <f t="shared" ref="AI50" si="440">IFERROR(((AI20/AH20)^4-1)*100, "n/a")</f>
        <v>2.2698086079611546</v>
      </c>
      <c r="AJ50" s="60">
        <f t="shared" ref="AJ50" si="441">IFERROR(((AJ20/AI20)^4-1)*100, "n/a")</f>
        <v>8.8281819486158106</v>
      </c>
      <c r="AK50" s="60">
        <f t="shared" ref="AK50" si="442">IFERROR(((AK20/AJ20)^4-1)*100, "n/a")</f>
        <v>1.6925621474060071</v>
      </c>
      <c r="AL50" s="60">
        <f t="shared" ref="AL50" si="443">IFERROR(((AL20/AK20)^4-1)*100, "n/a")</f>
        <v>3.2645641270008463</v>
      </c>
      <c r="AM50" s="60">
        <f t="shared" ref="AM50" si="444">IFERROR(((AM20/AL20)^4-1)*100, "n/a")</f>
        <v>2.0858546200282158</v>
      </c>
      <c r="AN50" s="60">
        <f t="shared" ref="AN50" si="445">IFERROR(((AN20/AM20)^4-1)*100, "n/a")</f>
        <v>-0.25477994588263275</v>
      </c>
      <c r="AO50" s="60">
        <f t="shared" ref="AO50" si="446">IFERROR(((AO20/AN20)^4-1)*100, "n/a")</f>
        <v>3.9414569020147061</v>
      </c>
      <c r="AP50" s="60">
        <f t="shared" ref="AP50" si="447">IFERROR(((AP20/AO20)^4-1)*100, "n/a")</f>
        <v>1.0053359265994599</v>
      </c>
      <c r="AQ50" s="60">
        <f t="shared" ref="AQ50" si="448">IFERROR(((AQ20/AP20)^4-1)*100, "n/a")</f>
        <v>-0.56834581249858296</v>
      </c>
      <c r="AR50" s="60">
        <f t="shared" ref="AR50" si="449">IFERROR(((AR20/AQ20)^4-1)*100, "n/a")</f>
        <v>-8.7136397640708356</v>
      </c>
      <c r="AS50" s="60">
        <f t="shared" ref="AS50" si="450">IFERROR(((AS20/AR20)^4-1)*100, "n/a")</f>
        <v>4.4635950628487242</v>
      </c>
      <c r="AT50" s="60">
        <f t="shared" ref="AT50" si="451">IFERROR(((AT20/AS20)^4-1)*100, "n/a")</f>
        <v>5.5133025007394032</v>
      </c>
      <c r="AU50" s="60">
        <f t="shared" ref="AU50" si="452">IFERROR(((AU20/AT20)^4-1)*100, "n/a")</f>
        <v>1.3417436073602573</v>
      </c>
      <c r="AV50" s="60">
        <f t="shared" ref="AV50" si="453">IFERROR(((AV20/AU20)^4-1)*100, "n/a")</f>
        <v>3.7224884432562888E-2</v>
      </c>
      <c r="AW50" s="60">
        <f t="shared" ref="AW50" si="454">IFERROR(((AW20/AV20)^4-1)*100, "n/a")</f>
        <v>1.8549687423826011</v>
      </c>
      <c r="AX50" s="60">
        <f t="shared" ref="AX50" si="455">IFERROR(((AX20/AW20)^4-1)*100, "n/a")</f>
        <v>-2.704249484175103</v>
      </c>
      <c r="AY50" s="60">
        <f t="shared" ref="AY50" si="456">IFERROR(((AY20/AX20)^4-1)*100, "n/a")</f>
        <v>2.9794526770348106</v>
      </c>
      <c r="AZ50" s="60">
        <f t="shared" ref="AZ50" si="457">IFERROR(((AZ20/AY20)^4-1)*100, "n/a")</f>
        <v>1.2275214987760297</v>
      </c>
      <c r="BA50" s="60">
        <f t="shared" ref="BA50" si="458">IFERROR(((BA20/AZ20)^4-1)*100, "n/a")</f>
        <v>2.7033062660872798</v>
      </c>
      <c r="BB50" s="60">
        <f t="shared" ref="BB50" si="459">IFERROR(((BB20/BA20)^4-1)*100, "n/a")</f>
        <v>7.1899833254504442</v>
      </c>
      <c r="BC50" s="60">
        <f t="shared" ref="BC50" si="460">IFERROR(((BC20/BB20)^4-1)*100, "n/a")</f>
        <v>4.0142740570780377</v>
      </c>
      <c r="BD50" s="60">
        <f t="shared" ref="BD50" si="461">IFERROR(((BD20/BC20)^4-1)*100, "n/a")</f>
        <v>8.3974286289747457</v>
      </c>
      <c r="BE50" s="60">
        <f t="shared" ref="BE50" si="462">IFERROR(((BE20/BD20)^4-1)*100, "n/a")</f>
        <v>7.373851031824552</v>
      </c>
      <c r="BF50" s="60">
        <f t="shared" ref="BF50" si="463">IFERROR(((BF20/BE20)^4-1)*100, "n/a")</f>
        <v>6.5271423527903272</v>
      </c>
      <c r="BG50" s="60">
        <f t="shared" ref="BG50" si="464">IFERROR(((BG20/BF20)^4-1)*100, "n/a")</f>
        <v>3.3642533854725265</v>
      </c>
      <c r="BH50" s="60">
        <f t="shared" ref="BH50" si="465">IFERROR(((BH20/BG20)^4-1)*100, "n/a")</f>
        <v>5.7198379039674396</v>
      </c>
      <c r="BI50" s="60">
        <f t="shared" ref="BI50" si="466">IFERROR(((BI20/BH20)^4-1)*100, "n/a")</f>
        <v>3.0018091514584011</v>
      </c>
      <c r="BJ50" s="60">
        <f t="shared" ref="BJ50" si="467">IFERROR(((BJ20/BI20)^4-1)*100, "n/a")</f>
        <v>5.2808156362495362</v>
      </c>
      <c r="BK50" s="60">
        <f t="shared" ref="BK50" si="468">IFERROR(((BK20/BJ20)^4-1)*100, "n/a")</f>
        <v>6.9739160298415648</v>
      </c>
      <c r="BL50" s="60">
        <f t="shared" ref="BL50" si="469">IFERROR(((BL20/BK20)^4-1)*100, "n/a")</f>
        <v>3.7240662880029252</v>
      </c>
      <c r="BM50" s="60">
        <f t="shared" ref="BM50" si="470">IFERROR(((BM20/BL20)^4-1)*100, "n/a")</f>
        <v>7.8143694131136421</v>
      </c>
      <c r="BN50" s="60">
        <f t="shared" ref="BN50" si="471">IFERROR(((BN20/BM20)^4-1)*100, "n/a")</f>
        <v>0.86282621666642356</v>
      </c>
      <c r="BO50" s="60">
        <f t="shared" ref="BO50" si="472">IFERROR(((BO20/BN20)^4-1)*100, "n/a")</f>
        <v>3.5486663282116915</v>
      </c>
      <c r="BP50" s="60">
        <f t="shared" ref="BP50" si="473">IFERROR(((BP20/BO20)^4-1)*100, "n/a")</f>
        <v>4.4249954730297247</v>
      </c>
      <c r="BQ50" s="60">
        <f t="shared" ref="BQ50" si="474">IFERROR(((BQ20/BP20)^4-1)*100, "n/a")</f>
        <v>7.2638174808862477</v>
      </c>
      <c r="BR50" s="60">
        <f t="shared" ref="BR50" si="475">IFERROR(((BR20/BQ20)^4-1)*100, "n/a")</f>
        <v>2.4813183234538183</v>
      </c>
      <c r="BS50" s="60">
        <f t="shared" ref="BS50" si="476">IFERROR(((BS20/BR20)^4-1)*100, "n/a")</f>
        <v>0.40045186215926787</v>
      </c>
      <c r="BT50" s="60">
        <f t="shared" ref="BT50" si="477">IFERROR(((BT20/BS20)^4-1)*100, "n/a")</f>
        <v>5.5719660469284449</v>
      </c>
      <c r="BU50" s="60">
        <f t="shared" ref="BU50" si="478">IFERROR(((BU20/BT20)^4-1)*100, "n/a")</f>
        <v>4.6396514862801386</v>
      </c>
      <c r="BV50" s="60">
        <f t="shared" ref="BV50" si="479">IFERROR(((BV20/BU20)^4-1)*100, "n/a")</f>
        <v>0.85413919869354871</v>
      </c>
      <c r="BW50" s="60">
        <f t="shared" ref="BW50" si="480">IFERROR(((BW20/BV20)^4-1)*100, "n/a")</f>
        <v>7.2525694823377451</v>
      </c>
      <c r="BX50" s="60">
        <f t="shared" ref="BX50" si="481">IFERROR(((BX20/BW20)^4-1)*100, "n/a")</f>
        <v>2.9831350667351764</v>
      </c>
      <c r="BY50" s="60">
        <f t="shared" ref="BY50" si="482">IFERROR(((BY20/BX20)^4-1)*100, "n/a")</f>
        <v>3.601449471943341</v>
      </c>
      <c r="BZ50" s="60">
        <f t="shared" ref="BZ50" si="483">IFERROR(((BZ20/BY20)^4-1)*100, "n/a")</f>
        <v>4.6311334171844409</v>
      </c>
      <c r="CA50" s="60">
        <f t="shared" ref="CA50" si="484">IFERROR(((CA20/BZ20)^4-1)*100, "n/a")</f>
        <v>1.8644608726888778</v>
      </c>
      <c r="CB50" s="60">
        <f t="shared" ref="CB50" si="485">IFERROR(((CB20/CA20)^4-1)*100, "n/a")</f>
        <v>1.8836000056638547</v>
      </c>
      <c r="CC50" s="60">
        <f t="shared" ref="CC50" si="486">IFERROR(((CC20/CB20)^4-1)*100, "n/a")</f>
        <v>3.9301266246049238</v>
      </c>
      <c r="CD50" s="60">
        <f t="shared" ref="CD50" si="487">IFERROR(((CD20/CC20)^4-1)*100, "n/a")</f>
        <v>1.7471437371512355</v>
      </c>
      <c r="CE50" s="60">
        <f t="shared" ref="CE50" si="488">IFERROR(((CE20/CD20)^4-1)*100, "n/a")</f>
        <v>3.4120074192871996</v>
      </c>
      <c r="CF50" s="60">
        <f t="shared" ref="CF50" si="489">IFERROR(((CF20/CE20)^4-1)*100, "n/a")</f>
        <v>1.2192530251189826</v>
      </c>
      <c r="CG50" s="60">
        <f t="shared" ref="CG50" si="490">IFERROR(((CG20/CF20)^4-1)*100, "n/a")</f>
        <v>1.5985102569195719</v>
      </c>
      <c r="CH50" s="60">
        <f t="shared" ref="CH50" si="491">IFERROR(((CH20/CG20)^4-1)*100, "n/a")</f>
        <v>-3.0116342862702705</v>
      </c>
      <c r="CI50" s="60">
        <f t="shared" ref="CI50" si="492">IFERROR(((CI20/CH20)^4-1)*100, "n/a")</f>
        <v>-1.493018702027582</v>
      </c>
      <c r="CJ50" s="60">
        <f t="shared" ref="CJ50" si="493">IFERROR(((CJ20/CI20)^4-1)*100, "n/a")</f>
        <v>3.3570925260933304</v>
      </c>
      <c r="CK50" s="60">
        <f t="shared" ref="CK50" si="494">IFERROR(((CK20/CJ20)^4-1)*100, "n/a")</f>
        <v>2.0079023088221515</v>
      </c>
      <c r="CL50" s="60">
        <f t="shared" ref="CL50" si="495">IFERROR(((CL20/CK20)^4-1)*100, "n/a")</f>
        <v>-0.19816035000113086</v>
      </c>
      <c r="CM50" s="60">
        <f t="shared" ref="CM50" si="496">IFERROR(((CM20/CL20)^4-1)*100, "n/a")</f>
        <v>7.6993399272746066</v>
      </c>
      <c r="CN50" s="60">
        <f t="shared" ref="CN50" si="497">IFERROR(((CN20/CM20)^4-1)*100, "n/a")</f>
        <v>2.7414090770924604</v>
      </c>
      <c r="CO50" s="60">
        <f t="shared" ref="CO50" si="498">IFERROR(((CO20/CN20)^4-1)*100, "n/a")</f>
        <v>4.3575580486277188</v>
      </c>
      <c r="CP50" s="60">
        <f t="shared" ref="CP50" si="499">IFERROR(((CP20/CO20)^4-1)*100, "n/a")</f>
        <v>4.8516292126940641</v>
      </c>
      <c r="CQ50" s="60">
        <f t="shared" ref="CQ50" si="500">IFERROR(((CQ20/CP20)^4-1)*100, "n/a")</f>
        <v>1.5472619383280373</v>
      </c>
      <c r="CR50" s="60">
        <f t="shared" ref="CR50" si="501">IFERROR(((CR20/CQ20)^4-1)*100, "n/a")</f>
        <v>3.6863689580156178</v>
      </c>
      <c r="CS50" s="60">
        <f t="shared" ref="CS50" si="502">IFERROR(((CS20/CR20)^4-1)*100, "n/a")</f>
        <v>4.5250022735977335</v>
      </c>
      <c r="CT50" s="60">
        <f t="shared" ref="CT50" si="503">IFERROR(((CT20/CS20)^4-1)*100, "n/a")</f>
        <v>3.561418806817529</v>
      </c>
      <c r="CU50" s="60">
        <f t="shared" ref="CU50" si="504">IFERROR(((CU20/CT20)^4-1)*100, "n/a")</f>
        <v>4.6555899487012109</v>
      </c>
      <c r="CV50" s="60">
        <f t="shared" ref="CV50" si="505">IFERROR(((CV20/CU20)^4-1)*100, "n/a")</f>
        <v>3.1433354475443043</v>
      </c>
      <c r="CW50" s="60">
        <f t="shared" ref="CW50" si="506">IFERROR(((CW20/CV20)^4-1)*100, "n/a")</f>
        <v>3.0882023622776478</v>
      </c>
      <c r="CX50" s="60">
        <f t="shared" ref="CX50" si="507">IFERROR(((CX20/CW20)^4-1)*100, "n/a")</f>
        <v>4.3957512709151603</v>
      </c>
      <c r="CY50" s="60">
        <f t="shared" ref="CY50" si="508">IFERROR(((CY20/CX20)^4-1)*100, "n/a")</f>
        <v>0.99700568022762504</v>
      </c>
      <c r="CZ50" s="60">
        <f t="shared" ref="CZ50" si="509">IFERROR(((CZ20/CY20)^4-1)*100, "n/a")</f>
        <v>3.5524124699494841</v>
      </c>
      <c r="DA50" s="60">
        <f t="shared" ref="DA50" si="510">IFERROR(((DA20/CZ20)^4-1)*100, "n/a")</f>
        <v>3.6763168005791602</v>
      </c>
      <c r="DB50" s="60">
        <f t="shared" ref="DB50" si="511">IFERROR(((DB20/DA20)^4-1)*100, "n/a")</f>
        <v>2.8170161019952511</v>
      </c>
      <c r="DC50" s="60">
        <f t="shared" ref="DC50" si="512">IFERROR(((DC20/DB20)^4-1)*100, "n/a")</f>
        <v>3.7407079245746377</v>
      </c>
      <c r="DD50" s="60">
        <f t="shared" ref="DD50" si="513">IFERROR(((DD20/DC20)^4-1)*100, "n/a")</f>
        <v>4.3774909074767443</v>
      </c>
      <c r="DE50" s="60">
        <f t="shared" ref="DE50" si="514">IFERROR(((DE20/DD20)^4-1)*100, "n/a")</f>
        <v>2.4444323012271285</v>
      </c>
      <c r="DF50" s="60">
        <f t="shared" ref="DF50" si="515">IFERROR(((DF20/DE20)^4-1)*100, "n/a")</f>
        <v>3.2206593209179735</v>
      </c>
      <c r="DG50" s="60">
        <f t="shared" ref="DG50" si="516">IFERROR(((DG20/DF20)^4-1)*100, "n/a")</f>
        <v>4.2862455477573169</v>
      </c>
      <c r="DH50" s="60">
        <f t="shared" ref="DH50" si="517">IFERROR(((DH20/DG20)^4-1)*100, "n/a")</f>
        <v>1.8124138775581722</v>
      </c>
      <c r="DI50" s="60">
        <f t="shared" ref="DI50" si="518">IFERROR(((DI20/DH20)^4-1)*100, "n/a")</f>
        <v>6.9906902689279127</v>
      </c>
      <c r="DJ50" s="60">
        <f t="shared" ref="DJ50" si="519">IFERROR(((DJ20/DI20)^4-1)*100, "n/a")</f>
        <v>4.8638690501775717</v>
      </c>
      <c r="DK50" s="60">
        <f t="shared" ref="DK50" si="520">IFERROR(((DK20/DJ20)^4-1)*100, "n/a")</f>
        <v>4.1109068540541971</v>
      </c>
      <c r="DL50" s="60">
        <f t="shared" ref="DL50" si="521">IFERROR(((DL20/DK20)^4-1)*100, "n/a")</f>
        <v>7.2304403804030137</v>
      </c>
      <c r="DM50" s="60">
        <f t="shared" ref="DM50" si="522">IFERROR(((DM20/DL20)^4-1)*100, "n/a")</f>
        <v>5.3189880202483497</v>
      </c>
      <c r="DN50" s="60">
        <f t="shared" ref="DN50" si="523">IFERROR(((DN20/DM20)^4-1)*100, "n/a")</f>
        <v>5.9056585760496105</v>
      </c>
      <c r="DO50" s="60">
        <f t="shared" ref="DO50" si="524">IFERROR(((DO20/DN20)^4-1)*100, "n/a")</f>
        <v>3.9400172388036836</v>
      </c>
      <c r="DP50" s="60">
        <f t="shared" ref="DP50" si="525">IFERROR(((DP20/DO20)^4-1)*100, "n/a")</f>
        <v>5.9594186097918556</v>
      </c>
      <c r="DQ50" s="60">
        <f t="shared" ref="DQ50" si="526">IFERROR(((DQ20/DP20)^4-1)*100, "n/a")</f>
        <v>4.5913860544972485</v>
      </c>
      <c r="DR50" s="60">
        <f t="shared" ref="DR50" si="527">IFERROR(((DR20/DQ20)^4-1)*100, "n/a")</f>
        <v>5.9918399097892427</v>
      </c>
      <c r="DS50" s="60">
        <f t="shared" ref="DS50" si="528">IFERROR(((DS20/DR20)^4-1)*100, "n/a")</f>
        <v>6.2871102746055341</v>
      </c>
      <c r="DT50" s="60">
        <f t="shared" ref="DT50" si="529">IFERROR(((DT20/DS20)^4-1)*100, "n/a")</f>
        <v>3.9198694578262083</v>
      </c>
      <c r="DU50" s="60">
        <f t="shared" ref="DU50" si="530">IFERROR(((DU20/DT20)^4-1)*100, "n/a")</f>
        <v>3.9871268295550655</v>
      </c>
      <c r="DV50" s="60">
        <f t="shared" ref="DV50" si="531">IFERROR(((DV20/DU20)^4-1)*100, "n/a")</f>
        <v>3.4840404541158332</v>
      </c>
      <c r="DW50" s="60">
        <f t="shared" ref="DW50" si="532">IFERROR(((DW20/DV20)^4-1)*100, "n/a")</f>
        <v>1.6119911188887892</v>
      </c>
      <c r="DX50" s="60">
        <f t="shared" ref="DX50" si="533">IFERROR(((DX20/DW20)^4-1)*100, "n/a")</f>
        <v>0.94910413117503811</v>
      </c>
      <c r="DY50" s="60">
        <f t="shared" ref="DY50" si="534">IFERROR(((DY20/DX20)^4-1)*100, "n/a")</f>
        <v>1.3769631456036491</v>
      </c>
      <c r="DZ50" s="60">
        <f t="shared" ref="DZ50" si="535">IFERROR(((DZ20/DY20)^4-1)*100, "n/a")</f>
        <v>6.1162897844432962</v>
      </c>
      <c r="EA50" s="60">
        <f t="shared" ref="EA50" si="536">IFERROR(((EA20/DZ20)^4-1)*100, "n/a")</f>
        <v>1.2305000558006762</v>
      </c>
      <c r="EB50" s="60">
        <f t="shared" ref="EB50" si="537">IFERROR(((EB20/EA20)^4-1)*100, "n/a")</f>
        <v>2.0673232718538603</v>
      </c>
      <c r="EC50" s="60">
        <f t="shared" ref="EC50" si="538">IFERROR(((EC20/EB20)^4-1)*100, "n/a")</f>
        <v>2.9297184807593801</v>
      </c>
      <c r="ED50" s="60">
        <f t="shared" ref="ED50" si="539">IFERROR(((ED20/EC20)^4-1)*100, "n/a")</f>
        <v>2.3226166015174909</v>
      </c>
      <c r="EE50" s="60">
        <f t="shared" ref="EE50" si="540">IFERROR(((EE20/ED20)^4-1)*100, "n/a")</f>
        <v>1.892840926525996</v>
      </c>
      <c r="EF50" s="60">
        <f t="shared" ref="EF50" si="541">IFERROR(((EF20/EE20)^4-1)*100, "n/a")</f>
        <v>4.5686817521994216</v>
      </c>
      <c r="EG50" s="60">
        <f t="shared" ref="EG50" si="542">IFERROR(((EG20/EF20)^4-1)*100, "n/a")</f>
        <v>5.9979565252519462</v>
      </c>
      <c r="EH50" s="60">
        <f t="shared" ref="EH50" si="543">IFERROR(((EH20/EG20)^4-1)*100, "n/a")</f>
        <v>2.7392895119322969</v>
      </c>
      <c r="EI50" s="60">
        <f t="shared" ref="EI50" si="544">IFERROR(((EI20/EH20)^4-1)*100, "n/a")</f>
        <v>3.6066772377715939</v>
      </c>
      <c r="EJ50" s="60">
        <f t="shared" ref="EJ50" si="545">IFERROR(((EJ20/EI20)^4-1)*100, "n/a")</f>
        <v>2.5138556418708546</v>
      </c>
      <c r="EK50" s="60">
        <f t="shared" ref="EK50" si="546">IFERROR(((EK20/EJ20)^4-1)*100, "n/a")</f>
        <v>4.4942084217395095</v>
      </c>
      <c r="EL50" s="60">
        <f t="shared" ref="EL50" si="547">IFERROR(((EL20/EK20)^4-1)*100, "n/a")</f>
        <v>4.4231365973192549</v>
      </c>
      <c r="EM50" s="60">
        <f t="shared" ref="EM50" si="548">IFERROR(((EM20/EL20)^4-1)*100, "n/a")</f>
        <v>2.35308088005588</v>
      </c>
      <c r="EN50" s="60">
        <f t="shared" ref="EN50" si="549">IFERROR(((EN20/EM20)^4-1)*100, "n/a")</f>
        <v>4.6194522432423168</v>
      </c>
      <c r="EO50" s="60">
        <f t="shared" ref="EO50" si="550">IFERROR(((EO20/EN20)^4-1)*100, "n/a")</f>
        <v>3.9383091555457383</v>
      </c>
      <c r="EP50" s="60">
        <f t="shared" ref="EP50" si="551">IFERROR(((EP20/EO20)^4-1)*100, "n/a")</f>
        <v>1.1920483487714906</v>
      </c>
      <c r="EQ50" s="60">
        <f t="shared" ref="EQ50" si="552">IFERROR(((EQ20/EP20)^4-1)*100, "n/a")</f>
        <v>4.5369494876464467</v>
      </c>
      <c r="ER50" s="60">
        <f t="shared" ref="ER50" si="553">IFERROR(((ER20/EQ20)^4-1)*100, "n/a")</f>
        <v>2.0409204672041659</v>
      </c>
      <c r="ES50" s="60">
        <f t="shared" ref="ES50" si="554">IFERROR(((ES20/ER20)^4-1)*100, "n/a")</f>
        <v>2.4513833502858295</v>
      </c>
      <c r="ET50" s="60">
        <f t="shared" ref="ET50" si="555">IFERROR(((ET20/ES20)^4-1)*100, "n/a")</f>
        <v>3.9282375086762356</v>
      </c>
      <c r="EU50" s="60">
        <f t="shared" ref="EU50" si="556">IFERROR(((EU20/ET20)^4-1)*100, "n/a")</f>
        <v>2.2579105479514583</v>
      </c>
      <c r="EV50" s="60">
        <f t="shared" ref="EV50" si="557">IFERROR(((EV20/EU20)^4-1)*100, "n/a")</f>
        <v>0.74045279003749354</v>
      </c>
      <c r="EW50" s="60">
        <f t="shared" ref="EW50" si="558">IFERROR(((EW20/EV20)^4-1)*100, "n/a")</f>
        <v>2.2756576562724895</v>
      </c>
      <c r="EX50" s="60">
        <f t="shared" ref="EX50" si="559">IFERROR(((EX20/EW20)^4-1)*100, "n/a")</f>
        <v>1.1437029028473766</v>
      </c>
      <c r="EY50" s="60">
        <f t="shared" ref="EY50" si="560">IFERROR(((EY20/EX20)^4-1)*100, "n/a")</f>
        <v>-1.0601470519562173</v>
      </c>
      <c r="EZ50" s="60">
        <f t="shared" ref="EZ50" si="561">IFERROR(((EZ20/EY20)^4-1)*100, "n/a")</f>
        <v>0.6516937136694434</v>
      </c>
      <c r="FA50" s="60">
        <f t="shared" ref="FA50" si="562">IFERROR(((FA20/EZ20)^4-1)*100, "n/a")</f>
        <v>-2.9604486842555233</v>
      </c>
      <c r="FB50" s="60">
        <f t="shared" ref="FB50" si="563">IFERROR(((FB20/FA20)^4-1)*100, "n/a")</f>
        <v>-3.671673570710543</v>
      </c>
      <c r="FC50" s="60">
        <f t="shared" ref="FC50" si="564">IFERROR(((FC20/FB20)^4-1)*100, "n/a")</f>
        <v>-0.90122489158674934</v>
      </c>
      <c r="FD50" s="60">
        <f t="shared" ref="FD50" si="565">IFERROR(((FD20/FC20)^4-1)*100, "n/a")</f>
        <v>-1.6116287713689226</v>
      </c>
      <c r="FE50" s="60">
        <f t="shared" ref="FE50" si="566">IFERROR(((FE20/FD20)^4-1)*100, "n/a")</f>
        <v>2.7895062872741461</v>
      </c>
      <c r="FF50" s="60">
        <f t="shared" ref="FF50" si="567">IFERROR(((FF20/FE20)^4-1)*100, "n/a")</f>
        <v>-0.59357178746155537</v>
      </c>
      <c r="FG50" s="60">
        <f t="shared" ref="FG50" si="568">IFERROR(((FG20/FF20)^4-1)*100, "n/a")</f>
        <v>1.9930321888307789</v>
      </c>
      <c r="FH50" s="60">
        <f t="shared" ref="FH50" si="569">IFERROR(((FH20/FG20)^4-1)*100, "n/a")</f>
        <v>3.2190206994466619</v>
      </c>
      <c r="FI50" s="60">
        <f t="shared" ref="FI50" si="570">IFERROR(((FI20/FH20)^4-1)*100, "n/a")</f>
        <v>2.8270849604746573</v>
      </c>
      <c r="FJ50" s="60">
        <f t="shared" ref="FJ50" si="571">IFERROR(((FJ20/FI20)^4-1)*100, "n/a")</f>
        <v>2.673515476012911</v>
      </c>
      <c r="FK50" s="60">
        <f t="shared" ref="FK50" si="572">IFERROR(((FK20/FJ20)^4-1)*100, "n/a")</f>
        <v>1.7106987162292864</v>
      </c>
      <c r="FL50" s="60">
        <f t="shared" ref="FL50" si="573">IFERROR(((FL20/FK20)^4-1)*100, "n/a")</f>
        <v>0.89188110089120087</v>
      </c>
      <c r="FM50" s="60">
        <f t="shared" ref="FM50" si="574">IFERROR(((FM20/FL20)^4-1)*100, "n/a")</f>
        <v>1.572424033689912</v>
      </c>
      <c r="FN50" s="60">
        <f t="shared" ref="FN50" si="575">IFERROR(((FN20/FM20)^4-1)*100, "n/a")</f>
        <v>0.7345751550378754</v>
      </c>
      <c r="FO50" s="60">
        <f t="shared" ref="FO50" si="576">IFERROR(((FO20/FN20)^4-1)*100, "n/a")</f>
        <v>3.2503775432344728</v>
      </c>
      <c r="FP50" s="60">
        <f t="shared" ref="FP50" si="577">IFERROR(((FP20/FO20)^4-1)*100, "n/a")</f>
        <v>0.59549468578297127</v>
      </c>
      <c r="FQ50" s="60">
        <f t="shared" ref="FQ50" si="578">IFERROR(((FQ20/FP20)^4-1)*100, "n/a")</f>
        <v>0.65311862595420767</v>
      </c>
      <c r="FR50" s="60">
        <f t="shared" ref="FR50" si="579">IFERROR(((FR20/FQ20)^4-1)*100, "n/a")</f>
        <v>1.8072603478211047</v>
      </c>
      <c r="FS50" s="60">
        <f t="shared" ref="FS50" si="580">IFERROR(((FS20/FR20)^4-1)*100, "n/a")</f>
        <v>2.0890831313581382</v>
      </c>
      <c r="FT50" s="60">
        <f t="shared" ref="FT50" si="581">IFERROR(((FT20/FS20)^4-1)*100, "n/a")</f>
        <v>0.28823097458705593</v>
      </c>
      <c r="FU50" s="60">
        <f t="shared" ref="FU50" si="582">IFERROR(((FU20/FT20)^4-1)*100, "n/a")</f>
        <v>1.6355139336148072</v>
      </c>
      <c r="FV50" s="60">
        <f t="shared" ref="FV50" si="583">IFERROR(((FV20/FU20)^4-1)*100, "n/a")</f>
        <v>3.4905244265940993</v>
      </c>
      <c r="FW50" s="60">
        <f t="shared" ref="FW50" si="584">IFERROR(((FW20/FV20)^4-1)*100, "n/a")</f>
        <v>1.5609565795385638</v>
      </c>
      <c r="FX50" s="60">
        <f t="shared" ref="FX50" si="585">IFERROR(((FX20/FW20)^4-1)*100, "n/a")</f>
        <v>4.3642296493111132</v>
      </c>
      <c r="FY50" s="60">
        <f t="shared" ref="FY50" si="586">IFERROR(((FY20/FX20)^4-1)*100, "n/a")</f>
        <v>4.4653327862991254</v>
      </c>
      <c r="FZ50" s="60">
        <f t="shared" ref="FZ50" si="587">IFERROR(((FZ20/FY20)^4-1)*100, "n/a")</f>
        <v>4.6809166993255102</v>
      </c>
      <c r="GA50" s="60">
        <f t="shared" ref="GA50" si="588">IFERROR(((GA20/FZ20)^4-1)*100, "n/a")</f>
        <v>3.5124087391314118</v>
      </c>
      <c r="GB50" s="60">
        <f t="shared" ref="GB50" si="589">IFERROR(((GB20/GA20)^4-1)*100, "n/a")</f>
        <v>3.4052680486902354</v>
      </c>
      <c r="GC50" s="60">
        <f t="shared" ref="GC50" si="590">IFERROR(((GC20/GB20)^4-1)*100, "n/a")</f>
        <v>2.8737835583217963</v>
      </c>
      <c r="GD50" s="60">
        <f t="shared" ref="GD50" si="591">IFERROR(((GD20/GC20)^4-1)*100, "n/a")</f>
        <v>2.2812034448291607</v>
      </c>
      <c r="GE50" s="60">
        <f t="shared" ref="GE50" si="592">IFERROR(((GE20/GD20)^4-1)*100, "n/a")</f>
        <v>2.4170119896264497</v>
      </c>
      <c r="GF50" s="60">
        <f t="shared" ref="GF50" si="593">IFERROR(((GF20/GE20)^4-1)*100, "n/a")</f>
        <v>3.4215690336342863</v>
      </c>
      <c r="GG50" s="60">
        <f t="shared" ref="GG50" si="594">IFERROR(((GG20/GF20)^4-1)*100, "n/a")</f>
        <v>2.6524549541248055</v>
      </c>
      <c r="GH50" s="60">
        <f t="shared" ref="GH50" si="595">IFERROR(((GH20/GG20)^4-1)*100, "n/a")</f>
        <v>2.5752786660982574</v>
      </c>
      <c r="GI50" s="60">
        <f t="shared" ref="GI50" si="596">IFERROR(((GI20/GH20)^4-1)*100, "n/a")</f>
        <v>1.7867234981543412</v>
      </c>
      <c r="GJ50" s="60">
        <f t="shared" ref="GJ50" si="597">IFERROR(((GJ20/GI20)^4-1)*100, "n/a")</f>
        <v>2.8724948696657648</v>
      </c>
      <c r="GK50" s="60">
        <f t="shared" ref="GK50" si="598">IFERROR(((GK20/GJ20)^4-1)*100, "n/a")</f>
        <v>2.2234979254757814</v>
      </c>
      <c r="GL50" s="60">
        <f t="shared" ref="GL50" si="599">IFERROR(((GL20/GK20)^4-1)*100, "n/a")</f>
        <v>3.9180564468745294</v>
      </c>
      <c r="GM50" s="60">
        <f t="shared" ref="GM50" si="600">IFERROR(((GM20/GL20)^4-1)*100, "n/a")</f>
        <v>0.51727564873906839</v>
      </c>
      <c r="GN50" s="60">
        <f t="shared" ref="GN50" si="601">IFERROR(((GN20/GM20)^4-1)*100, "n/a")</f>
        <v>3.8005994309195712</v>
      </c>
      <c r="GO50" s="60">
        <f t="shared" ref="GO50" si="602">IFERROR(((GO20/GN20)^4-1)*100, "n/a")</f>
        <v>3.5120795218538614</v>
      </c>
      <c r="GP50" s="122">
        <f t="shared" ref="GP50" si="603">IFERROR(((GP20/GO20)^4-1)*100, "n/a")</f>
        <v>2.8366925087787376</v>
      </c>
      <c r="GQ50" s="122">
        <f t="shared" ref="GQ50" si="604">IFERROR(((GQ20/GP20)^4-1)*100, "n/a")</f>
        <v>3.301003667248259</v>
      </c>
      <c r="GR50" s="60">
        <f t="shared" ref="GR50" si="605">IFERROR(((GR20/GQ20)^4-1)*100, "n/a")</f>
        <v>2.9112100475027658</v>
      </c>
      <c r="GS50" s="60">
        <f t="shared" ref="GS50" si="606">IFERROR(((GS20/GR20)^4-1)*100, "n/a")</f>
        <v>2.9090839284276804</v>
      </c>
      <c r="GT50" s="60">
        <f t="shared" ref="GT50" si="607">IFERROR(((GT20/GS20)^4-1)*100, "n/a")</f>
        <v>2.7318482697000324</v>
      </c>
      <c r="GU50" s="60">
        <f t="shared" ref="GU50" si="608">IFERROR(((GU20/GT20)^4-1)*100, "n/a")</f>
        <v>2.3855434471040882</v>
      </c>
      <c r="GV50" s="60">
        <f t="shared" ref="GV50" si="609">IFERROR(((GV20/GU20)^4-1)*100, "n/a")</f>
        <v>2.11736991508642</v>
      </c>
      <c r="GW50" s="60">
        <f t="shared" ref="GW50" si="610">IFERROR(((GW20/GV20)^4-1)*100, "n/a")</f>
        <v>1.7244188264659455</v>
      </c>
      <c r="GX50" s="60">
        <f t="shared" ref="GX50" si="611">IFERROR(((GX20/GW20)^4-1)*100, "n/a")</f>
        <v>1.6027858717815313</v>
      </c>
      <c r="GY50" s="60">
        <f t="shared" ref="GY50" si="612">IFERROR(((GY20/GX20)^4-1)*100, "n/a")</f>
        <v>1.5575118352272543</v>
      </c>
      <c r="GZ50" s="122">
        <f t="shared" ref="GZ50" si="613">IFERROR(((GZ20/GY20)^4-1)*100, "n/a")</f>
        <v>1.5604055723929866</v>
      </c>
      <c r="HA50" s="122">
        <f t="shared" ref="HA50" si="614">IFERROR(((HA20/GZ20)^4-1)*100, "n/a")</f>
        <v>1.6493425950327989</v>
      </c>
      <c r="HB50" s="122">
        <f t="shared" ref="HB50" si="615">IFERROR(((HB20/HA20)^4-1)*100, "n/a")</f>
        <v>1.6603231913770555</v>
      </c>
      <c r="HC50" s="60">
        <f t="shared" ref="HC50" si="616">IFERROR(((HC20/HB20)^4-1)*100, "n/a")</f>
        <v>1.9310300620428711</v>
      </c>
      <c r="IW50"/>
      <c r="IX50"/>
      <c r="IY50"/>
    </row>
    <row r="51" spans="1:259">
      <c r="A51" s="7" t="s">
        <v>240</v>
      </c>
      <c r="B51" t="s">
        <v>231</v>
      </c>
      <c r="C51" s="60" t="str">
        <f ca="1">IFERROR(((C47/#REF!)^4-1)*100, "n/a")</f>
        <v>n/a</v>
      </c>
      <c r="D51" s="60" t="str">
        <f ca="1">IFERROR(((D47/#REF!)^4-1)*100, "n/a")</f>
        <v>n/a</v>
      </c>
      <c r="E51" s="60" t="str">
        <f ca="1">IFERROR(((E47/#REF!)^4-1)*100, "n/a")</f>
        <v>n/a</v>
      </c>
      <c r="F51" s="60" t="str">
        <f ca="1">IFERROR(((F47/#REF!)^4-1)*100, "n/a")</f>
        <v>n/a</v>
      </c>
      <c r="G51" s="60" t="str">
        <f ca="1">IFERROR(((G47/#REF!)^4-1)*100, "n/a")</f>
        <v>n/a</v>
      </c>
      <c r="H51" s="60" t="str">
        <f ca="1">IFERROR(((H47/#REF!)^4-1)*100, "n/a")</f>
        <v>n/a</v>
      </c>
      <c r="I51" s="60" t="str">
        <f ca="1">IFERROR(((I47/#REF!)^4-1)*100, "n/a")</f>
        <v>n/a</v>
      </c>
      <c r="J51" s="60" t="str">
        <f ca="1">IFERROR(((J47/#REF!)^4-1)*100, "n/a")</f>
        <v>n/a</v>
      </c>
      <c r="K51" s="60" t="str">
        <f ca="1">IFERROR(((K47/#REF!)^4-1)*100, "n/a")</f>
        <v>n/a</v>
      </c>
      <c r="L51" s="60" t="str">
        <f ca="1">IFERROR(((L47/K47)^4-1)*100, "n/a")</f>
        <v>n/a</v>
      </c>
      <c r="M51" s="60" t="str">
        <f ca="1">IFERROR(((M47/L47)^4-1)*100, "n/a")</f>
        <v>n/a</v>
      </c>
      <c r="N51" s="60" t="str">
        <f t="shared" ref="N51" ca="1" si="617">IFERROR(((N47/M47)^4-1)*100, "n/a")</f>
        <v>n/a</v>
      </c>
      <c r="O51" s="60">
        <f ca="1">IFERROR(((O47/N47)^4-1)*100, "n/a")</f>
        <v>6.432920900771899</v>
      </c>
      <c r="P51" s="60">
        <f t="shared" ref="P51" ca="1" si="618">IFERROR(((P47/O47)^4-1)*100, "n/a")</f>
        <v>-0.8080910509338568</v>
      </c>
      <c r="Q51" s="60">
        <f t="shared" ref="Q51" ca="1" si="619">IFERROR(((Q47/P47)^4-1)*100, "n/a")</f>
        <v>0.5043149963898319</v>
      </c>
      <c r="R51" s="60">
        <f t="shared" ref="R51" ca="1" si="620">IFERROR(((R47/Q47)^4-1)*100, "n/a")</f>
        <v>-1.1230352020896728</v>
      </c>
      <c r="S51" s="60">
        <f ca="1">IFERROR(((S47/R47)^4-1)*100, "n/a")</f>
        <v>-3.3856303026619239</v>
      </c>
      <c r="T51" s="60">
        <f ca="1">IFERROR(((T47/S47)^4-1)*100, "n/a")</f>
        <v>0.75059933312207061</v>
      </c>
      <c r="U51" s="60">
        <f t="shared" ref="U51:Z51" ca="1" si="621">IFERROR(((U47/T47)^4-1)*100, "n/a")</f>
        <v>0.88157650336480042</v>
      </c>
      <c r="V51" s="60">
        <f t="shared" ca="1" si="621"/>
        <v>-6.2896046783563531</v>
      </c>
      <c r="W51" s="60">
        <f t="shared" ca="1" si="621"/>
        <v>1.056229756968774</v>
      </c>
      <c r="X51" s="60">
        <f t="shared" ca="1" si="621"/>
        <v>2.1608872761099684</v>
      </c>
      <c r="Y51" s="60">
        <f t="shared" ca="1" si="621"/>
        <v>3.1418029945237125</v>
      </c>
      <c r="Z51" s="60">
        <f t="shared" ca="1" si="621"/>
        <v>3.2804734576341588</v>
      </c>
      <c r="AA51" s="60">
        <f t="shared" ref="AA51:CL51" ca="1" si="622">IFERROR(((AA47/Z47)^4-1)*100, "n/a")</f>
        <v>7.0276059488693532</v>
      </c>
      <c r="AB51" s="60">
        <f t="shared" ca="1" si="622"/>
        <v>4.3143418304372627</v>
      </c>
      <c r="AC51" s="60">
        <f t="shared" ca="1" si="622"/>
        <v>4.2963107448844351</v>
      </c>
      <c r="AD51" s="60">
        <f t="shared" ca="1" si="622"/>
        <v>5.3120783668962224</v>
      </c>
      <c r="AE51" s="60">
        <f t="shared" ca="1" si="622"/>
        <v>5.2551682516101206</v>
      </c>
      <c r="AF51" s="60">
        <f t="shared" ca="1" si="622"/>
        <v>3.5025475639592241</v>
      </c>
      <c r="AG51" s="60">
        <f t="shared" ca="1" si="622"/>
        <v>4.4645657683342721</v>
      </c>
      <c r="AH51" s="60">
        <f t="shared" ca="1" si="622"/>
        <v>6.747826924686251</v>
      </c>
      <c r="AI51" s="60">
        <f t="shared" ca="1" si="622"/>
        <v>3.1417813029402941</v>
      </c>
      <c r="AJ51" s="60">
        <f t="shared" ca="1" si="622"/>
        <v>9.3075439051081066</v>
      </c>
      <c r="AK51" s="60">
        <f t="shared" ca="1" si="622"/>
        <v>2.5814456778396222</v>
      </c>
      <c r="AL51" s="60">
        <f t="shared" ca="1" si="622"/>
        <v>4.0335623262402143</v>
      </c>
      <c r="AM51" s="60">
        <f t="shared" ca="1" si="622"/>
        <v>2.7657272431806712</v>
      </c>
      <c r="AN51" s="60">
        <f t="shared" ca="1" si="622"/>
        <v>6.2048326606012338E-2</v>
      </c>
      <c r="AO51" s="60">
        <f t="shared" ca="1" si="622"/>
        <v>3.748957816037346</v>
      </c>
      <c r="AP51" s="60">
        <f t="shared" ca="1" si="622"/>
        <v>0.98289499717241213</v>
      </c>
      <c r="AQ51" s="60">
        <f t="shared" ca="1" si="622"/>
        <v>-1.1666003949085013</v>
      </c>
      <c r="AR51" s="60">
        <f t="shared" ca="1" si="622"/>
        <v>-8.6638714189063553</v>
      </c>
      <c r="AS51" s="60">
        <f t="shared" ca="1" si="622"/>
        <v>2.8126405526131881</v>
      </c>
      <c r="AT51" s="60">
        <f t="shared" ca="1" si="622"/>
        <v>4.2382146334317916</v>
      </c>
      <c r="AU51" s="60">
        <f t="shared" ca="1" si="622"/>
        <v>1.4185319067070434</v>
      </c>
      <c r="AV51" s="60">
        <f t="shared" ca="1" si="622"/>
        <v>0.41484941027722932</v>
      </c>
      <c r="AW51" s="60">
        <f t="shared" ca="1" si="622"/>
        <v>2.3396224792781473</v>
      </c>
      <c r="AX51" s="60">
        <f t="shared" ca="1" si="622"/>
        <v>-2.3012167029522801</v>
      </c>
      <c r="AY51" s="60">
        <f t="shared" ca="1" si="622"/>
        <v>2.6944117033445014</v>
      </c>
      <c r="AZ51" s="60">
        <f t="shared" ca="1" si="622"/>
        <v>1.0184616886189435</v>
      </c>
      <c r="BA51" s="60">
        <f t="shared" ca="1" si="622"/>
        <v>1.8719801856593943</v>
      </c>
      <c r="BB51" s="60">
        <f t="shared" ca="1" si="622"/>
        <v>5.4032469160028906</v>
      </c>
      <c r="BC51" s="60">
        <f t="shared" ca="1" si="622"/>
        <v>2.3877366111301201</v>
      </c>
      <c r="BD51" s="60">
        <f t="shared" ca="1" si="622"/>
        <v>6.8833975875770559</v>
      </c>
      <c r="BE51" s="60">
        <f t="shared" ca="1" si="622"/>
        <v>6.3637351937608333</v>
      </c>
      <c r="BF51" s="60">
        <f t="shared" ca="1" si="622"/>
        <v>6.4656164280496586</v>
      </c>
      <c r="BG51" s="60">
        <f t="shared" ca="1" si="622"/>
        <v>3.9571417466272907</v>
      </c>
      <c r="BH51" s="60">
        <f t="shared" ca="1" si="622"/>
        <v>6.3842108402009767</v>
      </c>
      <c r="BI51" s="60">
        <f t="shared" ca="1" si="622"/>
        <v>3.7676079626557391</v>
      </c>
      <c r="BJ51" s="60">
        <f t="shared" ca="1" si="622"/>
        <v>5.8923324377093911</v>
      </c>
      <c r="BK51" s="60">
        <f t="shared" ca="1" si="622"/>
        <v>7.7540448447283694</v>
      </c>
      <c r="BL51" s="60">
        <f t="shared" ca="1" si="622"/>
        <v>3.813491968306737</v>
      </c>
      <c r="BM51" s="60">
        <f t="shared" ca="1" si="622"/>
        <v>7.8285486747704525</v>
      </c>
      <c r="BN51" s="60">
        <f t="shared" ca="1" si="622"/>
        <v>1.9422326665853973</v>
      </c>
      <c r="BO51" s="60">
        <f t="shared" ca="1" si="622"/>
        <v>3.9018702674846084</v>
      </c>
      <c r="BP51" s="60">
        <f t="shared" ca="1" si="622"/>
        <v>4.6571293964729144</v>
      </c>
      <c r="BQ51" s="60">
        <f t="shared" ca="1" si="622"/>
        <v>7.0138109036814278</v>
      </c>
      <c r="BR51" s="60">
        <f t="shared" ca="1" si="622"/>
        <v>2.8184199533528131</v>
      </c>
      <c r="BS51" s="60">
        <f t="shared" ca="1" si="622"/>
        <v>0.43066648588956369</v>
      </c>
      <c r="BT51" s="60">
        <f t="shared" ca="1" si="622"/>
        <v>6.3858685952100647</v>
      </c>
      <c r="BU51" s="60">
        <f t="shared" ca="1" si="622"/>
        <v>5.1921763213291561</v>
      </c>
      <c r="BV51" s="60">
        <f t="shared" ca="1" si="622"/>
        <v>1.4667146134544229</v>
      </c>
      <c r="BW51" s="60">
        <f t="shared" ca="1" si="622"/>
        <v>7.3088129882187047</v>
      </c>
      <c r="BX51" s="60">
        <f t="shared" ca="1" si="622"/>
        <v>3.2468309375563109</v>
      </c>
      <c r="BY51" s="60">
        <f t="shared" ca="1" si="622"/>
        <v>3.6430364352698641</v>
      </c>
      <c r="BZ51" s="60">
        <f t="shared" ca="1" si="622"/>
        <v>4.667267214104287</v>
      </c>
      <c r="CA51" s="60">
        <f t="shared" ca="1" si="622"/>
        <v>2.411141075665113</v>
      </c>
      <c r="CB51" s="60">
        <f t="shared" ca="1" si="622"/>
        <v>1.8762462074739306</v>
      </c>
      <c r="CC51" s="60">
        <f t="shared" ca="1" si="622"/>
        <v>3.8471679849557461</v>
      </c>
      <c r="CD51" s="60">
        <f t="shared" ca="1" si="622"/>
        <v>1.4645266392026013</v>
      </c>
      <c r="CE51" s="60">
        <f t="shared" ca="1" si="622"/>
        <v>2.8910906038422501</v>
      </c>
      <c r="CF51" s="60">
        <f t="shared" ca="1" si="622"/>
        <v>1.0496486162081764</v>
      </c>
      <c r="CG51" s="60">
        <f t="shared" ca="1" si="622"/>
        <v>1.1950156087253694</v>
      </c>
      <c r="CH51" s="60">
        <f t="shared" ca="1" si="622"/>
        <v>-3.2669293832204072</v>
      </c>
      <c r="CI51" s="60">
        <f t="shared" ca="1" si="622"/>
        <v>-2.1888851591617686</v>
      </c>
      <c r="CJ51" s="60">
        <f t="shared" ca="1" si="622"/>
        <v>1.9811945816914589</v>
      </c>
      <c r="CK51" s="60">
        <f t="shared" ca="1" si="622"/>
        <v>0.88948752469764081</v>
      </c>
      <c r="CL51" s="60">
        <f t="shared" ca="1" si="622"/>
        <v>-1.256105906191507</v>
      </c>
      <c r="CM51" s="60">
        <f t="shared" ref="CM51:EX51" ca="1" si="623">IFERROR(((CM47/CL47)^4-1)*100, "n/a")</f>
        <v>5.7760840488151777</v>
      </c>
      <c r="CN51" s="60">
        <f t="shared" ca="1" si="623"/>
        <v>1.4785210458167608</v>
      </c>
      <c r="CO51" s="60">
        <f t="shared" ca="1" si="623"/>
        <v>2.9867105595787313</v>
      </c>
      <c r="CP51" s="60">
        <f t="shared" ca="1" si="623"/>
        <v>3.9996316259824694</v>
      </c>
      <c r="CQ51" s="60">
        <f t="shared" ca="1" si="623"/>
        <v>1.0624068323625391</v>
      </c>
      <c r="CR51" s="60">
        <f t="shared" ca="1" si="623"/>
        <v>3.4799151605735101</v>
      </c>
      <c r="CS51" s="60">
        <f t="shared" ca="1" si="623"/>
        <v>4.4438280190986168</v>
      </c>
      <c r="CT51" s="60">
        <f t="shared" ca="1" si="623"/>
        <v>3.6525066898453584</v>
      </c>
      <c r="CU51" s="60">
        <f t="shared" ca="1" si="623"/>
        <v>4.8703229613443089</v>
      </c>
      <c r="CV51" s="60">
        <f t="shared" ca="1" si="623"/>
        <v>3.5521764479508056</v>
      </c>
      <c r="CW51" s="60">
        <f t="shared" ca="1" si="623"/>
        <v>3.572748040115048</v>
      </c>
      <c r="CX51" s="60">
        <f t="shared" ca="1" si="623"/>
        <v>4.4850570897325914</v>
      </c>
      <c r="CY51" s="60">
        <f t="shared" ca="1" si="623"/>
        <v>1.3187679973282629</v>
      </c>
      <c r="CZ51" s="60">
        <f t="shared" ca="1" si="623"/>
        <v>3.573330141570974</v>
      </c>
      <c r="DA51" s="60">
        <f t="shared" ca="1" si="623"/>
        <v>3.6314389941539904</v>
      </c>
      <c r="DB51" s="60">
        <f t="shared" ca="1" si="623"/>
        <v>3.2086117481056942</v>
      </c>
      <c r="DC51" s="60">
        <f t="shared" ca="1" si="623"/>
        <v>4.1434162553157794</v>
      </c>
      <c r="DD51" s="60">
        <f t="shared" ca="1" si="623"/>
        <v>4.637231396975583</v>
      </c>
      <c r="DE51" s="60">
        <f t="shared" ca="1" si="623"/>
        <v>2.9789405851847972</v>
      </c>
      <c r="DF51" s="60">
        <f t="shared" ca="1" si="623"/>
        <v>3.4217531423187397</v>
      </c>
      <c r="DG51" s="60">
        <f t="shared" ca="1" si="623"/>
        <v>4.9063288793653292</v>
      </c>
      <c r="DH51" s="60">
        <f t="shared" ca="1" si="623"/>
        <v>2.9593602809231401</v>
      </c>
      <c r="DI51" s="60">
        <f t="shared" ca="1" si="623"/>
        <v>7.6350432435654092</v>
      </c>
      <c r="DJ51" s="60">
        <f t="shared" ca="1" si="623"/>
        <v>5.6248889312865868</v>
      </c>
      <c r="DK51" s="60">
        <f t="shared" ca="1" si="623"/>
        <v>5.1597520920483309</v>
      </c>
      <c r="DL51" s="60">
        <f t="shared" ca="1" si="623"/>
        <v>7.8392133814345177</v>
      </c>
      <c r="DM51" s="60">
        <f t="shared" ca="1" si="623"/>
        <v>6.1360643642500268</v>
      </c>
      <c r="DN51" s="60">
        <f t="shared" ca="1" si="623"/>
        <v>6.6131711553471861</v>
      </c>
      <c r="DO51" s="60">
        <f t="shared" ca="1" si="623"/>
        <v>4.5563668990536321</v>
      </c>
      <c r="DP51" s="60">
        <f t="shared" ca="1" si="623"/>
        <v>6.2351881734125314</v>
      </c>
      <c r="DQ51" s="60">
        <f t="shared" ca="1" si="623"/>
        <v>4.9178060181471972</v>
      </c>
      <c r="DR51" s="60">
        <f t="shared" ca="1" si="623"/>
        <v>6.304541590836199</v>
      </c>
      <c r="DS51" s="60">
        <f t="shared" ca="1" si="623"/>
        <v>6.8060017921510063</v>
      </c>
      <c r="DT51" s="60">
        <f t="shared" ca="1" si="623"/>
        <v>4.3138750063054676</v>
      </c>
      <c r="DU51" s="60">
        <f t="shared" ca="1" si="623"/>
        <v>4.0490539268738912</v>
      </c>
      <c r="DV51" s="60">
        <f t="shared" ca="1" si="623"/>
        <v>3.5005164727459182</v>
      </c>
      <c r="DW51" s="60">
        <f t="shared" ca="1" si="623"/>
        <v>1.5471049614730781</v>
      </c>
      <c r="DX51" s="60">
        <f t="shared" ca="1" si="623"/>
        <v>0.82191640925528553</v>
      </c>
      <c r="DY51" s="60">
        <f t="shared" ca="1" si="623"/>
        <v>-0.16787178258323987</v>
      </c>
      <c r="DZ51" s="60">
        <f t="shared" ca="1" si="623"/>
        <v>4.3002942325357951</v>
      </c>
      <c r="EA51" s="60">
        <f t="shared" ca="1" si="623"/>
        <v>-0.52285586569003062</v>
      </c>
      <c r="EB51" s="60">
        <f t="shared" ca="1" si="623"/>
        <v>-0.40604873936952446</v>
      </c>
      <c r="EC51" s="60">
        <f t="shared" ca="1" si="623"/>
        <v>0.8311302420654032</v>
      </c>
      <c r="ED51" s="60">
        <f t="shared" ca="1" si="623"/>
        <v>0.66076379317385747</v>
      </c>
      <c r="EE51" s="60">
        <f t="shared" ca="1" si="623"/>
        <v>0.1447051506424879</v>
      </c>
      <c r="EF51" s="60">
        <f t="shared" ca="1" si="623"/>
        <v>2.9935219677688085</v>
      </c>
      <c r="EG51" s="60">
        <f t="shared" ca="1" si="623"/>
        <v>4.4736485158634709</v>
      </c>
      <c r="EH51" s="60">
        <f t="shared" ca="1" si="623"/>
        <v>1.7329873161714193</v>
      </c>
      <c r="EI51" s="60">
        <f t="shared" ca="1" si="623"/>
        <v>3.0790337905395093</v>
      </c>
      <c r="EJ51" s="60">
        <f t="shared" ca="1" si="623"/>
        <v>2.0961207697755668</v>
      </c>
      <c r="EK51" s="60">
        <f t="shared" ca="1" si="623"/>
        <v>4.4752048491406349</v>
      </c>
      <c r="EL51" s="60">
        <f t="shared" ca="1" si="623"/>
        <v>4.4177195996965235</v>
      </c>
      <c r="EM51" s="60">
        <f t="shared" ca="1" si="623"/>
        <v>3.0864093374643575</v>
      </c>
      <c r="EN51" s="60">
        <f t="shared" ca="1" si="623"/>
        <v>5.273362009708138</v>
      </c>
      <c r="EO51" s="60">
        <f t="shared" ca="1" si="623"/>
        <v>4.554399096875672</v>
      </c>
      <c r="EP51" s="60">
        <f t="shared" ca="1" si="623"/>
        <v>1.9689418759133215</v>
      </c>
      <c r="EQ51" s="60">
        <f t="shared" ca="1" si="623"/>
        <v>5.3208610460048433</v>
      </c>
      <c r="ER51" s="60">
        <f t="shared" ca="1" si="623"/>
        <v>2.9081690808805183</v>
      </c>
      <c r="ES51" s="60">
        <f t="shared" ca="1" si="623"/>
        <v>2.8874019259099937</v>
      </c>
      <c r="ET51" s="60">
        <f t="shared" ca="1" si="623"/>
        <v>4.5084285805007784</v>
      </c>
      <c r="EU51" s="60">
        <f t="shared" ca="1" si="623"/>
        <v>2.6811888058569266</v>
      </c>
      <c r="EV51" s="60">
        <f t="shared" ca="1" si="623"/>
        <v>1.2930502157082246</v>
      </c>
      <c r="EW51" s="60">
        <f t="shared" ca="1" si="623"/>
        <v>2.4222817281546849</v>
      </c>
      <c r="EX51" s="60">
        <f t="shared" ca="1" si="623"/>
        <v>0.9805880662114852</v>
      </c>
      <c r="EY51" s="60">
        <f t="shared" ref="EY51:HC51" ca="1" si="624">IFERROR(((EY47/EX47)^4-1)*100, "n/a")</f>
        <v>-1.1034504084222241</v>
      </c>
      <c r="EZ51" s="60">
        <f t="shared" ca="1" si="624"/>
        <v>-2.4822226018115234</v>
      </c>
      <c r="FA51" s="60">
        <f t="shared" ca="1" si="624"/>
        <v>-4.2802602040508226</v>
      </c>
      <c r="FB51" s="60">
        <f t="shared" ca="1" si="624"/>
        <v>-4.7701259914224465</v>
      </c>
      <c r="FC51" s="60">
        <f t="shared" ca="1" si="624"/>
        <v>-4.5122144063282192</v>
      </c>
      <c r="FD51" s="60">
        <f t="shared" ca="1" si="624"/>
        <v>-3.8410725912054189</v>
      </c>
      <c r="FE51" s="60">
        <f t="shared" ca="1" si="624"/>
        <v>-0.78417483856075831</v>
      </c>
      <c r="FF51" s="60">
        <f t="shared" ca="1" si="624"/>
        <v>-3.9242747384170329</v>
      </c>
      <c r="FG51" s="60">
        <f t="shared" ca="1" si="624"/>
        <v>-1.2350908588604992</v>
      </c>
      <c r="FH51" s="60">
        <f t="shared" ca="1" si="624"/>
        <v>1.2715766112062932</v>
      </c>
      <c r="FI51" s="60">
        <f t="shared" ca="1" si="624"/>
        <v>0.97182994973794568</v>
      </c>
      <c r="FJ51" s="60">
        <f t="shared" ca="1" si="624"/>
        <v>1.1735736592241253</v>
      </c>
      <c r="FK51" s="60">
        <f t="shared" ca="1" si="624"/>
        <v>2.1118967408370715</v>
      </c>
      <c r="FL51" s="60">
        <f t="shared" ca="1" si="624"/>
        <v>1.5728939070862369</v>
      </c>
      <c r="FM51" s="60">
        <f t="shared" ca="1" si="624"/>
        <v>2.4505971441079133</v>
      </c>
      <c r="FN51" s="60">
        <f t="shared" ca="1" si="624"/>
        <v>1.6672658863650547</v>
      </c>
      <c r="FO51" s="60">
        <f t="shared" ca="1" si="624"/>
        <v>4.3717559463547939</v>
      </c>
      <c r="FP51" s="60">
        <f t="shared" ca="1" si="624"/>
        <v>1.4781218453210565</v>
      </c>
      <c r="FQ51" s="60">
        <f t="shared" ca="1" si="624"/>
        <v>1.317533882196642</v>
      </c>
      <c r="FR51" s="60">
        <f t="shared" ca="1" si="624"/>
        <v>2.5956463283683062</v>
      </c>
      <c r="FS51" s="60">
        <f t="shared" ca="1" si="624"/>
        <v>3.3587732706847007</v>
      </c>
      <c r="FT51" s="60">
        <f t="shared" ca="1" si="624"/>
        <v>1.5839185449911586</v>
      </c>
      <c r="FU51" s="60">
        <f t="shared" ca="1" si="624"/>
        <v>2.2477378076810828</v>
      </c>
      <c r="FV51" s="60">
        <f t="shared" ca="1" si="624"/>
        <v>4.2152219294460558</v>
      </c>
      <c r="FW51" s="60">
        <f t="shared" ca="1" si="624"/>
        <v>2.5531103670221711</v>
      </c>
      <c r="FX51" s="60">
        <f t="shared" ca="1" si="624"/>
        <v>4.9966111190215656</v>
      </c>
      <c r="FY51" s="60">
        <f t="shared" ca="1" si="624"/>
        <v>4.9274160025904568</v>
      </c>
      <c r="FZ51" s="60">
        <f t="shared" ca="1" si="624"/>
        <v>4.9787244854154533</v>
      </c>
      <c r="GA51" s="60">
        <f t="shared" ca="1" si="624"/>
        <v>3.4915042098612847</v>
      </c>
      <c r="GB51" s="60">
        <f t="shared" ca="1" si="624"/>
        <v>3.4117552245475302</v>
      </c>
      <c r="GC51" s="60">
        <f t="shared" ca="1" si="624"/>
        <v>2.9561758583003028</v>
      </c>
      <c r="GD51" s="60">
        <f t="shared" ca="1" si="624"/>
        <v>2.3969150260479521</v>
      </c>
      <c r="GE51" s="60">
        <f t="shared" ca="1" si="624"/>
        <v>2.3416900913572958</v>
      </c>
      <c r="GF51" s="60">
        <f t="shared" ca="1" si="624"/>
        <v>3.3711064467598417</v>
      </c>
      <c r="GG51" s="60">
        <f t="shared" ca="1" si="624"/>
        <v>2.7592581747731604</v>
      </c>
      <c r="GH51" s="60">
        <f t="shared" ca="1" si="624"/>
        <v>2.5575085382668172</v>
      </c>
      <c r="GI51" s="60">
        <f t="shared" ca="1" si="624"/>
        <v>1.6463037525272339</v>
      </c>
      <c r="GJ51" s="60">
        <f t="shared" ca="1" si="624"/>
        <v>2.732495379138733</v>
      </c>
      <c r="GK51" s="60">
        <f t="shared" ca="1" si="624"/>
        <v>2.1245919383787948</v>
      </c>
      <c r="GL51" s="60">
        <f t="shared" ca="1" si="624"/>
        <v>3.8270990188551401</v>
      </c>
      <c r="GM51" s="60">
        <f t="shared" ca="1" si="624"/>
        <v>0.28866784586045746</v>
      </c>
      <c r="GN51" s="60">
        <f t="shared" ca="1" si="624"/>
        <v>3.328098537201174</v>
      </c>
      <c r="GO51" s="60">
        <f t="shared" ca="1" si="624"/>
        <v>3.2472418660132396</v>
      </c>
      <c r="GP51" s="122">
        <f t="shared" ca="1" si="624"/>
        <v>2.580674534156957</v>
      </c>
      <c r="GQ51" s="122">
        <f t="shared" ca="1" si="624"/>
        <v>3.0282337104642343</v>
      </c>
      <c r="GR51" s="60">
        <f t="shared" ca="1" si="624"/>
        <v>2.6424682442065972</v>
      </c>
      <c r="GS51" s="60">
        <f t="shared" ca="1" si="624"/>
        <v>2.5942727761303574</v>
      </c>
      <c r="GT51" s="60">
        <f t="shared" ca="1" si="624"/>
        <v>2.337933514826207</v>
      </c>
      <c r="GU51" s="60">
        <f t="shared" ca="1" si="624"/>
        <v>2.0368882893865958</v>
      </c>
      <c r="GV51" s="60">
        <f t="shared" ca="1" si="624"/>
        <v>1.7165988134823174</v>
      </c>
      <c r="GW51" s="60">
        <f t="shared" ca="1" si="624"/>
        <v>1.258178838030366</v>
      </c>
      <c r="GX51" s="60">
        <f t="shared" ca="1" si="624"/>
        <v>1.1447841089858191</v>
      </c>
      <c r="GY51" s="60">
        <f t="shared" ca="1" si="624"/>
        <v>1.2013338763860348</v>
      </c>
      <c r="GZ51" s="122">
        <f t="shared" ca="1" si="624"/>
        <v>1.1559069343627604</v>
      </c>
      <c r="HA51" s="122">
        <f t="shared" ca="1" si="624"/>
        <v>1.22922719480969</v>
      </c>
      <c r="HB51" s="122">
        <f t="shared" ca="1" si="624"/>
        <v>1.2566836903826983</v>
      </c>
      <c r="HC51" s="60">
        <f t="shared" ca="1" si="624"/>
        <v>1.5209811826702779</v>
      </c>
      <c r="IW51"/>
      <c r="IX51"/>
      <c r="IY51"/>
    </row>
    <row r="52" spans="1:259">
      <c r="A52" s="7" t="s">
        <v>189</v>
      </c>
      <c r="B52" t="s">
        <v>188</v>
      </c>
      <c r="C52" s="60" t="str">
        <f t="shared" ref="C52:K52" ca="1" si="625">IFERROR(C50-C51, "n/a")</f>
        <v>n/a</v>
      </c>
      <c r="D52" s="60" t="str">
        <f t="shared" ca="1" si="625"/>
        <v>n/a</v>
      </c>
      <c r="E52" s="60" t="str">
        <f t="shared" ca="1" si="625"/>
        <v>n/a</v>
      </c>
      <c r="F52" s="60" t="str">
        <f t="shared" ca="1" si="625"/>
        <v>n/a</v>
      </c>
      <c r="G52" s="60" t="str">
        <f t="shared" ca="1" si="625"/>
        <v>n/a</v>
      </c>
      <c r="H52" s="60" t="str">
        <f t="shared" ca="1" si="625"/>
        <v>n/a</v>
      </c>
      <c r="I52" s="60" t="str">
        <f t="shared" ca="1" si="625"/>
        <v>n/a</v>
      </c>
      <c r="J52" s="60" t="str">
        <f t="shared" ca="1" si="625"/>
        <v>n/a</v>
      </c>
      <c r="K52" s="60" t="str">
        <f t="shared" ca="1" si="625"/>
        <v>n/a</v>
      </c>
      <c r="L52" s="60" t="str">
        <f ca="1">IFERROR(L50-L51, "n/a")</f>
        <v>n/a</v>
      </c>
      <c r="M52" s="60" t="str">
        <f t="shared" ref="M52" ca="1" si="626">IFERROR(M50-M51, "n/a")</f>
        <v>n/a</v>
      </c>
      <c r="N52" s="60" t="str">
        <f ca="1">IFERROR(N50-N51, "n/a")</f>
        <v>n/a</v>
      </c>
      <c r="O52" s="60">
        <f ca="1">IFERROR(O50-O51, "n/a")</f>
        <v>1.0778282462012179</v>
      </c>
      <c r="P52" s="60">
        <f t="shared" ref="P52:R52" ca="1" si="627">IFERROR(P50-P51, "n/a")</f>
        <v>0.61759090188876486</v>
      </c>
      <c r="Q52" s="60">
        <f t="shared" ca="1" si="627"/>
        <v>0.91682222362929888</v>
      </c>
      <c r="R52" s="60">
        <f t="shared" ca="1" si="627"/>
        <v>-6.7841770277377034E-2</v>
      </c>
      <c r="S52" s="60">
        <f ca="1">IFERROR(S50-S51, "n/a")</f>
        <v>-0.14370839424407977</v>
      </c>
      <c r="T52" s="60">
        <f ca="1">IFERROR(T50-T51, "n/a")</f>
        <v>0.69409821658048543</v>
      </c>
      <c r="U52" s="60">
        <f t="shared" ref="U52:Z52" ca="1" si="628">IFERROR(U50-U51, "n/a")</f>
        <v>0.85452855262742045</v>
      </c>
      <c r="V52" s="60">
        <f t="shared" ca="1" si="628"/>
        <v>0.56811679473497456</v>
      </c>
      <c r="W52" s="60">
        <f t="shared" ca="1" si="628"/>
        <v>2.3353541959718171</v>
      </c>
      <c r="X52" s="60">
        <f t="shared" ca="1" si="628"/>
        <v>4.5900403323428485</v>
      </c>
      <c r="Y52" s="60">
        <f t="shared" ca="1" si="628"/>
        <v>2.6598225378285711</v>
      </c>
      <c r="Z52" s="60">
        <f t="shared" ca="1" si="628"/>
        <v>1.0964350648742016</v>
      </c>
      <c r="AA52" s="60">
        <f t="shared" ref="AA52" ca="1" si="629">IFERROR(AA50-AA51, "n/a")</f>
        <v>1.2057154088420896</v>
      </c>
      <c r="AB52" s="60">
        <f t="shared" ref="AB52" ca="1" si="630">IFERROR(AB50-AB51, "n/a")</f>
        <v>-0.57446093066753079</v>
      </c>
      <c r="AC52" s="60">
        <f t="shared" ref="AC52" ca="1" si="631">IFERROR(AC50-AC51, "n/a")</f>
        <v>-1.6203244227130931E-2</v>
      </c>
      <c r="AD52" s="60">
        <f t="shared" ref="AD52" ca="1" si="632">IFERROR(AD50-AD51, "n/a")</f>
        <v>-3.0391984456801246E-2</v>
      </c>
      <c r="AE52" s="60">
        <f t="shared" ref="AE52" ca="1" si="633">IFERROR(AE50-AE51, "n/a")</f>
        <v>-0.44790828835810093</v>
      </c>
      <c r="AF52" s="60">
        <f t="shared" ref="AF52" ca="1" si="634">IFERROR(AF50-AF51, "n/a")</f>
        <v>-1.3187686182989822</v>
      </c>
      <c r="AG52" s="60">
        <f t="shared" ref="AG52" ca="1" si="635">IFERROR(AG50-AG51, "n/a")</f>
        <v>-0.62762551310739934</v>
      </c>
      <c r="AH52" s="60">
        <f t="shared" ref="AH52" ca="1" si="636">IFERROR(AH50-AH51, "n/a")</f>
        <v>-0.59889801654762209</v>
      </c>
      <c r="AI52" s="60">
        <f t="shared" ref="AI52" ca="1" si="637">IFERROR(AI50-AI51, "n/a")</f>
        <v>-0.87197269497913954</v>
      </c>
      <c r="AJ52" s="60">
        <f t="shared" ref="AJ52" ca="1" si="638">IFERROR(AJ50-AJ51, "n/a")</f>
        <v>-0.47936195649229596</v>
      </c>
      <c r="AK52" s="60">
        <f t="shared" ref="AK52" ca="1" si="639">IFERROR(AK50-AK51, "n/a")</f>
        <v>-0.88888353043361512</v>
      </c>
      <c r="AL52" s="60">
        <f t="shared" ref="AL52" ca="1" si="640">IFERROR(AL50-AL51, "n/a")</f>
        <v>-0.76899819923936796</v>
      </c>
      <c r="AM52" s="60">
        <f t="shared" ref="AM52" ca="1" si="641">IFERROR(AM50-AM51, "n/a")</f>
        <v>-0.67987262315245545</v>
      </c>
      <c r="AN52" s="60">
        <f t="shared" ref="AN52" ca="1" si="642">IFERROR(AN50-AN51, "n/a")</f>
        <v>-0.31682827248864509</v>
      </c>
      <c r="AO52" s="60">
        <f t="shared" ref="AO52" ca="1" si="643">IFERROR(AO50-AO51, "n/a")</f>
        <v>0.1924990859773601</v>
      </c>
      <c r="AP52" s="60">
        <f t="shared" ref="AP52" ca="1" si="644">IFERROR(AP50-AP51, "n/a")</f>
        <v>2.2440929427047784E-2</v>
      </c>
      <c r="AQ52" s="60">
        <f t="shared" ref="AQ52" ca="1" si="645">IFERROR(AQ50-AQ51, "n/a")</f>
        <v>0.59825458240991836</v>
      </c>
      <c r="AR52" s="60">
        <f t="shared" ref="AR52" ca="1" si="646">IFERROR(AR50-AR51, "n/a")</f>
        <v>-4.9768345164480365E-2</v>
      </c>
      <c r="AS52" s="60">
        <f t="shared" ref="AS52" ca="1" si="647">IFERROR(AS50-AS51, "n/a")</f>
        <v>1.6509545102355361</v>
      </c>
      <c r="AT52" s="60">
        <f t="shared" ref="AT52" ca="1" si="648">IFERROR(AT50-AT51, "n/a")</f>
        <v>1.2750878673076116</v>
      </c>
      <c r="AU52" s="60">
        <f t="shared" ref="AU52" ca="1" si="649">IFERROR(AU50-AU51, "n/a")</f>
        <v>-7.6788299346786104E-2</v>
      </c>
      <c r="AV52" s="60">
        <f t="shared" ref="AV52" ca="1" si="650">IFERROR(AV50-AV51, "n/a")</f>
        <v>-0.37762452584466644</v>
      </c>
      <c r="AW52" s="60">
        <f t="shared" ref="AW52" ca="1" si="651">IFERROR(AW50-AW51, "n/a")</f>
        <v>-0.48465373689554614</v>
      </c>
      <c r="AX52" s="60">
        <f t="shared" ref="AX52" ca="1" si="652">IFERROR(AX50-AX51, "n/a")</f>
        <v>-0.40303278122282293</v>
      </c>
      <c r="AY52" s="60">
        <f t="shared" ref="AY52" ca="1" si="653">IFERROR(AY50-AY51, "n/a")</f>
        <v>0.28504097369030923</v>
      </c>
      <c r="AZ52" s="60">
        <f t="shared" ref="AZ52" ca="1" si="654">IFERROR(AZ50-AZ51, "n/a")</f>
        <v>0.20905981015708619</v>
      </c>
      <c r="BA52" s="60">
        <f t="shared" ref="BA52" ca="1" si="655">IFERROR(BA50-BA51, "n/a")</f>
        <v>0.83132608042788547</v>
      </c>
      <c r="BB52" s="60">
        <f t="shared" ref="BB52" ca="1" si="656">IFERROR(BB50-BB51, "n/a")</f>
        <v>1.7867364094475535</v>
      </c>
      <c r="BC52" s="60">
        <f t="shared" ref="BC52" ca="1" si="657">IFERROR(BC50-BC51, "n/a")</f>
        <v>1.6265374459479176</v>
      </c>
      <c r="BD52" s="60">
        <f t="shared" ref="BD52" ca="1" si="658">IFERROR(BD50-BD51, "n/a")</f>
        <v>1.5140310413976898</v>
      </c>
      <c r="BE52" s="60">
        <f t="shared" ref="BE52" ca="1" si="659">IFERROR(BE50-BE51, "n/a")</f>
        <v>1.0101158380637187</v>
      </c>
      <c r="BF52" s="60">
        <f t="shared" ref="BF52" ca="1" si="660">IFERROR(BF50-BF51, "n/a")</f>
        <v>6.1525924740668536E-2</v>
      </c>
      <c r="BG52" s="60">
        <f t="shared" ref="BG52" ca="1" si="661">IFERROR(BG50-BG51, "n/a")</f>
        <v>-0.59288836115476418</v>
      </c>
      <c r="BH52" s="60">
        <f t="shared" ref="BH52" ca="1" si="662">IFERROR(BH50-BH51, "n/a")</f>
        <v>-0.6643729362335371</v>
      </c>
      <c r="BI52" s="60">
        <f t="shared" ref="BI52" ca="1" si="663">IFERROR(BI50-BI51, "n/a")</f>
        <v>-0.76579881119733795</v>
      </c>
      <c r="BJ52" s="60">
        <f t="shared" ref="BJ52" ca="1" si="664">IFERROR(BJ50-BJ51, "n/a")</f>
        <v>-0.61151680145985488</v>
      </c>
      <c r="BK52" s="60">
        <f t="shared" ref="BK52" ca="1" si="665">IFERROR(BK50-BK51, "n/a")</f>
        <v>-0.78012881488680463</v>
      </c>
      <c r="BL52" s="60">
        <f t="shared" ref="BL52" ca="1" si="666">IFERROR(BL50-BL51, "n/a")</f>
        <v>-8.9425680303811816E-2</v>
      </c>
      <c r="BM52" s="60">
        <f t="shared" ref="BM52" ca="1" si="667">IFERROR(BM50-BM51, "n/a")</f>
        <v>-1.4179261656810382E-2</v>
      </c>
      <c r="BN52" s="60">
        <f t="shared" ref="BN52" ca="1" si="668">IFERROR(BN50-BN51, "n/a")</f>
        <v>-1.0794064499189737</v>
      </c>
      <c r="BO52" s="60">
        <f t="shared" ref="BO52" ca="1" si="669">IFERROR(BO50-BO51, "n/a")</f>
        <v>-0.35320393927291693</v>
      </c>
      <c r="BP52" s="60">
        <f t="shared" ref="BP52" ca="1" si="670">IFERROR(BP50-BP51, "n/a")</f>
        <v>-0.23213392344318962</v>
      </c>
      <c r="BQ52" s="60">
        <f t="shared" ref="BQ52" ca="1" si="671">IFERROR(BQ50-BQ51, "n/a")</f>
        <v>0.25000657720481989</v>
      </c>
      <c r="BR52" s="60">
        <f t="shared" ref="BR52" ca="1" si="672">IFERROR(BR50-BR51, "n/a")</f>
        <v>-0.33710162989899484</v>
      </c>
      <c r="BS52" s="60">
        <f t="shared" ref="BS52" ca="1" si="673">IFERROR(BS50-BS51, "n/a")</f>
        <v>-3.021462373029582E-2</v>
      </c>
      <c r="BT52" s="60">
        <f t="shared" ref="BT52" ca="1" si="674">IFERROR(BT50-BT51, "n/a")</f>
        <v>-0.81390254828161979</v>
      </c>
      <c r="BU52" s="60">
        <f t="shared" ref="BU52" ca="1" si="675">IFERROR(BU50-BU51, "n/a")</f>
        <v>-0.5525248350490175</v>
      </c>
      <c r="BV52" s="60">
        <f t="shared" ref="BV52" ca="1" si="676">IFERROR(BV50-BV51, "n/a")</f>
        <v>-0.61257541476087418</v>
      </c>
      <c r="BW52" s="60">
        <f t="shared" ref="BW52" ca="1" si="677">IFERROR(BW50-BW51, "n/a")</f>
        <v>-5.624350588095961E-2</v>
      </c>
      <c r="BX52" s="60">
        <f t="shared" ref="BX52" ca="1" si="678">IFERROR(BX50-BX51, "n/a")</f>
        <v>-0.26369587082113455</v>
      </c>
      <c r="BY52" s="60">
        <f t="shared" ref="BY52" ca="1" si="679">IFERROR(BY50-BY51, "n/a")</f>
        <v>-4.1586963326523119E-2</v>
      </c>
      <c r="BZ52" s="60">
        <f t="shared" ref="BZ52" ca="1" si="680">IFERROR(BZ50-BZ51, "n/a")</f>
        <v>-3.6133796919846084E-2</v>
      </c>
      <c r="CA52" s="60">
        <f t="shared" ref="CA52" ca="1" si="681">IFERROR(CA50-CA51, "n/a")</f>
        <v>-0.54668020297623521</v>
      </c>
      <c r="CB52" s="60">
        <f t="shared" ref="CB52" ca="1" si="682">IFERROR(CB50-CB51, "n/a")</f>
        <v>7.3537981899240989E-3</v>
      </c>
      <c r="CC52" s="60">
        <f t="shared" ref="CC52" ca="1" si="683">IFERROR(CC50-CC51, "n/a")</f>
        <v>8.2958639649177712E-2</v>
      </c>
      <c r="CD52" s="60">
        <f t="shared" ref="CD52" ca="1" si="684">IFERROR(CD50-CD51, "n/a")</f>
        <v>0.28261709794863421</v>
      </c>
      <c r="CE52" s="60">
        <f t="shared" ref="CE52" ca="1" si="685">IFERROR(CE50-CE51, "n/a")</f>
        <v>0.5209168154449495</v>
      </c>
      <c r="CF52" s="60">
        <f t="shared" ref="CF52" ca="1" si="686">IFERROR(CF50-CF51, "n/a")</f>
        <v>0.16960440891080619</v>
      </c>
      <c r="CG52" s="60">
        <f t="shared" ref="CG52" ca="1" si="687">IFERROR(CG50-CG51, "n/a")</f>
        <v>0.40349464819420255</v>
      </c>
      <c r="CH52" s="60">
        <f t="shared" ref="CH52" ca="1" si="688">IFERROR(CH50-CH51, "n/a")</f>
        <v>0.25529509695013664</v>
      </c>
      <c r="CI52" s="60">
        <f t="shared" ref="CI52" ca="1" si="689">IFERROR(CI50-CI51, "n/a")</f>
        <v>0.6958664571341866</v>
      </c>
      <c r="CJ52" s="60">
        <f t="shared" ref="CJ52" ca="1" si="690">IFERROR(CJ50-CJ51, "n/a")</f>
        <v>1.3758979444018715</v>
      </c>
      <c r="CK52" s="60">
        <f t="shared" ref="CK52" ca="1" si="691">IFERROR(CK50-CK51, "n/a")</f>
        <v>1.1184147841245107</v>
      </c>
      <c r="CL52" s="60">
        <f t="shared" ref="CL52" ca="1" si="692">IFERROR(CL50-CL51, "n/a")</f>
        <v>1.0579455561903761</v>
      </c>
      <c r="CM52" s="60">
        <f t="shared" ref="CM52" ca="1" si="693">IFERROR(CM50-CM51, "n/a")</f>
        <v>1.9232558784594289</v>
      </c>
      <c r="CN52" s="60">
        <f t="shared" ref="CN52" ca="1" si="694">IFERROR(CN50-CN51, "n/a")</f>
        <v>1.2628880312756996</v>
      </c>
      <c r="CO52" s="60">
        <f t="shared" ref="CO52" ca="1" si="695">IFERROR(CO50-CO51, "n/a")</f>
        <v>1.3708474890489875</v>
      </c>
      <c r="CP52" s="60">
        <f t="shared" ref="CP52" ca="1" si="696">IFERROR(CP50-CP51, "n/a")</f>
        <v>0.85199758671159476</v>
      </c>
      <c r="CQ52" s="60">
        <f t="shared" ref="CQ52" ca="1" si="697">IFERROR(CQ50-CQ51, "n/a")</f>
        <v>0.48485510596549819</v>
      </c>
      <c r="CR52" s="60">
        <f t="shared" ref="CR52" ca="1" si="698">IFERROR(CR50-CR51, "n/a")</f>
        <v>0.20645379744210768</v>
      </c>
      <c r="CS52" s="60">
        <f t="shared" ref="CS52" ca="1" si="699">IFERROR(CS50-CS51, "n/a")</f>
        <v>8.1174254499116749E-2</v>
      </c>
      <c r="CT52" s="60">
        <f t="shared" ref="CT52" ca="1" si="700">IFERROR(CT50-CT51, "n/a")</f>
        <v>-9.1087883027829442E-2</v>
      </c>
      <c r="CU52" s="60">
        <f t="shared" ref="CU52" ca="1" si="701">IFERROR(CU50-CU51, "n/a")</f>
        <v>-0.21473301264309796</v>
      </c>
      <c r="CV52" s="60">
        <f t="shared" ref="CV52" ca="1" si="702">IFERROR(CV50-CV51, "n/a")</f>
        <v>-0.40884100040650129</v>
      </c>
      <c r="CW52" s="60">
        <f t="shared" ref="CW52" ca="1" si="703">IFERROR(CW50-CW51, "n/a")</f>
        <v>-0.48454567783740021</v>
      </c>
      <c r="CX52" s="60">
        <f t="shared" ref="CX52" ca="1" si="704">IFERROR(CX50-CX51, "n/a")</f>
        <v>-8.930581881743116E-2</v>
      </c>
      <c r="CY52" s="60">
        <f t="shared" ref="CY52" ca="1" si="705">IFERROR(CY50-CY51, "n/a")</f>
        <v>-0.32176231710063785</v>
      </c>
      <c r="CZ52" s="60">
        <f t="shared" ref="CZ52" ca="1" si="706">IFERROR(CZ50-CZ51, "n/a")</f>
        <v>-2.0917671621489831E-2</v>
      </c>
      <c r="DA52" s="60">
        <f t="shared" ref="DA52" ca="1" si="707">IFERROR(DA50-DA51, "n/a")</f>
        <v>4.4877806425169808E-2</v>
      </c>
      <c r="DB52" s="60">
        <f t="shared" ref="DB52" ca="1" si="708">IFERROR(DB50-DB51, "n/a")</f>
        <v>-0.39159564611044306</v>
      </c>
      <c r="DC52" s="60">
        <f t="shared" ref="DC52" ca="1" si="709">IFERROR(DC50-DC51, "n/a")</f>
        <v>-0.40270833074114165</v>
      </c>
      <c r="DD52" s="60">
        <f t="shared" ref="DD52" ca="1" si="710">IFERROR(DD50-DD51, "n/a")</f>
        <v>-0.25974048949883866</v>
      </c>
      <c r="DE52" s="60">
        <f t="shared" ref="DE52" ca="1" si="711">IFERROR(DE50-DE51, "n/a")</f>
        <v>-0.5345082839576687</v>
      </c>
      <c r="DF52" s="60">
        <f t="shared" ref="DF52" ca="1" si="712">IFERROR(DF50-DF51, "n/a")</f>
        <v>-0.20109382140076626</v>
      </c>
      <c r="DG52" s="60">
        <f t="shared" ref="DG52" ca="1" si="713">IFERROR(DG50-DG51, "n/a")</f>
        <v>-0.62008333160801232</v>
      </c>
      <c r="DH52" s="60">
        <f t="shared" ref="DH52" ca="1" si="714">IFERROR(DH50-DH51, "n/a")</f>
        <v>-1.1469464033649679</v>
      </c>
      <c r="DI52" s="60">
        <f t="shared" ref="DI52" ca="1" si="715">IFERROR(DI50-DI51, "n/a")</f>
        <v>-0.64435297463749652</v>
      </c>
      <c r="DJ52" s="60">
        <f t="shared" ref="DJ52" ca="1" si="716">IFERROR(DJ50-DJ51, "n/a")</f>
        <v>-0.76101988110901519</v>
      </c>
      <c r="DK52" s="60">
        <f t="shared" ref="DK52" ca="1" si="717">IFERROR(DK50-DK51, "n/a")</f>
        <v>-1.0488452379941338</v>
      </c>
      <c r="DL52" s="60">
        <f t="shared" ref="DL52" ca="1" si="718">IFERROR(DL50-DL51, "n/a")</f>
        <v>-0.608773001031504</v>
      </c>
      <c r="DM52" s="60">
        <f t="shared" ref="DM52" ca="1" si="719">IFERROR(DM50-DM51, "n/a")</f>
        <v>-0.81707634400167706</v>
      </c>
      <c r="DN52" s="60">
        <f t="shared" ref="DN52" ca="1" si="720">IFERROR(DN50-DN51, "n/a")</f>
        <v>-0.70751257929757561</v>
      </c>
      <c r="DO52" s="60">
        <f t="shared" ref="DO52" ca="1" si="721">IFERROR(DO50-DO51, "n/a")</f>
        <v>-0.61634966024994853</v>
      </c>
      <c r="DP52" s="60">
        <f t="shared" ref="DP52" ca="1" si="722">IFERROR(DP50-DP51, "n/a")</f>
        <v>-0.27576956362067584</v>
      </c>
      <c r="DQ52" s="60">
        <f t="shared" ref="DQ52" ca="1" si="723">IFERROR(DQ50-DQ51, "n/a")</f>
        <v>-0.32641996364994874</v>
      </c>
      <c r="DR52" s="60">
        <f t="shared" ref="DR52" ca="1" si="724">IFERROR(DR50-DR51, "n/a")</f>
        <v>-0.31270168104695628</v>
      </c>
      <c r="DS52" s="60">
        <f t="shared" ref="DS52" ca="1" si="725">IFERROR(DS50-DS51, "n/a")</f>
        <v>-0.51889151754547225</v>
      </c>
      <c r="DT52" s="60">
        <f t="shared" ref="DT52" ca="1" si="726">IFERROR(DT50-DT51, "n/a")</f>
        <v>-0.39400554847925928</v>
      </c>
      <c r="DU52" s="60">
        <f t="shared" ref="DU52" ca="1" si="727">IFERROR(DU50-DU51, "n/a")</f>
        <v>-6.192709731882573E-2</v>
      </c>
      <c r="DV52" s="60">
        <f t="shared" ref="DV52" ca="1" si="728">IFERROR(DV50-DV51, "n/a")</f>
        <v>-1.6476018630084965E-2</v>
      </c>
      <c r="DW52" s="60">
        <f t="shared" ref="DW52" ca="1" si="729">IFERROR(DW50-DW51, "n/a")</f>
        <v>6.4886157415711132E-2</v>
      </c>
      <c r="DX52" s="60">
        <f t="shared" ref="DX52" ca="1" si="730">IFERROR(DX50-DX51, "n/a")</f>
        <v>0.12718772191975258</v>
      </c>
      <c r="DY52" s="60">
        <f t="shared" ref="DY52" ca="1" si="731">IFERROR(DY50-DY51, "n/a")</f>
        <v>1.5448349281868889</v>
      </c>
      <c r="DZ52" s="60">
        <f t="shared" ref="DZ52" ca="1" si="732">IFERROR(DZ50-DZ51, "n/a")</f>
        <v>1.8159955519075011</v>
      </c>
      <c r="EA52" s="60">
        <f t="shared" ref="EA52" ca="1" si="733">IFERROR(EA50-EA51, "n/a")</f>
        <v>1.7533559214907068</v>
      </c>
      <c r="EB52" s="60">
        <f t="shared" ref="EB52" ca="1" si="734">IFERROR(EB50-EB51, "n/a")</f>
        <v>2.4733720112233848</v>
      </c>
      <c r="EC52" s="60">
        <f t="shared" ref="EC52" ca="1" si="735">IFERROR(EC50-EC51, "n/a")</f>
        <v>2.0985882386939769</v>
      </c>
      <c r="ED52" s="60">
        <f t="shared" ref="ED52" ca="1" si="736">IFERROR(ED50-ED51, "n/a")</f>
        <v>1.6618528083436335</v>
      </c>
      <c r="EE52" s="60">
        <f t="shared" ref="EE52" ca="1" si="737">IFERROR(EE50-EE51, "n/a")</f>
        <v>1.7481357758835081</v>
      </c>
      <c r="EF52" s="60">
        <f t="shared" ref="EF52" ca="1" si="738">IFERROR(EF50-EF51, "n/a")</f>
        <v>1.5751597844306131</v>
      </c>
      <c r="EG52" s="60">
        <f t="shared" ref="EG52" ca="1" si="739">IFERROR(EG50-EG51, "n/a")</f>
        <v>1.5243080093884753</v>
      </c>
      <c r="EH52" s="60">
        <f t="shared" ref="EH52" ca="1" si="740">IFERROR(EH50-EH51, "n/a")</f>
        <v>1.0063021957608775</v>
      </c>
      <c r="EI52" s="60">
        <f t="shared" ref="EI52" ca="1" si="741">IFERROR(EI50-EI51, "n/a")</f>
        <v>0.52764344723208456</v>
      </c>
      <c r="EJ52" s="60">
        <f t="shared" ref="EJ52" ca="1" si="742">IFERROR(EJ50-EJ51, "n/a")</f>
        <v>0.41773487209528781</v>
      </c>
      <c r="EK52" s="60">
        <f t="shared" ref="EK52" ca="1" si="743">IFERROR(EK50-EK51, "n/a")</f>
        <v>1.9003572598874641E-2</v>
      </c>
      <c r="EL52" s="60">
        <f t="shared" ref="EL52" ca="1" si="744">IFERROR(EL50-EL51, "n/a")</f>
        <v>5.416997622731401E-3</v>
      </c>
      <c r="EM52" s="60">
        <f t="shared" ref="EM52" ca="1" si="745">IFERROR(EM50-EM51, "n/a")</f>
        <v>-0.73332845740847752</v>
      </c>
      <c r="EN52" s="60">
        <f t="shared" ref="EN52" ca="1" si="746">IFERROR(EN50-EN51, "n/a")</f>
        <v>-0.65390976646582111</v>
      </c>
      <c r="EO52" s="60">
        <f t="shared" ref="EO52" ca="1" si="747">IFERROR(EO50-EO51, "n/a")</f>
        <v>-0.61608994132993367</v>
      </c>
      <c r="EP52" s="60">
        <f t="shared" ref="EP52" ca="1" si="748">IFERROR(EP50-EP51, "n/a")</f>
        <v>-0.77689352714183091</v>
      </c>
      <c r="EQ52" s="60">
        <f t="shared" ref="EQ52" ca="1" si="749">IFERROR(EQ50-EQ51, "n/a")</f>
        <v>-0.78391155835839665</v>
      </c>
      <c r="ER52" s="60">
        <f t="shared" ref="ER52" ca="1" si="750">IFERROR(ER50-ER51, "n/a")</f>
        <v>-0.86724861367635242</v>
      </c>
      <c r="ES52" s="60">
        <f t="shared" ref="ES52" ca="1" si="751">IFERROR(ES50-ES51, "n/a")</f>
        <v>-0.43601857562416413</v>
      </c>
      <c r="ET52" s="60">
        <f t="shared" ref="ET52" ca="1" si="752">IFERROR(ET50-ET51, "n/a")</f>
        <v>-0.58019107182454288</v>
      </c>
      <c r="EU52" s="60">
        <f t="shared" ref="EU52" ca="1" si="753">IFERROR(EU50-EU51, "n/a")</f>
        <v>-0.42327825790546836</v>
      </c>
      <c r="EV52" s="60">
        <f t="shared" ref="EV52" ca="1" si="754">IFERROR(EV50-EV51, "n/a")</f>
        <v>-0.55259742567073111</v>
      </c>
      <c r="EW52" s="60">
        <f t="shared" ref="EW52" ca="1" si="755">IFERROR(EW50-EW51, "n/a")</f>
        <v>-0.14662407188219539</v>
      </c>
      <c r="EX52" s="60">
        <f t="shared" ref="EX52" ca="1" si="756">IFERROR(EX50-EX51, "n/a")</f>
        <v>0.16311483663589144</v>
      </c>
      <c r="EY52" s="60">
        <f t="shared" ref="EY52" ca="1" si="757">IFERROR(EY50-EY51, "n/a")</f>
        <v>4.3303356466006804E-2</v>
      </c>
      <c r="EZ52" s="60">
        <f t="shared" ref="EZ52" ca="1" si="758">IFERROR(EZ50-EZ51, "n/a")</f>
        <v>3.1339163154809668</v>
      </c>
      <c r="FA52" s="60">
        <f t="shared" ref="FA52" ca="1" si="759">IFERROR(FA50-FA51, "n/a")</f>
        <v>1.3198115197952993</v>
      </c>
      <c r="FB52" s="60">
        <f t="shared" ref="FB52" ca="1" si="760">IFERROR(FB50-FB51, "n/a")</f>
        <v>1.0984524207119035</v>
      </c>
      <c r="FC52" s="60">
        <f t="shared" ref="FC52" ca="1" si="761">IFERROR(FC50-FC51, "n/a")</f>
        <v>3.6109895147414699</v>
      </c>
      <c r="FD52" s="60">
        <f t="shared" ref="FD52" ca="1" si="762">IFERROR(FD50-FD51, "n/a")</f>
        <v>2.2294438198364963</v>
      </c>
      <c r="FE52" s="60">
        <f t="shared" ref="FE52" ca="1" si="763">IFERROR(FE50-FE51, "n/a")</f>
        <v>3.5736811258349044</v>
      </c>
      <c r="FF52" s="60">
        <f t="shared" ref="FF52" ca="1" si="764">IFERROR(FF50-FF51, "n/a")</f>
        <v>3.3307029509554775</v>
      </c>
      <c r="FG52" s="60">
        <f t="shared" ref="FG52" ca="1" si="765">IFERROR(FG50-FG51, "n/a")</f>
        <v>3.2281230476912781</v>
      </c>
      <c r="FH52" s="60">
        <f t="shared" ref="FH52" ca="1" si="766">IFERROR(FH50-FH51, "n/a")</f>
        <v>1.9474440882403687</v>
      </c>
      <c r="FI52" s="60">
        <f t="shared" ref="FI52" ca="1" si="767">IFERROR(FI50-FI51, "n/a")</f>
        <v>1.8552550107367116</v>
      </c>
      <c r="FJ52" s="60">
        <f t="shared" ref="FJ52" ca="1" si="768">IFERROR(FJ50-FJ51, "n/a")</f>
        <v>1.4999418167887857</v>
      </c>
      <c r="FK52" s="60">
        <f t="shared" ref="FK52" ca="1" si="769">IFERROR(FK50-FK51, "n/a")</f>
        <v>-0.40119802460778509</v>
      </c>
      <c r="FL52" s="60">
        <f t="shared" ref="FL52" ca="1" si="770">IFERROR(FL50-FL51, "n/a")</f>
        <v>-0.68101280619503601</v>
      </c>
      <c r="FM52" s="60">
        <f t="shared" ref="FM52" ca="1" si="771">IFERROR(FM50-FM51, "n/a")</f>
        <v>-0.87817311041800128</v>
      </c>
      <c r="FN52" s="60">
        <f t="shared" ref="FN52" ca="1" si="772">IFERROR(FN50-FN51, "n/a")</f>
        <v>-0.93269073132717928</v>
      </c>
      <c r="FO52" s="60">
        <f t="shared" ref="FO52" ca="1" si="773">IFERROR(FO50-FO51, "n/a")</f>
        <v>-1.1213784031203211</v>
      </c>
      <c r="FP52" s="60">
        <f t="shared" ref="FP52" ca="1" si="774">IFERROR(FP50-FP51, "n/a")</f>
        <v>-0.88262715953808524</v>
      </c>
      <c r="FQ52" s="60">
        <f t="shared" ref="FQ52" ca="1" si="775">IFERROR(FQ50-FQ51, "n/a")</f>
        <v>-0.66441525624243436</v>
      </c>
      <c r="FR52" s="60">
        <f t="shared" ref="FR52" ca="1" si="776">IFERROR(FR50-FR51, "n/a")</f>
        <v>-0.78838598054720155</v>
      </c>
      <c r="FS52" s="60">
        <f t="shared" ref="FS52" ca="1" si="777">IFERROR(FS50-FS51, "n/a")</f>
        <v>-1.2696901393265625</v>
      </c>
      <c r="FT52" s="60">
        <f t="shared" ref="FT52" ca="1" si="778">IFERROR(FT50-FT51, "n/a")</f>
        <v>-1.2956875704041027</v>
      </c>
      <c r="FU52" s="60">
        <f t="shared" ref="FU52" ca="1" si="779">IFERROR(FU50-FU51, "n/a")</f>
        <v>-0.61222387406627554</v>
      </c>
      <c r="FV52" s="60">
        <f t="shared" ref="FV52" ca="1" si="780">IFERROR(FV50-FV51, "n/a")</f>
        <v>-0.72469750285195644</v>
      </c>
      <c r="FW52" s="60">
        <f t="shared" ref="FW52" ca="1" si="781">IFERROR(FW50-FW51, "n/a")</f>
        <v>-0.99215378748360727</v>
      </c>
      <c r="FX52" s="60">
        <f t="shared" ref="FX52" ca="1" si="782">IFERROR(FX50-FX51, "n/a")</f>
        <v>-0.63238146971045239</v>
      </c>
      <c r="FY52" s="60">
        <f t="shared" ref="FY52" ca="1" si="783">IFERROR(FY50-FY51, "n/a")</f>
        <v>-0.46208321629133131</v>
      </c>
      <c r="FZ52" s="60">
        <f t="shared" ref="FZ52" ca="1" si="784">IFERROR(FZ50-FZ51, "n/a")</f>
        <v>-0.29780778608994307</v>
      </c>
      <c r="GA52" s="60">
        <f t="shared" ref="GA52" ca="1" si="785">IFERROR(GA50-GA51, "n/a")</f>
        <v>2.0904529270127092E-2</v>
      </c>
      <c r="GB52" s="60">
        <f t="shared" ref="GB52" ca="1" si="786">IFERROR(GB50-GB51, "n/a")</f>
        <v>-6.4871758572948579E-3</v>
      </c>
      <c r="GC52" s="60">
        <f t="shared" ref="GC52" ca="1" si="787">IFERROR(GC50-GC51, "n/a")</f>
        <v>-8.23922999785065E-2</v>
      </c>
      <c r="GD52" s="60">
        <f t="shared" ref="GD52" ca="1" si="788">IFERROR(GD50-GD51, "n/a")</f>
        <v>-0.11571158121879144</v>
      </c>
      <c r="GE52" s="60">
        <f t="shared" ref="GE52" ca="1" si="789">IFERROR(GE50-GE51, "n/a")</f>
        <v>7.532189826915392E-2</v>
      </c>
      <c r="GF52" s="60">
        <f t="shared" ref="GF52" ca="1" si="790">IFERROR(GF50-GF51, "n/a")</f>
        <v>5.0462586874444604E-2</v>
      </c>
      <c r="GG52" s="60">
        <f t="shared" ref="GG52" ca="1" si="791">IFERROR(GG50-GG51, "n/a")</f>
        <v>-0.1068032206483549</v>
      </c>
      <c r="GH52" s="60">
        <f t="shared" ref="GH52" ca="1" si="792">IFERROR(GH50-GH51, "n/a")</f>
        <v>1.7770127831440163E-2</v>
      </c>
      <c r="GI52" s="60">
        <f t="shared" ref="GI52" ca="1" si="793">IFERROR(GI50-GI51, "n/a")</f>
        <v>0.14041974562710724</v>
      </c>
      <c r="GJ52" s="60">
        <f t="shared" ref="GJ52" ca="1" si="794">IFERROR(GJ50-GJ51, "n/a")</f>
        <v>0.13999949052703187</v>
      </c>
      <c r="GK52" s="60">
        <f t="shared" ref="GK52" ca="1" si="795">IFERROR(GK50-GK51, "n/a")</f>
        <v>9.8905987096986614E-2</v>
      </c>
      <c r="GL52" s="60">
        <f t="shared" ref="GL52" ca="1" si="796">IFERROR(GL50-GL51, "n/a")</f>
        <v>9.0957428019389219E-2</v>
      </c>
      <c r="GM52" s="60">
        <f t="shared" ref="GM52" ca="1" si="797">IFERROR(GM50-GM51, "n/a")</f>
        <v>0.22860780287861093</v>
      </c>
      <c r="GN52" s="60">
        <f t="shared" ref="GN52" ca="1" si="798">IFERROR(GN50-GN51, "n/a")</f>
        <v>0.47250089371839721</v>
      </c>
      <c r="GO52" s="60">
        <f t="shared" ref="GO52" ca="1" si="799">IFERROR(GO50-GO51, "n/a")</f>
        <v>0.2648376558406218</v>
      </c>
      <c r="GP52" s="122">
        <f t="shared" ref="GP52" ca="1" si="800">IFERROR(GP50-GP51, "n/a")</f>
        <v>0.25601797462178055</v>
      </c>
      <c r="GQ52" s="122">
        <f t="shared" ref="GQ52" ca="1" si="801">IFERROR(GQ50-GQ51, "n/a")</f>
        <v>0.27276995678402471</v>
      </c>
      <c r="GR52" s="60">
        <f t="shared" ref="GR52" ca="1" si="802">IFERROR(GR50-GR51, "n/a")</f>
        <v>0.26874180329616859</v>
      </c>
      <c r="GS52" s="60">
        <f t="shared" ref="GS52" ca="1" si="803">IFERROR(GS50-GS51, "n/a")</f>
        <v>0.31481115229732293</v>
      </c>
      <c r="GT52" s="60">
        <f t="shared" ref="GT52" ca="1" si="804">IFERROR(GT50-GT51, "n/a")</f>
        <v>0.39391475487382532</v>
      </c>
      <c r="GU52" s="60">
        <f t="shared" ref="GU52" ca="1" si="805">IFERROR(GU50-GU51, "n/a")</f>
        <v>0.34865515771749234</v>
      </c>
      <c r="GV52" s="60">
        <f t="shared" ref="GV52" ca="1" si="806">IFERROR(GV50-GV51, "n/a")</f>
        <v>0.40077110160410268</v>
      </c>
      <c r="GW52" s="60">
        <f t="shared" ref="GW52" ca="1" si="807">IFERROR(GW50-GW51, "n/a")</f>
        <v>0.46623998843557946</v>
      </c>
      <c r="GX52" s="60">
        <f t="shared" ref="GX52" ca="1" si="808">IFERROR(GX50-GX51, "n/a")</f>
        <v>0.45800176279571225</v>
      </c>
      <c r="GY52" s="60">
        <f t="shared" ref="GY52" ca="1" si="809">IFERROR(GY50-GY51, "n/a")</f>
        <v>0.3561779588412195</v>
      </c>
      <c r="GZ52" s="122">
        <f t="shared" ref="GZ52" ca="1" si="810">IFERROR(GZ50-GZ51, "n/a")</f>
        <v>0.40449863803022623</v>
      </c>
      <c r="HA52" s="122">
        <f t="shared" ref="HA52" ca="1" si="811">IFERROR(HA50-HA51, "n/a")</f>
        <v>0.42011540022310889</v>
      </c>
      <c r="HB52" s="122">
        <f t="shared" ref="HB52" ca="1" si="812">IFERROR(HB50-HB51, "n/a")</f>
        <v>0.40363950099435719</v>
      </c>
      <c r="HC52" s="60">
        <f t="shared" ref="HC52" ca="1" si="813">IFERROR(HC50-HC51, "n/a")</f>
        <v>0.41004887937259316</v>
      </c>
      <c r="IW52"/>
      <c r="IX52"/>
      <c r="IY52"/>
    </row>
    <row r="53" spans="1:259">
      <c r="A53" s="7" t="s">
        <v>338</v>
      </c>
      <c r="B53" t="s">
        <v>200</v>
      </c>
      <c r="C53" s="60" t="str">
        <f>IFERROR(((C19/#REF!)^4-1), "n/a")</f>
        <v>n/a</v>
      </c>
      <c r="D53" s="60" t="str">
        <f>IFERROR(((D19/#REF!)^4-1), "n/a")</f>
        <v>n/a</v>
      </c>
      <c r="E53" s="60" t="str">
        <f>IFERROR(((E19/#REF!)^4-1), "n/a")</f>
        <v>n/a</v>
      </c>
      <c r="F53" s="60" t="str">
        <f>IFERROR(((F19/#REF!)^4-1), "n/a")</f>
        <v>n/a</v>
      </c>
      <c r="G53" s="60" t="str">
        <f>IFERROR(((G19/#REF!)^4-1), "n/a")</f>
        <v>n/a</v>
      </c>
      <c r="H53" s="60" t="str">
        <f>IFERROR(((H19/#REF!)^4-1), "n/a")</f>
        <v>n/a</v>
      </c>
      <c r="I53" s="60" t="str">
        <f>IFERROR(((I19/#REF!)^4-1), "n/a")</f>
        <v>n/a</v>
      </c>
      <c r="J53" s="60" t="str">
        <f>IFERROR(((J19/#REF!)^4-1), "n/a")</f>
        <v>n/a</v>
      </c>
      <c r="K53" s="60" t="str">
        <f>IFERROR(((K19/#REF!)^4-1), "n/a")</f>
        <v>n/a</v>
      </c>
      <c r="L53" s="60">
        <f t="shared" ref="L53" si="814">IFERROR(((L19/K19)^4-1), "n/a")</f>
        <v>2.9187315870365715E-2</v>
      </c>
      <c r="M53" s="60">
        <f t="shared" ref="M53" si="815">IFERROR(((M19/L19)^4-1), "n/a")</f>
        <v>2.9592604420552782E-2</v>
      </c>
      <c r="N53" s="60">
        <f t="shared" ref="N53" si="816">IFERROR(((N19/M19)^4-1), "n/a")</f>
        <v>3.0294004946366027E-2</v>
      </c>
      <c r="O53" s="60">
        <f t="shared" ref="O53" si="817">IFERROR(((O19/N19)^4-1), "n/a")</f>
        <v>3.1282897099228268E-2</v>
      </c>
      <c r="P53" s="60">
        <f t="shared" ref="P53" si="818">IFERROR(((P19/O19)^4-1), "n/a")</f>
        <v>3.2928285103024368E-2</v>
      </c>
      <c r="Q53" s="60">
        <f t="shared" ref="Q53" si="819">IFERROR(((Q19/P19)^4-1), "n/a")</f>
        <v>3.385921600267916E-2</v>
      </c>
      <c r="R53" s="60">
        <f t="shared" ref="R53" si="820">IFERROR(((R19/Q19)^4-1), "n/a")</f>
        <v>3.484008574974351E-2</v>
      </c>
      <c r="S53" s="60">
        <f t="shared" ref="S53:T53" si="821">IFERROR(((S19/R19)^4-1), "n/a")</f>
        <v>3.60160279613575E-2</v>
      </c>
      <c r="T53" s="60">
        <f t="shared" si="821"/>
        <v>3.7159630346031314E-2</v>
      </c>
      <c r="U53" s="60">
        <f t="shared" ref="U53" si="822">IFERROR(((U19/T19)^4-1), "n/a")</f>
        <v>3.7253324232770169E-2</v>
      </c>
      <c r="V53" s="60">
        <f t="shared" ref="V53" si="823">IFERROR(((V19/U19)^4-1), "n/a")</f>
        <v>3.6909608430275576E-2</v>
      </c>
      <c r="W53" s="60">
        <f t="shared" ref="W53" si="824">IFERROR(((W19/V19)^4-1), "n/a")</f>
        <v>3.5645830711058091E-2</v>
      </c>
      <c r="X53" s="60">
        <f t="shared" ref="X53" si="825">IFERROR(((X19/W19)^4-1), "n/a")</f>
        <v>3.4131393189048786E-2</v>
      </c>
      <c r="Y53" s="60">
        <f t="shared" ref="Y53" si="826">IFERROR(((Y19/X19)^4-1), "n/a")</f>
        <v>3.3283309634434266E-2</v>
      </c>
      <c r="Z53" s="60">
        <f t="shared" ref="Z53" si="827">IFERROR(((Z19/Y19)^4-1), "n/a")</f>
        <v>3.2592821929434246E-2</v>
      </c>
      <c r="AA53" s="60">
        <f t="shared" ref="AA53" si="828">IFERROR(((AA19/Z19)^4-1), "n/a")</f>
        <v>3.1573577706749845E-2</v>
      </c>
      <c r="AB53" s="60">
        <f t="shared" ref="AB53" si="829">IFERROR(((AB19/AA19)^4-1), "n/a")</f>
        <v>3.1121891310764482E-2</v>
      </c>
      <c r="AC53" s="60">
        <f t="shared" ref="AC53" si="830">IFERROR(((AC19/AB19)^4-1), "n/a")</f>
        <v>3.1084473036338656E-2</v>
      </c>
      <c r="AD53" s="60">
        <f t="shared" ref="AD53" si="831">IFERROR(((AD19/AC19)^4-1), "n/a")</f>
        <v>3.1314505326192732E-2</v>
      </c>
      <c r="AE53" s="60">
        <f t="shared" ref="AE53" si="832">IFERROR(((AE19/AD19)^4-1), "n/a")</f>
        <v>3.2470300160889698E-2</v>
      </c>
      <c r="AF53" s="60">
        <f t="shared" ref="AF53" si="833">IFERROR(((AF19/AE19)^4-1), "n/a")</f>
        <v>3.2936277053265295E-2</v>
      </c>
      <c r="AG53" s="60">
        <f t="shared" ref="AG53" si="834">IFERROR(((AG19/AF19)^4-1), "n/a")</f>
        <v>3.3389097612820162E-2</v>
      </c>
      <c r="AH53" s="60">
        <f t="shared" ref="AH53" si="835">IFERROR(((AH19/AG19)^4-1), "n/a")</f>
        <v>3.4024198792465432E-2</v>
      </c>
      <c r="AI53" s="60">
        <f t="shared" ref="AI53" si="836">IFERROR(((AI19/AH19)^4-1), "n/a")</f>
        <v>3.4512325736371752E-2</v>
      </c>
      <c r="AJ53" s="60">
        <f t="shared" ref="AJ53" si="837">IFERROR(((AJ19/AI19)^4-1), "n/a")</f>
        <v>3.6396480293070965E-2</v>
      </c>
      <c r="AK53" s="60">
        <f t="shared" ref="AK53" si="838">IFERROR(((AK19/AJ19)^4-1), "n/a")</f>
        <v>3.6259026277820405E-2</v>
      </c>
      <c r="AL53" s="60">
        <f t="shared" ref="AL53" si="839">IFERROR(((AL19/AK19)^4-1), "n/a")</f>
        <v>3.5807349481893125E-2</v>
      </c>
      <c r="AM53" s="60">
        <f t="shared" ref="AM53" si="840">IFERROR(((AM19/AL19)^4-1), "n/a")</f>
        <v>3.4740819557376845E-2</v>
      </c>
      <c r="AN53" s="60">
        <f t="shared" ref="AN53" si="841">IFERROR(((AN19/AM19)^4-1), "n/a")</f>
        <v>3.2896467578281019E-2</v>
      </c>
      <c r="AO53" s="60">
        <f t="shared" ref="AO53" si="842">IFERROR(((AO19/AN19)^4-1), "n/a")</f>
        <v>3.1097368582617912E-2</v>
      </c>
      <c r="AP53" s="60">
        <f t="shared" ref="AP53" si="843">IFERROR(((AP19/AO19)^4-1), "n/a")</f>
        <v>2.9037098071812206E-2</v>
      </c>
      <c r="AQ53" s="60">
        <f t="shared" ref="AQ53" si="844">IFERROR(((AQ19/AP19)^4-1), "n/a")</f>
        <v>2.5460897748915023E-2</v>
      </c>
      <c r="AR53" s="60">
        <f t="shared" ref="AR53" si="845">IFERROR(((AR19/AQ19)^4-1), "n/a")</f>
        <v>2.1189050327655501E-2</v>
      </c>
      <c r="AS53" s="60">
        <f t="shared" ref="AS53" si="846">IFERROR(((AS19/AR19)^4-1), "n/a")</f>
        <v>2.0130987480881046E-2</v>
      </c>
      <c r="AT53" s="60">
        <f t="shared" ref="AT53" si="847">IFERROR(((AT19/AS19)^4-1), "n/a")</f>
        <v>2.0089017077560278E-2</v>
      </c>
      <c r="AU53" s="60">
        <f t="shared" ref="AU53" si="848">IFERROR(((AU19/AT19)^4-1), "n/a")</f>
        <v>2.1277088023202939E-2</v>
      </c>
      <c r="AV53" s="60">
        <f t="shared" ref="AV53" si="849">IFERROR(((AV19/AU19)^4-1), "n/a")</f>
        <v>2.4665894463145044E-2</v>
      </c>
      <c r="AW53" s="60">
        <f t="shared" ref="AW53" si="850">IFERROR(((AW19/AV19)^4-1), "n/a")</f>
        <v>2.6432386992461643E-2</v>
      </c>
      <c r="AX53" s="60">
        <f t="shared" ref="AX53" si="851">IFERROR(((AX19/AW19)^4-1), "n/a")</f>
        <v>2.8340036946385982E-2</v>
      </c>
      <c r="AY53" s="60">
        <f t="shared" ref="AY53" si="852">IFERROR(((AY19/AX19)^4-1), "n/a")</f>
        <v>3.2398037241778033E-2</v>
      </c>
      <c r="AZ53" s="60">
        <f t="shared" ref="AZ53" si="853">IFERROR(((AZ19/AY19)^4-1), "n/a")</f>
        <v>3.3281289649840451E-2</v>
      </c>
      <c r="BA53" s="60">
        <f t="shared" ref="BA53" si="854">IFERROR(((BA19/AZ19)^4-1), "n/a")</f>
        <v>3.4084840498383784E-2</v>
      </c>
      <c r="BB53" s="60">
        <f t="shared" ref="BB53" si="855">IFERROR(((BB19/BA19)^4-1), "n/a")</f>
        <v>3.4303503929447476E-2</v>
      </c>
      <c r="BC53" s="60">
        <f t="shared" ref="BC53" si="856">IFERROR(((BC19/BB19)^4-1), "n/a")</f>
        <v>3.2505589620228204E-2</v>
      </c>
      <c r="BD53" s="60">
        <f t="shared" ref="BD53" si="857">IFERROR(((BD19/BC19)^4-1), "n/a")</f>
        <v>3.2188285095694047E-2</v>
      </c>
      <c r="BE53" s="60">
        <f t="shared" ref="BE53" si="858">IFERROR(((BE19/BD19)^4-1), "n/a")</f>
        <v>3.2425121244129329E-2</v>
      </c>
      <c r="BF53" s="60">
        <f t="shared" ref="BF53" si="859">IFERROR(((BF19/BE19)^4-1), "n/a")</f>
        <v>3.2926594995102088E-2</v>
      </c>
      <c r="BG53" s="60">
        <f t="shared" ref="BG53" si="860">IFERROR(((BG19/BF19)^4-1), "n/a")</f>
        <v>3.4116755609290506E-2</v>
      </c>
      <c r="BH53" s="60">
        <f t="shared" ref="BH53" si="861">IFERROR(((BH19/BG19)^4-1), "n/a")</f>
        <v>3.5490905874413059E-2</v>
      </c>
      <c r="BI53" s="60">
        <f t="shared" ref="BI53" si="862">IFERROR(((BI19/BH19)^4-1), "n/a")</f>
        <v>3.6189752576934575E-2</v>
      </c>
      <c r="BJ53" s="60">
        <f t="shared" ref="BJ53" si="863">IFERROR(((BJ19/BI19)^4-1), "n/a")</f>
        <v>3.6867794436900692E-2</v>
      </c>
      <c r="BK53" s="60">
        <f t="shared" ref="BK53" si="864">IFERROR(((BK19/BJ19)^4-1), "n/a")</f>
        <v>3.7682068586539996E-2</v>
      </c>
      <c r="BL53" s="60">
        <f t="shared" ref="BL53" si="865">IFERROR(((BL19/BK19)^4-1), "n/a")</f>
        <v>3.8004551135178755E-2</v>
      </c>
      <c r="BM53" s="60">
        <f t="shared" ref="BM53" si="866">IFERROR(((BM19/BL19)^4-1), "n/a")</f>
        <v>3.8057947176210138E-2</v>
      </c>
      <c r="BN53" s="60">
        <f t="shared" ref="BN53" si="867">IFERROR(((BN19/BM19)^4-1), "n/a")</f>
        <v>3.7902901637683062E-2</v>
      </c>
      <c r="BO53" s="60">
        <f t="shared" ref="BO53" si="868">IFERROR(((BO19/BN19)^4-1), "n/a")</f>
        <v>3.6942235624864539E-2</v>
      </c>
      <c r="BP53" s="60">
        <f t="shared" ref="BP53" si="869">IFERROR(((BP19/BO19)^4-1), "n/a")</f>
        <v>3.6554279070146745E-2</v>
      </c>
      <c r="BQ53" s="60">
        <f t="shared" ref="BQ53" si="870">IFERROR(((BQ19/BP19)^4-1), "n/a")</f>
        <v>3.6124343113140167E-2</v>
      </c>
      <c r="BR53" s="60">
        <f t="shared" ref="BR53" si="871">IFERROR(((BR19/BQ19)^4-1), "n/a")</f>
        <v>3.565400063720725E-2</v>
      </c>
      <c r="BS53" s="60">
        <f t="shared" ref="BS53" si="872">IFERROR(((BS19/BR19)^4-1), "n/a")</f>
        <v>3.5144745312085668E-2</v>
      </c>
      <c r="BT53" s="60">
        <f t="shared" ref="BT53" si="873">IFERROR(((BT19/BS19)^4-1), "n/a")</f>
        <v>3.4646123997720935E-2</v>
      </c>
      <c r="BU53" s="60">
        <f t="shared" ref="BU53" si="874">IFERROR(((BU19/BT19)^4-1), "n/a")</f>
        <v>3.4253210511370202E-2</v>
      </c>
      <c r="BV53" s="60">
        <f t="shared" ref="BV53" si="875">IFERROR(((BV19/BU19)^4-1), "n/a")</f>
        <v>3.3820505415778301E-2</v>
      </c>
      <c r="BW53" s="60">
        <f t="shared" ref="BW53" si="876">IFERROR(((BW19/BV19)^4-1), "n/a")</f>
        <v>3.3490074844490403E-2</v>
      </c>
      <c r="BX53" s="60">
        <f t="shared" ref="BX53" si="877">IFERROR(((BX19/BW19)^4-1), "n/a")</f>
        <v>3.3165529906807656E-2</v>
      </c>
      <c r="BY53" s="60">
        <f t="shared" ref="BY53" si="878">IFERROR(((BY19/BX19)^4-1), "n/a")</f>
        <v>3.2754495407371742E-2</v>
      </c>
      <c r="BZ53" s="60">
        <f t="shared" ref="BZ53" si="879">IFERROR(((BZ19/BY19)^4-1), "n/a")</f>
        <v>3.2442752798992558E-2</v>
      </c>
      <c r="CA53" s="60">
        <f t="shared" ref="CA53" si="880">IFERROR(((CA19/BZ19)^4-1), "n/a")</f>
        <v>3.2000348475029972E-2</v>
      </c>
      <c r="CB53" s="60">
        <f t="shared" ref="CB53" si="881">IFERROR(((CB19/CA19)^4-1), "n/a")</f>
        <v>3.1926346585068099E-2</v>
      </c>
      <c r="CC53" s="60">
        <f t="shared" ref="CC53" si="882">IFERROR(((CC19/CB19)^4-1), "n/a")</f>
        <v>3.1405802155983764E-2</v>
      </c>
      <c r="CD53" s="60">
        <f t="shared" ref="CD53" si="883">IFERROR(((CD19/CC19)^4-1), "n/a")</f>
        <v>3.0762782593796389E-2</v>
      </c>
      <c r="CE53" s="60">
        <f t="shared" ref="CE53" si="884">IFERROR(((CE19/CD19)^4-1), "n/a")</f>
        <v>3.0001123525587481E-2</v>
      </c>
      <c r="CF53" s="60">
        <f t="shared" ref="CF53" si="885">IFERROR(((CF19/CE19)^4-1), "n/a")</f>
        <v>2.9037321631152135E-2</v>
      </c>
      <c r="CG53" s="60">
        <f t="shared" ref="CG53" si="886">IFERROR(((CG19/CF19)^4-1), "n/a")</f>
        <v>2.8179787878995999E-2</v>
      </c>
      <c r="CH53" s="60">
        <f t="shared" ref="CH53" si="887">IFERROR(((CH19/CG19)^4-1), "n/a")</f>
        <v>2.7382156055374196E-2</v>
      </c>
      <c r="CI53" s="60">
        <f t="shared" ref="CI53" si="888">IFERROR(((CI19/CH19)^4-1), "n/a")</f>
        <v>2.6259345763378406E-2</v>
      </c>
      <c r="CJ53" s="60">
        <f t="shared" ref="CJ53" si="889">IFERROR(((CJ19/CI19)^4-1), "n/a")</f>
        <v>2.5242747534643728E-2</v>
      </c>
      <c r="CK53" s="60">
        <f t="shared" ref="CK53" si="890">IFERROR(((CK19/CJ19)^4-1), "n/a")</f>
        <v>2.4622679283291093E-2</v>
      </c>
      <c r="CL53" s="60">
        <f t="shared" ref="CL53" si="891">IFERROR(((CL19/CK19)^4-1), "n/a")</f>
        <v>2.4221786573087378E-2</v>
      </c>
      <c r="CM53" s="60">
        <f t="shared" ref="CM53" si="892">IFERROR(((CM19/CL19)^4-1), "n/a")</f>
        <v>2.4076002111999228E-2</v>
      </c>
      <c r="CN53" s="60">
        <f t="shared" ref="CN53" si="893">IFERROR(((CN19/CM19)^4-1), "n/a")</f>
        <v>2.3890760140871103E-2</v>
      </c>
      <c r="CO53" s="60">
        <f t="shared" ref="CO53" si="894">IFERROR(((CO19/CN19)^4-1), "n/a")</f>
        <v>2.3871790250932667E-2</v>
      </c>
      <c r="CP53" s="60">
        <f t="shared" ref="CP53" si="895">IFERROR(((CP19/CO19)^4-1), "n/a")</f>
        <v>2.3933756462787725E-2</v>
      </c>
      <c r="CQ53" s="60">
        <f t="shared" ref="CQ53" si="896">IFERROR(((CQ19/CP19)^4-1), "n/a")</f>
        <v>2.4358173900790092E-2</v>
      </c>
      <c r="CR53" s="60">
        <f t="shared" ref="CR53" si="897">IFERROR(((CR19/CQ19)^4-1), "n/a")</f>
        <v>2.4693766718029364E-2</v>
      </c>
      <c r="CS53" s="60">
        <f t="shared" ref="CS53" si="898">IFERROR(((CS19/CR19)^4-1), "n/a")</f>
        <v>2.4902396093211987E-2</v>
      </c>
      <c r="CT53" s="60">
        <f t="shared" ref="CT53" si="899">IFERROR(((CT19/CS19)^4-1), "n/a")</f>
        <v>2.5026749785872493E-2</v>
      </c>
      <c r="CU53" s="60">
        <f t="shared" ref="CU53" si="900">IFERROR(((CU19/CT19)^4-1), "n/a")</f>
        <v>2.526649061056796E-2</v>
      </c>
      <c r="CV53" s="60">
        <f t="shared" ref="CV53" si="901">IFERROR(((CV19/CU19)^4-1), "n/a")</f>
        <v>2.5265069027407883E-2</v>
      </c>
      <c r="CW53" s="60">
        <f t="shared" ref="CW53" si="902">IFERROR(((CW19/CV19)^4-1), "n/a")</f>
        <v>2.5379842154935384E-2</v>
      </c>
      <c r="CX53" s="60">
        <f t="shared" ref="CX53" si="903">IFERROR(((CX19/CW19)^4-1), "n/a")</f>
        <v>2.5530303873683824E-2</v>
      </c>
      <c r="CY53" s="60">
        <f t="shared" ref="CY53" si="904">IFERROR(((CY19/CX19)^4-1), "n/a")</f>
        <v>2.5599806219967158E-2</v>
      </c>
      <c r="CZ53" s="60">
        <f t="shared" ref="CZ53" si="905">IFERROR(((CZ19/CY19)^4-1), "n/a")</f>
        <v>2.5207093551200987E-2</v>
      </c>
      <c r="DA53" s="60">
        <f t="shared" ref="DA53" si="906">IFERROR(((DA19/CZ19)^4-1), "n/a")</f>
        <v>2.5696683058014314E-2</v>
      </c>
      <c r="DB53" s="60">
        <f t="shared" ref="DB53" si="907">IFERROR(((DB19/DA19)^4-1), "n/a")</f>
        <v>2.6517070329388215E-2</v>
      </c>
      <c r="DC53" s="60">
        <f t="shared" ref="DC53" si="908">IFERROR(((DC19/DB19)^4-1), "n/a")</f>
        <v>2.7735228331950745E-2</v>
      </c>
      <c r="DD53" s="60">
        <f t="shared" ref="DD53" si="909">IFERROR(((DD19/DC19)^4-1), "n/a")</f>
        <v>2.9115950460462336E-2</v>
      </c>
      <c r="DE53" s="60">
        <f t="shared" ref="DE53" si="910">IFERROR(((DE19/DD19)^4-1), "n/a")</f>
        <v>3.0541990677050768E-2</v>
      </c>
      <c r="DF53" s="60">
        <f t="shared" ref="DF53" si="911">IFERROR(((DF19/DE19)^4-1), "n/a")</f>
        <v>3.2232205287431759E-2</v>
      </c>
      <c r="DG53" s="60">
        <f t="shared" ref="DG53" si="912">IFERROR(((DG19/DF19)^4-1), "n/a")</f>
        <v>3.4654917372000993E-2</v>
      </c>
      <c r="DH53" s="60">
        <f t="shared" ref="DH53" si="913">IFERROR(((DH19/DG19)^4-1), "n/a")</f>
        <v>3.6873466078842787E-2</v>
      </c>
      <c r="DI53" s="60">
        <f t="shared" ref="DI53" si="914">IFERROR(((DI19/DH19)^4-1), "n/a")</f>
        <v>3.834597153612318E-2</v>
      </c>
      <c r="DJ53" s="60">
        <f t="shared" ref="DJ53" si="915">IFERROR(((DJ19/DI19)^4-1), "n/a")</f>
        <v>3.9668382435846805E-2</v>
      </c>
      <c r="DK53" s="60">
        <f t="shared" ref="DK53" si="916">IFERROR(((DK19/DJ19)^4-1), "n/a")</f>
        <v>4.0701505343797795E-2</v>
      </c>
      <c r="DL53" s="60">
        <f t="shared" ref="DL53" si="917">IFERROR(((DL19/DK19)^4-1), "n/a")</f>
        <v>4.1595324202977624E-2</v>
      </c>
      <c r="DM53" s="60">
        <f t="shared" ref="DM53" si="918">IFERROR(((DM19/DL19)^4-1), "n/a")</f>
        <v>4.2284054608426436E-2</v>
      </c>
      <c r="DN53" s="60">
        <f t="shared" ref="DN53" si="919">IFERROR(((DN19/DM19)^4-1), "n/a")</f>
        <v>4.2740195621270294E-2</v>
      </c>
      <c r="DO53" s="60">
        <f t="shared" ref="DO53" si="920">IFERROR(((DO19/DN19)^4-1), "n/a")</f>
        <v>4.2630383727556564E-2</v>
      </c>
      <c r="DP53" s="60">
        <f t="shared" ref="DP53" si="921">IFERROR(((DP19/DO19)^4-1), "n/a")</f>
        <v>4.3433401493593982E-2</v>
      </c>
      <c r="DQ53" s="60">
        <f t="shared" ref="DQ53" si="922">IFERROR(((DQ19/DP19)^4-1), "n/a")</f>
        <v>4.3469468745448214E-2</v>
      </c>
      <c r="DR53" s="60">
        <f t="shared" ref="DR53" si="923">IFERROR(((DR19/DQ19)^4-1), "n/a")</f>
        <v>4.3167942175941443E-2</v>
      </c>
      <c r="DS53" s="60">
        <f t="shared" ref="DS53" si="924">IFERROR(((DS19/DR19)^4-1), "n/a")</f>
        <v>4.2641535828192634E-2</v>
      </c>
      <c r="DT53" s="60">
        <f t="shared" ref="DT53" si="925">IFERROR(((DT19/DS19)^4-1), "n/a")</f>
        <v>4.2321565417288376E-2</v>
      </c>
      <c r="DU53" s="60">
        <f t="shared" ref="DU53" si="926">IFERROR(((DU19/DT19)^4-1), "n/a")</f>
        <v>4.1300955013774177E-2</v>
      </c>
      <c r="DV53" s="60">
        <f t="shared" ref="DV53" si="927">IFERROR(((DV19/DU19)^4-1), "n/a")</f>
        <v>3.9895072643510776E-2</v>
      </c>
      <c r="DW53" s="60">
        <f t="shared" ref="DW53" si="928">IFERROR(((DW19/DV19)^4-1), "n/a")</f>
        <v>3.7680665842276584E-2</v>
      </c>
      <c r="DX53" s="60">
        <f t="shared" ref="DX53" si="929">IFERROR(((DX19/DW19)^4-1), "n/a")</f>
        <v>3.5435066136028759E-2</v>
      </c>
      <c r="DY53" s="60">
        <f t="shared" ref="DY53" si="930">IFERROR(((DY19/DX19)^4-1), "n/a")</f>
        <v>3.3771520597244642E-2</v>
      </c>
      <c r="DZ53" s="60">
        <f t="shared" ref="DZ53" si="931">IFERROR(((DZ19/DY19)^4-1), "n/a")</f>
        <v>3.2149150256378878E-2</v>
      </c>
      <c r="EA53" s="60">
        <f t="shared" ref="EA53" si="932">IFERROR(((EA19/DZ19)^4-1), "n/a")</f>
        <v>3.0293887529326602E-2</v>
      </c>
      <c r="EB53" s="60">
        <f t="shared" ref="EB53" si="933">IFERROR(((EB19/EA19)^4-1), "n/a")</f>
        <v>2.8750249379105197E-2</v>
      </c>
      <c r="EC53" s="60">
        <f t="shared" ref="EC53" si="934">IFERROR(((EC19/EB19)^4-1), "n/a")</f>
        <v>2.7744018996490594E-2</v>
      </c>
      <c r="ED53" s="60">
        <f t="shared" ref="ED53" si="935">IFERROR(((ED19/EC19)^4-1), "n/a")</f>
        <v>2.6993403931888871E-2</v>
      </c>
      <c r="EE53" s="60">
        <f t="shared" ref="EE53" si="936">IFERROR(((EE19/ED19)^4-1), "n/a")</f>
        <v>2.7017190814058401E-2</v>
      </c>
      <c r="EF53" s="60">
        <f t="shared" ref="EF53" si="937">IFERROR(((EF19/EE19)^4-1), "n/a")</f>
        <v>2.6487395202177133E-2</v>
      </c>
      <c r="EG53" s="60">
        <f t="shared" ref="EG53" si="938">IFERROR(((EG19/EF19)^4-1), "n/a")</f>
        <v>2.6284313886365318E-2</v>
      </c>
      <c r="EH53" s="60">
        <f t="shared" ref="EH53" si="939">IFERROR(((EH19/EG19)^4-1), "n/a")</f>
        <v>2.6284695018697235E-2</v>
      </c>
      <c r="EI53" s="60">
        <f t="shared" ref="EI53" si="940">IFERROR(((EI19/EH19)^4-1), "n/a")</f>
        <v>2.6597238311609539E-2</v>
      </c>
      <c r="EJ53" s="60">
        <f t="shared" ref="EJ53" si="941">IFERROR(((EJ19/EI19)^4-1), "n/a")</f>
        <v>2.7468812277410715E-2</v>
      </c>
      <c r="EK53" s="60">
        <f t="shared" ref="EK53" si="942">IFERROR(((EK19/EJ19)^4-1), "n/a")</f>
        <v>2.7422081998190517E-2</v>
      </c>
      <c r="EL53" s="60">
        <f t="shared" ref="EL53" si="943">IFERROR(((EL19/EK19)^4-1), "n/a")</f>
        <v>2.7179522288214963E-2</v>
      </c>
      <c r="EM53" s="60">
        <f t="shared" ref="EM53" si="944">IFERROR(((EM19/EL19)^4-1), "n/a")</f>
        <v>2.6857414744288599E-2</v>
      </c>
      <c r="EN53" s="60">
        <f t="shared" ref="EN53" si="945">IFERROR(((EN19/EM19)^4-1), "n/a")</f>
        <v>2.5852096331481444E-2</v>
      </c>
      <c r="EO53" s="60">
        <f t="shared" ref="EO53" si="946">IFERROR(((EO19/EN19)^4-1), "n/a")</f>
        <v>2.4975094744518422E-2</v>
      </c>
      <c r="EP53" s="60">
        <f t="shared" ref="EP53" si="947">IFERROR(((EP19/EO19)^4-1), "n/a")</f>
        <v>2.3951035021644085E-2</v>
      </c>
      <c r="EQ53" s="60">
        <f t="shared" ref="EQ53" si="948">IFERROR(((EQ19/EP19)^4-1), "n/a")</f>
        <v>2.2163230346451845E-2</v>
      </c>
      <c r="ER53" s="60">
        <f t="shared" ref="ER53" si="949">IFERROR(((ER19/EQ19)^4-1), "n/a")</f>
        <v>2.08621842359622E-2</v>
      </c>
      <c r="ES53" s="60">
        <f t="shared" ref="ES53" si="950">IFERROR(((ES19/ER19)^4-1), "n/a")</f>
        <v>2.0061425072255279E-2</v>
      </c>
      <c r="ET53" s="60">
        <f t="shared" ref="ET53" si="951">IFERROR(((ET19/ES19)^4-1), "n/a")</f>
        <v>1.9484493361399124E-2</v>
      </c>
      <c r="EU53" s="60">
        <f t="shared" ref="EU53" si="952">IFERROR(((EU19/ET19)^4-1), "n/a")</f>
        <v>1.9363688900324583E-2</v>
      </c>
      <c r="EV53" s="60">
        <f t="shared" ref="EV53" si="953">IFERROR(((EV19/EU19)^4-1), "n/a")</f>
        <v>1.9427780806039685E-2</v>
      </c>
      <c r="EW53" s="60">
        <f t="shared" ref="EW53" si="954">IFERROR(((EW19/EV19)^4-1), "n/a")</f>
        <v>1.9098972017802085E-2</v>
      </c>
      <c r="EX53" s="60">
        <f t="shared" ref="EX53" si="955">IFERROR(((EX19/EW19)^4-1), "n/a")</f>
        <v>1.8774471660692571E-2</v>
      </c>
      <c r="EY53" s="60">
        <f t="shared" ref="EY53" si="956">IFERROR(((EY19/EX19)^4-1), "n/a")</f>
        <v>1.8609226331009587E-2</v>
      </c>
      <c r="EZ53" s="60">
        <f t="shared" ref="EZ53" si="957">IFERROR(((EZ19/EY19)^4-1), "n/a")</f>
        <v>1.8394434019333383E-2</v>
      </c>
      <c r="FA53" s="60">
        <f t="shared" ref="FA53" si="958">IFERROR(((FA19/EZ19)^4-1), "n/a")</f>
        <v>1.7644689102417566E-2</v>
      </c>
      <c r="FB53" s="60">
        <f t="shared" ref="FB53" si="959">IFERROR(((FB19/FA19)^4-1), "n/a")</f>
        <v>1.6650282553773987E-2</v>
      </c>
      <c r="FC53" s="60">
        <f t="shared" ref="FC53" si="960">IFERROR(((FC19/FB19)^4-1), "n/a")</f>
        <v>1.5086137421221002E-2</v>
      </c>
      <c r="FD53" s="60">
        <f t="shared" ref="FD53" si="961">IFERROR(((FD19/FC19)^4-1), "n/a")</f>
        <v>1.2861289037501722E-2</v>
      </c>
      <c r="FE53" s="60">
        <f t="shared" ref="FE53" si="962">IFERROR(((FE19/FD19)^4-1), "n/a")</f>
        <v>1.1790955674608528E-2</v>
      </c>
      <c r="FF53" s="60">
        <f t="shared" ref="FF53" si="963">IFERROR(((FF19/FE19)^4-1), "n/a")</f>
        <v>1.0981006992891285E-2</v>
      </c>
      <c r="FG53" s="60">
        <f t="shared" ref="FG53" si="964">IFERROR(((FG19/FF19)^4-1), "n/a")</f>
        <v>1.0078551115709322E-2</v>
      </c>
      <c r="FH53" s="60">
        <f t="shared" ref="FH53" si="965">IFERROR(((FH19/FG19)^4-1), "n/a")</f>
        <v>1.0028366479400974E-2</v>
      </c>
      <c r="FI53" s="60">
        <f t="shared" ref="FI53" si="966">IFERROR(((FI19/FH19)^4-1), "n/a")</f>
        <v>1.0102458146241666E-2</v>
      </c>
      <c r="FJ53" s="60">
        <f t="shared" ref="FJ53" si="967">IFERROR(((FJ19/FI19)^4-1), "n/a")</f>
        <v>1.0497498237801883E-2</v>
      </c>
      <c r="FK53" s="60">
        <f t="shared" ref="FK53" si="968">IFERROR(((FK19/FJ19)^4-1), "n/a")</f>
        <v>1.2099462813407014E-2</v>
      </c>
      <c r="FL53" s="60">
        <f t="shared" ref="FL53" si="969">IFERROR(((FL19/FK19)^4-1), "n/a")</f>
        <v>1.2703469841270909E-2</v>
      </c>
      <c r="FM53" s="60">
        <f t="shared" ref="FM53" si="970">IFERROR(((FM19/FL19)^4-1), "n/a")</f>
        <v>1.3302014390281336E-2</v>
      </c>
      <c r="FN53" s="60">
        <f t="shared" ref="FN53" si="971">IFERROR(((FN19/FM19)^4-1), "n/a")</f>
        <v>1.3919363176442712E-2</v>
      </c>
      <c r="FO53" s="60">
        <f t="shared" ref="FO53" si="972">IFERROR(((FO19/FN19)^4-1), "n/a")</f>
        <v>1.4359548365702413E-2</v>
      </c>
      <c r="FP53" s="60">
        <f t="shared" ref="FP53" si="973">IFERROR(((FP19/FO19)^4-1), "n/a")</f>
        <v>1.5233392551868175E-2</v>
      </c>
      <c r="FQ53" s="60">
        <f t="shared" ref="FQ53" si="974">IFERROR(((FQ19/FP19)^4-1), "n/a")</f>
        <v>1.5733763411764912E-2</v>
      </c>
      <c r="FR53" s="60">
        <f t="shared" ref="FR53" si="975">IFERROR(((FR19/FQ19)^4-1), "n/a")</f>
        <v>1.6179938651552428E-2</v>
      </c>
      <c r="FS53" s="60">
        <f t="shared" ref="FS53" si="976">IFERROR(((FS19/FR19)^4-1), "n/a")</f>
        <v>1.6644804367747845E-2</v>
      </c>
      <c r="FT53" s="60">
        <f t="shared" ref="FT53" si="977">IFERROR(((FT19/FS19)^4-1), "n/a")</f>
        <v>1.6839827044905498E-2</v>
      </c>
      <c r="FU53" s="60">
        <f t="shared" ref="FU53" si="978">IFERROR(((FU19/FT19)^4-1), "n/a")</f>
        <v>1.7056070588889138E-2</v>
      </c>
      <c r="FV53" s="60">
        <f t="shared" ref="FV53" si="979">IFERROR(((FV19/FU19)^4-1), "n/a")</f>
        <v>1.7174096634726244E-2</v>
      </c>
      <c r="FW53" s="60">
        <f t="shared" ref="FW53" si="980">IFERROR(((FW19/FV19)^4-1), "n/a")</f>
        <v>1.702956408605294E-2</v>
      </c>
      <c r="FX53" s="60">
        <f t="shared" ref="FX53" si="981">IFERROR(((FX19/FW19)^4-1), "n/a")</f>
        <v>1.7169808692410804E-2</v>
      </c>
      <c r="FY53" s="60">
        <f t="shared" ref="FY53" si="982">IFERROR(((FY19/FX19)^4-1), "n/a")</f>
        <v>1.7237458809884032E-2</v>
      </c>
      <c r="FZ53" s="60">
        <f t="shared" ref="FZ53" si="983">IFERROR(((FZ19/FY19)^4-1), "n/a")</f>
        <v>1.7350752835012084E-2</v>
      </c>
      <c r="GA53" s="60">
        <f t="shared" ref="GA53" si="984">IFERROR(((GA19/FZ19)^4-1), "n/a")</f>
        <v>1.7485595678538468E-2</v>
      </c>
      <c r="GB53" s="60">
        <f t="shared" ref="GB53" si="985">IFERROR(((GB19/GA19)^4-1), "n/a")</f>
        <v>1.7711236266486852E-2</v>
      </c>
      <c r="GC53" s="60">
        <f t="shared" ref="GC53" si="986">IFERROR(((GC19/GB19)^4-1), "n/a")</f>
        <v>1.7679383775945468E-2</v>
      </c>
      <c r="GD53" s="60">
        <f t="shared" ref="GD53" si="987">IFERROR(((GD19/GC19)^4-1), "n/a")</f>
        <v>1.755557211053338E-2</v>
      </c>
      <c r="GE53" s="60">
        <f t="shared" ref="GE53" si="988">IFERROR(((GE19/GD19)^4-1), "n/a")</f>
        <v>1.7318521312051249E-2</v>
      </c>
      <c r="GF53" s="60">
        <f t="shared" ref="GF53" si="989">IFERROR(((GF19/GE19)^4-1), "n/a")</f>
        <v>1.669665478754756E-2</v>
      </c>
      <c r="GG53" s="60">
        <f t="shared" ref="GG53" si="990">IFERROR(((GG19/GF19)^4-1), "n/a")</f>
        <v>1.6559151830131347E-2</v>
      </c>
      <c r="GH53" s="60">
        <f t="shared" ref="GH53" si="991">IFERROR(((GH19/GG19)^4-1), "n/a")</f>
        <v>1.649088449779601E-2</v>
      </c>
      <c r="GI53" s="60">
        <f t="shared" ref="GI53" si="992">IFERROR(((GI19/GH19)^4-1), "n/a")</f>
        <v>1.6378154938703648E-2</v>
      </c>
      <c r="GJ53" s="60">
        <f t="shared" ref="GJ53" si="993">IFERROR(((GJ19/GI19)^4-1), "n/a")</f>
        <v>1.6423466786925411E-2</v>
      </c>
      <c r="GK53" s="60">
        <f t="shared" ref="GK53" si="994">IFERROR(((GK19/GJ19)^4-1), "n/a")</f>
        <v>1.6802950926886773E-2</v>
      </c>
      <c r="GL53" s="60">
        <f t="shared" ref="GL53" si="995">IFERROR(((GL19/GK19)^4-1), "n/a")</f>
        <v>1.7400076721809654E-2</v>
      </c>
      <c r="GM53" s="60">
        <f t="shared" ref="GM53" si="996">IFERROR(((GM19/GL19)^4-1), "n/a")</f>
        <v>1.8543821668310256E-2</v>
      </c>
      <c r="GN53" s="60">
        <f t="shared" ref="GN53" si="997">IFERROR(((GN19/GM19)^4-1), "n/a")</f>
        <v>1.9805342418015348E-2</v>
      </c>
      <c r="GO53" s="60">
        <f t="shared" ref="GO53" si="998">IFERROR(((GO19/GN19)^4-1), "n/a")</f>
        <v>2.0521444769131092E-2</v>
      </c>
      <c r="GP53" s="122">
        <f t="shared" ref="GP53" si="999">IFERROR(((GP19/GO19)^4-1), "n/a")</f>
        <v>2.1051510061966816E-2</v>
      </c>
      <c r="GQ53" s="122">
        <f t="shared" ref="GQ53" si="1000">IFERROR(((GQ19/GP19)^4-1), "n/a")</f>
        <v>2.1792495979197968E-2</v>
      </c>
      <c r="GR53" s="60">
        <f t="shared" ref="GR53" si="1001">IFERROR(((GR19/GQ19)^4-1), "n/a")</f>
        <v>2.200485327152224E-2</v>
      </c>
      <c r="GS53" s="60">
        <f t="shared" ref="GS53" si="1002">IFERROR(((GS19/GR19)^4-1), "n/a")</f>
        <v>2.2059787398982733E-2</v>
      </c>
      <c r="GT53" s="60">
        <f t="shared" ref="GT53" si="1003">IFERROR(((GT19/GS19)^4-1), "n/a")</f>
        <v>2.1917010036939022E-2</v>
      </c>
      <c r="GU53" s="60">
        <f t="shared" ref="GU53" si="1004">IFERROR(((GU19/GT19)^4-1), "n/a")</f>
        <v>2.1234293523728631E-2</v>
      </c>
      <c r="GV53" s="60">
        <f t="shared" ref="GV53" si="1005">IFERROR(((GV19/GU19)^4-1), "n/a")</f>
        <v>2.0885273054471742E-2</v>
      </c>
      <c r="GW53" s="60">
        <f t="shared" ref="GW53" si="1006">IFERROR(((GW19/GV19)^4-1), "n/a")</f>
        <v>2.0669710915671047E-2</v>
      </c>
      <c r="GX53" s="60">
        <f t="shared" ref="GX53" si="1007">IFERROR(((GX19/GW19)^4-1), "n/a")</f>
        <v>2.0499548581360161E-2</v>
      </c>
      <c r="GY53" s="60">
        <f t="shared" ref="GY53" si="1008">IFERROR(((GY19/GX19)^4-1), "n/a")</f>
        <v>2.0373841511293067E-2</v>
      </c>
      <c r="GZ53" s="122">
        <f t="shared" ref="GZ53" si="1009">IFERROR(((GZ19/GY19)^4-1), "n/a")</f>
        <v>2.0333849941144511E-2</v>
      </c>
      <c r="HA53" s="122">
        <f t="shared" ref="HA53" si="1010">IFERROR(((HA19/GZ19)^4-1), "n/a")</f>
        <v>2.0231012777260249E-2</v>
      </c>
      <c r="HB53" s="122">
        <f t="shared" ref="HB53" si="1011">IFERROR(((HB19/HA19)^4-1), "n/a")</f>
        <v>2.012921050124139E-2</v>
      </c>
      <c r="HC53" s="60">
        <f t="shared" ref="HC53" si="1012">IFERROR(((HC19/HB19)^4-1), "n/a")</f>
        <v>2.0153015831153365E-2</v>
      </c>
      <c r="IW53"/>
      <c r="IX53"/>
      <c r="IY53"/>
    </row>
    <row r="54" spans="1:259">
      <c r="A54" s="7" t="s">
        <v>339</v>
      </c>
      <c r="B54" t="s">
        <v>203</v>
      </c>
      <c r="C54" s="60" t="str">
        <f>IFERROR(((C18/#REF!)^4-1), "n/a")</f>
        <v>n/a</v>
      </c>
      <c r="D54" s="60" t="str">
        <f>IFERROR(((D18/#REF!)^4-1), "n/a")</f>
        <v>n/a</v>
      </c>
      <c r="E54" s="60" t="str">
        <f>IFERROR(((E18/#REF!)^4-1), "n/a")</f>
        <v>n/a</v>
      </c>
      <c r="F54" s="60" t="str">
        <f>IFERROR(((F18/#REF!)^4-1), "n/a")</f>
        <v>n/a</v>
      </c>
      <c r="G54" s="60" t="str">
        <f>IFERROR(((G18/#REF!)^4-1), "n/a")</f>
        <v>n/a</v>
      </c>
      <c r="H54" s="60" t="str">
        <f>IFERROR(((H18/#REF!)^4-1), "n/a")</f>
        <v>n/a</v>
      </c>
      <c r="I54" s="60" t="str">
        <f>IFERROR(((I18/#REF!)^4-1), "n/a")</f>
        <v>n/a</v>
      </c>
      <c r="J54" s="60" t="str">
        <f>IFERROR(((J18/#REF!)^4-1), "n/a")</f>
        <v>n/a</v>
      </c>
      <c r="K54" s="60" t="str">
        <f>IFERROR(((K18/#REF!)^4-1), "n/a")</f>
        <v>n/a</v>
      </c>
      <c r="L54" s="60">
        <f t="shared" ref="L54" si="1013">IFERROR(((L18/K18)^4-1), "n/a")</f>
        <v>9.3870122070090822E-2</v>
      </c>
      <c r="M54" s="60">
        <f t="shared" ref="M54" si="1014">IFERROR(((M18/L18)^4-1), "n/a")</f>
        <v>3.8339773792455123E-2</v>
      </c>
      <c r="N54" s="60">
        <f t="shared" ref="N54" si="1015">IFERROR(((N18/M18)^4-1), "n/a")</f>
        <v>6.8692178520332714E-2</v>
      </c>
      <c r="O54" s="60">
        <f t="shared" ref="O54" si="1016">IFERROR(((O18/N18)^4-1), "n/a")</f>
        <v>0.1027493703739788</v>
      </c>
      <c r="P54" s="60">
        <f t="shared" ref="P54" si="1017">IFERROR(((P18/O18)^4-1), "n/a")</f>
        <v>4.424084845700027E-2</v>
      </c>
      <c r="Q54" s="60">
        <f t="shared" ref="Q54" si="1018">IFERROR(((Q18/P18)^4-1), "n/a")</f>
        <v>-2.0872114354242188E-2</v>
      </c>
      <c r="R54" s="60">
        <f t="shared" ref="R54" si="1019">IFERROR(((R18/Q18)^4-1), "n/a")</f>
        <v>3.8542072948531736E-2</v>
      </c>
      <c r="S54" s="60">
        <f t="shared" ref="S54:T54" si="1020">IFERROR(((S18/R18)^4-1), "n/a")</f>
        <v>-3.3985452578816577E-2</v>
      </c>
      <c r="T54" s="60">
        <f t="shared" si="1020"/>
        <v>9.5431818980424854E-3</v>
      </c>
      <c r="U54" s="60">
        <f t="shared" ref="U54" si="1021">IFERROR(((U18/T18)^4-1), "n/a")</f>
        <v>-3.7273501416113297E-2</v>
      </c>
      <c r="V54" s="60">
        <f t="shared" ref="V54" si="1022">IFERROR(((V18/U18)^4-1), "n/a")</f>
        <v>-1.5446040023407881E-2</v>
      </c>
      <c r="W54" s="60">
        <f t="shared" ref="W54" si="1023">IFERROR(((W18/V18)^4-1), "n/a")</f>
        <v>-4.7762283428208763E-2</v>
      </c>
      <c r="X54" s="60">
        <f t="shared" ref="X54" si="1024">IFERROR(((X18/W18)^4-1), "n/a")</f>
        <v>2.8856916101896113E-2</v>
      </c>
      <c r="Y54" s="60">
        <f t="shared" ref="Y54" si="1025">IFERROR(((Y18/X18)^4-1), "n/a")</f>
        <v>7.0211167383789963E-2</v>
      </c>
      <c r="Z54" s="60">
        <f t="shared" ref="Z54" si="1026">IFERROR(((Z18/Y18)^4-1), "n/a")</f>
        <v>5.5011131481446318E-2</v>
      </c>
      <c r="AA54" s="60">
        <f t="shared" ref="AA54" si="1027">IFERROR(((AA18/Z18)^4-1), "n/a")</f>
        <v>9.3009082475575378E-2</v>
      </c>
      <c r="AB54" s="60">
        <f t="shared" ref="AB54" si="1028">IFERROR(((AB18/AA18)^4-1), "n/a")</f>
        <v>2.9664754065999555E-2</v>
      </c>
      <c r="AC54" s="60">
        <f t="shared" ref="AC54" si="1029">IFERROR(((AC18/AB18)^4-1), "n/a")</f>
        <v>2.2161706920338586E-2</v>
      </c>
      <c r="AD54" s="60">
        <f t="shared" ref="AD54" si="1030">IFERROR(((AD18/AC18)^4-1), "n/a")</f>
        <v>2.9283719972161393E-2</v>
      </c>
      <c r="AE54" s="60">
        <f t="shared" ref="AE54" si="1031">IFERROR(((AE18/AD18)^4-1), "n/a")</f>
        <v>4.8110783271416047E-2</v>
      </c>
      <c r="AF54" s="60">
        <f t="shared" ref="AF54" si="1032">IFERROR(((AF18/AE18)^4-1), "n/a")</f>
        <v>8.0067132489592518E-2</v>
      </c>
      <c r="AG54" s="60">
        <f t="shared" ref="AG54" si="1033">IFERROR(((AG18/AF18)^4-1), "n/a")</f>
        <v>7.4131807673125882E-2</v>
      </c>
      <c r="AH54" s="60">
        <f t="shared" ref="AH54" si="1034">IFERROR(((AH18/AG18)^4-1), "n/a")</f>
        <v>1.2679896008904734E-4</v>
      </c>
      <c r="AI54" s="60">
        <f t="shared" ref="AI54" si="1035">IFERROR(((AI18/AH18)^4-1), "n/a")</f>
        <v>1.2803302288794116E-2</v>
      </c>
      <c r="AJ54" s="60">
        <f t="shared" ref="AJ54" si="1036">IFERROR(((AJ18/AI18)^4-1), "n/a")</f>
        <v>0.16376299527037741</v>
      </c>
      <c r="AK54" s="60">
        <f t="shared" ref="AK54" si="1037">IFERROR(((AK18/AJ18)^4-1), "n/a")</f>
        <v>4.0827188786844104E-2</v>
      </c>
      <c r="AL54" s="60">
        <f t="shared" ref="AL54" si="1038">IFERROR(((AL18/AK18)^4-1), "n/a")</f>
        <v>5.4885947764203857E-2</v>
      </c>
      <c r="AM54" s="60">
        <f t="shared" ref="AM54" si="1039">IFERROR(((AM18/AL18)^4-1), "n/a")</f>
        <v>7.2113122807886398E-3</v>
      </c>
      <c r="AN54" s="60">
        <f t="shared" ref="AN54" si="1040">IFERROR(((AN18/AM18)^4-1), "n/a")</f>
        <v>4.2786407715913466E-3</v>
      </c>
      <c r="AO54" s="60">
        <f t="shared" ref="AO54" si="1041">IFERROR(((AO18/AN18)^4-1), "n/a")</f>
        <v>3.0025111625633594E-2</v>
      </c>
      <c r="AP54" s="60">
        <f t="shared" ref="AP54" si="1042">IFERROR(((AP18/AO18)^4-1), "n/a")</f>
        <v>1.0038747995244401E-2</v>
      </c>
      <c r="AQ54" s="60">
        <f t="shared" ref="AQ54" si="1043">IFERROR(((AQ18/AP18)^4-1), "n/a")</f>
        <v>1.2617582581492259E-2</v>
      </c>
      <c r="AR54" s="60">
        <f t="shared" ref="AR54" si="1044">IFERROR(((AR18/AQ18)^4-1), "n/a")</f>
        <v>-7.9858641339194181E-2</v>
      </c>
      <c r="AS54" s="60">
        <f t="shared" ref="AS54" si="1045">IFERROR(((AS18/AR18)^4-1), "n/a")</f>
        <v>-4.7698460209518734E-3</v>
      </c>
      <c r="AT54" s="60">
        <f t="shared" ref="AT54" si="1046">IFERROR(((AT18/AS18)^4-1), "n/a")</f>
        <v>7.668385131860056E-2</v>
      </c>
      <c r="AU54" s="60">
        <f t="shared" ref="AU54" si="1047">IFERROR(((AU18/AT18)^4-1), "n/a")</f>
        <v>8.0707472725957796E-2</v>
      </c>
      <c r="AV54" s="60">
        <f t="shared" ref="AV54" si="1048">IFERROR(((AV18/AU18)^4-1), "n/a")</f>
        <v>-2.926866571011566E-2</v>
      </c>
      <c r="AW54" s="60">
        <f t="shared" ref="AW54" si="1049">IFERROR(((AW18/AV18)^4-1), "n/a")</f>
        <v>4.8722320401089148E-2</v>
      </c>
      <c r="AX54" s="60">
        <f t="shared" ref="AX54" si="1050">IFERROR(((AX18/AW18)^4-1), "n/a")</f>
        <v>-4.28583091396042E-2</v>
      </c>
      <c r="AY54" s="60">
        <f t="shared" ref="AY54" si="1051">IFERROR(((AY18/AX18)^4-1), "n/a")</f>
        <v>-6.069358207226716E-2</v>
      </c>
      <c r="AZ54" s="60">
        <f t="shared" ref="AZ54" si="1052">IFERROR(((AZ18/AY18)^4-1), "n/a")</f>
        <v>1.8374245610604856E-2</v>
      </c>
      <c r="BA54" s="60">
        <f t="shared" ref="BA54" si="1053">IFERROR(((BA18/AZ18)^4-1), "n/a")</f>
        <v>-1.5207187029440794E-2</v>
      </c>
      <c r="BB54" s="60">
        <f t="shared" ref="BB54" si="1054">IFERROR(((BB18/BA18)^4-1), "n/a")</f>
        <v>1.5892282486367204E-3</v>
      </c>
      <c r="BC54" s="60">
        <f t="shared" ref="BC54" si="1055">IFERROR(((BC18/BB18)^4-1), "n/a")</f>
        <v>5.3736633805518297E-2</v>
      </c>
      <c r="BD54" s="60">
        <f t="shared" ref="BD54" si="1056">IFERROR(((BD18/BC18)^4-1), "n/a")</f>
        <v>9.4217765545223209E-2</v>
      </c>
      <c r="BE54" s="60">
        <f t="shared" ref="BE54" si="1057">IFERROR(((BE18/BD18)^4-1), "n/a")</f>
        <v>8.2383985664295167E-2</v>
      </c>
      <c r="BF54" s="60">
        <f t="shared" ref="BF54" si="1058">IFERROR(((BF18/BE18)^4-1), "n/a")</f>
        <v>8.609839495851368E-2</v>
      </c>
      <c r="BG54" s="60">
        <f t="shared" ref="BG54" si="1059">IFERROR(((BG18/BF18)^4-1), "n/a")</f>
        <v>8.0526111115871934E-2</v>
      </c>
      <c r="BH54" s="60">
        <f t="shared" ref="BH54" si="1060">IFERROR(((BH18/BG18)^4-1), "n/a")</f>
        <v>7.0924917975162094E-2</v>
      </c>
      <c r="BI54" s="60">
        <f t="shared" ref="BI54" si="1061">IFERROR(((BI18/BH18)^4-1), "n/a")</f>
        <v>3.9128509091936658E-2</v>
      </c>
      <c r="BJ54" s="60">
        <f t="shared" ref="BJ54" si="1062">IFERROR(((BJ18/BI18)^4-1), "n/a")</f>
        <v>3.3245106132344659E-2</v>
      </c>
      <c r="BK54" s="60">
        <f t="shared" ref="BK54" si="1063">IFERROR(((BK18/BJ18)^4-1), "n/a")</f>
        <v>3.9279339521156365E-2</v>
      </c>
      <c r="BL54" s="60">
        <f t="shared" ref="BL54" si="1064">IFERROR(((BL18/BK18)^4-1), "n/a")</f>
        <v>3.5692061053484769E-2</v>
      </c>
      <c r="BM54" s="60">
        <f t="shared" ref="BM54" si="1065">IFERROR(((BM18/BL18)^4-1), "n/a")</f>
        <v>6.2531711718850858E-2</v>
      </c>
      <c r="BN54" s="60">
        <f t="shared" ref="BN54" si="1066">IFERROR(((BN18/BM18)^4-1), "n/a")</f>
        <v>3.0031545097500389E-2</v>
      </c>
      <c r="BO54" s="60">
        <f t="shared" ref="BO54" si="1067">IFERROR(((BO18/BN18)^4-1), "n/a")</f>
        <v>3.7884801372860322E-2</v>
      </c>
      <c r="BP54" s="60">
        <f t="shared" ref="BP54" si="1068">IFERROR(((BP18/BO18)^4-1), "n/a")</f>
        <v>1.8137437958829716E-2</v>
      </c>
      <c r="BQ54" s="60">
        <f t="shared" ref="BQ54" si="1069">IFERROR(((BQ18/BP18)^4-1), "n/a")</f>
        <v>3.8816268439099799E-2</v>
      </c>
      <c r="BR54" s="60">
        <f t="shared" ref="BR54" si="1070">IFERROR(((BR18/BQ18)^4-1), "n/a")</f>
        <v>2.1665677279068651E-2</v>
      </c>
      <c r="BS54" s="60">
        <f t="shared" ref="BS54" si="1071">IFERROR(((BS18/BR18)^4-1), "n/a")</f>
        <v>3.0137330503134052E-2</v>
      </c>
      <c r="BT54" s="60">
        <f t="shared" ref="BT54" si="1072">IFERROR(((BT18/BS18)^4-1), "n/a")</f>
        <v>4.3858045015168878E-2</v>
      </c>
      <c r="BU54" s="60">
        <f t="shared" ref="BU54" si="1073">IFERROR(((BU18/BT18)^4-1), "n/a")</f>
        <v>3.5157918473793348E-2</v>
      </c>
      <c r="BV54" s="60">
        <f t="shared" ref="BV54" si="1074">IFERROR(((BV18/BU18)^4-1), "n/a")</f>
        <v>7.0507708871362373E-2</v>
      </c>
      <c r="BW54" s="60">
        <f t="shared" ref="BW54" si="1075">IFERROR(((BW18/BV18)^4-1), "n/a")</f>
        <v>2.0805062384047446E-2</v>
      </c>
      <c r="BX54" s="60">
        <f t="shared" ref="BX54" si="1076">IFERROR(((BX18/BW18)^4-1), "n/a")</f>
        <v>5.3582893075010407E-2</v>
      </c>
      <c r="BY54" s="60">
        <f t="shared" ref="BY54" si="1077">IFERROR(((BY18/BX18)^4-1), "n/a")</f>
        <v>2.3646817910816686E-2</v>
      </c>
      <c r="BZ54" s="60">
        <f t="shared" ref="BZ54" si="1078">IFERROR(((BZ18/BY18)^4-1), "n/a")</f>
        <v>5.4385171638199115E-2</v>
      </c>
      <c r="CA54" s="60">
        <f t="shared" ref="CA54" si="1079">IFERROR(((CA18/BZ18)^4-1), "n/a")</f>
        <v>4.1290749906062407E-2</v>
      </c>
      <c r="CB54" s="60">
        <f t="shared" ref="CB54" si="1080">IFERROR(((CB18/CA18)^4-1), "n/a")</f>
        <v>3.0896060703334838E-2</v>
      </c>
      <c r="CC54" s="60">
        <f t="shared" ref="CC54" si="1081">IFERROR(((CC18/CB18)^4-1), "n/a")</f>
        <v>2.9945612535732691E-2</v>
      </c>
      <c r="CD54" s="60">
        <f t="shared" ref="CD54" si="1082">IFERROR(((CD18/CC18)^4-1), "n/a")</f>
        <v>7.9030403151030271E-3</v>
      </c>
      <c r="CE54" s="60">
        <f t="shared" ref="CE54" si="1083">IFERROR(((CE18/CD18)^4-1), "n/a")</f>
        <v>4.4450909219403423E-2</v>
      </c>
      <c r="CF54" s="60">
        <f t="shared" ref="CF54" si="1084">IFERROR(((CF18/CE18)^4-1), "n/a")</f>
        <v>1.4611944161070811E-2</v>
      </c>
      <c r="CG54" s="60">
        <f t="shared" ref="CG54" si="1085">IFERROR(((CG18/CF18)^4-1), "n/a")</f>
        <v>2.6430764662443984E-3</v>
      </c>
      <c r="CH54" s="60">
        <f t="shared" ref="CH54" si="1086">IFERROR(((CH18/CG18)^4-1), "n/a")</f>
        <v>-3.5936644525546124E-2</v>
      </c>
      <c r="CI54" s="60">
        <f t="shared" ref="CI54" si="1087">IFERROR(((CI18/CH18)^4-1), "n/a")</f>
        <v>-1.8553262294592865E-2</v>
      </c>
      <c r="CJ54" s="60">
        <f t="shared" ref="CJ54" si="1088">IFERROR(((CJ18/CI18)^4-1), "n/a")</f>
        <v>3.1522189178250892E-2</v>
      </c>
      <c r="CK54" s="60">
        <f t="shared" ref="CK54" si="1089">IFERROR(((CK18/CJ18)^4-1), "n/a")</f>
        <v>2.0364363869517899E-2</v>
      </c>
      <c r="CL54" s="60">
        <f t="shared" ref="CL54" si="1090">IFERROR(((CL18/CK18)^4-1), "n/a")</f>
        <v>1.4047495762931295E-2</v>
      </c>
      <c r="CM54" s="60">
        <f t="shared" ref="CM54" si="1091">IFERROR(((CM18/CL18)^4-1), "n/a")</f>
        <v>4.8712884863948869E-2</v>
      </c>
      <c r="CN54" s="60">
        <f t="shared" ref="CN54" si="1092">IFERROR(((CN18/CM18)^4-1), "n/a")</f>
        <v>4.4091023897582904E-2</v>
      </c>
      <c r="CO54" s="60">
        <f t="shared" ref="CO54" si="1093">IFERROR(((CO18/CN18)^4-1), "n/a")</f>
        <v>4.0143547428231896E-2</v>
      </c>
      <c r="CP54" s="60">
        <f t="shared" ref="CP54" si="1094">IFERROR(((CP18/CO18)^4-1), "n/a")</f>
        <v>4.2370819697705064E-2</v>
      </c>
      <c r="CQ54" s="60">
        <f t="shared" ref="CQ54" si="1095">IFERROR(((CQ18/CP18)^4-1), "n/a")</f>
        <v>6.7279764908121376E-3</v>
      </c>
      <c r="CR54" s="60">
        <f t="shared" ref="CR54" si="1096">IFERROR(((CR18/CQ18)^4-1), "n/a")</f>
        <v>2.3470463559681187E-2</v>
      </c>
      <c r="CS54" s="60">
        <f t="shared" ref="CS54" si="1097">IFERROR(((CS18/CR18)^4-1), "n/a")</f>
        <v>1.9232271358842201E-2</v>
      </c>
      <c r="CT54" s="60">
        <f t="shared" ref="CT54" si="1098">IFERROR(((CT18/CS18)^4-1), "n/a")</f>
        <v>5.5521462693641555E-2</v>
      </c>
      <c r="CU54" s="60">
        <f t="shared" ref="CU54" si="1099">IFERROR(((CU18/CT18)^4-1), "n/a")</f>
        <v>3.9416063476152452E-2</v>
      </c>
      <c r="CV54" s="60">
        <f t="shared" ref="CV54" si="1100">IFERROR(((CV18/CU18)^4-1), "n/a")</f>
        <v>5.5286686517922456E-2</v>
      </c>
      <c r="CW54" s="60">
        <f t="shared" ref="CW54" si="1101">IFERROR(((CW18/CV18)^4-1), "n/a")</f>
        <v>2.3601032463302696E-2</v>
      </c>
      <c r="CX54" s="60">
        <f t="shared" ref="CX54" si="1102">IFERROR(((CX18/CW18)^4-1), "n/a")</f>
        <v>4.6618246039500821E-2</v>
      </c>
      <c r="CY54" s="60">
        <f t="shared" ref="CY54" si="1103">IFERROR(((CY18/CX18)^4-1), "n/a")</f>
        <v>1.4238193016367084E-2</v>
      </c>
      <c r="CZ54" s="60">
        <f t="shared" ref="CZ54" si="1104">IFERROR(((CZ18/CY18)^4-1), "n/a")</f>
        <v>1.2004038546290063E-2</v>
      </c>
      <c r="DA54" s="60">
        <f t="shared" ref="DA54" si="1105">IFERROR(((DA18/CZ18)^4-1), "n/a")</f>
        <v>3.4479279756610248E-2</v>
      </c>
      <c r="DB54" s="60">
        <f t="shared" ref="DB54" si="1106">IFERROR(((DB18/DA18)^4-1), "n/a")</f>
        <v>2.7431743875812487E-2</v>
      </c>
      <c r="DC54" s="60">
        <f t="shared" ref="DC54" si="1107">IFERROR(((DC18/DB18)^4-1), "n/a")</f>
        <v>3.0289189123260396E-2</v>
      </c>
      <c r="DD54" s="60">
        <f t="shared" ref="DD54" si="1108">IFERROR(((DD18/DC18)^4-1), "n/a")</f>
        <v>6.8391432677299191E-2</v>
      </c>
      <c r="DE54" s="60">
        <f t="shared" ref="DE54" si="1109">IFERROR(((DE18/DD18)^4-1), "n/a")</f>
        <v>3.6382562474287949E-2</v>
      </c>
      <c r="DF54" s="60">
        <f t="shared" ref="DF54" si="1110">IFERROR(((DF18/DE18)^4-1), "n/a")</f>
        <v>4.217583700841443E-2</v>
      </c>
      <c r="DG54" s="60">
        <f t="shared" ref="DG54" si="1111">IFERROR(((DG18/DF18)^4-1), "n/a")</f>
        <v>2.6080263009873761E-2</v>
      </c>
      <c r="DH54" s="60">
        <f t="shared" ref="DH54" si="1112">IFERROR(((DH18/DG18)^4-1), "n/a")</f>
        <v>6.8137145134207877E-2</v>
      </c>
      <c r="DI54" s="60">
        <f t="shared" ref="DI54" si="1113">IFERROR(((DI18/DH18)^4-1), "n/a")</f>
        <v>5.0981076112308843E-2</v>
      </c>
      <c r="DJ54" s="60">
        <f t="shared" ref="DJ54" si="1114">IFERROR(((DJ18/DI18)^4-1), "n/a")</f>
        <v>3.4813040946741536E-2</v>
      </c>
      <c r="DK54" s="60">
        <f t="shared" ref="DK54" si="1115">IFERROR(((DK18/DJ18)^4-1), "n/a")</f>
        <v>4.0585014191699464E-2</v>
      </c>
      <c r="DL54" s="60">
        <f t="shared" ref="DL54" si="1116">IFERROR(((DL18/DK18)^4-1), "n/a")</f>
        <v>3.7533707037838093E-2</v>
      </c>
      <c r="DM54" s="60">
        <f t="shared" ref="DM54" si="1117">IFERROR(((DM18/DL18)^4-1), "n/a")</f>
        <v>5.1058334428637275E-2</v>
      </c>
      <c r="DN54" s="60">
        <f t="shared" ref="DN54" si="1118">IFERROR(((DN18/DM18)^4-1), "n/a")</f>
        <v>6.6223733389396022E-2</v>
      </c>
      <c r="DO54" s="60">
        <f t="shared" ref="DO54" si="1119">IFERROR(((DO18/DN18)^4-1), "n/a")</f>
        <v>3.8402104256778369E-2</v>
      </c>
      <c r="DP54" s="60">
        <f t="shared" ref="DP54" si="1120">IFERROR(((DP18/DO18)^4-1), "n/a")</f>
        <v>3.1122784580786433E-2</v>
      </c>
      <c r="DQ54" s="60">
        <f t="shared" ref="DQ54" si="1121">IFERROR(((DQ18/DP18)^4-1), "n/a")</f>
        <v>5.3427710229692948E-2</v>
      </c>
      <c r="DR54" s="60">
        <f t="shared" ref="DR54" si="1122">IFERROR(((DR18/DQ18)^4-1), "n/a")</f>
        <v>6.9733532918211161E-2</v>
      </c>
      <c r="DS54" s="60">
        <f t="shared" ref="DS54" si="1123">IFERROR(((DS18/DR18)^4-1), "n/a")</f>
        <v>1.4553505925093191E-2</v>
      </c>
      <c r="DT54" s="60">
        <f t="shared" ref="DT54" si="1124">IFERROR(((DT18/DS18)^4-1), "n/a")</f>
        <v>7.5262443832814219E-2</v>
      </c>
      <c r="DU54" s="60">
        <f t="shared" ref="DU54" si="1125">IFERROR(((DU18/DT18)^4-1), "n/a")</f>
        <v>5.3599587656587566E-3</v>
      </c>
      <c r="DV54" s="60">
        <f t="shared" ref="DV54" si="1126">IFERROR(((DV18/DU18)^4-1), "n/a")</f>
        <v>2.5153403299005062E-2</v>
      </c>
      <c r="DW54" s="60">
        <f t="shared" ref="DW54" si="1127">IFERROR(((DW18/DV18)^4-1), "n/a")</f>
        <v>-1.1353623029323301E-2</v>
      </c>
      <c r="DX54" s="60">
        <f t="shared" ref="DX54" si="1128">IFERROR(((DX18/DW18)^4-1), "n/a")</f>
        <v>2.3589884120624349E-2</v>
      </c>
      <c r="DY54" s="60">
        <f t="shared" ref="DY54" si="1129">IFERROR(((DY18/DX18)^4-1), "n/a")</f>
        <v>-1.6498435711226889E-2</v>
      </c>
      <c r="DZ54" s="60">
        <f t="shared" ref="DZ54" si="1130">IFERROR(((DZ18/DY18)^4-1), "n/a")</f>
        <v>1.0947046235674662E-2</v>
      </c>
      <c r="EA54" s="60">
        <f t="shared" ref="EA54" si="1131">IFERROR(((EA18/DZ18)^4-1), "n/a")</f>
        <v>3.5428710330240865E-2</v>
      </c>
      <c r="EB54" s="60">
        <f t="shared" ref="EB54" si="1132">IFERROR(((EB18/EA18)^4-1), "n/a")</f>
        <v>2.4465544356742752E-2</v>
      </c>
      <c r="EC54" s="60">
        <f t="shared" ref="EC54" si="1133">IFERROR(((EC18/EB18)^4-1), "n/a")</f>
        <v>1.7895712185639123E-2</v>
      </c>
      <c r="ED54" s="60">
        <f t="shared" ref="ED54" si="1134">IFERROR(((ED18/EC18)^4-1), "n/a")</f>
        <v>6.1894793759706968E-3</v>
      </c>
      <c r="EE54" s="60">
        <f t="shared" ref="EE54" si="1135">IFERROR(((EE18/ED18)^4-1), "n/a")</f>
        <v>2.2399762279971869E-2</v>
      </c>
      <c r="EF54" s="60">
        <f t="shared" ref="EF54" si="1136">IFERROR(((EF18/EE18)^4-1), "n/a")</f>
        <v>3.4829760144891031E-2</v>
      </c>
      <c r="EG54" s="60">
        <f t="shared" ref="EG54" si="1137">IFERROR(((EG18/EF18)^4-1), "n/a")</f>
        <v>6.970003954720827E-2</v>
      </c>
      <c r="EH54" s="60">
        <f t="shared" ref="EH54" si="1138">IFERROR(((EH18/EG18)^4-1), "n/a")</f>
        <v>4.6702323898299092E-2</v>
      </c>
      <c r="EI54" s="60">
        <f t="shared" ref="EI54" si="1139">IFERROR(((EI18/EH18)^4-1), "n/a")</f>
        <v>2.1520927610701124E-2</v>
      </c>
      <c r="EJ54" s="60">
        <f t="shared" ref="EJ54" si="1140">IFERROR(((EJ18/EI18)^4-1), "n/a")</f>
        <v>3.084029363339047E-2</v>
      </c>
      <c r="EK54" s="60">
        <f t="shared" ref="EK54" si="1141">IFERROR(((EK18/EJ18)^4-1), "n/a")</f>
        <v>3.8363956889875039E-2</v>
      </c>
      <c r="EL54" s="60">
        <f t="shared" ref="EL54" si="1142">IFERROR(((EL18/EK18)^4-1), "n/a")</f>
        <v>4.0675238997306185E-2</v>
      </c>
      <c r="EM54" s="60">
        <f t="shared" ref="EM54" si="1143">IFERROR(((EM18/EL18)^4-1), "n/a")</f>
        <v>4.5011770532990436E-2</v>
      </c>
      <c r="EN54" s="60">
        <f t="shared" ref="EN54" si="1144">IFERROR(((EN18/EM18)^4-1), "n/a")</f>
        <v>1.8596163245967023E-2</v>
      </c>
      <c r="EO54" s="60">
        <f t="shared" ref="EO54" si="1145">IFERROR(((EO18/EN18)^4-1), "n/a")</f>
        <v>3.6140584939194254E-2</v>
      </c>
      <c r="EP54" s="60">
        <f t="shared" ref="EP54" si="1146">IFERROR(((EP18/EO18)^4-1), "n/a")</f>
        <v>2.5486995079878394E-2</v>
      </c>
      <c r="EQ54" s="60">
        <f t="shared" ref="EQ54" si="1147">IFERROR(((EQ18/EP18)^4-1), "n/a")</f>
        <v>5.4274709725784298E-2</v>
      </c>
      <c r="ER54" s="60">
        <f t="shared" ref="ER54" si="1148">IFERROR(((ER18/EQ18)^4-1), "n/a")</f>
        <v>9.3863667791918015E-3</v>
      </c>
      <c r="ES54" s="60">
        <f t="shared" ref="ES54" si="1149">IFERROR(((ES18/ER18)^4-1), "n/a")</f>
        <v>6.2093917544334687E-3</v>
      </c>
      <c r="ET54" s="60">
        <f t="shared" ref="ET54" si="1150">IFERROR(((ET18/ES18)^4-1), "n/a")</f>
        <v>3.4496356047126975E-2</v>
      </c>
      <c r="EU54" s="60">
        <f t="shared" ref="EU54" si="1151">IFERROR(((EU18/ET18)^4-1), "n/a")</f>
        <v>9.4530679379261073E-3</v>
      </c>
      <c r="EV54" s="60">
        <f t="shared" ref="EV54" si="1152">IFERROR(((EV18/EU18)^4-1), "n/a")</f>
        <v>2.3123894425739477E-2</v>
      </c>
      <c r="EW54" s="60">
        <f t="shared" ref="EW54" si="1153">IFERROR(((EW18/EV18)^4-1), "n/a")</f>
        <v>2.1894732081374046E-2</v>
      </c>
      <c r="EX54" s="60">
        <f t="shared" ref="EX54" si="1154">IFERROR(((EX18/EW18)^4-1), "n/a")</f>
        <v>2.4554779668130466E-2</v>
      </c>
      <c r="EY54" s="60">
        <f t="shared" ref="EY54" si="1155">IFERROR(((EY18/EX18)^4-1), "n/a")</f>
        <v>-2.2794527514841123E-2</v>
      </c>
      <c r="EZ54" s="60">
        <f t="shared" ref="EZ54" si="1156">IFERROR(((EZ18/EY18)^4-1), "n/a")</f>
        <v>2.0809525675684171E-2</v>
      </c>
      <c r="FA54" s="60">
        <f t="shared" ref="FA54" si="1157">IFERROR(((FA18/EZ18)^4-1), "n/a")</f>
        <v>-2.1485024562197252E-2</v>
      </c>
      <c r="FB54" s="60">
        <f t="shared" ref="FB54" si="1158">IFERROR(((FB18/FA18)^4-1), "n/a")</f>
        <v>-8.3782477692413315E-2</v>
      </c>
      <c r="FC54" s="60">
        <f t="shared" ref="FC54" si="1159">IFERROR(((FC18/FB18)^4-1), "n/a")</f>
        <v>-4.4160535852538763E-2</v>
      </c>
      <c r="FD54" s="60">
        <f t="shared" ref="FD54" si="1160">IFERROR(((FD18/FC18)^4-1), "n/a")</f>
        <v>-5.7411331399159771E-3</v>
      </c>
      <c r="FE54" s="60">
        <f t="shared" ref="FE54" si="1161">IFERROR(((FE18/FD18)^4-1), "n/a")</f>
        <v>1.4642863966667363E-2</v>
      </c>
      <c r="FF54" s="60">
        <f t="shared" ref="FF54" si="1162">IFERROR(((FF18/FE18)^4-1), "n/a")</f>
        <v>4.4682029315260552E-2</v>
      </c>
      <c r="FG54" s="60">
        <f t="shared" ref="FG54" si="1163">IFERROR(((FG18/FF18)^4-1), "n/a")</f>
        <v>1.5457283953580481E-2</v>
      </c>
      <c r="FH54" s="60">
        <f t="shared" ref="FH54" si="1164">IFERROR(((FH18/FG18)^4-1), "n/a")</f>
        <v>3.7412604918221959E-2</v>
      </c>
      <c r="FI54" s="60">
        <f t="shared" ref="FI54" si="1165">IFERROR(((FI18/FH18)^4-1), "n/a")</f>
        <v>2.9818728698344898E-2</v>
      </c>
      <c r="FJ54" s="60">
        <f t="shared" ref="FJ54" si="1166">IFERROR(((FJ18/FI18)^4-1), "n/a")</f>
        <v>2.0212681226924989E-2</v>
      </c>
      <c r="FK54" s="60">
        <f t="shared" ref="FK54" si="1167">IFERROR(((FK18/FJ18)^4-1), "n/a")</f>
        <v>-9.5651321891466745E-3</v>
      </c>
      <c r="FL54" s="60">
        <f t="shared" ref="FL54" si="1168">IFERROR(((FL18/FK18)^4-1), "n/a")</f>
        <v>2.8896101352338777E-2</v>
      </c>
      <c r="FM54" s="60">
        <f t="shared" ref="FM54" si="1169">IFERROR(((FM18/FL18)^4-1), "n/a")</f>
        <v>-1.1116935199469991E-3</v>
      </c>
      <c r="FN54" s="60">
        <f t="shared" ref="FN54" si="1170">IFERROR(((FN18/FM18)^4-1), "n/a")</f>
        <v>4.7182182511700033E-2</v>
      </c>
      <c r="FO54" s="60">
        <f t="shared" ref="FO54" si="1171">IFERROR(((FO18/FN18)^4-1), "n/a")</f>
        <v>3.1686680767679443E-2</v>
      </c>
      <c r="FP54" s="60">
        <f t="shared" ref="FP54" si="1172">IFERROR(((FP18/FO18)^4-1), "n/a")</f>
        <v>1.732220602596013E-2</v>
      </c>
      <c r="FQ54" s="60">
        <f t="shared" ref="FQ54" si="1173">IFERROR(((FQ18/FP18)^4-1), "n/a")</f>
        <v>5.4187845185735828E-3</v>
      </c>
      <c r="FR54" s="60">
        <f t="shared" ref="FR54" si="1174">IFERROR(((FR18/FQ18)^4-1), "n/a")</f>
        <v>4.5451384530477146E-3</v>
      </c>
      <c r="FS54" s="60">
        <f t="shared" ref="FS54" si="1175">IFERROR(((FS18/FR18)^4-1), "n/a")</f>
        <v>3.5919242389998329E-2</v>
      </c>
      <c r="FT54" s="60">
        <f t="shared" ref="FT54" si="1176">IFERROR(((FT18/FS18)^4-1), "n/a")</f>
        <v>4.9410706650923064E-3</v>
      </c>
      <c r="FU54" s="60">
        <f t="shared" ref="FU54" si="1177">IFERROR(((FU18/FT18)^4-1), "n/a")</f>
        <v>3.1705490026631367E-2</v>
      </c>
      <c r="FV54" s="60">
        <f t="shared" ref="FV54" si="1178">IFERROR(((FV18/FU18)^4-1), "n/a")</f>
        <v>3.2298428210899566E-2</v>
      </c>
      <c r="FW54" s="60">
        <f t="shared" ref="FW54" si="1179">IFERROR(((FW18/FV18)^4-1), "n/a")</f>
        <v>-1.0019979060685302E-2</v>
      </c>
      <c r="FX54" s="60">
        <f t="shared" ref="FX54" si="1180">IFERROR(((FX18/FW18)^4-1), "n/a")</f>
        <v>5.1102399225043671E-2</v>
      </c>
      <c r="FY54" s="60">
        <f t="shared" ref="FY54" si="1181">IFERROR(((FY18/FX18)^4-1), "n/a")</f>
        <v>4.9250034552643873E-2</v>
      </c>
      <c r="FZ54" s="60">
        <f t="shared" ref="FZ54" si="1182">IFERROR(((FZ18/FY18)^4-1), "n/a")</f>
        <v>1.8990609970528149E-2</v>
      </c>
      <c r="GA54" s="60">
        <f t="shared" ref="GA54" si="1183">IFERROR(((GA18/FZ18)^4-1), "n/a")</f>
        <v>3.3317278015641216E-2</v>
      </c>
      <c r="GB54" s="60">
        <f t="shared" ref="GB54" si="1184">IFERROR(((GB18/GA18)^4-1), "n/a")</f>
        <v>3.3398442504936954E-2</v>
      </c>
      <c r="GC54" s="60">
        <f t="shared" ref="GC54" si="1185">IFERROR(((GC18/GB18)^4-1), "n/a")</f>
        <v>9.6455461446698365E-3</v>
      </c>
      <c r="GD54" s="60">
        <f t="shared" ref="GD54" si="1186">IFERROR(((GD18/GC18)^4-1), "n/a")</f>
        <v>3.9970776100357597E-3</v>
      </c>
      <c r="GE54" s="60">
        <f t="shared" ref="GE54" si="1187">IFERROR(((GE18/GD18)^4-1), "n/a")</f>
        <v>1.548768690972202E-2</v>
      </c>
      <c r="GF54" s="60">
        <f t="shared" ref="GF54" si="1188">IFERROR(((GF18/GE18)^4-1), "n/a")</f>
        <v>2.2813799505932764E-2</v>
      </c>
      <c r="GG54" s="60">
        <f t="shared" ref="GG54" si="1189">IFERROR(((GG18/GF18)^4-1), "n/a")</f>
        <v>1.9249342311688622E-2</v>
      </c>
      <c r="GH54" s="60">
        <f t="shared" ref="GH54" si="1190">IFERROR(((GH18/GG18)^4-1), "n/a")</f>
        <v>1.7622775092036358E-2</v>
      </c>
      <c r="GI54" s="60">
        <f t="shared" ref="GI54" si="1191">IFERROR(((GI18/GH18)^4-1), "n/a")</f>
        <v>1.784174291461138E-2</v>
      </c>
      <c r="GJ54" s="60">
        <f t="shared" ref="GJ54" si="1192">IFERROR(((GJ18/GI18)^4-1), "n/a")</f>
        <v>2.9933343195757578E-2</v>
      </c>
      <c r="GK54" s="60">
        <f t="shared" ref="GK54" si="1193">IFERROR(((GK18/GJ18)^4-1), "n/a")</f>
        <v>2.8212210659775527E-2</v>
      </c>
      <c r="GL54" s="60">
        <f t="shared" ref="GL54" si="1194">IFERROR(((GL18/GK18)^4-1), "n/a")</f>
        <v>2.2930890960969563E-2</v>
      </c>
      <c r="GM54" s="60">
        <f t="shared" ref="GM54" si="1195">IFERROR(((GM18/GL18)^4-1), "n/a")</f>
        <v>2.2175271567696164E-2</v>
      </c>
      <c r="GN54" s="60">
        <f t="shared" ref="GN54" si="1196">IFERROR(((GN18/GM18)^4-1), "n/a")</f>
        <v>4.1584953027835603E-2</v>
      </c>
      <c r="GO54" s="60">
        <f t="shared" ref="GO54" si="1197">IFERROR(((GO18/GN18)^4-1), "n/a")</f>
        <v>3.3561080495827289E-2</v>
      </c>
      <c r="GP54" s="122">
        <f t="shared" ref="GP54" si="1198">IFERROR(((GP18/GO18)^4-1), "n/a")</f>
        <v>2.5878266823838203E-2</v>
      </c>
      <c r="GQ54" s="122">
        <f t="shared" ref="GQ54" si="1199">IFERROR(((GQ18/GP18)^4-1), "n/a")</f>
        <v>2.5711861395755209E-2</v>
      </c>
      <c r="GR54" s="60">
        <f t="shared" ref="GR54" si="1200">IFERROR(((GR18/GQ18)^4-1), "n/a")</f>
        <v>2.4472066719677166E-2</v>
      </c>
      <c r="GS54" s="60">
        <f t="shared" ref="GS54" si="1201">IFERROR(((GS18/GR18)^4-1), "n/a")</f>
        <v>2.4148907783729134E-2</v>
      </c>
      <c r="GT54" s="60">
        <f t="shared" ref="GT54" si="1202">IFERROR(((GT18/GS18)^4-1), "n/a")</f>
        <v>1.8030379853413381E-2</v>
      </c>
      <c r="GU54" s="60">
        <f t="shared" ref="GU54" si="1203">IFERROR(((GU18/GT18)^4-1), "n/a")</f>
        <v>1.8762172282180467E-2</v>
      </c>
      <c r="GV54" s="60">
        <f t="shared" ref="GV54" si="1204">IFERROR(((GV18/GU18)^4-1), "n/a")</f>
        <v>1.8078492516652611E-2</v>
      </c>
      <c r="GW54" s="60">
        <f t="shared" ref="GW54" si="1205">IFERROR(((GW18/GV18)^4-1), "n/a")</f>
        <v>1.6854249044590874E-2</v>
      </c>
      <c r="GX54" s="60">
        <f t="shared" ref="GX54" si="1206">IFERROR(((GX18/GW18)^4-1), "n/a")</f>
        <v>1.5584316172743806E-2</v>
      </c>
      <c r="GY54" s="60">
        <f t="shared" ref="GY54" si="1207">IFERROR(((GY18/GX18)^4-1), "n/a")</f>
        <v>1.5712303449525233E-2</v>
      </c>
      <c r="GZ54" s="122">
        <f t="shared" ref="GZ54" si="1208">IFERROR(((GZ18/GY18)^4-1), "n/a")</f>
        <v>1.5713413422370648E-2</v>
      </c>
      <c r="HA54" s="122">
        <f t="shared" ref="HA54" si="1209">IFERROR(((HA18/GZ18)^4-1), "n/a")</f>
        <v>1.5755838142674561E-2</v>
      </c>
      <c r="HB54" s="122">
        <f t="shared" ref="HB54" si="1210">IFERROR(((HB18/HA18)^4-1), "n/a")</f>
        <v>1.583894374176098E-2</v>
      </c>
      <c r="HC54" s="60">
        <f t="shared" ref="HC54" si="1211">IFERROR(((HC18/HB18)^4-1), "n/a")</f>
        <v>1.6230324968231846E-2</v>
      </c>
      <c r="IW54"/>
      <c r="IX54"/>
      <c r="IY54"/>
    </row>
    <row r="55" spans="1:259">
      <c r="C55" s="60"/>
      <c r="D55" s="60"/>
      <c r="E55" s="60"/>
      <c r="F55" s="60"/>
      <c r="G55" s="60"/>
      <c r="IW55"/>
      <c r="IX55"/>
      <c r="IY55"/>
    </row>
    <row r="56" spans="1:259">
      <c r="A56" s="12" t="s">
        <v>415</v>
      </c>
      <c r="C56" s="60"/>
      <c r="D56" s="60"/>
      <c r="E56" s="60"/>
      <c r="F56" s="60"/>
      <c r="G56" s="60"/>
      <c r="IW56"/>
      <c r="IX56"/>
      <c r="IY56"/>
    </row>
    <row r="57" spans="1:259">
      <c r="A57" s="34" t="s">
        <v>340</v>
      </c>
      <c r="B57" t="s">
        <v>230</v>
      </c>
      <c r="C57" s="60">
        <f t="shared" ref="C57:P57" si="1212">IFERROR(C21/C23, "n/a")</f>
        <v>0.60093226788432275</v>
      </c>
      <c r="D57" s="60">
        <f t="shared" si="1212"/>
        <v>0.60108675285741053</v>
      </c>
      <c r="E57" s="60">
        <f t="shared" si="1212"/>
        <v>0.60169413497836299</v>
      </c>
      <c r="F57" s="60">
        <f t="shared" si="1212"/>
        <v>0.60646702186294332</v>
      </c>
      <c r="G57" s="60">
        <f t="shared" si="1212"/>
        <v>0.59830866807610994</v>
      </c>
      <c r="H57" s="60">
        <f t="shared" si="1212"/>
        <v>0.59949840006918631</v>
      </c>
      <c r="I57" s="60">
        <f t="shared" si="1212"/>
        <v>0.59913390506920272</v>
      </c>
      <c r="J57" s="60">
        <f t="shared" si="1212"/>
        <v>0.6063177350247837</v>
      </c>
      <c r="K57" s="60">
        <f t="shared" si="1212"/>
        <v>0.60043881033642132</v>
      </c>
      <c r="L57" s="60">
        <f t="shared" si="1212"/>
        <v>0.59807327858496517</v>
      </c>
      <c r="M57" s="60">
        <f t="shared" si="1212"/>
        <v>0.60111576011157597</v>
      </c>
      <c r="N57" s="60">
        <f t="shared" si="1212"/>
        <v>0.60237790653924295</v>
      </c>
      <c r="O57" s="60">
        <f t="shared" si="1212"/>
        <v>0.59891107078039929</v>
      </c>
      <c r="P57" s="60">
        <f t="shared" si="1212"/>
        <v>0.59445505339840155</v>
      </c>
      <c r="Q57" s="60">
        <f>IFERROR(Q21/Q23, "n/a")</f>
        <v>0.59903752266703869</v>
      </c>
      <c r="R57" s="60">
        <f t="shared" ref="R57:S57" si="1213">IFERROR(R21/R23, "n/a")</f>
        <v>0.5919528551107498</v>
      </c>
      <c r="S57" s="60">
        <f t="shared" si="1213"/>
        <v>0.59810890557939911</v>
      </c>
      <c r="T57" s="60">
        <f t="shared" ref="T57" si="1214">IFERROR(T21/T23, "n/a")</f>
        <v>0.60152931180968561</v>
      </c>
      <c r="U57" s="60">
        <f t="shared" ref="U57:Z57" si="1215">IFERROR(U21/U23, "n/a")</f>
        <v>0.608525641025641</v>
      </c>
      <c r="V57" s="60">
        <f t="shared" si="1215"/>
        <v>0.5995499156091767</v>
      </c>
      <c r="W57" s="60">
        <f t="shared" si="1215"/>
        <v>0.60961574160014853</v>
      </c>
      <c r="X57" s="60">
        <f t="shared" si="1215"/>
        <v>0.61359646467703854</v>
      </c>
      <c r="Y57" s="60">
        <f t="shared" si="1215"/>
        <v>0.61246929465434563</v>
      </c>
      <c r="Z57" s="60">
        <f t="shared" si="1215"/>
        <v>0.61085253717788635</v>
      </c>
      <c r="AA57" s="60">
        <f t="shared" ref="AA57:CL57" si="1216">IFERROR(AA21/AA23, "n/a")</f>
        <v>0.60966767371601216</v>
      </c>
      <c r="AB57" s="60">
        <f t="shared" si="1216"/>
        <v>0.60978243265129839</v>
      </c>
      <c r="AC57" s="60">
        <f t="shared" si="1216"/>
        <v>0.61422665111841412</v>
      </c>
      <c r="AD57" s="60">
        <f t="shared" si="1216"/>
        <v>0.61645039549190928</v>
      </c>
      <c r="AE57" s="60">
        <f t="shared" si="1216"/>
        <v>0.61762043648798159</v>
      </c>
      <c r="AF57" s="60">
        <f t="shared" si="1216"/>
        <v>0.61092465586847611</v>
      </c>
      <c r="AG57" s="60">
        <f t="shared" si="1216"/>
        <v>0.60745810715128634</v>
      </c>
      <c r="AH57" s="60">
        <f t="shared" si="1216"/>
        <v>0.61211477151965987</v>
      </c>
      <c r="AI57" s="60">
        <f t="shared" si="1216"/>
        <v>0.61471763210459407</v>
      </c>
      <c r="AJ57" s="60">
        <f t="shared" si="1216"/>
        <v>0.6053353920054898</v>
      </c>
      <c r="AK57" s="60">
        <f t="shared" si="1216"/>
        <v>0.60214604818170436</v>
      </c>
      <c r="AL57" s="60">
        <f t="shared" si="1216"/>
        <v>0.59808631757438735</v>
      </c>
      <c r="AM57" s="60">
        <f t="shared" si="1216"/>
        <v>0.6004511992400855</v>
      </c>
      <c r="AN57" s="60">
        <f t="shared" si="1216"/>
        <v>0.60111145415251621</v>
      </c>
      <c r="AO57" s="60">
        <f t="shared" si="1216"/>
        <v>0.60425101214574906</v>
      </c>
      <c r="AP57" s="60">
        <f t="shared" si="1216"/>
        <v>0.60758471309519435</v>
      </c>
      <c r="AQ57" s="60">
        <f t="shared" si="1216"/>
        <v>0.61018711018711014</v>
      </c>
      <c r="AR57" s="60">
        <f t="shared" si="1216"/>
        <v>0.60938728819618215</v>
      </c>
      <c r="AS57" s="60">
        <f t="shared" si="1216"/>
        <v>0.61746893050936458</v>
      </c>
      <c r="AT57" s="60">
        <f t="shared" si="1216"/>
        <v>0.61357851018220799</v>
      </c>
      <c r="AU57" s="60">
        <f t="shared" si="1216"/>
        <v>0.6035785161001217</v>
      </c>
      <c r="AV57" s="60">
        <f t="shared" si="1216"/>
        <v>0.60632411067193681</v>
      </c>
      <c r="AW57" s="60">
        <f t="shared" si="1216"/>
        <v>0.6005336441145801</v>
      </c>
      <c r="AX57" s="60">
        <f t="shared" si="1216"/>
        <v>0.60180443794196536</v>
      </c>
      <c r="AY57" s="60">
        <f t="shared" si="1216"/>
        <v>0.61515438414317558</v>
      </c>
      <c r="AZ57" s="60">
        <f t="shared" si="1216"/>
        <v>0.61212484993997596</v>
      </c>
      <c r="BA57" s="60">
        <f t="shared" si="1216"/>
        <v>0.61958233074889335</v>
      </c>
      <c r="BB57" s="60">
        <f t="shared" si="1216"/>
        <v>0.63057661788044439</v>
      </c>
      <c r="BC57" s="60">
        <f t="shared" si="1216"/>
        <v>0.62895145966488164</v>
      </c>
      <c r="BD57" s="60">
        <f t="shared" si="1216"/>
        <v>0.62853470437018</v>
      </c>
      <c r="BE57" s="60">
        <f t="shared" si="1216"/>
        <v>0.62883551989591246</v>
      </c>
      <c r="BF57" s="60">
        <f t="shared" si="1216"/>
        <v>0.62521411442274755</v>
      </c>
      <c r="BG57" s="60">
        <f t="shared" si="1216"/>
        <v>0.6187661523502469</v>
      </c>
      <c r="BH57" s="60">
        <f t="shared" si="1216"/>
        <v>0.61749301675977653</v>
      </c>
      <c r="BI57" s="60">
        <f t="shared" si="1216"/>
        <v>0.61540533261513597</v>
      </c>
      <c r="BJ57" s="60">
        <f t="shared" si="1216"/>
        <v>0.61750952128428871</v>
      </c>
      <c r="BK57" s="60">
        <f t="shared" si="1216"/>
        <v>0.62313838589192005</v>
      </c>
      <c r="BL57" s="60">
        <f t="shared" si="1216"/>
        <v>0.62441500384176596</v>
      </c>
      <c r="BM57" s="60">
        <f t="shared" si="1216"/>
        <v>0.62781526397373932</v>
      </c>
      <c r="BN57" s="60">
        <f t="shared" si="1216"/>
        <v>0.62541346954388966</v>
      </c>
      <c r="BO57" s="60">
        <f t="shared" si="1216"/>
        <v>0.62636704452183944</v>
      </c>
      <c r="BP57" s="60">
        <f t="shared" si="1216"/>
        <v>0.62735132994521814</v>
      </c>
      <c r="BQ57" s="60">
        <f t="shared" si="1216"/>
        <v>0.63311413503483294</v>
      </c>
      <c r="BR57" s="60">
        <f t="shared" si="1216"/>
        <v>0.63397457918241151</v>
      </c>
      <c r="BS57" s="60">
        <f t="shared" si="1216"/>
        <v>0.63180297319046208</v>
      </c>
      <c r="BT57" s="60">
        <f t="shared" si="1216"/>
        <v>0.63528359202696527</v>
      </c>
      <c r="BU57" s="60">
        <f t="shared" si="1216"/>
        <v>0.6382098841256193</v>
      </c>
      <c r="BV57" s="60">
        <f t="shared" si="1216"/>
        <v>0.62917332268370607</v>
      </c>
      <c r="BW57" s="60">
        <f t="shared" si="1216"/>
        <v>0.63702842275397176</v>
      </c>
      <c r="BX57" s="60">
        <f t="shared" si="1216"/>
        <v>0.63423892100192669</v>
      </c>
      <c r="BY57" s="60">
        <f t="shared" si="1216"/>
        <v>0.63638600742030738</v>
      </c>
      <c r="BZ57" s="60">
        <f t="shared" si="1216"/>
        <v>0.63607741457542366</v>
      </c>
      <c r="CA57" s="60">
        <f t="shared" si="1216"/>
        <v>0.63328071416907072</v>
      </c>
      <c r="CB57" s="60">
        <f t="shared" si="1216"/>
        <v>0.63319376391982185</v>
      </c>
      <c r="CC57" s="60">
        <f t="shared" si="1216"/>
        <v>0.63373950907750121</v>
      </c>
      <c r="CD57" s="60">
        <f t="shared" si="1216"/>
        <v>0.63573566258351888</v>
      </c>
      <c r="CE57" s="60">
        <f t="shared" si="1216"/>
        <v>0.63648747594803079</v>
      </c>
      <c r="CF57" s="60">
        <f t="shared" si="1216"/>
        <v>0.63479865771812083</v>
      </c>
      <c r="CG57" s="60">
        <f t="shared" si="1216"/>
        <v>0.6395072401123838</v>
      </c>
      <c r="CH57" s="60">
        <f t="shared" si="1216"/>
        <v>0.6441454194214532</v>
      </c>
      <c r="CI57" s="60">
        <f t="shared" si="1216"/>
        <v>0.64183457051961823</v>
      </c>
      <c r="CJ57" s="60">
        <f t="shared" si="1216"/>
        <v>0.64092771221988287</v>
      </c>
      <c r="CK57" s="60">
        <f t="shared" si="1216"/>
        <v>0.64024557276140459</v>
      </c>
      <c r="CL57" s="60">
        <f t="shared" si="1216"/>
        <v>0.63851863676271048</v>
      </c>
      <c r="CM57" s="60">
        <f t="shared" ref="CM57:EX57" si="1217">IFERROR(CM21/CM23, "n/a")</f>
        <v>0.64440288538605384</v>
      </c>
      <c r="CN57" s="60">
        <f t="shared" si="1217"/>
        <v>0.64222352723001785</v>
      </c>
      <c r="CO57" s="60">
        <f t="shared" si="1217"/>
        <v>0.64371211890476043</v>
      </c>
      <c r="CP57" s="60">
        <f t="shared" si="1217"/>
        <v>0.64471320799904197</v>
      </c>
      <c r="CQ57" s="60">
        <f t="shared" si="1217"/>
        <v>0.6463333085667583</v>
      </c>
      <c r="CR57" s="60">
        <f t="shared" si="1217"/>
        <v>0.64894476347133911</v>
      </c>
      <c r="CS57" s="60">
        <f t="shared" si="1217"/>
        <v>0.65201028755757684</v>
      </c>
      <c r="CT57" s="60">
        <f t="shared" si="1217"/>
        <v>0.64911530290716735</v>
      </c>
      <c r="CU57" s="60">
        <f t="shared" si="1217"/>
        <v>0.64943716008263419</v>
      </c>
      <c r="CV57" s="60">
        <f t="shared" si="1217"/>
        <v>0.64623494183719932</v>
      </c>
      <c r="CW57" s="60">
        <f t="shared" si="1217"/>
        <v>0.648306529715868</v>
      </c>
      <c r="CX57" s="60">
        <f t="shared" si="1217"/>
        <v>0.64741861494507258</v>
      </c>
      <c r="CY57" s="60">
        <f t="shared" si="1217"/>
        <v>0.64639804315169558</v>
      </c>
      <c r="CZ57" s="60">
        <f t="shared" si="1217"/>
        <v>0.65078485687903975</v>
      </c>
      <c r="DA57" s="60">
        <f t="shared" si="1217"/>
        <v>0.65060977990654811</v>
      </c>
      <c r="DB57" s="60">
        <f t="shared" si="1217"/>
        <v>0.65045158634176459</v>
      </c>
      <c r="DC57" s="60">
        <f t="shared" si="1217"/>
        <v>0.65204295609074159</v>
      </c>
      <c r="DD57" s="60">
        <f t="shared" si="1217"/>
        <v>0.64989791853401058</v>
      </c>
      <c r="DE57" s="60">
        <f t="shared" si="1217"/>
        <v>0.64865828762574718</v>
      </c>
      <c r="DF57" s="60">
        <f t="shared" si="1217"/>
        <v>0.6480544323107098</v>
      </c>
      <c r="DG57" s="60">
        <f t="shared" si="1217"/>
        <v>0.64968251880373562</v>
      </c>
      <c r="DH57" s="60">
        <f t="shared" si="1217"/>
        <v>0.64226182091374384</v>
      </c>
      <c r="DI57" s="60">
        <f t="shared" si="1217"/>
        <v>0.64404118760677842</v>
      </c>
      <c r="DJ57" s="60">
        <f t="shared" si="1217"/>
        <v>0.64609452537674406</v>
      </c>
      <c r="DK57" s="60">
        <f t="shared" si="1217"/>
        <v>0.64527152766029439</v>
      </c>
      <c r="DL57" s="60">
        <f t="shared" si="1217"/>
        <v>0.65025586140004676</v>
      </c>
      <c r="DM57" s="60">
        <f t="shared" si="1217"/>
        <v>0.64979004725307254</v>
      </c>
      <c r="DN57" s="60">
        <f t="shared" si="1217"/>
        <v>0.64861200774693351</v>
      </c>
      <c r="DO57" s="60">
        <f t="shared" si="1217"/>
        <v>0.64800951440434096</v>
      </c>
      <c r="DP57" s="60">
        <f t="shared" si="1217"/>
        <v>0.6536297011822515</v>
      </c>
      <c r="DQ57" s="60">
        <f t="shared" si="1217"/>
        <v>0.65368367779051628</v>
      </c>
      <c r="DR57" s="60">
        <f t="shared" si="1217"/>
        <v>0.65252439541790419</v>
      </c>
      <c r="DS57" s="60">
        <f t="shared" si="1217"/>
        <v>0.66116826120425087</v>
      </c>
      <c r="DT57" s="60">
        <f t="shared" si="1217"/>
        <v>0.65453711564546191</v>
      </c>
      <c r="DU57" s="60">
        <f t="shared" si="1217"/>
        <v>0.66041977557704612</v>
      </c>
      <c r="DV57" s="60">
        <f t="shared" si="1217"/>
        <v>0.66214196762141975</v>
      </c>
      <c r="DW57" s="60">
        <f t="shared" si="1217"/>
        <v>0.66714090653018743</v>
      </c>
      <c r="DX57" s="60">
        <f t="shared" si="1217"/>
        <v>0.66393968559512362</v>
      </c>
      <c r="DY57" s="60">
        <f t="shared" si="1217"/>
        <v>0.6667138529486708</v>
      </c>
      <c r="DZ57" s="60">
        <f t="shared" si="1217"/>
        <v>0.6730298396855624</v>
      </c>
      <c r="EA57" s="60">
        <f t="shared" si="1217"/>
        <v>0.6682639725646492</v>
      </c>
      <c r="EB57" s="60">
        <f t="shared" si="1217"/>
        <v>0.67033562222303822</v>
      </c>
      <c r="EC57" s="60">
        <f t="shared" si="1217"/>
        <v>0.67238289316873023</v>
      </c>
      <c r="ED57" s="60">
        <f t="shared" si="1217"/>
        <v>0.67449758388655556</v>
      </c>
      <c r="EE57" s="60">
        <f t="shared" si="1217"/>
        <v>0.67562033352707118</v>
      </c>
      <c r="EF57" s="60">
        <f t="shared" si="1217"/>
        <v>0.67556506289280382</v>
      </c>
      <c r="EG57" s="60">
        <f t="shared" si="1217"/>
        <v>0.67453943444018927</v>
      </c>
      <c r="EH57" s="60">
        <f t="shared" si="1217"/>
        <v>0.67051566363335124</v>
      </c>
      <c r="EI57" s="60">
        <f t="shared" si="1217"/>
        <v>0.67345346554588004</v>
      </c>
      <c r="EJ57" s="60">
        <f t="shared" si="1217"/>
        <v>0.67164918655545458</v>
      </c>
      <c r="EK57" s="60">
        <f t="shared" si="1217"/>
        <v>0.67171409296692752</v>
      </c>
      <c r="EL57" s="60">
        <f t="shared" si="1217"/>
        <v>0.67284226665814861</v>
      </c>
      <c r="EM57" s="60">
        <f t="shared" si="1217"/>
        <v>0.66787866439939514</v>
      </c>
      <c r="EN57" s="60">
        <f t="shared" si="1217"/>
        <v>0.67168086754453904</v>
      </c>
      <c r="EO57" s="60">
        <f t="shared" si="1217"/>
        <v>0.67330650008749982</v>
      </c>
      <c r="EP57" s="60">
        <f t="shared" si="1217"/>
        <v>0.67091949626096026</v>
      </c>
      <c r="EQ57" s="60">
        <f t="shared" si="1217"/>
        <v>0.66824219525283202</v>
      </c>
      <c r="ER57" s="60">
        <f t="shared" si="1217"/>
        <v>0.6698424704359337</v>
      </c>
      <c r="ES57" s="60">
        <f t="shared" si="1217"/>
        <v>0.67301243915630071</v>
      </c>
      <c r="ET57" s="60">
        <f t="shared" si="1217"/>
        <v>0.67018351238138651</v>
      </c>
      <c r="EU57" s="60">
        <f t="shared" si="1217"/>
        <v>0.67208591979505361</v>
      </c>
      <c r="EV57" s="60">
        <f t="shared" si="1217"/>
        <v>0.67059044387584832</v>
      </c>
      <c r="EW57" s="60">
        <f t="shared" si="1217"/>
        <v>0.67105607155142755</v>
      </c>
      <c r="EX57" s="60">
        <f t="shared" si="1217"/>
        <v>0.67280591220243158</v>
      </c>
      <c r="EY57" s="60">
        <f t="shared" ref="EY57:HC57" si="1218">IFERROR(EY21/EY23, "n/a")</f>
        <v>0.67806293085796188</v>
      </c>
      <c r="EZ57" s="60">
        <f t="shared" si="1218"/>
        <v>0.67898632949694704</v>
      </c>
      <c r="FA57" s="60">
        <f t="shared" si="1218"/>
        <v>0.67953246333045725</v>
      </c>
      <c r="FB57" s="60">
        <f t="shared" si="1218"/>
        <v>0.67566193894021076</v>
      </c>
      <c r="FC57" s="60">
        <f t="shared" si="1218"/>
        <v>0.67776581333148078</v>
      </c>
      <c r="FD57" s="60">
        <f t="shared" si="1218"/>
        <v>0.68001588529147428</v>
      </c>
      <c r="FE57" s="60">
        <f t="shared" si="1218"/>
        <v>0.6862131855786634</v>
      </c>
      <c r="FF57" s="60">
        <f t="shared" si="1218"/>
        <v>0.68068772217664752</v>
      </c>
      <c r="FG57" s="60">
        <f t="shared" si="1218"/>
        <v>0.6820343173882919</v>
      </c>
      <c r="FH57" s="60">
        <f t="shared" si="1218"/>
        <v>0.67879754255967728</v>
      </c>
      <c r="FI57" s="60">
        <f t="shared" si="1218"/>
        <v>0.67776311514002086</v>
      </c>
      <c r="FJ57" s="60">
        <f t="shared" si="1218"/>
        <v>0.67913101674452792</v>
      </c>
      <c r="FK57" s="60">
        <f t="shared" si="1218"/>
        <v>0.68595690117625507</v>
      </c>
      <c r="FL57" s="60">
        <f t="shared" si="1218"/>
        <v>0.68481950413649795</v>
      </c>
      <c r="FM57" s="60">
        <f t="shared" si="1218"/>
        <v>0.6866000936383635</v>
      </c>
      <c r="FN57" s="60">
        <f t="shared" si="1218"/>
        <v>0.68126483714746944</v>
      </c>
      <c r="FO57" s="60">
        <f t="shared" si="1218"/>
        <v>0.68180626474737516</v>
      </c>
      <c r="FP57" s="60">
        <f t="shared" si="1218"/>
        <v>0.67884449892584953</v>
      </c>
      <c r="FQ57" s="60">
        <f t="shared" si="1218"/>
        <v>0.67749673990601089</v>
      </c>
      <c r="FR57" s="60">
        <f t="shared" si="1218"/>
        <v>0.68010074026982259</v>
      </c>
      <c r="FS57" s="60">
        <f t="shared" si="1218"/>
        <v>0.67733680957898812</v>
      </c>
      <c r="FT57" s="60">
        <f t="shared" si="1218"/>
        <v>0.67554198546691591</v>
      </c>
      <c r="FU57" s="60">
        <f t="shared" si="1218"/>
        <v>0.67250885825019135</v>
      </c>
      <c r="FV57" s="60">
        <f t="shared" si="1218"/>
        <v>0.67172234547593823</v>
      </c>
      <c r="FW57" s="60">
        <f t="shared" si="1218"/>
        <v>0.67672149167685003</v>
      </c>
      <c r="FX57" s="60">
        <f t="shared" si="1218"/>
        <v>0.67463186769043604</v>
      </c>
      <c r="FY57" s="60">
        <f t="shared" si="1218"/>
        <v>0.67273332656124796</v>
      </c>
      <c r="FZ57" s="60">
        <f t="shared" si="1218"/>
        <v>0.67525296409451463</v>
      </c>
      <c r="GA57" s="60">
        <f t="shared" si="1218"/>
        <v>0.67308462805502378</v>
      </c>
      <c r="GB57" s="60">
        <f t="shared" si="1218"/>
        <v>0.67265782353619119</v>
      </c>
      <c r="GC57" s="60">
        <f t="shared" si="1218"/>
        <v>0.67539318426062822</v>
      </c>
      <c r="GD57" s="60">
        <f t="shared" si="1218"/>
        <v>0.67804450159089913</v>
      </c>
      <c r="GE57" s="60">
        <f t="shared" si="1218"/>
        <v>0.68045151582641195</v>
      </c>
      <c r="GF57" s="60">
        <f t="shared" si="1218"/>
        <v>0.68165358597048387</v>
      </c>
      <c r="GG57" s="60">
        <f t="shared" si="1218"/>
        <v>0.68326985680546404</v>
      </c>
      <c r="GH57" s="60">
        <f t="shared" si="1218"/>
        <v>0.68440187152250875</v>
      </c>
      <c r="GI57" s="60">
        <f t="shared" si="1218"/>
        <v>0.68435911619508838</v>
      </c>
      <c r="GJ57" s="60">
        <f t="shared" si="1218"/>
        <v>0.68356483514212962</v>
      </c>
      <c r="GK57" s="60">
        <f t="shared" si="1218"/>
        <v>0.68200080661217788</v>
      </c>
      <c r="GL57" s="60">
        <f t="shared" si="1218"/>
        <v>0.68471848243729772</v>
      </c>
      <c r="GM57" s="60">
        <f t="shared" si="1218"/>
        <v>0.68258070954543193</v>
      </c>
      <c r="GN57" s="60">
        <f t="shared" si="1218"/>
        <v>0.67977993229439682</v>
      </c>
      <c r="GO57" s="60">
        <f t="shared" si="1218"/>
        <v>0.68014154185747067</v>
      </c>
      <c r="GP57" s="122">
        <f t="shared" si="1218"/>
        <v>0.67973424471313548</v>
      </c>
      <c r="GQ57" s="122">
        <f t="shared" si="1218"/>
        <v>0.68065455347263448</v>
      </c>
      <c r="GR57" s="60">
        <f t="shared" si="1218"/>
        <v>0.68115850239067355</v>
      </c>
      <c r="GS57" s="60">
        <f t="shared" si="1218"/>
        <v>0.68213683750381626</v>
      </c>
      <c r="GT57" s="60">
        <f t="shared" si="1218"/>
        <v>0.68399251076799705</v>
      </c>
      <c r="GU57" s="60">
        <f t="shared" si="1218"/>
        <v>0.68519299744021511</v>
      </c>
      <c r="GV57" s="60">
        <f t="shared" si="1218"/>
        <v>0.68604626366702937</v>
      </c>
      <c r="GW57" s="60">
        <f t="shared" si="1218"/>
        <v>0.68638173978257688</v>
      </c>
      <c r="GX57" s="60">
        <f t="shared" si="1218"/>
        <v>0.686611247186666</v>
      </c>
      <c r="GY57" s="60">
        <f t="shared" si="1218"/>
        <v>0.68675687918573158</v>
      </c>
      <c r="GZ57" s="122">
        <f t="shared" si="1218"/>
        <v>0.68689881682671394</v>
      </c>
      <c r="HA57" s="122">
        <f t="shared" si="1218"/>
        <v>0.68719013460234313</v>
      </c>
      <c r="HB57" s="122">
        <f t="shared" si="1218"/>
        <v>0.68747136983466262</v>
      </c>
      <c r="HC57" s="60">
        <f t="shared" si="1218"/>
        <v>0.68814885383854973</v>
      </c>
      <c r="IW57"/>
      <c r="IX57"/>
      <c r="IY57"/>
    </row>
    <row r="58" spans="1:259">
      <c r="A58" s="7" t="s">
        <v>229</v>
      </c>
      <c r="B58" t="s">
        <v>214</v>
      </c>
      <c r="C58" s="60" t="str">
        <f t="shared" ref="C58:M58" ca="1" si="1219">IFERROR(C52*C57, "n/a")</f>
        <v>n/a</v>
      </c>
      <c r="D58" s="60" t="str">
        <f t="shared" ca="1" si="1219"/>
        <v>n/a</v>
      </c>
      <c r="E58" s="60" t="str">
        <f t="shared" ca="1" si="1219"/>
        <v>n/a</v>
      </c>
      <c r="F58" s="60" t="str">
        <f t="shared" ca="1" si="1219"/>
        <v>n/a</v>
      </c>
      <c r="G58" s="60" t="str">
        <f t="shared" ca="1" si="1219"/>
        <v>n/a</v>
      </c>
      <c r="H58" s="60" t="str">
        <f t="shared" ca="1" si="1219"/>
        <v>n/a</v>
      </c>
      <c r="I58" s="60" t="str">
        <f t="shared" ca="1" si="1219"/>
        <v>n/a</v>
      </c>
      <c r="J58" s="60" t="str">
        <f t="shared" ca="1" si="1219"/>
        <v>n/a</v>
      </c>
      <c r="K58" s="60" t="str">
        <f t="shared" ca="1" si="1219"/>
        <v>n/a</v>
      </c>
      <c r="L58" s="60" t="str">
        <f t="shared" ca="1" si="1219"/>
        <v>n/a</v>
      </c>
      <c r="M58" s="60" t="str">
        <f t="shared" ca="1" si="1219"/>
        <v>n/a</v>
      </c>
      <c r="N58" s="60" t="str">
        <f ca="1">IFERROR(N52*N57, "n/a")</f>
        <v>n/a</v>
      </c>
      <c r="O58" s="60">
        <f ca="1">IFERROR(O52*O57, "n/a")</f>
        <v>0.64552326904973123</v>
      </c>
      <c r="P58" s="60">
        <f t="shared" ref="P58:R58" ca="1" si="1220">IFERROR(P52*P57, "n/a")</f>
        <v>0.36713003256065269</v>
      </c>
      <c r="Q58" s="60">
        <f t="shared" ca="1" si="1220"/>
        <v>0.549210913568981</v>
      </c>
      <c r="R58" s="60">
        <f t="shared" ca="1" si="1220"/>
        <v>-4.0159129611460939E-2</v>
      </c>
      <c r="S58" s="60">
        <f ca="1">IFERROR(S52*S57, "n/a")</f>
        <v>-8.5953270403899371E-2</v>
      </c>
      <c r="T58" s="60">
        <f ca="1">IFERROR(T52*T57, "n/a")</f>
        <v>0.41752042254798949</v>
      </c>
      <c r="U58" s="60">
        <f t="shared" ref="U58:Z58" ca="1" si="1221">IFERROR(U52*U57, "n/a")</f>
        <v>0.52000253526231421</v>
      </c>
      <c r="V58" s="60">
        <f t="shared" ca="1" si="1221"/>
        <v>0.34061437633950997</v>
      </c>
      <c r="W58" s="60">
        <f t="shared" ca="1" si="1221"/>
        <v>1.4236686800763778</v>
      </c>
      <c r="X58" s="60">
        <f t="shared" ca="1" si="1221"/>
        <v>2.8164325206505909</v>
      </c>
      <c r="Y58" s="60">
        <f t="shared" ca="1" si="1221"/>
        <v>1.6290596336495966</v>
      </c>
      <c r="Z58" s="60">
        <f t="shared" ca="1" si="1221"/>
        <v>0.66976014122920646</v>
      </c>
      <c r="AA58" s="60">
        <f t="shared" ref="AA58" ca="1" si="1222">IFERROR(AA52*AA57, "n/a")</f>
        <v>0.73508570847230725</v>
      </c>
      <c r="AB58" s="60">
        <f t="shared" ref="AB58" ca="1" si="1223">IFERROR(AB52*AB57, "n/a")</f>
        <v>-0.35029618376557581</v>
      </c>
      <c r="AC58" s="60">
        <f t="shared" ref="AC58" ca="1" si="1224">IFERROR(AC52*AC57, "n/a")</f>
        <v>-9.9524644388844074E-3</v>
      </c>
      <c r="AD58" s="60">
        <f t="shared" ref="AD58" ca="1" si="1225">IFERROR(AD52*AD57, "n/a")</f>
        <v>-1.8735150838179088E-2</v>
      </c>
      <c r="AE58" s="60">
        <f t="shared" ref="AE58" ca="1" si="1226">IFERROR(AE52*AE57, "n/a")</f>
        <v>-0.276637312562315</v>
      </c>
      <c r="AF58" s="60">
        <f t="shared" ref="AF58" ca="1" si="1227">IFERROR(AF52*AF57, "n/a")</f>
        <v>-0.80566826430445138</v>
      </c>
      <c r="AG58" s="60">
        <f t="shared" ref="AG58" ca="1" si="1228">IFERROR(AG52*AG57, "n/a")</f>
        <v>-0.38125620619207568</v>
      </c>
      <c r="AH58" s="60">
        <f t="shared" ref="AH58" ca="1" si="1229">IFERROR(AH52*AH57, "n/a")</f>
        <v>-0.3665943225626252</v>
      </c>
      <c r="AI58" s="60">
        <f t="shared" ref="AI58" ca="1" si="1230">IFERROR(AI52*AI57, "n/a")</f>
        <v>-0.5360169903174381</v>
      </c>
      <c r="AJ58" s="60">
        <f t="shared" ref="AJ58" ca="1" si="1231">IFERROR(AJ52*AJ57, "n/a")</f>
        <v>-0.2901747578457825</v>
      </c>
      <c r="AK58" s="60">
        <f t="shared" ref="AK58" ca="1" si="1232">IFERROR(AK52*AK57, "n/a")</f>
        <v>-0.53523770514440305</v>
      </c>
      <c r="AL58" s="60">
        <f t="shared" ref="AL58" ca="1" si="1233">IFERROR(AL52*AL57, "n/a")</f>
        <v>-0.45992730120440861</v>
      </c>
      <c r="AM58" s="60">
        <f t="shared" ref="AM58" ca="1" si="1234">IFERROR(AM52*AM57, "n/a")</f>
        <v>-0.40823033190239461</v>
      </c>
      <c r="AN58" s="60">
        <f t="shared" ref="AN58" ca="1" si="1235">IFERROR(AN52*AN57, "n/a")</f>
        <v>-0.1904491035922791</v>
      </c>
      <c r="AO58" s="60">
        <f t="shared" ref="AO58" ca="1" si="1236">IFERROR(AO52*AO57, "n/a")</f>
        <v>0.11631776753895141</v>
      </c>
      <c r="AP58" s="60">
        <f t="shared" ref="AP58" ca="1" si="1237">IFERROR(AP52*AP57, "n/a")</f>
        <v>1.3634765667522333E-2</v>
      </c>
      <c r="AQ58" s="60">
        <f t="shared" ref="AQ58" ca="1" si="1238">IFERROR(AQ52*AQ57, "n/a")</f>
        <v>0.36504723479690443</v>
      </c>
      <c r="AR58" s="60">
        <f t="shared" ref="AR58" ca="1" si="1239">IFERROR(AR52*AR57, "n/a")</f>
        <v>-3.0328196897794264E-2</v>
      </c>
      <c r="AS58" s="60">
        <f t="shared" ref="AS58" ca="1" si="1240">IFERROR(AS52*AS57, "n/a")</f>
        <v>1.0194131157547484</v>
      </c>
      <c r="AT58" s="60">
        <f t="shared" ref="AT58" ca="1" si="1241">IFERROR(AT52*AT57, "n/a")</f>
        <v>0.78236651397401324</v>
      </c>
      <c r="AU58" s="60">
        <f t="shared" ref="AU58" ca="1" si="1242">IFERROR(AU52*AU57, "n/a")</f>
        <v>-4.6347767773585104E-2</v>
      </c>
      <c r="AV58" s="60">
        <f t="shared" ref="AV58" ca="1" si="1243">IFERROR(AV52*AV57, "n/a")</f>
        <v>-0.22896285480067918</v>
      </c>
      <c r="AW58" s="60">
        <f t="shared" ref="AW58" ca="1" si="1244">IFERROR(AW52*AW57, "n/a")</f>
        <v>-0.29105087475163122</v>
      </c>
      <c r="AX58" s="60">
        <f t="shared" ref="AX58" ca="1" si="1245">IFERROR(AX52*AX57, "n/a")</f>
        <v>-0.24254691637598805</v>
      </c>
      <c r="AY58" s="60">
        <f t="shared" ref="AY58" ca="1" si="1246">IFERROR(AY52*AY57, "n/a")</f>
        <v>0.17534420462603328</v>
      </c>
      <c r="AZ58" s="60">
        <f t="shared" ref="AZ58" ca="1" si="1247">IFERROR(AZ52*AZ57, "n/a")</f>
        <v>0.12797070492088625</v>
      </c>
      <c r="BA58" s="60">
        <f t="shared" ref="BA58" ca="1" si="1248">IFERROR(BA52*BA57, "n/a")</f>
        <v>0.51507495052385122</v>
      </c>
      <c r="BB58" s="60">
        <f t="shared" ref="BB58" ca="1" si="1249">IFERROR(BB52*BB57, "n/a")</f>
        <v>1.1266742021132872</v>
      </c>
      <c r="BC58" s="60">
        <f t="shared" ref="BC58" ca="1" si="1250">IFERROR(BC52*BC57, "n/a")</f>
        <v>1.0230131008285313</v>
      </c>
      <c r="BD58" s="60">
        <f t="shared" ref="BD58" ca="1" si="1251">IFERROR(BD52*BD57, "n/a")</f>
        <v>0.9516210530121727</v>
      </c>
      <c r="BE58" s="60">
        <f t="shared" ref="BE58" ca="1" si="1252">IFERROR(BE52*BE57, "n/a")</f>
        <v>0.63519671818389389</v>
      </c>
      <c r="BF58" s="60">
        <f t="shared" ref="BF58" ca="1" si="1253">IFERROR(BF52*BF57, "n/a")</f>
        <v>3.8466876550777691E-2</v>
      </c>
      <c r="BG58" s="60">
        <f t="shared" ref="BG58" ca="1" si="1254">IFERROR(BG52*BG57, "n/a")</f>
        <v>-0.36685925000497704</v>
      </c>
      <c r="BH58" s="60">
        <f t="shared" ref="BH58" ca="1" si="1255">IFERROR(BH52*BH57, "n/a")</f>
        <v>-0.41024564864839747</v>
      </c>
      <c r="BI58" s="60">
        <f t="shared" ref="BI58" ca="1" si="1256">IFERROR(BI52*BI57, "n/a")</f>
        <v>-0.47127667212117347</v>
      </c>
      <c r="BJ58" s="60">
        <f t="shared" ref="BJ58" ca="1" si="1257">IFERROR(BJ52*BJ57, "n/a")</f>
        <v>-0.37761744732677438</v>
      </c>
      <c r="BK58" s="60">
        <f t="shared" ref="BK58" ca="1" si="1258">IFERROR(BK52*BK57, "n/a")</f>
        <v>-0.48612821049633992</v>
      </c>
      <c r="BL58" s="60">
        <f t="shared" ref="BL58" ca="1" si="1259">IFERROR(BL52*BL57, "n/a")</f>
        <v>-5.583873651045719E-2</v>
      </c>
      <c r="BM58" s="60">
        <f t="shared" ref="BM58" ca="1" si="1260">IFERROR(BM52*BM57, "n/a")</f>
        <v>-8.9019569000231315E-3</v>
      </c>
      <c r="BN58" s="60">
        <f t="shared" ref="BN58" ca="1" si="1261">IFERROR(BN52*BN57, "n/a")</f>
        <v>-0.67507533289187815</v>
      </c>
      <c r="BO58" s="60">
        <f t="shared" ref="BO58" ca="1" si="1262">IFERROR(BO52*BO57, "n/a")</f>
        <v>-0.22123530755584825</v>
      </c>
      <c r="BP58" s="60">
        <f t="shared" ref="BP58" ca="1" si="1263">IFERROR(BP52*BP57, "n/a")</f>
        <v>-0.14562952559748646</v>
      </c>
      <c r="BQ58" s="60">
        <f t="shared" ref="BQ58" ca="1" si="1264">IFERROR(BQ52*BQ57, "n/a")</f>
        <v>0.15828269788004873</v>
      </c>
      <c r="BR58" s="60">
        <f t="shared" ref="BR58" ca="1" si="1265">IFERROR(BR52*BR57, "n/a")</f>
        <v>-0.21371386395692027</v>
      </c>
      <c r="BS58" s="60">
        <f t="shared" ref="BS58" ca="1" si="1266">IFERROR(BS52*BS57, "n/a")</f>
        <v>-1.9089689106631988E-2</v>
      </c>
      <c r="BT58" s="60">
        <f t="shared" ref="BT58" ca="1" si="1267">IFERROR(BT52*BT57, "n/a")</f>
        <v>-0.51705893443224793</v>
      </c>
      <c r="BU58" s="60">
        <f t="shared" ref="BU58" ca="1" si="1268">IFERROR(BU52*BU57, "n/a")</f>
        <v>-0.3526268109531604</v>
      </c>
      <c r="BV58" s="60">
        <f t="shared" ref="BV58" ca="1" si="1269">IFERROR(BV52*BV57, "n/a")</f>
        <v>-0.38541610909944857</v>
      </c>
      <c r="BW58" s="60">
        <f t="shared" ref="BW58" ca="1" si="1270">IFERROR(BW52*BW57, "n/a")</f>
        <v>-3.5828711841501437E-2</v>
      </c>
      <c r="BX58" s="60">
        <f t="shared" ref="BX58" ca="1" si="1271">IFERROR(BX52*BX57, "n/a")</f>
        <v>-0.16724618458225982</v>
      </c>
      <c r="BY58" s="60">
        <f t="shared" ref="BY58" ca="1" si="1272">IFERROR(BY52*BY57, "n/a")</f>
        <v>-2.6465361552100792E-2</v>
      </c>
      <c r="BZ58" s="60">
        <f t="shared" ref="BZ58" ca="1" si="1273">IFERROR(BZ52*BZ57, "n/a")</f>
        <v>-2.2983892123569105E-2</v>
      </c>
      <c r="CA58" s="60">
        <f t="shared" ref="CA58" ca="1" si="1274">IFERROR(CA52*CA57, "n/a")</f>
        <v>-0.3462020293628828</v>
      </c>
      <c r="CB58" s="60">
        <f t="shared" ref="CB58" ca="1" si="1275">IFERROR(CB52*CB57, "n/a")</f>
        <v>4.6563791549848127E-3</v>
      </c>
      <c r="CC58" s="60">
        <f t="shared" ref="CC58" ca="1" si="1276">IFERROR(CC52*CC57, "n/a")</f>
        <v>5.2574167565007213E-2</v>
      </c>
      <c r="CD58" s="60">
        <f t="shared" ref="CD58" ca="1" si="1277">IFERROR(CD52*CD57, "n/a")</f>
        <v>0.17966976802180623</v>
      </c>
      <c r="CE58" s="60">
        <f t="shared" ref="CE58" ca="1" si="1278">IFERROR(CE52*CE57, "n/a")</f>
        <v>0.33155702904144208</v>
      </c>
      <c r="CF58" s="60">
        <f t="shared" ref="CF58" ca="1" si="1279">IFERROR(CF52*CF57, "n/a")</f>
        <v>0.10766465111965506</v>
      </c>
      <c r="CG58" s="60">
        <f t="shared" ref="CG58" ca="1" si="1280">IFERROR(CG52*CG57, "n/a")</f>
        <v>0.25803774886679171</v>
      </c>
      <c r="CH58" s="60">
        <f t="shared" ref="CH58" ca="1" si="1281">IFERROR(CH52*CH57, "n/a")</f>
        <v>0.16444716730118633</v>
      </c>
      <c r="CI58" s="60">
        <f t="shared" ref="CI58" ca="1" si="1282">IFERROR(CI52*CI57, "n/a")</f>
        <v>0.44663114865372899</v>
      </c>
      <c r="CJ58" s="60">
        <f t="shared" ref="CJ58" ca="1" si="1283">IFERROR(CJ52*CJ57, "n/a")</f>
        <v>0.88185112175353109</v>
      </c>
      <c r="CK58" s="60">
        <f t="shared" ref="CK58" ca="1" si="1284">IFERROR(CK52*CK57, "n/a")</f>
        <v>0.71606011404661996</v>
      </c>
      <c r="CL58" s="60">
        <f t="shared" ref="CL58" ca="1" si="1285">IFERROR(CL52*CL57, "n/a")</f>
        <v>0.67551795430784645</v>
      </c>
      <c r="CM58" s="60">
        <f t="shared" ref="CM58" ca="1" si="1286">IFERROR(CM52*CM57, "n/a")</f>
        <v>1.2393516374149456</v>
      </c>
      <c r="CN58" s="60">
        <f t="shared" ref="CN58" ca="1" si="1287">IFERROR(CN52*CN57, "n/a")</f>
        <v>0.81105640594245287</v>
      </c>
      <c r="CO58" s="60">
        <f t="shared" ref="CO58" ca="1" si="1288">IFERROR(CO52*CO57, "n/a")</f>
        <v>0.88243114187099414</v>
      </c>
      <c r="CP58" s="60">
        <f t="shared" ref="CP58" ca="1" si="1289">IFERROR(CP52*CP57, "n/a")</f>
        <v>0.54929409733627421</v>
      </c>
      <c r="CQ58" s="60">
        <f t="shared" ref="CQ58" ca="1" si="1290">IFERROR(CQ52*CQ57, "n/a")</f>
        <v>0.31337800481416661</v>
      </c>
      <c r="CR58" s="60">
        <f t="shared" ref="CR58" ca="1" si="1291">IFERROR(CR52*CR57, "n/a")</f>
        <v>0.13397711074882832</v>
      </c>
      <c r="CS58" s="60">
        <f t="shared" ref="CS58" ca="1" si="1292">IFERROR(CS52*CS57, "n/a")</f>
        <v>5.2926449018241034E-2</v>
      </c>
      <c r="CT58" s="60">
        <f t="shared" ref="CT58" ca="1" si="1293">IFERROR(CT52*CT57, "n/a")</f>
        <v>-5.9126538782782137E-2</v>
      </c>
      <c r="CU58" s="60">
        <f t="shared" ref="CU58" ca="1" si="1294">IFERROR(CU52*CU57, "n/a")</f>
        <v>-0.13945559790692191</v>
      </c>
      <c r="CV58" s="60">
        <f t="shared" ref="CV58" ca="1" si="1295">IFERROR(CV52*CV57, "n/a")</f>
        <v>-0.26420734011835773</v>
      </c>
      <c r="CW58" s="60">
        <f t="shared" ref="CW58" ca="1" si="1296">IFERROR(CW52*CW57, "n/a")</f>
        <v>-0.31413412688758791</v>
      </c>
      <c r="CX58" s="60">
        <f t="shared" ref="CX58" ca="1" si="1297">IFERROR(CX52*CX57, "n/a")</f>
        <v>-5.7818249525316882E-2</v>
      </c>
      <c r="CY58" s="60">
        <f t="shared" ref="CY58" ca="1" si="1298">IFERROR(CY52*CY57, "n/a")</f>
        <v>-0.20798653213380766</v>
      </c>
      <c r="CZ58" s="60">
        <f t="shared" ref="CZ58" ca="1" si="1299">IFERROR(CZ52*CZ57, "n/a")</f>
        <v>-1.3612903932434011E-2</v>
      </c>
      <c r="DA58" s="60">
        <f t="shared" ref="DA58" ca="1" si="1300">IFERROR(DA52*DA57, "n/a")</f>
        <v>2.9197939760968399E-2</v>
      </c>
      <c r="DB58" s="60">
        <f t="shared" ref="DB58" ca="1" si="1301">IFERROR(DB52*DB57, "n/a")</f>
        <v>-0.25471400921706594</v>
      </c>
      <c r="DC58" s="60">
        <f t="shared" ref="DC58" ca="1" si="1302">IFERROR(DC52*DC57, "n/a")</f>
        <v>-0.26258313041882209</v>
      </c>
      <c r="DD58" s="60">
        <f t="shared" ref="DD58" ca="1" si="1303">IFERROR(DD52*DD57, "n/a")</f>
        <v>-0.16880480348430027</v>
      </c>
      <c r="DE58" s="60">
        <f t="shared" ref="DE58" ca="1" si="1304">IFERROR(DE52*DE57, "n/a")</f>
        <v>-0.34671322819375799</v>
      </c>
      <c r="DF58" s="60">
        <f t="shared" ref="DF58" ca="1" si="1305">IFERROR(DF52*DF57, "n/a")</f>
        <v>-0.13031974226906484</v>
      </c>
      <c r="DG58" s="60">
        <f t="shared" ref="DG58" ca="1" si="1306">IFERROR(DG52*DG57, "n/a")</f>
        <v>-0.40285730074730547</v>
      </c>
      <c r="DH58" s="60">
        <f t="shared" ref="DH58" ca="1" si="1307">IFERROR(DH52*DH57, "n/a")</f>
        <v>-0.73663988551565363</v>
      </c>
      <c r="DI58" s="60">
        <f t="shared" ref="DI58" ca="1" si="1308">IFERROR(DI52*DI57, "n/a")</f>
        <v>-0.41498985502349361</v>
      </c>
      <c r="DJ58" s="60">
        <f t="shared" ref="DJ58" ca="1" si="1309">IFERROR(DJ52*DJ57, "n/a")</f>
        <v>-0.49169077888739537</v>
      </c>
      <c r="DK58" s="60">
        <f t="shared" ref="DK58" ca="1" si="1310">IFERROR(DK52*DK57, "n/a")</f>
        <v>-0.67678996899969979</v>
      </c>
      <c r="DL58" s="60">
        <f t="shared" ref="DL58" ca="1" si="1311">IFERROR(DL52*DL57, "n/a")</f>
        <v>-0.39585821218283218</v>
      </c>
      <c r="DM58" s="60">
        <f t="shared" ref="DM58" ca="1" si="1312">IFERROR(DM52*DM57, "n/a")</f>
        <v>-0.53092807617821747</v>
      </c>
      <c r="DN58" s="60">
        <f t="shared" ref="DN58" ca="1" si="1313">IFERROR(DN52*DN57, "n/a")</f>
        <v>-0.45890115456441199</v>
      </c>
      <c r="DO58" s="60">
        <f t="shared" ref="DO58" ca="1" si="1314">IFERROR(DO52*DO57, "n/a")</f>
        <v>-0.39940044404184966</v>
      </c>
      <c r="DP58" s="60">
        <f t="shared" ref="DP58" ca="1" si="1315">IFERROR(DP52*DP57, "n/a")</f>
        <v>-0.18025117746454225</v>
      </c>
      <c r="DQ58" s="60">
        <f t="shared" ref="DQ58" ca="1" si="1316">IFERROR(DQ52*DQ57, "n/a")</f>
        <v>-0.21337540234294514</v>
      </c>
      <c r="DR58" s="60">
        <f t="shared" ref="DR58" ca="1" si="1317">IFERROR(DR52*DR57, "n/a")</f>
        <v>-0.20404547537132744</v>
      </c>
      <c r="DS58" s="60">
        <f t="shared" ref="DS58" ca="1" si="1318">IFERROR(DS52*DS57, "n/a")</f>
        <v>-0.34307460240917492</v>
      </c>
      <c r="DT58" s="60">
        <f t="shared" ref="DT58" ca="1" si="1319">IFERROR(DT52*DT57, "n/a")</f>
        <v>-0.25789125524992257</v>
      </c>
      <c r="DU58" s="60">
        <f t="shared" ref="DU58" ca="1" si="1320">IFERROR(DU52*DU57, "n/a")</f>
        <v>-4.089787971343678E-2</v>
      </c>
      <c r="DV58" s="60">
        <f t="shared" ref="DV58" ca="1" si="1321">IFERROR(DV52*DV57, "n/a")</f>
        <v>-1.0909463394291628E-2</v>
      </c>
      <c r="DW58" s="60">
        <f t="shared" ref="DW58" ca="1" si="1322">IFERROR(DW52*DW57, "n/a")</f>
        <v>4.3288209879577967E-2</v>
      </c>
      <c r="DX58" s="60">
        <f t="shared" ref="DX58" ca="1" si="1323">IFERROR(DX52*DX57, "n/a")</f>
        <v>8.4444976102960548E-2</v>
      </c>
      <c r="DY58" s="60">
        <f t="shared" ref="DY58" ca="1" si="1324">IFERROR(DY52*DY57, "n/a")</f>
        <v>1.0299628471411639</v>
      </c>
      <c r="DZ58" s="60">
        <f t="shared" ref="DZ58" ca="1" si="1325">IFERROR(DZ52*DZ57, "n/a")</f>
        <v>1.2222191951699999</v>
      </c>
      <c r="EA58" s="60">
        <f t="shared" ref="EA58" ca="1" si="1326">IFERROR(EA52*EA57, "n/a")</f>
        <v>1.1717045934151309</v>
      </c>
      <c r="EB58" s="60">
        <f t="shared" ref="EB58" ca="1" si="1327">IFERROR(EB52*EB57, "n/a")</f>
        <v>1.6579893661324752</v>
      </c>
      <c r="EC58" s="60">
        <f t="shared" ref="EC58" ca="1" si="1328">IFERROR(EC52*EC57, "n/a")</f>
        <v>1.4110548315029261</v>
      </c>
      <c r="ED58" s="60">
        <f t="shared" ref="ED58" ca="1" si="1329">IFERROR(ED52*ED57, "n/a")</f>
        <v>1.1209157040028679</v>
      </c>
      <c r="EE58" s="60">
        <f t="shared" ref="EE58" ca="1" si="1330">IFERROR(EE52*EE57, "n/a")</f>
        <v>1.181076075953021</v>
      </c>
      <c r="EF58" s="60">
        <f t="shared" ref="EF58" ca="1" si="1331">IFERROR(EF52*EF57, "n/a")</f>
        <v>1.0641229188350825</v>
      </c>
      <c r="EG58" s="60">
        <f t="shared" ref="EG58" ca="1" si="1332">IFERROR(EG52*EG57, "n/a")</f>
        <v>1.0282058625655528</v>
      </c>
      <c r="EH58" s="60">
        <f t="shared" ref="EH58" ca="1" si="1333">IFERROR(EH52*EH57, "n/a")</f>
        <v>0.67474138460630328</v>
      </c>
      <c r="EI58" s="60">
        <f t="shared" ref="EI58" ca="1" si="1334">IFERROR(EI52*EI57, "n/a")</f>
        <v>0.35534330811102205</v>
      </c>
      <c r="EJ58" s="60">
        <f t="shared" ref="EJ58" ca="1" si="1335">IFERROR(EJ52*EJ57, "n/a")</f>
        <v>0.28057128703864692</v>
      </c>
      <c r="EK58" s="60">
        <f t="shared" ref="EK58" ca="1" si="1336">IFERROR(EK52*EK57, "n/a")</f>
        <v>1.2764967531384237E-2</v>
      </c>
      <c r="EL58" s="60">
        <f t="shared" ref="EL58" ca="1" si="1337">IFERROR(EL52*EL57, "n/a")</f>
        <v>3.6447849589603984E-3</v>
      </c>
      <c r="EM58" s="60">
        <f t="shared" ref="EM58" ca="1" si="1338">IFERROR(EM52*EM57, "n/a")</f>
        <v>-0.48977443070004267</v>
      </c>
      <c r="EN58" s="60">
        <f t="shared" ref="EN58" ca="1" si="1339">IFERROR(EN52*EN57, "n/a")</f>
        <v>-0.43921867923560964</v>
      </c>
      <c r="EO58" s="60">
        <f t="shared" ref="EO58" ca="1" si="1340">IFERROR(EO52*EO57, "n/a")</f>
        <v>-0.41481736213597076</v>
      </c>
      <c r="EP58" s="60">
        <f t="shared" ref="EP58" ca="1" si="1341">IFERROR(EP52*EP57, "n/a")</f>
        <v>-0.52123301387839782</v>
      </c>
      <c r="EQ58" s="60">
        <f t="shared" ref="EQ58" ca="1" si="1342">IFERROR(EQ52*EQ57, "n/a")</f>
        <v>-0.52384278064148349</v>
      </c>
      <c r="ER58" s="60">
        <f t="shared" ref="ER58" ca="1" si="1343">IFERROR(ER52*ER57, "n/a")</f>
        <v>-0.5809199538671066</v>
      </c>
      <c r="ES58" s="60">
        <f t="shared" ref="ES58" ca="1" si="1344">IFERROR(ES52*ES57, "n/a")</f>
        <v>-0.29344592509827466</v>
      </c>
      <c r="ET58" s="60">
        <f t="shared" ref="ET58" ca="1" si="1345">IFERROR(ET52*ET57, "n/a")</f>
        <v>-0.38883449036769346</v>
      </c>
      <c r="EU58" s="60">
        <f t="shared" ref="EU58" ca="1" si="1346">IFERROR(EU52*EU57, "n/a")</f>
        <v>-0.2844793572936446</v>
      </c>
      <c r="EV58" s="60">
        <f t="shared" ref="EV58" ca="1" si="1347">IFERROR(EV52*EV57, "n/a")</f>
        <v>-0.3705665529651867</v>
      </c>
      <c r="EW58" s="60">
        <f t="shared" ref="EW58" ca="1" si="1348">IFERROR(EW52*EW57, "n/a")</f>
        <v>-9.8392973672140172E-2</v>
      </c>
      <c r="EX58" s="60">
        <f t="shared" ref="EX58" ca="1" si="1349">IFERROR(EX52*EX57, "n/a")</f>
        <v>0.10974462645656154</v>
      </c>
      <c r="EY58" s="60">
        <f t="shared" ref="EY58" ca="1" si="1350">IFERROR(EY52*EY57, "n/a")</f>
        <v>2.9362400801327647E-2</v>
      </c>
      <c r="EZ58" s="60">
        <f t="shared" ref="EZ58" ca="1" si="1351">IFERROR(EZ52*EZ57, "n/a")</f>
        <v>2.1278863359990181</v>
      </c>
      <c r="FA58" s="60">
        <f t="shared" ref="FA58" ca="1" si="1352">IFERROR(FA52*FA57, "n/a")</f>
        <v>0.89685477317841433</v>
      </c>
      <c r="FB58" s="60">
        <f t="shared" ref="FB58" ca="1" si="1353">IFERROR(FB52*FB57, "n/a")</f>
        <v>0.74218249241177281</v>
      </c>
      <c r="FC58" s="60">
        <f t="shared" ref="FC58" ca="1" si="1354">IFERROR(FC52*FC57, "n/a")</f>
        <v>2.4474052453902013</v>
      </c>
      <c r="FD58" s="60">
        <f t="shared" ref="FD58" ca="1" si="1355">IFERROR(FD52*FD57, "n/a")</f>
        <v>1.5160572128537211</v>
      </c>
      <c r="FE58" s="60">
        <f t="shared" ref="FE58" ca="1" si="1356">IFERROR(FE52*FE57, "n/a")</f>
        <v>2.4523071096015139</v>
      </c>
      <c r="FF58" s="60">
        <f t="shared" ref="FF58" ca="1" si="1357">IFERROR(FF52*FF57, "n/a")</f>
        <v>2.2671686049329223</v>
      </c>
      <c r="FG58" s="60">
        <f t="shared" ref="FG58" ca="1" si="1358">IFERROR(FG52*FG57, "n/a")</f>
        <v>2.2016906992775334</v>
      </c>
      <c r="FH58" s="60">
        <f t="shared" ref="FH58" ca="1" si="1359">IFERROR(FH52*FH57, "n/a")</f>
        <v>1.3219202613699337</v>
      </c>
      <c r="FI58" s="60">
        <f t="shared" ref="FI58" ca="1" si="1360">IFERROR(FI52*FI57, "n/a")</f>
        <v>1.2574234154560464</v>
      </c>
      <c r="FJ58" s="60">
        <f t="shared" ref="FJ58" ca="1" si="1361">IFERROR(FJ52*FJ57, "n/a")</f>
        <v>1.0186570110934023</v>
      </c>
      <c r="FK58" s="60">
        <f t="shared" ref="FK58" ca="1" si="1362">IFERROR(FK52*FK57, "n/a")</f>
        <v>-0.27520455371799118</v>
      </c>
      <c r="FL58" s="60">
        <f t="shared" ref="FL58" ca="1" si="1363">IFERROR(FL52*FL57, "n/a")</f>
        <v>-0.46637085224908953</v>
      </c>
      <c r="FM58" s="60">
        <f t="shared" ref="FM58" ca="1" si="1364">IFERROR(FM52*FM57, "n/a")</f>
        <v>-0.6029537398436926</v>
      </c>
      <c r="FN58" s="60">
        <f t="shared" ref="FN58" ca="1" si="1365">IFERROR(FN52*FN57, "n/a")</f>
        <v>-0.63540939918656492</v>
      </c>
      <c r="FO58" s="60">
        <f t="shared" ref="FO58" ca="1" si="1366">IFERROR(FO52*FO57, "n/a")</f>
        <v>-0.76456282039984247</v>
      </c>
      <c r="FP58" s="60">
        <f t="shared" ref="FP58" ca="1" si="1367">IFERROR(FP52*FP57, "n/a")</f>
        <v>-0.59916659185497734</v>
      </c>
      <c r="FQ58" s="60">
        <f t="shared" ref="FQ58" ca="1" si="1368">IFERROR(FQ52*FQ57, "n/a")</f>
        <v>-0.45013917004806614</v>
      </c>
      <c r="FR58" s="60">
        <f t="shared" ref="FR58" ca="1" si="1369">IFERROR(FR52*FR57, "n/a")</f>
        <v>-0.53618188898850172</v>
      </c>
      <c r="FS58" s="60">
        <f t="shared" ref="FS58" ca="1" si="1370">IFERROR(FS52*FS57, "n/a")</f>
        <v>-0.86000786812535479</v>
      </c>
      <c r="FT58" s="60">
        <f t="shared" ref="FT58" ca="1" si="1371">IFERROR(FT52*FT57, "n/a")</f>
        <v>-0.87529135385559187</v>
      </c>
      <c r="FU58" s="60">
        <f t="shared" ref="FU58" ca="1" si="1372">IFERROR(FU52*FU57, "n/a")</f>
        <v>-0.41172597854181991</v>
      </c>
      <c r="FV58" s="60">
        <f t="shared" ref="FV58" ca="1" si="1373">IFERROR(FV52*FV57, "n/a")</f>
        <v>-0.48679550637627161</v>
      </c>
      <c r="FW58" s="60">
        <f t="shared" ref="FW58" ca="1" si="1374">IFERROR(FW52*FW57, "n/a")</f>
        <v>-0.67141179103874316</v>
      </c>
      <c r="FX58" s="60">
        <f t="shared" ref="FX58" ca="1" si="1375">IFERROR(FX52*FX57, "n/a")</f>
        <v>-0.42662469200358538</v>
      </c>
      <c r="FY58" s="60">
        <f t="shared" ref="FY58" ca="1" si="1376">IFERROR(FY52*FY57, "n/a")</f>
        <v>-0.31085877924378796</v>
      </c>
      <c r="FZ58" s="60">
        <f t="shared" ref="FZ58" ca="1" si="1377">IFERROR(FZ52*FZ57, "n/a")</f>
        <v>-0.20109559028765922</v>
      </c>
      <c r="GA58" s="60">
        <f t="shared" ref="GA58" ca="1" si="1378">IFERROR(GA52*GA57, "n/a")</f>
        <v>1.4070517308448851E-2</v>
      </c>
      <c r="GB58" s="60">
        <f t="shared" ref="GB58" ca="1" si="1379">IFERROR(GB52*GB57, "n/a")</f>
        <v>-4.3636495930644845E-3</v>
      </c>
      <c r="GC58" s="60">
        <f t="shared" ref="GC58" ca="1" si="1380">IFERROR(GC52*GC57, "n/a")</f>
        <v>-5.5647197841040393E-2</v>
      </c>
      <c r="GD58" s="60">
        <f t="shared" ref="GD58" ca="1" si="1381">IFERROR(GD52*GD57, "n/a")</f>
        <v>-7.8457601415790279E-2</v>
      </c>
      <c r="GE58" s="60">
        <f t="shared" ref="GE58" ca="1" si="1382">IFERROR(GE52*GE57, "n/a")</f>
        <v>5.1252899852168576E-2</v>
      </c>
      <c r="GF58" s="60">
        <f t="shared" ref="GF58" ca="1" si="1383">IFERROR(GF52*GF57, "n/a")</f>
        <v>3.4398003300312237E-2</v>
      </c>
      <c r="GG58" s="60">
        <f t="shared" ref="GG58" ca="1" si="1384">IFERROR(GG52*GG57, "n/a")</f>
        <v>-7.297542127876383E-2</v>
      </c>
      <c r="GH58" s="60">
        <f t="shared" ref="GH58" ca="1" si="1385">IFERROR(GH52*GH57, "n/a")</f>
        <v>1.2161908745031869E-2</v>
      </c>
      <c r="GI58" s="60">
        <f t="shared" ref="GI58" ca="1" si="1386">IFERROR(GI52*GI57, "n/a")</f>
        <v>9.6097533013706243E-2</v>
      </c>
      <c r="GJ58" s="60">
        <f t="shared" ref="GJ58" ca="1" si="1387">IFERROR(GJ52*GJ57, "n/a")</f>
        <v>9.5698728662092669E-2</v>
      </c>
      <c r="GK58" s="60">
        <f t="shared" ref="GK58" ca="1" si="1388">IFERROR(GK52*GK57, "n/a")</f>
        <v>6.7453962978918522E-2</v>
      </c>
      <c r="GL58" s="60">
        <f t="shared" ref="GL58" ca="1" si="1389">IFERROR(GL52*GL57, "n/a")</f>
        <v>6.2280232079835927E-2</v>
      </c>
      <c r="GM58" s="60">
        <f t="shared" ref="GM58" ca="1" si="1390">IFERROR(GM52*GM57, "n/a")</f>
        <v>0.1560432762965045</v>
      </c>
      <c r="GN58" s="60">
        <f t="shared" ref="GN58" ca="1" si="1391">IFERROR(GN52*GN57, "n/a")</f>
        <v>0.32119662554093403</v>
      </c>
      <c r="GO58" s="60">
        <f t="shared" ref="GO58" ca="1" si="1392">IFERROR(GO52*GO57, "n/a")</f>
        <v>0.1801270915853587</v>
      </c>
      <c r="GP58" s="122">
        <f t="shared" ref="GP58" ca="1" si="1393">IFERROR(GP52*GP57, "n/a")</f>
        <v>0.1740241846125227</v>
      </c>
      <c r="GQ58" s="122">
        <f t="shared" ref="GQ58" ca="1" si="1394">IFERROR(GQ52*GQ57, "n/a")</f>
        <v>0.18566211313558015</v>
      </c>
      <c r="GR58" s="60">
        <f t="shared" ref="GR58" ca="1" si="1395">IFERROR(GR52*GR57, "n/a")</f>
        <v>0.18305576426298717</v>
      </c>
      <c r="GS58" s="60">
        <f t="shared" ref="GS58" ca="1" si="1396">IFERROR(GS52*GS57, "n/a")</f>
        <v>0.21474428383902813</v>
      </c>
      <c r="GT58" s="60">
        <f t="shared" ref="GT58" ca="1" si="1397">IFERROR(GT52*GT57, "n/a")</f>
        <v>0.26943474221470787</v>
      </c>
      <c r="GU58" s="60">
        <f t="shared" ref="GU58" ca="1" si="1398">IFERROR(GU52*GU57, "n/a")</f>
        <v>0.23889607258943951</v>
      </c>
      <c r="GV58" s="60">
        <f t="shared" ref="GV58" ca="1" si="1399">IFERROR(GV52*GV57, "n/a")</f>
        <v>0.27494751684121405</v>
      </c>
      <c r="GW58" s="60">
        <f t="shared" ref="GW58" ca="1" si="1400">IFERROR(GW52*GW57, "n/a")</f>
        <v>0.32001861441862156</v>
      </c>
      <c r="GX58" s="60">
        <f t="shared" ref="GX58" ca="1" si="1401">IFERROR(GX52*GX57, "n/a")</f>
        <v>0.31446916156685556</v>
      </c>
      <c r="GY58" s="60">
        <f t="shared" ref="GY58" ca="1" si="1402">IFERROR(GY52*GY57, "n/a")</f>
        <v>0.24460766344853985</v>
      </c>
      <c r="GZ58" s="122">
        <f t="shared" ref="GZ58" ca="1" si="1403">IFERROR(GZ52*GZ57, "n/a")</f>
        <v>0.27784963587097966</v>
      </c>
      <c r="HA58" s="122">
        <f t="shared" ref="HA58" ca="1" si="1404">IFERROR(HA52*HA57, "n/a")</f>
        <v>0.28869915842783545</v>
      </c>
      <c r="HB58" s="122">
        <f t="shared" ref="HB58" ca="1" si="1405">IFERROR(HB52*HB57, "n/a")</f>
        <v>0.27749060066797038</v>
      </c>
      <c r="HC58" s="60">
        <f t="shared" ref="HC58" ca="1" si="1406">IFERROR(HC52*HC57, "n/a")</f>
        <v>0.28217466635803173</v>
      </c>
      <c r="IW58"/>
      <c r="IX58"/>
      <c r="IY58"/>
    </row>
    <row r="59" spans="1:259">
      <c r="C59" s="60"/>
      <c r="D59" s="60"/>
      <c r="E59" s="60"/>
      <c r="F59" s="60"/>
      <c r="G59" s="60"/>
      <c r="IW59"/>
      <c r="IX59"/>
      <c r="IY59"/>
    </row>
    <row r="60" spans="1:259" s="30" customFormat="1">
      <c r="A60" s="29"/>
    </row>
    <row r="61" spans="1:259">
      <c r="A61" s="12" t="s">
        <v>201</v>
      </c>
      <c r="C61" s="60"/>
      <c r="D61" s="60"/>
      <c r="E61" s="60"/>
      <c r="F61" s="60"/>
      <c r="G61" s="60"/>
      <c r="IW61"/>
      <c r="IX61"/>
      <c r="IY61"/>
    </row>
    <row r="62" spans="1:259">
      <c r="A62" s="7" t="s">
        <v>204</v>
      </c>
      <c r="B62" t="s">
        <v>202</v>
      </c>
      <c r="C62" s="60">
        <f t="shared" ref="C62:S62" si="1407">C25/C23</f>
        <v>0.23582572298325721</v>
      </c>
      <c r="D62" s="60">
        <f t="shared" si="1407"/>
        <v>0.23337080756979575</v>
      </c>
      <c r="E62" s="60">
        <f t="shared" si="1407"/>
        <v>0.23441672037565603</v>
      </c>
      <c r="F62" s="60">
        <f t="shared" si="1407"/>
        <v>0.23764468124196217</v>
      </c>
      <c r="G62" s="60">
        <f t="shared" si="1407"/>
        <v>0.23070824524312894</v>
      </c>
      <c r="H62" s="60">
        <f t="shared" si="1407"/>
        <v>0.23013058894750499</v>
      </c>
      <c r="I62" s="60">
        <f t="shared" si="1407"/>
        <v>0.22909060032266282</v>
      </c>
      <c r="J62" s="60">
        <f t="shared" si="1407"/>
        <v>0.22859783247920695</v>
      </c>
      <c r="K62" s="60">
        <f t="shared" si="1407"/>
        <v>0.22931903136681295</v>
      </c>
      <c r="L62" s="60">
        <f t="shared" si="1407"/>
        <v>0.22623183828174351</v>
      </c>
      <c r="M62" s="60">
        <f t="shared" si="1407"/>
        <v>0.22028513869518057</v>
      </c>
      <c r="N62" s="60">
        <f t="shared" si="1407"/>
        <v>0.21950485363834749</v>
      </c>
      <c r="O62" s="60">
        <f t="shared" si="1407"/>
        <v>0.21749546279491835</v>
      </c>
      <c r="P62" s="60">
        <f t="shared" si="1407"/>
        <v>0.21408869085508167</v>
      </c>
      <c r="Q62" s="60">
        <f t="shared" si="1407"/>
        <v>0.21216348165713489</v>
      </c>
      <c r="R62" s="60">
        <f t="shared" si="1407"/>
        <v>0.21174558016663281</v>
      </c>
      <c r="S62" s="60">
        <f t="shared" si="1407"/>
        <v>0.21767703862660945</v>
      </c>
      <c r="T62" s="60">
        <f t="shared" ref="T62" si="1408">T25/T23</f>
        <v>0.2189399385661068</v>
      </c>
      <c r="U62" s="60">
        <f t="shared" ref="U62:Z62" si="1409">U25/U23</f>
        <v>0.22224358974358974</v>
      </c>
      <c r="V62" s="60">
        <f t="shared" si="1409"/>
        <v>0.22454210164405825</v>
      </c>
      <c r="W62" s="60">
        <f t="shared" si="1409"/>
        <v>0.22900810593403875</v>
      </c>
      <c r="X62" s="60">
        <f t="shared" si="1409"/>
        <v>0.22604273866456806</v>
      </c>
      <c r="Y62" s="60">
        <f t="shared" si="1409"/>
        <v>0.22540648029009241</v>
      </c>
      <c r="Z62" s="60">
        <f t="shared" si="1409"/>
        <v>0.22454308093994779</v>
      </c>
      <c r="AA62" s="60">
        <f t="shared" ref="AA62:CL62" si="1410">AA25/AA23</f>
        <v>0.22043394671793465</v>
      </c>
      <c r="AB62" s="60">
        <f t="shared" si="1410"/>
        <v>0.2164876099983804</v>
      </c>
      <c r="AC62" s="60">
        <f t="shared" si="1410"/>
        <v>0.21387681543517439</v>
      </c>
      <c r="AD62" s="60">
        <f t="shared" si="1410"/>
        <v>0.2123765703355219</v>
      </c>
      <c r="AE62" s="60">
        <f t="shared" si="1410"/>
        <v>0.21180730161922962</v>
      </c>
      <c r="AF62" s="60">
        <f t="shared" si="1410"/>
        <v>0.20983510871151317</v>
      </c>
      <c r="AG62" s="60">
        <f t="shared" si="1410"/>
        <v>0.20675005900401228</v>
      </c>
      <c r="AH62" s="60">
        <f t="shared" si="1410"/>
        <v>0.20639467726285632</v>
      </c>
      <c r="AI62" s="60">
        <f t="shared" si="1410"/>
        <v>0.2054657708371164</v>
      </c>
      <c r="AJ62" s="60">
        <f t="shared" si="1410"/>
        <v>0.20256476239492197</v>
      </c>
      <c r="AK62" s="60">
        <f t="shared" si="1410"/>
        <v>0.20216274894576428</v>
      </c>
      <c r="AL62" s="60">
        <f t="shared" si="1410"/>
        <v>0.2003310589850216</v>
      </c>
      <c r="AM62" s="60">
        <f t="shared" si="1410"/>
        <v>0.19860682339903429</v>
      </c>
      <c r="AN62" s="60">
        <f t="shared" si="1410"/>
        <v>0.19932849644952147</v>
      </c>
      <c r="AO62" s="60">
        <f t="shared" si="1410"/>
        <v>0.19984255510571303</v>
      </c>
      <c r="AP62" s="60">
        <f t="shared" si="1410"/>
        <v>0.20110870443114651</v>
      </c>
      <c r="AQ62" s="60">
        <f t="shared" si="1410"/>
        <v>0.20388558319592801</v>
      </c>
      <c r="AR62" s="60">
        <f t="shared" si="1410"/>
        <v>0.21037391863873597</v>
      </c>
      <c r="AS62" s="60">
        <f t="shared" si="1410"/>
        <v>0.20731664624540524</v>
      </c>
      <c r="AT62" s="60">
        <f t="shared" si="1410"/>
        <v>0.20394560557341906</v>
      </c>
      <c r="AU62" s="60">
        <f t="shared" si="1410"/>
        <v>0.2027399014147622</v>
      </c>
      <c r="AV62" s="60">
        <f t="shared" si="1410"/>
        <v>0.2051225296442688</v>
      </c>
      <c r="AW62" s="60">
        <f t="shared" si="1410"/>
        <v>0.20174201067288228</v>
      </c>
      <c r="AX62" s="60">
        <f t="shared" si="1410"/>
        <v>0.20656547183613752</v>
      </c>
      <c r="AY62" s="60">
        <f t="shared" si="1410"/>
        <v>0.21015178816846347</v>
      </c>
      <c r="AZ62" s="60">
        <f t="shared" si="1410"/>
        <v>0.21101440576230493</v>
      </c>
      <c r="BA62" s="60">
        <f t="shared" si="1410"/>
        <v>0.21308261295784686</v>
      </c>
      <c r="BB62" s="60">
        <f t="shared" si="1410"/>
        <v>0.21671662846058895</v>
      </c>
      <c r="BC62" s="60">
        <f t="shared" si="1410"/>
        <v>0.21532216272240454</v>
      </c>
      <c r="BD62" s="60">
        <f t="shared" si="1410"/>
        <v>0.21266905107857381</v>
      </c>
      <c r="BE62" s="60">
        <f t="shared" si="1410"/>
        <v>0.2120242871083162</v>
      </c>
      <c r="BF62" s="60">
        <f t="shared" si="1410"/>
        <v>0.204258571165046</v>
      </c>
      <c r="BG62" s="60">
        <f t="shared" si="1410"/>
        <v>0.20316777973951536</v>
      </c>
      <c r="BH62" s="60">
        <f t="shared" si="1410"/>
        <v>0.20428471667996809</v>
      </c>
      <c r="BI62" s="60">
        <f t="shared" si="1410"/>
        <v>0.20461278554464657</v>
      </c>
      <c r="BJ62" s="60">
        <f t="shared" si="1410"/>
        <v>0.20797377428530103</v>
      </c>
      <c r="BK62" s="60">
        <f t="shared" si="1410"/>
        <v>0.206987849274266</v>
      </c>
      <c r="BL62" s="60">
        <f t="shared" si="1410"/>
        <v>0.2096672797969685</v>
      </c>
      <c r="BM62" s="60">
        <f t="shared" si="1410"/>
        <v>0.2114069481170785</v>
      </c>
      <c r="BN62" s="60">
        <f t="shared" si="1410"/>
        <v>0.21120136810602821</v>
      </c>
      <c r="BO62" s="60">
        <f t="shared" si="1410"/>
        <v>0.21003127842232525</v>
      </c>
      <c r="BP62" s="60">
        <f t="shared" si="1410"/>
        <v>0.21285723714606294</v>
      </c>
      <c r="BQ62" s="60">
        <f t="shared" si="1410"/>
        <v>0.21563903899993492</v>
      </c>
      <c r="BR62" s="60">
        <f t="shared" si="1410"/>
        <v>0.21392992098935071</v>
      </c>
      <c r="BS62" s="60">
        <f t="shared" si="1410"/>
        <v>0.21360806403794844</v>
      </c>
      <c r="BT62" s="60">
        <f t="shared" si="1410"/>
        <v>0.2133078107444551</v>
      </c>
      <c r="BU62" s="60">
        <f t="shared" si="1410"/>
        <v>0.21213610121606682</v>
      </c>
      <c r="BV62" s="60">
        <f t="shared" si="1410"/>
        <v>0.2108626198083067</v>
      </c>
      <c r="BW62" s="60">
        <f t="shared" si="1410"/>
        <v>0.20832183545551311</v>
      </c>
      <c r="BX62" s="60">
        <f t="shared" si="1410"/>
        <v>0.206242774566474</v>
      </c>
      <c r="BY62" s="60">
        <f t="shared" si="1410"/>
        <v>0.20409631256152042</v>
      </c>
      <c r="BZ62" s="60">
        <f t="shared" si="1410"/>
        <v>0.2055560700064821</v>
      </c>
      <c r="CA62" s="60">
        <f t="shared" si="1410"/>
        <v>0.20260192695008436</v>
      </c>
      <c r="CB62" s="60">
        <f t="shared" si="1410"/>
        <v>0.20415144766146992</v>
      </c>
      <c r="CC62" s="60">
        <f t="shared" si="1410"/>
        <v>0.20448080907398952</v>
      </c>
      <c r="CD62" s="60">
        <f t="shared" si="1410"/>
        <v>0.20540437082405347</v>
      </c>
      <c r="CE62" s="60">
        <f t="shared" si="1410"/>
        <v>0.20646380710746334</v>
      </c>
      <c r="CF62" s="60">
        <f t="shared" si="1410"/>
        <v>0.20649328859060403</v>
      </c>
      <c r="CG62" s="60">
        <f t="shared" si="1410"/>
        <v>0.20658010673139263</v>
      </c>
      <c r="CH62" s="60">
        <f t="shared" si="1410"/>
        <v>0.21125118657051978</v>
      </c>
      <c r="CI62" s="60">
        <f t="shared" si="1410"/>
        <v>0.21278499469777307</v>
      </c>
      <c r="CJ62" s="60">
        <f t="shared" si="1410"/>
        <v>0.21162414924349998</v>
      </c>
      <c r="CK62" s="60">
        <f t="shared" si="1410"/>
        <v>0.21049324030358207</v>
      </c>
      <c r="CL62" s="60">
        <f t="shared" si="1410"/>
        <v>0.20892329794875888</v>
      </c>
      <c r="CM62" s="60">
        <f t="shared" ref="CM62:EX62" si="1411">CM25/CM23</f>
        <v>0.20845185522779777</v>
      </c>
      <c r="CN62" s="60">
        <f t="shared" si="1411"/>
        <v>0.2062805217283798</v>
      </c>
      <c r="CO62" s="60">
        <f t="shared" si="1411"/>
        <v>0.20619498675113451</v>
      </c>
      <c r="CP62" s="60">
        <f t="shared" si="1411"/>
        <v>0.20398754640162853</v>
      </c>
      <c r="CQ62" s="60">
        <f t="shared" si="1411"/>
        <v>0.20087673675607401</v>
      </c>
      <c r="CR62" s="60">
        <f t="shared" si="1411"/>
        <v>0.19960639750914244</v>
      </c>
      <c r="CS62" s="60">
        <f t="shared" si="1411"/>
        <v>0.19868935354034378</v>
      </c>
      <c r="CT62" s="60">
        <f t="shared" si="1411"/>
        <v>0.19695738340676108</v>
      </c>
      <c r="CU62" s="60">
        <f t="shared" si="1411"/>
        <v>0.19300982334837052</v>
      </c>
      <c r="CV62" s="60">
        <f t="shared" si="1411"/>
        <v>0.19172335757358322</v>
      </c>
      <c r="CW62" s="60">
        <f t="shared" si="1411"/>
        <v>0.19415913028058546</v>
      </c>
      <c r="CX62" s="60">
        <f t="shared" si="1411"/>
        <v>0.19085751076415436</v>
      </c>
      <c r="CY62" s="60">
        <f t="shared" si="1411"/>
        <v>0.19111176103053587</v>
      </c>
      <c r="CZ62" s="60">
        <f t="shared" si="1411"/>
        <v>0.1916501780767709</v>
      </c>
      <c r="DA62" s="60">
        <f t="shared" si="1411"/>
        <v>0.18946779294815894</v>
      </c>
      <c r="DB62" s="60">
        <f t="shared" si="1411"/>
        <v>0.18675861359133364</v>
      </c>
      <c r="DC62" s="60">
        <f t="shared" si="1411"/>
        <v>0.18698608375166803</v>
      </c>
      <c r="DD62" s="60">
        <f t="shared" si="1411"/>
        <v>0.18520316701523754</v>
      </c>
      <c r="DE62" s="60">
        <f t="shared" si="1411"/>
        <v>0.18406424477949679</v>
      </c>
      <c r="DF62" s="60">
        <f t="shared" si="1411"/>
        <v>0.18350323252378994</v>
      </c>
      <c r="DG62" s="60">
        <f t="shared" si="1411"/>
        <v>0.18128116517392706</v>
      </c>
      <c r="DH62" s="60">
        <f t="shared" si="1411"/>
        <v>0.18107010377048413</v>
      </c>
      <c r="DI62" s="60">
        <f t="shared" si="1411"/>
        <v>0.17952625017315418</v>
      </c>
      <c r="DJ62" s="60">
        <f t="shared" si="1411"/>
        <v>0.17965069188560218</v>
      </c>
      <c r="DK62" s="60">
        <f t="shared" si="1411"/>
        <v>0.17684542942536513</v>
      </c>
      <c r="DL62" s="60">
        <f t="shared" si="1411"/>
        <v>0.17879081797607499</v>
      </c>
      <c r="DM62" s="60">
        <f t="shared" si="1411"/>
        <v>0.17841049873370535</v>
      </c>
      <c r="DN62" s="60">
        <f t="shared" si="1411"/>
        <v>0.1772649020873682</v>
      </c>
      <c r="DO62" s="60">
        <f t="shared" si="1411"/>
        <v>0.17726949337920639</v>
      </c>
      <c r="DP62" s="60">
        <f t="shared" si="1411"/>
        <v>0.17798870246319901</v>
      </c>
      <c r="DQ62" s="60">
        <f t="shared" si="1411"/>
        <v>0.17914872080893213</v>
      </c>
      <c r="DR62" s="60">
        <f t="shared" si="1411"/>
        <v>0.18004121461906783</v>
      </c>
      <c r="DS62" s="60">
        <f t="shared" si="1411"/>
        <v>0.17901808475542094</v>
      </c>
      <c r="DT62" s="60">
        <f t="shared" si="1411"/>
        <v>0.17790333440674491</v>
      </c>
      <c r="DU62" s="60">
        <f t="shared" si="1411"/>
        <v>0.17755189054051435</v>
      </c>
      <c r="DV62" s="60">
        <f t="shared" si="1411"/>
        <v>0.17829293993677556</v>
      </c>
      <c r="DW62" s="60">
        <f t="shared" si="1411"/>
        <v>0.18193623542667267</v>
      </c>
      <c r="DX62" s="60">
        <f t="shared" si="1411"/>
        <v>0.18371737530430846</v>
      </c>
      <c r="DY62" s="60">
        <f t="shared" si="1411"/>
        <v>0.18428130573879564</v>
      </c>
      <c r="DZ62" s="60">
        <f t="shared" si="1411"/>
        <v>0.18686153297749594</v>
      </c>
      <c r="EA62" s="60">
        <f t="shared" si="1411"/>
        <v>0.18897951617388081</v>
      </c>
      <c r="EB62" s="60">
        <f t="shared" si="1411"/>
        <v>0.19034810707597399</v>
      </c>
      <c r="EC62" s="60">
        <f t="shared" si="1411"/>
        <v>0.19108268665678077</v>
      </c>
      <c r="ED62" s="60">
        <f t="shared" si="1411"/>
        <v>0.19346971955019646</v>
      </c>
      <c r="EE62" s="60">
        <f t="shared" si="1411"/>
        <v>0.1942504582644074</v>
      </c>
      <c r="EF62" s="60">
        <f t="shared" si="1411"/>
        <v>0.19441522509701317</v>
      </c>
      <c r="EG62" s="60">
        <f t="shared" si="1411"/>
        <v>0.19202406784642914</v>
      </c>
      <c r="EH62" s="60">
        <f t="shared" si="1411"/>
        <v>0.19132828630419824</v>
      </c>
      <c r="EI62" s="60">
        <f t="shared" si="1411"/>
        <v>0.19188436435630274</v>
      </c>
      <c r="EJ62" s="60">
        <f t="shared" si="1411"/>
        <v>0.19170864646130978</v>
      </c>
      <c r="EK62" s="60">
        <f t="shared" si="1411"/>
        <v>0.1915908739931563</v>
      </c>
      <c r="EL62" s="60">
        <f t="shared" si="1411"/>
        <v>0.19083402542643582</v>
      </c>
      <c r="EM62" s="60">
        <f t="shared" si="1411"/>
        <v>0.19017654941111017</v>
      </c>
      <c r="EN62" s="60">
        <f t="shared" si="1411"/>
        <v>0.19</v>
      </c>
      <c r="EO62" s="60">
        <f t="shared" si="1411"/>
        <v>0.18984394616104514</v>
      </c>
      <c r="EP62" s="60">
        <f t="shared" si="1411"/>
        <v>0.18969720153311881</v>
      </c>
      <c r="EQ62" s="60">
        <f t="shared" si="1411"/>
        <v>0.18970295282970323</v>
      </c>
      <c r="ER62" s="60">
        <f t="shared" si="1411"/>
        <v>0.18988639834761234</v>
      </c>
      <c r="ES62" s="60">
        <f t="shared" si="1411"/>
        <v>0.18970254191454838</v>
      </c>
      <c r="ET62" s="60">
        <f t="shared" si="1411"/>
        <v>0.19054369817342487</v>
      </c>
      <c r="EU62" s="60">
        <f t="shared" si="1411"/>
        <v>0.19137705333389635</v>
      </c>
      <c r="EV62" s="60">
        <f t="shared" si="1411"/>
        <v>0.19261736566915119</v>
      </c>
      <c r="EW62" s="60">
        <f t="shared" si="1411"/>
        <v>0.19325765393876848</v>
      </c>
      <c r="EX62" s="60">
        <f t="shared" si="1411"/>
        <v>0.1951367367094643</v>
      </c>
      <c r="EY62" s="60">
        <f t="shared" ref="EY62:HC62" si="1412">EY25/EY23</f>
        <v>0.19857347621322777</v>
      </c>
      <c r="EZ62" s="60">
        <f t="shared" si="1412"/>
        <v>0.20067406927108661</v>
      </c>
      <c r="FA62" s="60">
        <f t="shared" si="1412"/>
        <v>0.20407544219154442</v>
      </c>
      <c r="FB62" s="60">
        <f t="shared" si="1412"/>
        <v>0.20742470551873346</v>
      </c>
      <c r="FC62" s="60">
        <f t="shared" si="1412"/>
        <v>0.20978151377262147</v>
      </c>
      <c r="FD62" s="60">
        <f t="shared" si="1412"/>
        <v>0.21372684265897485</v>
      </c>
      <c r="FE62" s="60">
        <f t="shared" si="1412"/>
        <v>0.2142119095996616</v>
      </c>
      <c r="FF62" s="60">
        <f t="shared" si="1412"/>
        <v>0.21313918512441893</v>
      </c>
      <c r="FG62" s="60">
        <f t="shared" si="1412"/>
        <v>0.21274471178012963</v>
      </c>
      <c r="FH62" s="60">
        <f t="shared" si="1412"/>
        <v>0.21202457440322656</v>
      </c>
      <c r="FI62" s="60">
        <f t="shared" si="1412"/>
        <v>0.20941120299206228</v>
      </c>
      <c r="FJ62" s="60">
        <f t="shared" si="1412"/>
        <v>0.20760721221983097</v>
      </c>
      <c r="FK62" s="60">
        <f t="shared" si="1412"/>
        <v>0.20646613196561517</v>
      </c>
      <c r="FL62" s="60">
        <f t="shared" si="1412"/>
        <v>0.20447593603593137</v>
      </c>
      <c r="FM62" s="60">
        <f t="shared" si="1412"/>
        <v>0.20122627774677879</v>
      </c>
      <c r="FN62" s="60">
        <f t="shared" si="1412"/>
        <v>0.19823378596524546</v>
      </c>
      <c r="FO62" s="60">
        <f t="shared" si="1412"/>
        <v>0.19630082772568946</v>
      </c>
      <c r="FP62" s="60">
        <f t="shared" si="1412"/>
        <v>0.19384236300712593</v>
      </c>
      <c r="FQ62" s="60">
        <f t="shared" si="1412"/>
        <v>0.19312058657087319</v>
      </c>
      <c r="FR62" s="60">
        <f t="shared" si="1412"/>
        <v>0.1914982058695878</v>
      </c>
      <c r="FS62" s="60">
        <f t="shared" si="1412"/>
        <v>0.18859839706450368</v>
      </c>
      <c r="FT62" s="60">
        <f t="shared" si="1412"/>
        <v>0.18824491071589561</v>
      </c>
      <c r="FU62" s="60">
        <f t="shared" si="1412"/>
        <v>0.18601435125558646</v>
      </c>
      <c r="FV62" s="60">
        <f t="shared" si="1412"/>
        <v>0.18371958251137091</v>
      </c>
      <c r="FW62" s="60">
        <f t="shared" si="1412"/>
        <v>0.18354197241403503</v>
      </c>
      <c r="FX62" s="60">
        <f t="shared" si="1412"/>
        <v>0.18081809730399753</v>
      </c>
      <c r="FY62" s="60">
        <f t="shared" si="1412"/>
        <v>0.18001896183929841</v>
      </c>
      <c r="FZ62" s="60">
        <f t="shared" si="1412"/>
        <v>0.17872578972447234</v>
      </c>
      <c r="GA62" s="60">
        <f t="shared" si="1412"/>
        <v>0.17743066375818009</v>
      </c>
      <c r="GB62" s="60">
        <f t="shared" si="1412"/>
        <v>0.17768216318264887</v>
      </c>
      <c r="GC62" s="60">
        <f t="shared" si="1412"/>
        <v>0.17767618964492041</v>
      </c>
      <c r="GD62" s="60">
        <f t="shared" si="1412"/>
        <v>0.17727629342283049</v>
      </c>
      <c r="GE62" s="60">
        <f t="shared" si="1412"/>
        <v>0.1772329988972845</v>
      </c>
      <c r="GF62" s="60">
        <f t="shared" si="1412"/>
        <v>0.17586249443422186</v>
      </c>
      <c r="GG62" s="60">
        <f t="shared" si="1412"/>
        <v>0.17556224600523418</v>
      </c>
      <c r="GH62" s="60">
        <f t="shared" si="1412"/>
        <v>0.17505479683021413</v>
      </c>
      <c r="GI62" s="60">
        <f t="shared" si="1412"/>
        <v>0.17463183492845441</v>
      </c>
      <c r="GJ62" s="60">
        <f t="shared" si="1412"/>
        <v>0.17356178747978987</v>
      </c>
      <c r="GK62" s="60">
        <f t="shared" si="1412"/>
        <v>0.17216064855703209</v>
      </c>
      <c r="GL62" s="60">
        <f t="shared" si="1412"/>
        <v>0.1724049254228058</v>
      </c>
      <c r="GM62" s="60">
        <f t="shared" si="1412"/>
        <v>0.17248640287410807</v>
      </c>
      <c r="GN62" s="60">
        <f t="shared" si="1412"/>
        <v>0.17179194489488972</v>
      </c>
      <c r="GO62" s="60">
        <f t="shared" si="1412"/>
        <v>0.17186879786235004</v>
      </c>
      <c r="GP62" s="122">
        <f t="shared" si="1412"/>
        <v>0.17116612577424203</v>
      </c>
      <c r="GQ62" s="122">
        <f t="shared" si="1412"/>
        <v>0.17021595681620239</v>
      </c>
      <c r="GR62" s="60">
        <f t="shared" si="1412"/>
        <v>0.1687985768731341</v>
      </c>
      <c r="GS62" s="60">
        <f t="shared" si="1412"/>
        <v>0.16715678042993437</v>
      </c>
      <c r="GT62" s="60">
        <f t="shared" si="1412"/>
        <v>0.16433771682943299</v>
      </c>
      <c r="GU62" s="60">
        <f t="shared" si="1412"/>
        <v>0.16209373771815647</v>
      </c>
      <c r="GV62" s="60">
        <f t="shared" si="1412"/>
        <v>0.16030290254519663</v>
      </c>
      <c r="GW62" s="60">
        <f t="shared" si="1412"/>
        <v>0.15897475467166927</v>
      </c>
      <c r="GX62" s="60">
        <f t="shared" si="1412"/>
        <v>0.1577354256286507</v>
      </c>
      <c r="GY62" s="60">
        <f t="shared" si="1412"/>
        <v>0.15653835730052731</v>
      </c>
      <c r="GZ62" s="122">
        <f t="shared" si="1412"/>
        <v>0.15534959121844538</v>
      </c>
      <c r="HA62" s="122">
        <f t="shared" si="1412"/>
        <v>0.15413419724693322</v>
      </c>
      <c r="HB62" s="122">
        <f t="shared" si="1412"/>
        <v>0.15291624578693813</v>
      </c>
      <c r="HC62" s="60">
        <f t="shared" si="1412"/>
        <v>0.15150474426612393</v>
      </c>
      <c r="IW62"/>
      <c r="IX62"/>
      <c r="IY62"/>
    </row>
    <row r="63" spans="1:259" s="39" customFormat="1">
      <c r="A63" s="29" t="s">
        <v>205</v>
      </c>
      <c r="B63" s="30" t="s">
        <v>326</v>
      </c>
      <c r="C63" s="40" t="str">
        <f>IFERROR(#REF!*C53*100, "n/a")</f>
        <v>n/a</v>
      </c>
      <c r="D63" s="40" t="str">
        <f>IFERROR(#REF!*D53*100, "n/a")</f>
        <v>n/a</v>
      </c>
      <c r="E63" s="40" t="str">
        <f>IFERROR(#REF!*E53*100, "n/a")</f>
        <v>n/a</v>
      </c>
      <c r="F63" s="40" t="str">
        <f>IFERROR(#REF!*F53*100, "n/a")</f>
        <v>n/a</v>
      </c>
      <c r="G63" s="40" t="str">
        <f>IFERROR(#REF!*G53*100, "n/a")</f>
        <v>n/a</v>
      </c>
      <c r="H63" s="40" t="str">
        <f>IFERROR(#REF!*H53*100, "n/a")</f>
        <v>n/a</v>
      </c>
      <c r="I63" s="40" t="str">
        <f>IFERROR(#REF!*I53*100, "n/a")</f>
        <v>n/a</v>
      </c>
      <c r="J63" s="40" t="str">
        <f>IFERROR(#REF!*J53*100, "n/a")</f>
        <v>n/a</v>
      </c>
      <c r="K63" s="40" t="str">
        <f>IFERROR(#REF!*K53*100, "n/a")</f>
        <v>n/a</v>
      </c>
      <c r="L63" s="40">
        <f t="shared" ref="L63" si="1413">IFERROR(K62*L53*100, "n/a")</f>
        <v>0.66932070035894731</v>
      </c>
      <c r="M63" s="40">
        <f t="shared" ref="M63" si="1414">IFERROR(L62*M53*100, "n/a")</f>
        <v>0.66947892976061052</v>
      </c>
      <c r="N63" s="40">
        <f t="shared" ref="N63" si="1415">IFERROR(M62*N53*100, "n/a")</f>
        <v>0.66733190812427268</v>
      </c>
      <c r="O63" s="40">
        <f t="shared" ref="O63" si="1416">IFERROR(N62*O53*100, "n/a")</f>
        <v>0.68667477491495865</v>
      </c>
      <c r="P63" s="40">
        <f t="shared" ref="P63" si="1417">IFERROR(O62*P53*100, "n/a")</f>
        <v>0.71617526075253002</v>
      </c>
      <c r="Q63" s="40">
        <f t="shared" ref="Q63" si="1418">IFERROR(P62*Q53*100, "n/a")</f>
        <v>0.72488752273930124</v>
      </c>
      <c r="R63" s="40">
        <f>IFERROR(Q62*R53*100, "n/a")</f>
        <v>0.73917938938987138</v>
      </c>
      <c r="S63" s="40">
        <f t="shared" ref="S63:T63" si="1419">IFERROR(R62*S53*100, "n/a")</f>
        <v>0.76262347359753124</v>
      </c>
      <c r="T63" s="40">
        <f t="shared" si="1419"/>
        <v>0.80887982901835864</v>
      </c>
      <c r="U63" s="40">
        <f t="shared" ref="U63" si="1420">IFERROR(T62*U53*100, "n/a")</f>
        <v>0.81562405189059584</v>
      </c>
      <c r="V63" s="40">
        <f t="shared" ref="V63" si="1421">IFERROR(U62*V53*100, "n/a")</f>
        <v>0.82029238735747068</v>
      </c>
      <c r="W63" s="40">
        <f t="shared" ref="W63" si="1422">IFERROR(V62*W53*100, "n/a")</f>
        <v>0.80039897427092976</v>
      </c>
      <c r="X63" s="40">
        <f t="shared" ref="X63" si="1423">IFERROR(W62*X53*100, "n/a")</f>
        <v>0.78163657071140136</v>
      </c>
      <c r="Y63" s="40">
        <f t="shared" ref="Y63" si="1424">IFERROR(X62*Y53*100, "n/a")</f>
        <v>0.75234504615883246</v>
      </c>
      <c r="Z63" s="40">
        <f t="shared" ref="Z63" si="1425">IFERROR(Y62*Z53*100, "n/a")</f>
        <v>0.73466332738355122</v>
      </c>
      <c r="AA63" s="40">
        <f t="shared" ref="AA63" si="1426">IFERROR(Z62*AA53*100, "n/a")</f>
        <v>0.70896284145704613</v>
      </c>
      <c r="AB63" s="40">
        <f t="shared" ref="AB63" si="1427">IFERROR(AA62*AB53*100, "n/a")</f>
        <v>0.6860321330958411</v>
      </c>
      <c r="AC63" s="40">
        <f t="shared" ref="AC63" si="1428">IFERROR(AB62*AC53*100, "n/a")</f>
        <v>0.67294032756960542</v>
      </c>
      <c r="AD63" s="40">
        <f t="shared" ref="AD63" si="1429">IFERROR(AC62*AD53*100, "n/a")</f>
        <v>0.66974466760939089</v>
      </c>
      <c r="AE63" s="40">
        <f t="shared" ref="AE63" si="1430">IFERROR(AD62*AE53*100, "n/a")</f>
        <v>0.68959309859346996</v>
      </c>
      <c r="AF63" s="40">
        <f t="shared" ref="AF63" si="1431">IFERROR(AE62*AF53*100, "n/a")</f>
        <v>0.69761439680354731</v>
      </c>
      <c r="AG63" s="40">
        <f t="shared" ref="AG63" si="1432">IFERROR(AF62*AG53*100, "n/a")</f>
        <v>0.70062049273654436</v>
      </c>
      <c r="AH63" s="40">
        <f t="shared" ref="AH63" si="1433">IFERROR(AG62*AH53*100, "n/a")</f>
        <v>0.70345051079064713</v>
      </c>
      <c r="AI63" s="40">
        <f t="shared" ref="AI63" si="1434">IFERROR(AH62*AI53*100, "n/a")</f>
        <v>0.71231603319490178</v>
      </c>
      <c r="AJ63" s="40">
        <f t="shared" ref="AJ63" si="1435">IFERROR(AI62*AJ53*100, "n/a")</f>
        <v>0.74782308791737417</v>
      </c>
      <c r="AK63" s="40">
        <f t="shared" ref="AK63" si="1436">IFERROR(AJ62*AK53*100, "n/a")</f>
        <v>0.73448010426379229</v>
      </c>
      <c r="AL63" s="40">
        <f t="shared" ref="AL63" si="1437">IFERROR(AK62*AL53*100, "n/a")</f>
        <v>0.72389122037212028</v>
      </c>
      <c r="AM63" s="40">
        <f t="shared" ref="AM63" si="1438">IFERROR(AL62*AM53*100, "n/a")</f>
        <v>0.6959665171936853</v>
      </c>
      <c r="AN63" s="40">
        <f t="shared" ref="AN63" si="1439">IFERROR(AM62*AN53*100, "n/a")</f>
        <v>0.65334629267717159</v>
      </c>
      <c r="AO63" s="40">
        <f t="shared" ref="AO63" si="1440">IFERROR(AN62*AO53*100, "n/a")</f>
        <v>0.61985917231098153</v>
      </c>
      <c r="AP63" s="40">
        <f t="shared" ref="AP63" si="1441">IFERROR(AO62*AP53*100, "n/a")</f>
        <v>0.58028478715261245</v>
      </c>
      <c r="AQ63" s="40">
        <f t="shared" ref="AQ63" si="1442">IFERROR(AP62*AQ53*100, "n/a")</f>
        <v>0.51204081599381945</v>
      </c>
      <c r="AR63" s="40">
        <f t="shared" ref="AR63" si="1443">IFERROR(AQ62*AR53*100, "n/a")</f>
        <v>0.43201418834219119</v>
      </c>
      <c r="AS63" s="40">
        <f t="shared" ref="AS63" si="1444">IFERROR(AR62*AS53*100, "n/a")</f>
        <v>0.42350347224202822</v>
      </c>
      <c r="AT63" s="40">
        <f t="shared" ref="AT63" si="1445">IFERROR(AS62*AT53*100, "n/a")</f>
        <v>0.41647876468864686</v>
      </c>
      <c r="AU63" s="40">
        <f t="shared" ref="AU63" si="1446">IFERROR(AT62*AU53*100, "n/a")</f>
        <v>0.43393686017310656</v>
      </c>
      <c r="AV63" s="40">
        <f t="shared" ref="AV63" si="1447">IFERROR(AU62*AV53*100, "n/a")</f>
        <v>0.50007610117649548</v>
      </c>
      <c r="AW63" s="40">
        <f t="shared" ref="AW63" si="1448">IFERROR(AV62*AW53*100, "n/a")</f>
        <v>0.54218780844299985</v>
      </c>
      <c r="AX63" s="40">
        <f t="shared" ref="AX63" si="1449">IFERROR(AW62*AX53*100, "n/a")</f>
        <v>0.57173760361076786</v>
      </c>
      <c r="AY63" s="40">
        <f t="shared" ref="AY63" si="1450">IFERROR(AX62*AY53*100, "n/a")</f>
        <v>0.66923158494126345</v>
      </c>
      <c r="AZ63" s="40">
        <f t="shared" ref="AZ63" si="1451">IFERROR(AY62*AZ53*100, "n/a")</f>
        <v>0.69941225324665457</v>
      </c>
      <c r="BA63" s="40">
        <f t="shared" ref="BA63" si="1452">IFERROR(AZ62*BA53*100, "n/a")</f>
        <v>0.71923923632693998</v>
      </c>
      <c r="BB63" s="40">
        <f t="shared" ref="BB63" si="1453">IFERROR(BA62*BB53*100, "n/a")</f>
        <v>0.73094802508964363</v>
      </c>
      <c r="BC63" s="40">
        <f t="shared" ref="BC63" si="1454">IFERROR(BB62*BC53*100, "n/a")</f>
        <v>0.70445017886193717</v>
      </c>
      <c r="BD63" s="40">
        <f t="shared" ref="BD63" si="1455">IFERROR(BC62*BD53*100, "n/a")</f>
        <v>0.69308511611301826</v>
      </c>
      <c r="BE63" s="40">
        <f t="shared" ref="BE63" si="1456">IFERROR(BD62*BE53*100, "n/a")</f>
        <v>0.68958197660966891</v>
      </c>
      <c r="BF63" s="40">
        <f t="shared" ref="BF63" si="1457">IFERROR(BE62*BF53*100, "n/a")</f>
        <v>0.69812378307407719</v>
      </c>
      <c r="BG63" s="40">
        <f t="shared" ref="BG63" si="1458">IFERROR(BF62*BG53*100, "n/a")</f>
        <v>0.69686397535407474</v>
      </c>
      <c r="BH63" s="40">
        <f t="shared" ref="BH63" si="1459">IFERROR(BG62*BH53*100, "n/a")</f>
        <v>0.72106085474486237</v>
      </c>
      <c r="BI63" s="40">
        <f t="shared" ref="BI63" si="1460">IFERROR(BH62*BI53*100, "n/a")</f>
        <v>0.73930133518972241</v>
      </c>
      <c r="BJ63" s="40">
        <f t="shared" ref="BJ63" si="1461">IFERROR(BI62*BJ53*100, "n/a")</f>
        <v>0.75436221166216744</v>
      </c>
      <c r="BK63" s="40">
        <f t="shared" ref="BK63" si="1462">IFERROR(BJ62*BK53*100, "n/a")</f>
        <v>0.7836882026820301</v>
      </c>
      <c r="BL63" s="40">
        <f t="shared" ref="BL63" si="1463">IFERROR(BK62*BL53*100, "n/a")</f>
        <v>0.78664803021045149</v>
      </c>
      <c r="BM63" s="40">
        <f t="shared" ref="BM63" si="1464">IFERROR(BL62*BM53*100, "n/a")</f>
        <v>0.7979506259092698</v>
      </c>
      <c r="BN63" s="40">
        <f t="shared" ref="BN63" si="1465">IFERROR(BM62*BN53*100, "n/a")</f>
        <v>0.80129367600043933</v>
      </c>
      <c r="BO63" s="40">
        <f t="shared" ref="BO63" si="1466">IFERROR(BN62*BO53*100, "n/a")</f>
        <v>0.78022507048666445</v>
      </c>
      <c r="BP63" s="40">
        <f t="shared" ref="BP63" si="1467">IFERROR(BO62*BP53*100, "n/a")</f>
        <v>0.76775419649093668</v>
      </c>
      <c r="BQ63" s="40">
        <f t="shared" ref="BQ63" si="1468">IFERROR(BP62*BQ53*100, "n/a")</f>
        <v>0.76893278687794231</v>
      </c>
      <c r="BR63" s="40">
        <f t="shared" ref="BR63" si="1469">IFERROR(BQ62*BR53*100, "n/a")</f>
        <v>0.76883944339104382</v>
      </c>
      <c r="BS63" s="40">
        <f t="shared" ref="BS63" si="1470">IFERROR(BR62*BS53*100, "n/a")</f>
        <v>0.75185125878053405</v>
      </c>
      <c r="BT63" s="40">
        <f t="shared" ref="BT63" si="1471">IFERROR(BS62*BT53*100, "n/a")</f>
        <v>0.74006914735718754</v>
      </c>
      <c r="BU63" s="40">
        <f t="shared" ref="BU63" si="1472">IFERROR(BT62*BU53*100, "n/a")</f>
        <v>0.73064773451493348</v>
      </c>
      <c r="BV63" s="40">
        <f t="shared" ref="BV63" si="1473">IFERROR(BU62*BV53*100, "n/a")</f>
        <v>0.71745501600600814</v>
      </c>
      <c r="BW63" s="40">
        <f t="shared" ref="BW63" si="1474">IFERROR(BV62*BW53*100, "n/a")</f>
        <v>0.70618049192855159</v>
      </c>
      <c r="BX63" s="40">
        <f t="shared" ref="BX63" si="1475">IFERROR(BW62*BX53*100, "n/a")</f>
        <v>0.69091040640408841</v>
      </c>
      <c r="BY63" s="40">
        <f t="shared" ref="BY63" si="1476">IFERROR(BX62*BY53*100, "n/a")</f>
        <v>0.67553780123411777</v>
      </c>
      <c r="BZ63" s="40">
        <f t="shared" ref="BZ63" si="1477">IFERROR(BY62*BZ53*100, "n/a")</f>
        <v>0.66214462156193266</v>
      </c>
      <c r="CA63" s="40">
        <f t="shared" ref="CA63" si="1478">IFERROR(BZ62*CA53*100, "n/a")</f>
        <v>0.65778658713650839</v>
      </c>
      <c r="CB63" s="40">
        <f t="shared" ref="CB63" si="1479">IFERROR(CA62*CB53*100, "n/a")</f>
        <v>0.64683393386110422</v>
      </c>
      <c r="CC63" s="40">
        <f t="shared" ref="CC63" si="1480">IFERROR(CB62*CC53*100, "n/a")</f>
        <v>0.64115399751137991</v>
      </c>
      <c r="CD63" s="40">
        <f t="shared" ref="CD63" si="1481">IFERROR(CC62*CD53*100, "n/a")</f>
        <v>0.62903986741467277</v>
      </c>
      <c r="CE63" s="40">
        <f t="shared" ref="CE63" si="1482">IFERROR(CD62*CE53*100, "n/a")</f>
        <v>0.61623619017880049</v>
      </c>
      <c r="CF63" s="40">
        <f t="shared" ref="CF63" si="1483">IFERROR(CE62*CF53*100, "n/a")</f>
        <v>0.59951559721715675</v>
      </c>
      <c r="CG63" s="40">
        <f t="shared" ref="CG63" si="1484">IFERROR(CF62*CG53*100, "n/a")</f>
        <v>0.58189370709195265</v>
      </c>
      <c r="CH63" s="40">
        <f t="shared" ref="CH63" si="1485">IFERROR(CG62*CH53*100, "n/a")</f>
        <v>0.56566087204548499</v>
      </c>
      <c r="CI63" s="40">
        <f t="shared" ref="CI63" si="1486">IFERROR(CH62*CI53*100, "n/a")</f>
        <v>0.55473179510792403</v>
      </c>
      <c r="CJ63" s="40">
        <f t="shared" ref="CJ63" si="1487">IFERROR(CI62*CJ53*100, "n/a")</f>
        <v>0.53712779003163902</v>
      </c>
      <c r="CK63" s="40">
        <f t="shared" ref="CK63" si="1488">IFERROR(CJ62*CK53*100, "n/a")</f>
        <v>0.52107535554220297</v>
      </c>
      <c r="CL63" s="40">
        <f t="shared" ref="CL63" si="1489">IFERROR(CK62*CL53*100, "n/a")</f>
        <v>0.50985223417109593</v>
      </c>
      <c r="CM63" s="40">
        <f t="shared" ref="CM63" si="1490">IFERROR(CL62*CM53*100, "n/a")</f>
        <v>0.50300377626601622</v>
      </c>
      <c r="CN63" s="40">
        <f t="shared" ref="CN63" si="1491">IFERROR(CM62*CN53*100, "n/a")</f>
        <v>0.49800732741669052</v>
      </c>
      <c r="CO63" s="40">
        <f t="shared" ref="CO63" si="1492">IFERROR(CN62*CO53*100, "n/a")</f>
        <v>0.49242853475528414</v>
      </c>
      <c r="CP63" s="40">
        <f t="shared" ref="CP63" si="1493">IFERROR(CO62*CP53*100, "n/a")</f>
        <v>0.49350205967493949</v>
      </c>
      <c r="CQ63" s="40">
        <f t="shared" ref="CQ63" si="1494">IFERROR(CP62*CQ53*100, "n/a")</f>
        <v>0.49687641288463558</v>
      </c>
      <c r="CR63" s="40">
        <f t="shared" ref="CR63" si="1495">IFERROR(CQ62*CR53*100, "n/a")</f>
        <v>0.49604032765334866</v>
      </c>
      <c r="CS63" s="40">
        <f t="shared" ref="CS63" si="1496">IFERROR(CR62*CS53*100, "n/a")</f>
        <v>0.49706775735117875</v>
      </c>
      <c r="CT63" s="40">
        <f t="shared" ref="CT63" si="1497">IFERROR(CS62*CT53*100, "n/a")</f>
        <v>0.49725487361709431</v>
      </c>
      <c r="CU63" s="40">
        <f t="shared" ref="CU63" si="1498">IFERROR(CT62*CU53*100, "n/a")</f>
        <v>0.49764218785289621</v>
      </c>
      <c r="CV63" s="40">
        <f t="shared" ref="CV63" si="1499">IFERROR(CU62*CV53*100, "n/a")</f>
        <v>0.48764065098643833</v>
      </c>
      <c r="CW63" s="40">
        <f t="shared" ref="CW63" si="1500">IFERROR(CV62*CW53*100, "n/a")</f>
        <v>0.48659085526317775</v>
      </c>
      <c r="CX63" s="40">
        <f t="shared" ref="CX63" si="1501">IFERROR(CW62*CX53*100, "n/a")</f>
        <v>0.49569415959135132</v>
      </c>
      <c r="CY63" s="40">
        <f t="shared" ref="CY63" si="1502">IFERROR(CX62*CY53*100, "n/a")</f>
        <v>0.4885915291187648</v>
      </c>
      <c r="CZ63" s="40">
        <f t="shared" ref="CZ63" si="1503">IFERROR(CY62*CZ53*100, "n/a")</f>
        <v>0.4817372039031485</v>
      </c>
      <c r="DA63" s="40">
        <f t="shared" ref="DA63" si="1504">IFERROR(CZ62*DA53*100, "n/a")</f>
        <v>0.49247738840507854</v>
      </c>
      <c r="DB63" s="40">
        <f t="shared" ref="DB63" si="1505">IFERROR(DA62*DB53*100, "n/a")</f>
        <v>0.5024130790760295</v>
      </c>
      <c r="DC63" s="40">
        <f t="shared" ref="DC63" si="1506">IFERROR(DB62*DC53*100, "n/a")</f>
        <v>0.51797927909141983</v>
      </c>
      <c r="DD63" s="40">
        <f t="shared" ref="DD63" si="1507">IFERROR(DC62*DD53*100, "n/a")</f>
        <v>0.54442775513094277</v>
      </c>
      <c r="DE63" s="40">
        <f t="shared" ref="DE63" si="1508">IFERROR(DD62*DE53*100, "n/a")</f>
        <v>0.56564734003396611</v>
      </c>
      <c r="DF63" s="40">
        <f t="shared" ref="DF63" si="1509">IFERROR(DE62*DF53*100, "n/a")</f>
        <v>0.59327965238088298</v>
      </c>
      <c r="DG63" s="40">
        <f t="shared" ref="DG63" si="1510">IFERROR(DF62*DG53*100, "n/a")</f>
        <v>0.63592893606070255</v>
      </c>
      <c r="DH63" s="40">
        <f t="shared" ref="DH63" si="1511">IFERROR(DG62*DH53*100, "n/a")</f>
        <v>0.6684464894773896</v>
      </c>
      <c r="DI63" s="40">
        <f t="shared" ref="DI63" si="1512">IFERROR(DH62*DI53*100, "n/a")</f>
        <v>0.6943309045225855</v>
      </c>
      <c r="DJ63" s="40">
        <f t="shared" ref="DJ63" si="1513">IFERROR(DI62*DJ53*100, "n/a")</f>
        <v>0.71215159491421887</v>
      </c>
      <c r="DK63" s="40">
        <f t="shared" ref="DK63" si="1514">IFERROR(DJ62*DK53*100, "n/a")</f>
        <v>0.73120535957988086</v>
      </c>
      <c r="DL63" s="40">
        <f t="shared" ref="DL63" si="1515">IFERROR(DK62*DL53*100, "n/a")</f>
        <v>0.7355942970762861</v>
      </c>
      <c r="DM63" s="40">
        <f t="shared" ref="DM63" si="1516">IFERROR(DL62*DM53*100, "n/a")</f>
        <v>0.7560000710785586</v>
      </c>
      <c r="DN63" s="40">
        <f t="shared" ref="DN63" si="1517">IFERROR(DM62*DN53*100, "n/a")</f>
        <v>0.76252996167669629</v>
      </c>
      <c r="DO63" s="40">
        <f t="shared" ref="DO63" si="1518">IFERROR(DN62*DO53*100, "n/a")</f>
        <v>0.75568707974122495</v>
      </c>
      <c r="DP63" s="40">
        <f t="shared" ref="DP63" si="1519">IFERROR(DO62*DP53*100, "n/a")</f>
        <v>0.7699417078505072</v>
      </c>
      <c r="DQ63" s="40">
        <f t="shared" ref="DQ63" si="1520">IFERROR(DP62*DQ53*100, "n/a")</f>
        <v>0.77370743387669105</v>
      </c>
      <c r="DR63" s="40">
        <f t="shared" ref="DR63" si="1521">IFERROR(DQ62*DR53*100, "n/a")</f>
        <v>0.77334816207738599</v>
      </c>
      <c r="DS63" s="40">
        <f t="shared" ref="DS63" si="1522">IFERROR(DR62*DS53*100, "n/a")</f>
        <v>0.76772339037303006</v>
      </c>
      <c r="DT63" s="40">
        <f t="shared" ref="DT63" si="1523">IFERROR(DS62*DT53*100, "n/a")</f>
        <v>0.75763255848542221</v>
      </c>
      <c r="DU63" s="40">
        <f t="shared" ref="DU63" si="1524">IFERROR(DT62*DU53*100, "n/a")</f>
        <v>0.73475776111333946</v>
      </c>
      <c r="DV63" s="40">
        <f t="shared" ref="DV63" si="1525">IFERROR(DU62*DV53*100, "n/a")</f>
        <v>0.70834455711064936</v>
      </c>
      <c r="DW63" s="40">
        <f t="shared" ref="DW63" si="1526">IFERROR(DV62*DW53*100, "n/a")</f>
        <v>0.67181966917947289</v>
      </c>
      <c r="DX63" s="40">
        <f t="shared" ref="DX63" si="1527">IFERROR(DW62*DX53*100, "n/a")</f>
        <v>0.6446922534884244</v>
      </c>
      <c r="DY63" s="40">
        <f t="shared" ref="DY63" si="1528">IFERROR(DX62*DY53*100, "n/a")</f>
        <v>0.62044151241611778</v>
      </c>
      <c r="DZ63" s="40">
        <f t="shared" ref="DZ63" si="1529">IFERROR(DY62*DZ53*100, "n/a")</f>
        <v>0.59244873876382365</v>
      </c>
      <c r="EA63" s="40">
        <f t="shared" ref="EA63" si="1530">IFERROR(DZ62*EA53*100, "n/a")</f>
        <v>0.56607622635778154</v>
      </c>
      <c r="EB63" s="40">
        <f t="shared" ref="EB63" si="1531">IFERROR(EA62*EB53*100, "n/a")</f>
        <v>0.54332082175417173</v>
      </c>
      <c r="EC63" s="40">
        <f t="shared" ref="EC63" si="1532">IFERROR(EB62*EC53*100, "n/a")</f>
        <v>0.52810214986618487</v>
      </c>
      <c r="ED63" s="40">
        <f t="shared" ref="ED63" si="1533">IFERROR(EC62*ED53*100, "n/a")</f>
        <v>0.51579721453170346</v>
      </c>
      <c r="EE63" s="40">
        <f t="shared" ref="EE63" si="1534">IFERROR(ED62*EE53*100, "n/a")</f>
        <v>0.52270083298300229</v>
      </c>
      <c r="EF63" s="40">
        <f t="shared" ref="EF63" si="1535">IFERROR(EE62*EF53*100, "n/a")</f>
        <v>0.51451886562533744</v>
      </c>
      <c r="EG63" s="40">
        <f t="shared" ref="EG63" si="1536">IFERROR(EF62*EG53*100, "n/a")</f>
        <v>0.51100708007382623</v>
      </c>
      <c r="EH63" s="40">
        <f t="shared" ref="EH63" si="1537">IFERROR(EG62*EH53*100, "n/a")</f>
        <v>0.5047294059593016</v>
      </c>
      <c r="EI63" s="40">
        <f t="shared" ref="EI63" si="1538">IFERROR(EH62*EI53*100, "n/a")</f>
        <v>0.50888040265846202</v>
      </c>
      <c r="EJ63" s="40">
        <f t="shared" ref="EJ63" si="1539">IFERROR(EI62*EJ53*100, "n/a")</f>
        <v>0.52708355834735598</v>
      </c>
      <c r="EK63" s="40">
        <f t="shared" ref="EK63" si="1540">IFERROR(EJ62*EK53*100, "n/a")</f>
        <v>0.52570502230241534</v>
      </c>
      <c r="EL63" s="40">
        <f t="shared" ref="EL63" si="1541">IFERROR(EK62*EL53*100, "n/a")</f>
        <v>0.52073484299155759</v>
      </c>
      <c r="EM63" s="40">
        <f t="shared" ref="EM63" si="1542">IFERROR(EL62*EM53*100, "n/a")</f>
        <v>0.51253085681999033</v>
      </c>
      <c r="EN63" s="40">
        <f t="shared" ref="EN63" si="1543">IFERROR(EM62*EN53*100, "n/a")</f>
        <v>0.49164624753647612</v>
      </c>
      <c r="EO63" s="40">
        <f t="shared" ref="EO63" si="1544">IFERROR(EN62*EO53*100, "n/a")</f>
        <v>0.47452680014585003</v>
      </c>
      <c r="EP63" s="40">
        <f t="shared" ref="EP63" si="1545">IFERROR(EO62*EP53*100, "n/a")</f>
        <v>0.4546959003150306</v>
      </c>
      <c r="EQ63" s="40">
        <f t="shared" ref="EQ63" si="1546">IFERROR(EP62*EQ53*100, "n/a")</f>
        <v>0.42043027736558103</v>
      </c>
      <c r="ER63" s="40">
        <f t="shared" ref="ER63" si="1547">IFERROR(EQ62*ER53*100, "n/a")</f>
        <v>0.39576179520393157</v>
      </c>
      <c r="ES63" s="40">
        <f t="shared" ref="ES63" si="1548">IFERROR(ER62*ES53*100, "n/a")</f>
        <v>0.38093917526910437</v>
      </c>
      <c r="ET63" s="40">
        <f t="shared" ref="ET63" si="1549">IFERROR(ES62*ET53*100, "n/a")</f>
        <v>0.3696257918574557</v>
      </c>
      <c r="EU63" s="40">
        <f t="shared" ref="EU63" si="1550">IFERROR(ET62*EU53*100, "n/a")</f>
        <v>0.36896288933475446</v>
      </c>
      <c r="EV63" s="40">
        <f t="shared" ref="EV63" si="1551">IFERROR(EU62*EV53*100, "n/a")</f>
        <v>0.37180314434767048</v>
      </c>
      <c r="EW63" s="40">
        <f t="shared" ref="EW63" si="1552">IFERROR(EV62*EW53*100, "n/a")</f>
        <v>0.36787936770578705</v>
      </c>
      <c r="EX63" s="40">
        <f t="shared" ref="EX63" si="1553">IFERROR(EW62*EX53*100, "n/a")</f>
        <v>0.36283103470853412</v>
      </c>
      <c r="EY63" s="40">
        <f t="shared" ref="EY63" si="1554">IFERROR(EX62*EY53*100, "n/a")</f>
        <v>0.36313436989210479</v>
      </c>
      <c r="EZ63" s="40">
        <f t="shared" ref="EZ63" si="1555">IFERROR(EY62*EZ53*100, "n/a")</f>
        <v>0.36526467061938855</v>
      </c>
      <c r="FA63" s="40">
        <f t="shared" ref="FA63" si="1556">IFERROR(EZ62*FA53*100, "n/a")</f>
        <v>0.35408315632053294</v>
      </c>
      <c r="FB63" s="40">
        <f t="shared" ref="FB63" si="1557">IFERROR(FA62*FB53*100, "n/a")</f>
        <v>0.33979137747755839</v>
      </c>
      <c r="FC63" s="40">
        <f t="shared" ref="FC63" si="1558">IFERROR(FB62*FC53*100, "n/a")</f>
        <v>0.31292376120119114</v>
      </c>
      <c r="FD63" s="40">
        <f t="shared" ref="FD63" si="1559">IFERROR(FC62*FD53*100, "n/a")</f>
        <v>0.2698060683354333</v>
      </c>
      <c r="FE63" s="40">
        <f t="shared" ref="FE63" si="1560">IFERROR(FD62*FE53*100, "n/a")</f>
        <v>0.25200437282660038</v>
      </c>
      <c r="FF63" s="40">
        <f t="shared" ref="FF63" si="1561">IFERROR(FE62*FF53*100, "n/a")</f>
        <v>0.23522624772744799</v>
      </c>
      <c r="FG63" s="40">
        <f t="shared" ref="FG63" si="1562">IFERROR(FF62*FG53*100, "n/a")</f>
        <v>0.21481341720370881</v>
      </c>
      <c r="FH63" s="40">
        <f t="shared" ref="FH63" si="1563">IFERROR(FG62*FH53*100, "n/a")</f>
        <v>0.21334819362856736</v>
      </c>
      <c r="FI63" s="40">
        <f t="shared" ref="FI63" si="1564">IFERROR(FH62*FI53*100, "n/a")</f>
        <v>0.21419693888832986</v>
      </c>
      <c r="FJ63" s="40">
        <f t="shared" ref="FJ63" si="1565">IFERROR(FI62*FJ53*100, "n/a")</f>
        <v>0.21982937343851464</v>
      </c>
      <c r="FK63" s="40">
        <f t="shared" ref="FK63" si="1566">IFERROR(FJ62*FK53*100, "n/a")</f>
        <v>0.25119357440489432</v>
      </c>
      <c r="FL63" s="40">
        <f t="shared" ref="FL63" si="1567">IFERROR(FK62*FL53*100, "n/a")</f>
        <v>0.26228362806690519</v>
      </c>
      <c r="FM63" s="40">
        <f t="shared" ref="FM63" si="1568">IFERROR(FL62*FM53*100, "n/a")</f>
        <v>0.27199418436162054</v>
      </c>
      <c r="FN63" s="40">
        <f t="shared" ref="FN63" si="1569">IFERROR(FM62*FN53*100, "n/a")</f>
        <v>0.28009416406011461</v>
      </c>
      <c r="FO63" s="40">
        <f t="shared" ref="FO63" si="1570">IFERROR(FN62*FO53*100, "n/a")</f>
        <v>0.28465476372842424</v>
      </c>
      <c r="FP63" s="40">
        <f t="shared" ref="FP63" si="1571">IFERROR(FO62*FP53*100, "n/a")</f>
        <v>0.29903275670020757</v>
      </c>
      <c r="FQ63" s="40">
        <f t="shared" ref="FQ63" si="1572">IFERROR(FP62*FQ53*100, "n/a")</f>
        <v>0.30498698787315703</v>
      </c>
      <c r="FR63" s="40">
        <f t="shared" ref="FR63" si="1573">IFERROR(FQ62*FR53*100, "n/a")</f>
        <v>0.31246792430685477</v>
      </c>
      <c r="FS63" s="40">
        <f t="shared" ref="FS63" si="1574">IFERROR(FR62*FS53*100, "n/a")</f>
        <v>0.31874501734739907</v>
      </c>
      <c r="FT63" s="40">
        <f t="shared" ref="FT63" si="1575">IFERROR(FS62*FT53*100, "n/a")</f>
        <v>0.31759643875126548</v>
      </c>
      <c r="FU63" s="40">
        <f t="shared" ref="FU63" si="1576">IFERROR(FT62*FU53*100, "n/a")</f>
        <v>0.32107184851694487</v>
      </c>
      <c r="FV63" s="40">
        <f t="shared" ref="FV63" si="1577">IFERROR(FU62*FV53*100, "n/a")</f>
        <v>0.31946284439093531</v>
      </c>
      <c r="FW63" s="40">
        <f t="shared" ref="FW63" si="1578">IFERROR(FV62*FW53*100, "n/a")</f>
        <v>0.31286644042402817</v>
      </c>
      <c r="FX63" s="40">
        <f t="shared" ref="FX63" si="1579">IFERROR(FW62*FX53*100, "n/a")</f>
        <v>0.31513805533767225</v>
      </c>
      <c r="FY63" s="40">
        <f t="shared" ref="FY63" si="1580">IFERROR(FX62*FY53*100, "n/a")</f>
        <v>0.31168445043592602</v>
      </c>
      <c r="FZ63" s="40">
        <f t="shared" ref="FZ63" si="1581">IFERROR(FY62*FZ53*100, "n/a")</f>
        <v>0.31234645124891391</v>
      </c>
      <c r="GA63" s="40">
        <f t="shared" ref="GA63" si="1582">IFERROR(FZ62*GA53*100, "n/a")</f>
        <v>0.31251268964496082</v>
      </c>
      <c r="GB63" s="40">
        <f t="shared" ref="GB63" si="1583">IFERROR(GA62*GB53*100, "n/a")</f>
        <v>0.31425164067407135</v>
      </c>
      <c r="GC63" s="40">
        <f t="shared" ref="GC63" si="1584">IFERROR(GB62*GC53*100, "n/a")</f>
        <v>0.31413111530462173</v>
      </c>
      <c r="GD63" s="40">
        <f t="shared" ref="GD63" si="1585">IFERROR(GC62*GD53*100, "n/a")</f>
        <v>0.31192071596362042</v>
      </c>
      <c r="GE63" s="40">
        <f t="shared" ref="GE63" si="1586">IFERROR(GD62*GE53*100, "n/a")</f>
        <v>0.3070163265764741</v>
      </c>
      <c r="GF63" s="40">
        <f t="shared" ref="GF63" si="1587">IFERROR(GE62*GF53*100, "n/a")</f>
        <v>0.29591981995497568</v>
      </c>
      <c r="GG63" s="40">
        <f t="shared" ref="GG63" si="1588">IFERROR(GF62*GG53*100, "n/a")</f>
        <v>0.29121337465619085</v>
      </c>
      <c r="GH63" s="40">
        <f t="shared" ref="GH63" si="1589">IFERROR(GG62*GH53*100, "n/a")</f>
        <v>0.28951767210459656</v>
      </c>
      <c r="GI63" s="40">
        <f t="shared" ref="GI63" si="1590">IFERROR(GH62*GI53*100, "n/a")</f>
        <v>0.28670745852485352</v>
      </c>
      <c r="GJ63" s="40">
        <f t="shared" ref="GJ63" si="1591">IFERROR(GI62*GJ53*100, "n/a")</f>
        <v>0.28680601408873119</v>
      </c>
      <c r="GK63" s="40">
        <f t="shared" ref="GK63" si="1592">IFERROR(GJ62*GK53*100, "n/a")</f>
        <v>0.291635019780566</v>
      </c>
      <c r="GL63" s="40">
        <f t="shared" ref="GL63" si="1593">IFERROR(GK62*GL53*100, "n/a")</f>
        <v>0.2995608493368867</v>
      </c>
      <c r="GM63" s="40">
        <f t="shared" ref="GM63" si="1594">IFERROR(GL62*GM53*100, "n/a")</f>
        <v>0.31970461917788401</v>
      </c>
      <c r="GN63" s="40">
        <f t="shared" ref="GN63" si="1595">IFERROR(GM62*GN53*100, "n/a")</f>
        <v>0.34161522713734571</v>
      </c>
      <c r="GO63" s="40">
        <f t="shared" ref="GO63" si="1596">IFERROR(GN62*GO53*100, "n/a")</f>
        <v>0.35254189089420918</v>
      </c>
      <c r="GP63" s="40">
        <f t="shared" ref="GP63" si="1597">IFERROR(GO62*GP53*100, "n/a")</f>
        <v>0.36180977275374027</v>
      </c>
      <c r="GQ63" s="40">
        <f t="shared" ref="GQ63" si="1598">IFERROR(GP62*GQ53*100, "n/a")</f>
        <v>0.37301371077100631</v>
      </c>
      <c r="GR63" s="40">
        <f t="shared" ref="GR63" si="1599">IFERROR(GQ62*GR53*100, "n/a")</f>
        <v>0.37455771542122995</v>
      </c>
      <c r="GS63" s="40">
        <f t="shared" ref="GS63" si="1600">IFERROR(GR62*GS53*100, "n/a")</f>
        <v>0.37236607190721815</v>
      </c>
      <c r="GT63" s="40">
        <f t="shared" ref="GT63" si="1601">IFERROR(GS62*GT53*100, "n/a")</f>
        <v>0.36635768344252839</v>
      </c>
      <c r="GU63" s="40">
        <f t="shared" ref="GU63" si="1602">IFERROR(GT62*GU53*100, "n/a")</f>
        <v>0.34895953161755788</v>
      </c>
      <c r="GV63" s="40">
        <f t="shared" ref="GV63" si="1603">IFERROR(GU62*GV53*100, "n/a")</f>
        <v>0.33853719726636233</v>
      </c>
      <c r="GW63" s="40">
        <f t="shared" ref="GW63" si="1604">IFERROR(GV62*GW53*100, "n/a")</f>
        <v>0.33134146545522031</v>
      </c>
      <c r="GX63" s="40">
        <f t="shared" ref="GX63" si="1605">IFERROR(GW62*GX53*100, "n/a")</f>
        <v>0.32589107066016976</v>
      </c>
      <c r="GY63" s="40">
        <f t="shared" ref="GY63" si="1606">IFERROR(GX62*GY53*100, "n/a")</f>
        <v>0.3213676562474484</v>
      </c>
      <c r="GZ63" s="40">
        <f t="shared" ref="GZ63" si="1607">IFERROR(GY62*GZ53*100, "n/a")</f>
        <v>0.31830274673821857</v>
      </c>
      <c r="HA63" s="40">
        <f t="shared" ref="HA63" si="1608">IFERROR(GZ62*HA53*100, "n/a")</f>
        <v>0.31428795648825253</v>
      </c>
      <c r="HB63" s="40">
        <f t="shared" ref="HB63" si="1609">IFERROR(HA62*HB53*100, "n/a")</f>
        <v>0.31025997018233797</v>
      </c>
      <c r="HC63" s="40">
        <f t="shared" ref="HC63" si="1610">IFERROR(HB62*HC53*100, "n/a")</f>
        <v>0.30817235221847034</v>
      </c>
      <c r="HD63" s="40"/>
      <c r="HE63" s="40"/>
      <c r="HF63" s="40"/>
      <c r="HG63" s="40"/>
      <c r="HH63" s="40"/>
      <c r="HI63" s="40"/>
      <c r="HJ63" s="40"/>
      <c r="HK63" s="40"/>
      <c r="HL63" s="40"/>
      <c r="HM63" s="40"/>
      <c r="HN63" s="40"/>
      <c r="HO63" s="40"/>
      <c r="HP63" s="40"/>
      <c r="HQ63" s="40"/>
      <c r="HR63" s="40"/>
      <c r="HS63" s="40"/>
      <c r="HT63" s="40"/>
      <c r="HU63" s="40"/>
      <c r="HV63" s="40"/>
      <c r="HW63" s="40"/>
      <c r="HX63" s="40"/>
      <c r="HY63" s="40"/>
      <c r="HZ63" s="40"/>
      <c r="IA63" s="40"/>
      <c r="IB63" s="40"/>
      <c r="IC63" s="40"/>
      <c r="ID63" s="40"/>
      <c r="IE63" s="40"/>
    </row>
    <row r="64" spans="1:259" s="25" customFormat="1">
      <c r="A64" s="38"/>
      <c r="B64" s="25" t="s">
        <v>206</v>
      </c>
      <c r="C64" s="25" t="str">
        <f>IFERROR(#REF!*C54*100, "n/a")</f>
        <v>n/a</v>
      </c>
      <c r="D64" s="25" t="str">
        <f>IFERROR(#REF!*D54*100, "n/a")</f>
        <v>n/a</v>
      </c>
      <c r="E64" s="25" t="str">
        <f>IFERROR(#REF!*E54*100, "n/a")</f>
        <v>n/a</v>
      </c>
      <c r="F64" s="25" t="str">
        <f>IFERROR(#REF!*F54*100, "n/a")</f>
        <v>n/a</v>
      </c>
      <c r="G64" s="25" t="str">
        <f>IFERROR(#REF!*G54*100, "n/a")</f>
        <v>n/a</v>
      </c>
      <c r="H64" s="25" t="str">
        <f>IFERROR(#REF!*H54*100, "n/a")</f>
        <v>n/a</v>
      </c>
      <c r="I64" s="25" t="str">
        <f>IFERROR(#REF!*I54*100, "n/a")</f>
        <v>n/a</v>
      </c>
      <c r="J64" s="25" t="str">
        <f>IFERROR(#REF!*J54*100, "n/a")</f>
        <v>n/a</v>
      </c>
      <c r="K64" s="25" t="str">
        <f>IFERROR(#REF!*K54*100, "n/a")</f>
        <v>n/a</v>
      </c>
      <c r="L64" s="25">
        <f t="shared" ref="L64" si="1611">IFERROR(K62*L54*100, "n/a")</f>
        <v>2.1526205467397719</v>
      </c>
      <c r="M64" s="25">
        <f t="shared" ref="M64" si="1612">IFERROR(L62*M54*100, "n/a")</f>
        <v>0.86736775043733361</v>
      </c>
      <c r="N64" s="25">
        <f t="shared" ref="N64" si="1613">IFERROR(M62*N54*100, "n/a")</f>
        <v>1.5131866072625595</v>
      </c>
      <c r="O64" s="25">
        <f t="shared" ref="O64" si="1614">IFERROR(N62*O54*100, "n/a")</f>
        <v>2.2553985505372571</v>
      </c>
      <c r="P64" s="25">
        <f t="shared" ref="P64" si="1615">IFERROR(O62*P54*100, "n/a")</f>
        <v>0.96221838095951229</v>
      </c>
      <c r="Q64" s="25">
        <f t="shared" ref="Q64" si="1616">IFERROR(P62*Q54*100, "n/a")</f>
        <v>-0.44684836374772685</v>
      </c>
      <c r="R64" s="25">
        <f t="shared" ref="R64" si="1617">IFERROR(Q62*R54*100, "n/a")</f>
        <v>0.81772203870437676</v>
      </c>
      <c r="S64" s="25">
        <f t="shared" ref="S64:T64" si="1618">IFERROR(R62*S54*100, "n/a")</f>
        <v>-0.71962693735271033</v>
      </c>
      <c r="T64" s="25">
        <f t="shared" si="1618"/>
        <v>0.2077331574640954</v>
      </c>
      <c r="U64" s="25">
        <f t="shared" ref="U64" si="1619">IFERROR(T62*U54*100, "n/a")</f>
        <v>-0.81606581101875408</v>
      </c>
      <c r="V64" s="25">
        <f t="shared" ref="V64" si="1620">IFERROR(U62*V54*100, "n/a")</f>
        <v>-0.34327833821253284</v>
      </c>
      <c r="W64" s="25">
        <f t="shared" ref="W64" si="1621">IFERROR(V62*W54*100, "n/a")</f>
        <v>-1.072464350028917</v>
      </c>
      <c r="X64" s="25">
        <f t="shared" ref="X64" si="1622">IFERROR(W62*X54*100, "n/a")</f>
        <v>0.66084676995926939</v>
      </c>
      <c r="Y64" s="25">
        <f t="shared" ref="Y64" si="1623">IFERROR(X62*Y54*100, "n/a")</f>
        <v>1.5870724560268279</v>
      </c>
      <c r="Z64" s="25">
        <f t="shared" ref="Z64" si="1624">IFERROR(Y62*Z54*100, "n/a")</f>
        <v>1.2399865524008311</v>
      </c>
      <c r="AA64" s="25">
        <f t="shared" ref="AA64" si="1625">IFERROR(Z62*AA54*100, "n/a")</f>
        <v>2.0884545934463405</v>
      </c>
      <c r="AB64" s="25">
        <f t="shared" ref="AB64" si="1626">IFERROR(AA62*AB54*100, "n/a")</f>
        <v>0.65391188171851811</v>
      </c>
      <c r="AC64" s="25">
        <f t="shared" ref="AC64" si="1627">IFERROR(AB62*AC54*100, "n/a")</f>
        <v>0.47977349646686673</v>
      </c>
      <c r="AD64" s="25">
        <f t="shared" ref="AD64" si="1628">IFERROR(AC62*AD54*100, "n/a")</f>
        <v>0.62631087717412925</v>
      </c>
      <c r="AE64" s="25">
        <f t="shared" ref="AE64" si="1629">IFERROR(AD62*AE54*100, "n/a")</f>
        <v>1.0217603147338941</v>
      </c>
      <c r="AF64" s="25">
        <f t="shared" ref="AF64" si="1630">IFERROR(AE62*AF54*100, "n/a")</f>
        <v>1.6958803281009942</v>
      </c>
      <c r="AG64" s="25">
        <f t="shared" ref="AG64" si="1631">IFERROR(AF62*AG54*100, "n/a")</f>
        <v>1.5555455922071355</v>
      </c>
      <c r="AH64" s="25">
        <f t="shared" ref="AH64" si="1632">IFERROR(AG62*AH54*100, "n/a")</f>
        <v>2.6215692480057932E-3</v>
      </c>
      <c r="AI64" s="25">
        <f t="shared" ref="AI64" si="1633">IFERROR(AH62*AI54*100, "n/a")</f>
        <v>0.26425334437944509</v>
      </c>
      <c r="AJ64" s="25">
        <f t="shared" ref="AJ64" si="1634">IFERROR(AI62*AJ54*100, "n/a")</f>
        <v>3.3647690057823141</v>
      </c>
      <c r="AK64" s="25">
        <f t="shared" ref="AK64" si="1635">IFERROR(AJ62*AK54*100, "n/a")</f>
        <v>0.82701497958596981</v>
      </c>
      <c r="AL64" s="25">
        <f t="shared" ref="AL64" si="1636">IFERROR(AK62*AL54*100, "n/a")</f>
        <v>1.1095894078505075</v>
      </c>
      <c r="AM64" s="25">
        <f t="shared" ref="AM64" si="1637">IFERROR(AL62*AM54*100, "n/a")</f>
        <v>0.14446498258820797</v>
      </c>
      <c r="AN64" s="25">
        <f t="shared" ref="AN64" si="1638">IFERROR(AM62*AN54*100, "n/a")</f>
        <v>8.4976725211135043E-2</v>
      </c>
      <c r="AO64" s="25">
        <f t="shared" ref="AO64" si="1639">IFERROR(AN62*AO54*100, "n/a")</f>
        <v>0.59848603560665914</v>
      </c>
      <c r="AP64" s="25">
        <f t="shared" ref="AP64" si="1640">IFERROR(AO62*AP54*100, "n/a")</f>
        <v>0.20061690494319953</v>
      </c>
      <c r="AQ64" s="25">
        <f t="shared" ref="AQ64" si="1641">IFERROR(AP62*AQ54*100, "n/a")</f>
        <v>0.25375056860169093</v>
      </c>
      <c r="AR64" s="25">
        <f t="shared" ref="AR64" si="1642">IFERROR(AQ62*AR54*100, "n/a")</f>
        <v>-1.6282025662676052</v>
      </c>
      <c r="AS64" s="25">
        <f t="shared" ref="AS64" si="1643">IFERROR(AR62*AS54*100, "n/a")</f>
        <v>-0.10034511987310279</v>
      </c>
      <c r="AT64" s="25">
        <f t="shared" ref="AT64" si="1644">IFERROR(AS62*AT54*100, "n/a")</f>
        <v>1.5897838876553563</v>
      </c>
      <c r="AU64" s="25">
        <f t="shared" ref="AU64" si="1645">IFERROR(AT62*AU54*100, "n/a")</f>
        <v>1.6459934399395664</v>
      </c>
      <c r="AV64" s="25">
        <f t="shared" ref="AV64" si="1646">IFERROR(AU62*AV54*100, "n/a")</f>
        <v>-0.59339264006104797</v>
      </c>
      <c r="AW64" s="25">
        <f t="shared" ref="AW64" si="1647">IFERROR(AV62*AW54*100, "n/a")</f>
        <v>0.99940456108099718</v>
      </c>
      <c r="AX64" s="25">
        <f t="shared" ref="AX64" si="1648">IFERROR(AW62*AX54*100, "n/a")</f>
        <v>-0.86463214598637184</v>
      </c>
      <c r="AY64" s="25">
        <f t="shared" ref="AY64" si="1649">IFERROR(AX62*AY54*100, "n/a")</f>
        <v>-1.2537198418183202</v>
      </c>
      <c r="AZ64" s="25">
        <f t="shared" ref="AZ64" si="1650">IFERROR(AY62*AZ54*100, "n/a")</f>
        <v>0.38613805713151511</v>
      </c>
      <c r="BA64" s="25">
        <f t="shared" ref="BA64" si="1651">IFERROR(AZ62*BA54*100, "n/a")</f>
        <v>-0.32089355343336801</v>
      </c>
      <c r="BB64" s="25">
        <f t="shared" ref="BB64" si="1652">IFERROR(BA62*BB54*100, "n/a")</f>
        <v>3.3863690780593508E-2</v>
      </c>
      <c r="BC64" s="25">
        <f t="shared" ref="BC64" si="1653">IFERROR(BB62*BC54*100, "n/a")</f>
        <v>1.1645622103153233</v>
      </c>
      <c r="BD64" s="25">
        <f t="shared" ref="BD64" si="1654">IFERROR(BC62*BD54*100, "n/a")</f>
        <v>2.0287173044069915</v>
      </c>
      <c r="BE64" s="25">
        <f t="shared" ref="BE64" si="1655">IFERROR(BD62*BE54*100, "n/a")</f>
        <v>1.7520524055296482</v>
      </c>
      <c r="BF64" s="25">
        <f t="shared" ref="BF64" si="1656">IFERROR(BE62*BF54*100, "n/a")</f>
        <v>1.8254950812249107</v>
      </c>
      <c r="BG64" s="25">
        <f t="shared" ref="BG64" si="1657">IFERROR(BF62*BG54*100, "n/a")</f>
        <v>1.6448148398005729</v>
      </c>
      <c r="BH64" s="25">
        <f t="shared" ref="BH64" si="1658">IFERROR(BG62*BH54*100, "n/a")</f>
        <v>1.4409658113220927</v>
      </c>
      <c r="BI64" s="25">
        <f t="shared" ref="BI64" si="1659">IFERROR(BH62*BI54*100, "n/a")</f>
        <v>0.7993356393955835</v>
      </c>
      <c r="BJ64" s="25">
        <f t="shared" ref="BJ64" si="1660">IFERROR(BI62*BJ54*100, "n/a")</f>
        <v>0.68023737714664523</v>
      </c>
      <c r="BK64" s="25">
        <f t="shared" ref="BK64" si="1661">IFERROR(BJ62*BK54*100, "n/a")</f>
        <v>0.81690724916486779</v>
      </c>
      <c r="BL64" s="25">
        <f t="shared" ref="BL64" si="1662">IFERROR(BK62*BL54*100, "n/a")</f>
        <v>0.73878229536266049</v>
      </c>
      <c r="BM64" s="25">
        <f t="shared" ref="BM64" si="1663">IFERROR(BL62*BM54*100, "n/a")</f>
        <v>1.3110853897139678</v>
      </c>
      <c r="BN64" s="25">
        <f t="shared" ref="BN64" si="1664">IFERROR(BM62*BN54*100, "n/a")</f>
        <v>0.63488772963029672</v>
      </c>
      <c r="BO64" s="25">
        <f t="shared" ref="BO64" si="1665">IFERROR(BN62*BO54*100, "n/a")</f>
        <v>0.80013218803732367</v>
      </c>
      <c r="BP64" s="25">
        <f t="shared" ref="BP64" si="1666">IFERROR(BO62*BP54*100, "n/a")</f>
        <v>0.38094292817986147</v>
      </c>
      <c r="BQ64" s="25">
        <f t="shared" ref="BQ64" si="1667">IFERROR(BP62*BQ54*100, "n/a")</f>
        <v>0.82623236562667046</v>
      </c>
      <c r="BR64" s="25">
        <f t="shared" ref="BR64" si="1668">IFERROR(BQ62*BR54*100, "n/a")</f>
        <v>0.46719658277410886</v>
      </c>
      <c r="BS64" s="25">
        <f t="shared" ref="BS64" si="1669">IFERROR(BR62*BS54*100, "n/a")</f>
        <v>0.64472767333654168</v>
      </c>
      <c r="BT64" s="25">
        <f t="shared" ref="BT64" si="1670">IFERROR(BS62*BT54*100, "n/a")</f>
        <v>0.93684320881794203</v>
      </c>
      <c r="BU64" s="25">
        <f t="shared" ref="BU64" si="1671">IFERROR(BT62*BU54*100, "n/a")</f>
        <v>0.74994586199768931</v>
      </c>
      <c r="BV64" s="25">
        <f t="shared" ref="BV64" si="1672">IFERROR(BU62*BV54*100, "n/a")</f>
        <v>1.4957230465648301</v>
      </c>
      <c r="BW64" s="25">
        <f t="shared" ref="BW64" si="1673">IFERROR(BV62*BW54*100, "n/a")</f>
        <v>0.43870099595754997</v>
      </c>
      <c r="BX64" s="25">
        <f t="shared" ref="BX64" si="1674">IFERROR(BW62*BX54*100, "n/a")</f>
        <v>1.1162486634402671</v>
      </c>
      <c r="BY64" s="25">
        <f t="shared" ref="BY64" si="1675">IFERROR(BX62*BY54*100, "n/a")</f>
        <v>0.48769853355950255</v>
      </c>
      <c r="BZ64" s="25">
        <f t="shared" ref="BZ64" si="1676">IFERROR(BY62*BZ54*100, "n/a")</f>
        <v>1.1099812989381821</v>
      </c>
      <c r="CA64" s="25">
        <f t="shared" ref="CA64" si="1677">IFERROR(BZ62*CA54*100, "n/a")</f>
        <v>0.84875642783107086</v>
      </c>
      <c r="CB64" s="25">
        <f t="shared" ref="CB64" si="1678">IFERROR(CA62*CB54*100, "n/a")</f>
        <v>0.62596014336624173</v>
      </c>
      <c r="CC64" s="25">
        <f t="shared" ref="CC64" si="1679">IFERROR(CB62*CC54*100, "n/a")</f>
        <v>0.61134401502792901</v>
      </c>
      <c r="CD64" s="25">
        <f t="shared" ref="CD64" si="1680">IFERROR(CC62*CD54*100, "n/a")</f>
        <v>0.1616020077776624</v>
      </c>
      <c r="CE64" s="25">
        <f t="shared" ref="CE64" si="1681">IFERROR(CD62*CE54*100, "n/a")</f>
        <v>0.91304110407686778</v>
      </c>
      <c r="CF64" s="25">
        <f t="shared" ref="CF64" si="1682">IFERROR(CE62*CF54*100, "n/a")</f>
        <v>0.3016837620736349</v>
      </c>
      <c r="CG64" s="25">
        <f t="shared" ref="CG64" si="1683">IFERROR(CF62*CG54*100, "n/a")</f>
        <v>5.4577755151123848E-2</v>
      </c>
      <c r="CH64" s="25">
        <f t="shared" ref="CH64" si="1684">IFERROR(CG62*CH54*100, "n/a")</f>
        <v>-0.74237958616554345</v>
      </c>
      <c r="CI64" s="25">
        <f t="shared" ref="CI64" si="1685">IFERROR(CH62*CI54*100, "n/a")</f>
        <v>-0.3919398674486827</v>
      </c>
      <c r="CJ64" s="25">
        <f t="shared" ref="CJ64" si="1686">IFERROR(CI62*CJ54*100, "n/a")</f>
        <v>0.67074488571563162</v>
      </c>
      <c r="CK64" s="25">
        <f t="shared" ref="CK64" si="1687">IFERROR(CJ62*CK54*100, "n/a")</f>
        <v>0.4309591178771795</v>
      </c>
      <c r="CL64" s="25">
        <f t="shared" ref="CL64" si="1688">IFERROR(CK62*CL54*100, "n/a")</f>
        <v>0.29569029012902481</v>
      </c>
      <c r="CM64" s="25">
        <f t="shared" ref="CM64" si="1689">IFERROR(CL62*CM54*100, "n/a")</f>
        <v>1.0177256558374377</v>
      </c>
      <c r="CN64" s="25">
        <f t="shared" ref="CN64" si="1690">IFERROR(CM62*CN54*100, "n/a")</f>
        <v>0.91908557303443228</v>
      </c>
      <c r="CO64" s="25">
        <f t="shared" ref="CO64" si="1691">IFERROR(CN62*CO54*100, "n/a")</f>
        <v>0.82808319075236347</v>
      </c>
      <c r="CP64" s="25">
        <f t="shared" ref="CP64" si="1692">IFERROR(CO62*CP54*100, "n/a")</f>
        <v>0.87366506062030047</v>
      </c>
      <c r="CQ64" s="25">
        <f t="shared" ref="CQ64" si="1693">IFERROR(CP62*CQ54*100, "n/a")</f>
        <v>0.13724234166086069</v>
      </c>
      <c r="CR64" s="25">
        <f t="shared" ref="CR64" si="1694">IFERROR(CQ62*CR54*100, "n/a")</f>
        <v>0.47146701300211058</v>
      </c>
      <c r="CS64" s="25">
        <f t="shared" ref="CS64" si="1695">IFERROR(CR62*CS54*100, "n/a")</f>
        <v>0.38388844018567514</v>
      </c>
      <c r="CT64" s="25">
        <f t="shared" ref="CT64" si="1696">IFERROR(CS62*CT54*100, "n/a")</f>
        <v>1.1031523530213954</v>
      </c>
      <c r="CU64" s="25">
        <f t="shared" ref="CU64" si="1697">IFERROR(CT62*CU54*100, "n/a")</f>
        <v>0.77632847264577898</v>
      </c>
      <c r="CV64" s="25">
        <f t="shared" ref="CV64" si="1698">IFERROR(CU62*CV54*100, "n/a")</f>
        <v>1.0670873598340953</v>
      </c>
      <c r="CW64" s="25">
        <f t="shared" ref="CW64" si="1699">IFERROR(CV62*CW54*100, "n/a")</f>
        <v>0.45248691860675283</v>
      </c>
      <c r="CX64" s="25">
        <f t="shared" ref="CX64" si="1700">IFERROR(CW62*CX54*100, "n/a")</f>
        <v>0.90513581062358262</v>
      </c>
      <c r="CY64" s="25">
        <f t="shared" ref="CY64" si="1701">IFERROR(CX62*CY54*100, "n/a")</f>
        <v>0.2717466076883388</v>
      </c>
      <c r="CZ64" s="25">
        <f t="shared" ref="CZ64" si="1702">IFERROR(CY62*CZ54*100, "n/a")</f>
        <v>0.2294112946059928</v>
      </c>
      <c r="DA64" s="25">
        <f t="shared" ref="DA64" si="1703">IFERROR(CZ62*DA54*100, "n/a")</f>
        <v>0.66079601053131565</v>
      </c>
      <c r="DB64" s="25">
        <f t="shared" ref="DB64" si="1704">IFERROR(DA62*DB54*100, "n/a")</f>
        <v>0.51974319688693671</v>
      </c>
      <c r="DC64" s="25">
        <f t="shared" ref="DC64" si="1705">IFERROR(DB62*DC54*100, "n/a")</f>
        <v>0.56567669674658139</v>
      </c>
      <c r="DD64" s="25">
        <f t="shared" ref="DD64" si="1706">IFERROR(DC62*DD54*100, "n/a")</f>
        <v>1.2788246158494032</v>
      </c>
      <c r="DE64" s="25">
        <f t="shared" ref="DE64" si="1707">IFERROR(DD62*DE54*100, "n/a")</f>
        <v>0.67381657943678652</v>
      </c>
      <c r="DF64" s="25">
        <f t="shared" ref="DF64" si="1708">IFERROR(DE62*DF54*100, "n/a")</f>
        <v>0.77630635868969533</v>
      </c>
      <c r="DG64" s="25">
        <f t="shared" ref="DG64" si="1709">IFERROR(DF62*DG54*100, "n/a")</f>
        <v>0.47858125673824625</v>
      </c>
      <c r="DH64" s="25">
        <f t="shared" ref="DH64" si="1710">IFERROR(DG62*DH54*100, "n/a")</f>
        <v>1.2351981061554178</v>
      </c>
      <c r="DI64" s="25">
        <f t="shared" ref="DI64" si="1711">IFERROR(DH62*DI54*100, "n/a")</f>
        <v>0.92311487419867111</v>
      </c>
      <c r="DJ64" s="25">
        <f t="shared" ref="DJ64" si="1712">IFERROR(DI62*DJ54*100, "n/a")</f>
        <v>0.62498546982929815</v>
      </c>
      <c r="DK64" s="25">
        <f t="shared" ref="DK64" si="1713">IFERROR(DJ62*DK54*100, "n/a")</f>
        <v>0.72911258797257916</v>
      </c>
      <c r="DL64" s="25">
        <f t="shared" ref="DL64" si="1714">IFERROR(DK62*DL54*100, "n/a")</f>
        <v>0.66376645390323274</v>
      </c>
      <c r="DM64" s="25">
        <f t="shared" ref="DM64" si="1715">IFERROR(DL62*DM54*100, "n/a")</f>
        <v>0.91287613769920495</v>
      </c>
      <c r="DN64" s="25">
        <f t="shared" ref="DN64" si="1716">IFERROR(DM62*DN54*100, "n/a")</f>
        <v>1.181500930201008</v>
      </c>
      <c r="DO64" s="25">
        <f t="shared" ref="DO64" si="1717">IFERROR(DN62*DO54*100, "n/a")</f>
        <v>0.68073452510267229</v>
      </c>
      <c r="DP64" s="25">
        <f t="shared" ref="DP64" si="1718">IFERROR(DO62*DP54*100, "n/a")</f>
        <v>0.55171202551861875</v>
      </c>
      <c r="DQ64" s="25">
        <f t="shared" ref="DQ64" si="1719">IFERROR(DP62*DQ54*100, "n/a")</f>
        <v>0.95095288193628325</v>
      </c>
      <c r="DR64" s="25">
        <f t="shared" ref="DR64" si="1720">IFERROR(DQ62*DR54*100, "n/a")</f>
        <v>1.2492673219785089</v>
      </c>
      <c r="DS64" s="25">
        <f t="shared" ref="DS64" si="1721">IFERROR(DR62*DS54*100, "n/a")</f>
        <v>0.26202308837195781</v>
      </c>
      <c r="DT64" s="25">
        <f t="shared" ref="DT64" si="1722">IFERROR(DS62*DT54*100, "n/a")</f>
        <v>1.3473338548962843</v>
      </c>
      <c r="DU64" s="25">
        <f t="shared" ref="DU64" si="1723">IFERROR(DT62*DU54*100, "n/a")</f>
        <v>9.5355453669335344E-2</v>
      </c>
      <c r="DV64" s="25">
        <f t="shared" ref="DV64" si="1724">IFERROR(DU62*DV54*100, "n/a")</f>
        <v>0.4466034309266359</v>
      </c>
      <c r="DW64" s="25">
        <f t="shared" ref="DW64" si="1725">IFERROR(DV62*DW54*100, "n/a")</f>
        <v>-0.20242708288319308</v>
      </c>
      <c r="DX64" s="25">
        <f t="shared" ref="DX64" si="1726">IFERROR(DW62*DX54*100, "n/a")</f>
        <v>0.42918547110578387</v>
      </c>
      <c r="DY64" s="25">
        <f t="shared" ref="DY64" si="1727">IFERROR(DX62*DY54*100, "n/a")</f>
        <v>-0.30310493054934756</v>
      </c>
      <c r="DZ64" s="25">
        <f t="shared" ref="DZ64" si="1728">IFERROR(DY62*DZ54*100, "n/a")</f>
        <v>0.20173359742930944</v>
      </c>
      <c r="EA64" s="25">
        <f t="shared" ref="EA64" si="1729">IFERROR(DZ62*EA54*100, "n/a")</f>
        <v>0.66202631237244547</v>
      </c>
      <c r="EB64" s="25">
        <f t="shared" ref="EB64" si="1730">IFERROR(EA62*EB54*100, "n/a")</f>
        <v>0.46234867354678649</v>
      </c>
      <c r="EC64" s="25">
        <f t="shared" ref="EC64" si="1731">IFERROR(EB62*EC54*100, "n/a")</f>
        <v>0.34064149393128484</v>
      </c>
      <c r="ED64" s="25">
        <f t="shared" ref="ED64" si="1732">IFERROR(EC62*ED54*100, "n/a")</f>
        <v>0.11827023481672157</v>
      </c>
      <c r="EE64" s="25">
        <f t="shared" ref="EE64" si="1733">IFERROR(ED62*EE54*100, "n/a")</f>
        <v>0.4333675726297227</v>
      </c>
      <c r="EF64" s="25">
        <f t="shared" ref="EF64" si="1734">IFERROR(EE62*EF54*100, "n/a")</f>
        <v>0.67656968693844755</v>
      </c>
      <c r="EG64" s="25">
        <f t="shared" ref="EG64" si="1735">IFERROR(EF62*EG54*100, "n/a")</f>
        <v>1.3550748877841217</v>
      </c>
      <c r="EH64" s="25">
        <f t="shared" ref="EH64" si="1736">IFERROR(EG62*EH54*100, "n/a")</f>
        <v>0.89679702128328942</v>
      </c>
      <c r="EI64" s="25">
        <f t="shared" ref="EI64" si="1737">IFERROR(EH62*EI54*100, "n/a")</f>
        <v>0.41175621994321498</v>
      </c>
      <c r="EJ64" s="25">
        <f t="shared" ref="EJ64" si="1738">IFERROR(EI62*EJ54*100, "n/a")</f>
        <v>0.5917770140404861</v>
      </c>
      <c r="EK64" s="25">
        <f t="shared" ref="EK64" si="1739">IFERROR(EJ62*EK54*100, "n/a")</f>
        <v>0.73547022482579827</v>
      </c>
      <c r="EL64" s="25">
        <f t="shared" ref="EL64" si="1740">IFERROR(EK62*EL54*100, "n/a")</f>
        <v>0.7793004589374406</v>
      </c>
      <c r="EM64" s="25">
        <f t="shared" ref="EM64" si="1741">IFERROR(EL62*EM54*100, "n/a")</f>
        <v>0.85897773623815921</v>
      </c>
      <c r="EN64" s="25">
        <f t="shared" ref="EN64" si="1742">IFERROR(EM62*EN54*100, "n/a")</f>
        <v>0.35365541584037186</v>
      </c>
      <c r="EO64" s="25">
        <f t="shared" ref="EO64" si="1743">IFERROR(EN62*EO54*100, "n/a")</f>
        <v>0.68667111384469082</v>
      </c>
      <c r="EP64" s="25">
        <f t="shared" ref="EP64" si="1744">IFERROR(EO62*EP54*100, "n/a")</f>
        <v>0.48385517217512558</v>
      </c>
      <c r="EQ64" s="25">
        <f t="shared" ref="EQ64" si="1745">IFERROR(EP62*EQ54*100, "n/a")</f>
        <v>1.0295760549003627</v>
      </c>
      <c r="ER64" s="25">
        <f t="shared" ref="ER64" si="1746">IFERROR(EQ62*ER54*100, "n/a")</f>
        <v>0.17806214943553159</v>
      </c>
      <c r="ES64" s="25">
        <f t="shared" ref="ES64" si="1747">IFERROR(ER62*ES54*100, "n/a")</f>
        <v>0.11790790361787332</v>
      </c>
      <c r="ET64" s="25">
        <f t="shared" ref="ET64" si="1748">IFERROR(ES62*ET54*100, "n/a")</f>
        <v>0.65440464289292888</v>
      </c>
      <c r="EU64" s="25">
        <f t="shared" ref="EU64" si="1749">IFERROR(ET62*EU54*100, "n/a")</f>
        <v>0.18012225239770718</v>
      </c>
      <c r="EV64" s="25">
        <f t="shared" ref="EV64" si="1750">IFERROR(EU62*EV54*100, "n/a")</f>
        <v>0.44253827768021325</v>
      </c>
      <c r="EW64" s="25">
        <f t="shared" ref="EW64" si="1751">IFERROR(EV62*EW54*100, "n/a")</f>
        <v>0.42173056155461203</v>
      </c>
      <c r="EX64" s="25">
        <f t="shared" ref="EX64" si="1752">IFERROR(EW62*EX54*100, "n/a")</f>
        <v>0.47453991116462657</v>
      </c>
      <c r="EY64" s="25">
        <f t="shared" ref="EY64" si="1753">IFERROR(EX62*EY54*100, "n/a")</f>
        <v>-0.44480497140801917</v>
      </c>
      <c r="EZ64" s="25">
        <f t="shared" ref="EZ64" si="1754">IFERROR(EY62*EZ54*100, "n/a")</f>
        <v>0.41322198517690228</v>
      </c>
      <c r="FA64" s="25">
        <f t="shared" ref="FA64" si="1755">IFERROR(EZ62*FA54*100, "n/a")</f>
        <v>-0.43114873072853682</v>
      </c>
      <c r="FB64" s="25">
        <f t="shared" ref="FB64" si="1756">IFERROR(FA62*FB54*100, "n/a")</f>
        <v>-1.7097946182982451</v>
      </c>
      <c r="FC64" s="25">
        <f t="shared" ref="FC64" si="1757">IFERROR(FB62*FC54*100, "n/a")</f>
        <v>-0.91599861447623243</v>
      </c>
      <c r="FD64" s="25">
        <f t="shared" ref="FD64" si="1758">IFERROR(FC62*FD54*100, "n/a")</f>
        <v>-0.12043836008617372</v>
      </c>
      <c r="FE64" s="25">
        <f t="shared" ref="FE64" si="1759">IFERROR(FD62*FE54*100, "n/a")</f>
        <v>0.31295730830806878</v>
      </c>
      <c r="FF64" s="25">
        <f t="shared" ref="FF64" si="1760">IFERROR(FE62*FF54*100, "n/a")</f>
        <v>0.9571422824410023</v>
      </c>
      <c r="FG64" s="25">
        <f t="shared" ref="FG64" si="1761">IFERROR(FF62*FG54*100, "n/a")</f>
        <v>0.32945529061029</v>
      </c>
      <c r="FH64" s="25">
        <f t="shared" ref="FH64" si="1762">IFERROR(FG62*FH54*100, "n/a")</f>
        <v>0.79593338502709909</v>
      </c>
      <c r="FI64" s="25">
        <f t="shared" ref="FI64" si="1763">IFERROR(FH62*FI54*100, "n/a")</f>
        <v>0.63223032615118546</v>
      </c>
      <c r="FJ64" s="25">
        <f t="shared" ref="FJ64" si="1764">IFERROR(FI62*FJ54*100, "n/a")</f>
        <v>0.4232761891425435</v>
      </c>
      <c r="FK64" s="25">
        <f t="shared" ref="FK64" si="1765">IFERROR(FJ62*FK54*100, "n/a")</f>
        <v>-0.19857904283029099</v>
      </c>
      <c r="FL64" s="25">
        <f t="shared" ref="FL64" si="1766">IFERROR(FK62*FL54*100, "n/a")</f>
        <v>0.59660662751037685</v>
      </c>
      <c r="FM64" s="25">
        <f t="shared" ref="FM64" si="1767">IFERROR(FL62*FM54*100, "n/a")</f>
        <v>-2.2731457307624197E-2</v>
      </c>
      <c r="FN64" s="25">
        <f t="shared" ref="FN64" si="1768">IFERROR(FM62*FN54*100, "n/a")</f>
        <v>0.94942949627985596</v>
      </c>
      <c r="FO64" s="25">
        <f t="shared" ref="FO64" si="1769">IFERROR(FN62*FO54*100, "n/a")</f>
        <v>0.62813706932492264</v>
      </c>
      <c r="FP64" s="25">
        <f t="shared" ref="FP64" si="1770">IFERROR(FO62*FP54*100, "n/a")</f>
        <v>0.34003633809308992</v>
      </c>
      <c r="FQ64" s="25">
        <f t="shared" ref="FQ64" si="1771">IFERROR(FP62*FQ54*100, "n/a")</f>
        <v>0.10503899957067346</v>
      </c>
      <c r="FR64" s="25">
        <f t="shared" ref="FR64" si="1772">IFERROR(FQ62*FR54*100, "n/a")</f>
        <v>8.7775980409840582E-2</v>
      </c>
      <c r="FS64" s="25">
        <f t="shared" ref="FS64" si="1773">IFERROR(FR62*FS54*100, "n/a")</f>
        <v>0.68784704738795244</v>
      </c>
      <c r="FT64" s="25">
        <f t="shared" ref="FT64" si="1774">IFERROR(FS62*FT54*100, "n/a")</f>
        <v>9.3187800721885011E-2</v>
      </c>
      <c r="FU64" s="25">
        <f t="shared" ref="FU64" si="1775">IFERROR(FT62*FU54*100, "n/a")</f>
        <v>0.59683971392669399</v>
      </c>
      <c r="FV64" s="25">
        <f t="shared" ref="FV64" si="1776">IFERROR(FU62*FV54*100, "n/a")</f>
        <v>0.60079711702256144</v>
      </c>
      <c r="FW64" s="25">
        <f t="shared" ref="FW64" si="1777">IFERROR(FV62*FW54*100, "n/a")</f>
        <v>-0.18408663698017821</v>
      </c>
      <c r="FX64" s="25">
        <f t="shared" ref="FX64" si="1778">IFERROR(FW62*FX54*100, "n/a")</f>
        <v>0.93794351488539707</v>
      </c>
      <c r="FY64" s="25">
        <f t="shared" ref="FY64" si="1779">IFERROR(FX62*FY54*100, "n/a")</f>
        <v>0.89052975399652001</v>
      </c>
      <c r="FZ64" s="25">
        <f t="shared" ref="FZ64" si="1780">IFERROR(FY62*FZ54*100, "n/a")</f>
        <v>0.3418669891589507</v>
      </c>
      <c r="GA64" s="25">
        <f t="shared" ref="GA64" si="1781">IFERROR(FZ62*GA54*100, "n/a")</f>
        <v>0.59546568248152765</v>
      </c>
      <c r="GB64" s="25">
        <f t="shared" ref="GB64" si="1782">IFERROR(GA62*GB54*100, "n/a")</f>
        <v>0.59259078221403783</v>
      </c>
      <c r="GC64" s="25">
        <f t="shared" ref="GC64" si="1783">IFERROR(GB62*GC54*100, "n/a")</f>
        <v>0.17138415040629956</v>
      </c>
      <c r="GD64" s="25">
        <f t="shared" ref="GD64" si="1784">IFERROR(GC62*GD54*100, "n/a")</f>
        <v>7.1018551946617881E-2</v>
      </c>
      <c r="GE64" s="25">
        <f t="shared" ref="GE64" si="1785">IFERROR(GD62*GE54*100, "n/a")</f>
        <v>0.27455997290488116</v>
      </c>
      <c r="GF64" s="25">
        <f t="shared" ref="GF64" si="1786">IFERROR(GE62*GF54*100, "n/a")</f>
        <v>0.40433581026778509</v>
      </c>
      <c r="GG64" s="25">
        <f t="shared" ref="GG64" si="1787">IFERROR(GF62*GG54*100, "n/a")</f>
        <v>0.33852373551517717</v>
      </c>
      <c r="GH64" s="25">
        <f t="shared" ref="GH64" si="1788">IFERROR(GG62*GH54*100, "n/a")</f>
        <v>0.30938939760030004</v>
      </c>
      <c r="GI64" s="25">
        <f t="shared" ref="GI64" si="1789">IFERROR(GH62*GI54*100, "n/a")</f>
        <v>0.31232826810142078</v>
      </c>
      <c r="GJ64" s="25">
        <f t="shared" ref="GJ64" si="1790">IFERROR(GI62*GJ54*100, "n/a")</f>
        <v>0.52273146478183119</v>
      </c>
      <c r="GK64" s="25">
        <f t="shared" ref="GK64" si="1791">IFERROR(GJ62*GK54*100, "n/a")</f>
        <v>0.48965617108670223</v>
      </c>
      <c r="GL64" s="25">
        <f t="shared" ref="GL64" si="1792">IFERROR(GK62*GL54*100, "n/a")</f>
        <v>0.39477970598311046</v>
      </c>
      <c r="GM64" s="25">
        <f t="shared" ref="GM64" si="1793">IFERROR(GL62*GM54*100, "n/a")</f>
        <v>0.38231260408591228</v>
      </c>
      <c r="GN64" s="25">
        <f t="shared" ref="GN64" si="1794">IFERROR(GM62*GN54*100, "n/a")</f>
        <v>0.71728389614601118</v>
      </c>
      <c r="GO64" s="25">
        <f t="shared" ref="GO64" si="1795">IFERROR(GN62*GO54*100, "n/a")</f>
        <v>0.57655232911521193</v>
      </c>
      <c r="GP64" s="25">
        <f t="shared" ref="GP64" si="1796">IFERROR(GO62*GP54*100, "n/a")</f>
        <v>0.44476666097742074</v>
      </c>
      <c r="GQ64" s="25">
        <f t="shared" ref="GQ64" si="1797">IFERROR(GP62*GQ54*100, "n/a")</f>
        <v>0.44009997015557145</v>
      </c>
      <c r="GR64" s="25">
        <f t="shared" ref="GR64" si="1798">IFERROR(GQ62*GR54*100, "n/a")</f>
        <v>0.41655362519597916</v>
      </c>
      <c r="GS64" s="25">
        <f t="shared" ref="GS64" si="1799">IFERROR(GR62*GS54*100, "n/a")</f>
        <v>0.40763012669340287</v>
      </c>
      <c r="GT64" s="25">
        <f t="shared" ref="GT64" si="1800">IFERROR(GS62*GT54*100, "n/a")</f>
        <v>0.30139002462253328</v>
      </c>
      <c r="GU64" s="25">
        <f t="shared" ref="GU64" si="1801">IFERROR(GT62*GU54*100, "n/a")</f>
        <v>0.30833325556140101</v>
      </c>
      <c r="GV64" s="25">
        <f t="shared" ref="GV64" si="1802">IFERROR(GU62*GV54*100, "n/a")</f>
        <v>0.29304104243339424</v>
      </c>
      <c r="GW64" s="25">
        <f t="shared" ref="GW64" si="1803">IFERROR(GV62*GW54*100, "n/a")</f>
        <v>0.27017850420675243</v>
      </c>
      <c r="GX64" s="25">
        <f t="shared" ref="GX64" si="1804">IFERROR(GW62*GX54*100, "n/a")</f>
        <v>0.24775128402876745</v>
      </c>
      <c r="GY64" s="25">
        <f t="shared" ref="GY64" si="1805">IFERROR(GX62*GY54*100, "n/a")</f>
        <v>0.24783868722173794</v>
      </c>
      <c r="GZ64" s="25">
        <f t="shared" ref="GZ64" si="1806">IFERROR(GY62*GZ54*100, "n/a")</f>
        <v>0.24597519247219585</v>
      </c>
      <c r="HA64" s="25">
        <f t="shared" ref="HA64" si="1807">IFERROR(GZ62*HA54*100, "n/a")</f>
        <v>0.24476630147684825</v>
      </c>
      <c r="HB64" s="25">
        <f t="shared" ref="HB64" si="1808">IFERROR(HA62*HB54*100, "n/a")</f>
        <v>0.24413228788756655</v>
      </c>
      <c r="HC64" s="25">
        <f t="shared" ref="HC64" si="1809">IFERROR(HB62*HC54*100, "n/a")</f>
        <v>0.248188036204402</v>
      </c>
    </row>
    <row r="65" spans="1:239" s="25" customFormat="1">
      <c r="A65" s="38"/>
    </row>
    <row r="66" spans="1:239" s="25" customFormat="1">
      <c r="A66" s="12" t="s">
        <v>409</v>
      </c>
    </row>
    <row r="67" spans="1:239" s="3" customFormat="1">
      <c r="A67" s="10" t="s">
        <v>408</v>
      </c>
      <c r="B67" s="3" t="s">
        <v>329</v>
      </c>
    </row>
    <row r="68" spans="1:239" s="25" customFormat="1">
      <c r="A68" s="34" t="s">
        <v>416</v>
      </c>
      <c r="B68" s="60" t="s">
        <v>199</v>
      </c>
      <c r="C68" s="60">
        <f>IFERROR(INDEX(current_projections!$A:$AEK,MATCH(Calculations_forecast!$B68,current_projections!$A:$A,0),MATCH(Calculations_forecast!C$9,current_projections!$2:$2,0)),"n/a")</f>
        <v>247.9</v>
      </c>
      <c r="D68" s="60">
        <f>IFERROR(INDEX(current_projections!$A:$AEK,MATCH(Calculations_forecast!$B68,current_projections!$A:$A,0),MATCH(Calculations_forecast!D$9,current_projections!$2:$2,0)),"n/a")</f>
        <v>249.1</v>
      </c>
      <c r="E68" s="60">
        <f>IFERROR(INDEX(current_projections!$A:$AEK,MATCH(Calculations_forecast!$B68,current_projections!$A:$A,0),MATCH(Calculations_forecast!E$9,current_projections!$2:$2,0)),"n/a")</f>
        <v>254.6</v>
      </c>
      <c r="F68" s="60">
        <f>IFERROR(INDEX(current_projections!$A:$AEK,MATCH(Calculations_forecast!$B68,current_projections!$A:$A,0),MATCH(Calculations_forecast!F$9,current_projections!$2:$2,0)),"n/a")</f>
        <v>258.7</v>
      </c>
      <c r="G68" s="60">
        <f>IFERROR(INDEX(current_projections!$A:$AEK,MATCH(Calculations_forecast!$B68,current_projections!$A:$A,0),MATCH(Calculations_forecast!G$9,current_projections!$2:$2,0)),"n/a")</f>
        <v>261.89999999999998</v>
      </c>
      <c r="H68" s="60">
        <f>IFERROR(INDEX(current_projections!$A:$AEK,MATCH(Calculations_forecast!$B68,current_projections!$A:$A,0),MATCH(Calculations_forecast!H$9,current_projections!$2:$2,0)),"n/a")</f>
        <v>266.10000000000002</v>
      </c>
      <c r="I68" s="60">
        <f>IFERROR(INDEX(current_projections!$A:$AEK,MATCH(Calculations_forecast!$B68,current_projections!$A:$A,0),MATCH(Calculations_forecast!I$9,current_projections!$2:$2,0)),"n/a")</f>
        <v>269.8</v>
      </c>
      <c r="J68" s="60">
        <f>IFERROR(INDEX(current_projections!$A:$AEK,MATCH(Calculations_forecast!$B68,current_projections!$A:$A,0),MATCH(Calculations_forecast!J$9,current_projections!$2:$2,0)),"n/a")</f>
        <v>272.10000000000002</v>
      </c>
      <c r="K68" s="60">
        <f>IFERROR(INDEX(current_projections!$A:$AEK,MATCH(Calculations_forecast!$B68,current_projections!$A:$A,0),MATCH(Calculations_forecast!K$9,current_projections!$2:$2,0)),"n/a")</f>
        <v>282.2</v>
      </c>
      <c r="L68" s="60">
        <f>IFERROR(INDEX(current_projections!$A:$AEK,MATCH(Calculations_forecast!$B68,current_projections!$A:$A,0),MATCH(Calculations_forecast!L$9,current_projections!$2:$2,0)),"n/a")</f>
        <v>286.5</v>
      </c>
      <c r="M68" s="60">
        <f>IFERROR(INDEX(current_projections!$A:$AEK,MATCH(Calculations_forecast!$B68,current_projections!$A:$A,0),MATCH(Calculations_forecast!M$9,current_projections!$2:$2,0)),"n/a")</f>
        <v>284.3</v>
      </c>
      <c r="N68" s="60">
        <f>IFERROR(INDEX(current_projections!$A:$AEK,MATCH(Calculations_forecast!$B68,current_projections!$A:$A,0),MATCH(Calculations_forecast!N$9,current_projections!$2:$2,0)),"n/a")</f>
        <v>291.7</v>
      </c>
      <c r="O68" s="60">
        <f>IFERROR(INDEX(current_projections!$A:$AEK,MATCH(Calculations_forecast!$B68,current_projections!$A:$A,0),MATCH(Calculations_forecast!O$9,current_projections!$2:$2,0)),"n/a")</f>
        <v>299.60000000000002</v>
      </c>
      <c r="P68" s="60">
        <f>IFERROR(INDEX(current_projections!$A:$AEK,MATCH(Calculations_forecast!$B68,current_projections!$A:$A,0),MATCH(Calculations_forecast!P$9,current_projections!$2:$2,0)),"n/a")</f>
        <v>302.7</v>
      </c>
      <c r="Q68" s="60">
        <f>IFERROR(INDEX(current_projections!$A:$AEK,MATCH(Calculations_forecast!$B68,current_projections!$A:$A,0),MATCH(Calculations_forecast!Q$9,current_projections!$2:$2,0)),"n/a")</f>
        <v>304.2</v>
      </c>
      <c r="R68" s="60">
        <f>IFERROR(INDEX(current_projections!$A:$AEK,MATCH(Calculations_forecast!$B68,current_projections!$A:$A,0),MATCH(Calculations_forecast!R$9,current_projections!$2:$2,0)),"n/a")</f>
        <v>312.60000000000002</v>
      </c>
      <c r="S68" s="60">
        <f>IFERROR(INDEX(current_projections!$A:$AEK,MATCH(Calculations_forecast!$B68,current_projections!$A:$A,0),MATCH(Calculations_forecast!S$9,current_projections!$2:$2,0)),"n/a")</f>
        <v>324.60000000000002</v>
      </c>
      <c r="T68" s="60">
        <f>IFERROR(INDEX(current_projections!$A:$AEK,MATCH(Calculations_forecast!$B68,current_projections!$A:$A,0),MATCH(Calculations_forecast!T$9,current_projections!$2:$2,0)),"n/a")</f>
        <v>335</v>
      </c>
      <c r="U68" s="60">
        <f>IFERROR(INDEX(current_projections!$A:$AEK,MATCH(Calculations_forecast!$B68,current_projections!$A:$A,0),MATCH(Calculations_forecast!U$9,current_projections!$2:$2,0)),"n/a")</f>
        <v>346.7</v>
      </c>
      <c r="V68" s="60">
        <f>IFERROR(INDEX(current_projections!$A:$AEK,MATCH(Calculations_forecast!$B68,current_projections!$A:$A,0),MATCH(Calculations_forecast!V$9,current_projections!$2:$2,0)),"n/a")</f>
        <v>359.2</v>
      </c>
      <c r="W68" s="60">
        <f>IFERROR(INDEX(current_projections!$A:$AEK,MATCH(Calculations_forecast!$B68,current_projections!$A:$A,0),MATCH(Calculations_forecast!W$9,current_projections!$2:$2,0)),"n/a")</f>
        <v>370.1</v>
      </c>
      <c r="X68" s="60">
        <f>IFERROR(INDEX(current_projections!$A:$AEK,MATCH(Calculations_forecast!$B68,current_projections!$A:$A,0),MATCH(Calculations_forecast!X$9,current_projections!$2:$2,0)),"n/a")</f>
        <v>373.4</v>
      </c>
      <c r="Y68" s="60">
        <f>IFERROR(INDEX(current_projections!$A:$AEK,MATCH(Calculations_forecast!$B68,current_projections!$A:$A,0),MATCH(Calculations_forecast!Y$9,current_projections!$2:$2,0)),"n/a")</f>
        <v>385.4</v>
      </c>
      <c r="Z68" s="60">
        <f>IFERROR(INDEX(current_projections!$A:$AEK,MATCH(Calculations_forecast!$B68,current_projections!$A:$A,0),MATCH(Calculations_forecast!Z$9,current_projections!$2:$2,0)),"n/a")</f>
        <v>395.6</v>
      </c>
      <c r="AA68" s="60">
        <f>IFERROR(INDEX(current_projections!$A:$AEK,MATCH(Calculations_forecast!$B68,current_projections!$A:$A,0),MATCH(Calculations_forecast!AA$9,current_projections!$2:$2,0)),"n/a")</f>
        <v>401.3</v>
      </c>
      <c r="AB68" s="60">
        <f>IFERROR(INDEX(current_projections!$A:$AEK,MATCH(Calculations_forecast!$B68,current_projections!$A:$A,0),MATCH(Calculations_forecast!AB$9,current_projections!$2:$2,0)),"n/a")</f>
        <v>401</v>
      </c>
      <c r="AC68" s="60">
        <f>IFERROR(INDEX(current_projections!$A:$AEK,MATCH(Calculations_forecast!$B68,current_projections!$A:$A,0),MATCH(Calculations_forecast!AC$9,current_projections!$2:$2,0)),"n/a")</f>
        <v>403.5</v>
      </c>
      <c r="AD68" s="60">
        <f>IFERROR(INDEX(current_projections!$A:$AEK,MATCH(Calculations_forecast!$B68,current_projections!$A:$A,0),MATCH(Calculations_forecast!AD$9,current_projections!$2:$2,0)),"n/a")</f>
        <v>410.8</v>
      </c>
      <c r="AE68" s="60">
        <f>IFERROR(INDEX(current_projections!$A:$AEK,MATCH(Calculations_forecast!$B68,current_projections!$A:$A,0),MATCH(Calculations_forecast!AE$9,current_projections!$2:$2,0)),"n/a")</f>
        <v>421.2</v>
      </c>
      <c r="AF68" s="60">
        <f>IFERROR(INDEX(current_projections!$A:$AEK,MATCH(Calculations_forecast!$B68,current_projections!$A:$A,0),MATCH(Calculations_forecast!AF$9,current_projections!$2:$2,0)),"n/a")</f>
        <v>431.4</v>
      </c>
      <c r="AG68" s="60">
        <f>IFERROR(INDEX(current_projections!$A:$AEK,MATCH(Calculations_forecast!$B68,current_projections!$A:$A,0),MATCH(Calculations_forecast!AG$9,current_projections!$2:$2,0)),"n/a")</f>
        <v>438</v>
      </c>
      <c r="AH68" s="60">
        <f>IFERROR(INDEX(current_projections!$A:$AEK,MATCH(Calculations_forecast!$B68,current_projections!$A:$A,0),MATCH(Calculations_forecast!AH$9,current_projections!$2:$2,0)),"n/a")</f>
        <v>446.7</v>
      </c>
      <c r="AI68" s="60">
        <f>IFERROR(INDEX(current_projections!$A:$AEK,MATCH(Calculations_forecast!$B68,current_projections!$A:$A,0),MATCH(Calculations_forecast!AI$9,current_projections!$2:$2,0)),"n/a")</f>
        <v>452.6</v>
      </c>
      <c r="AJ68" s="60">
        <f>IFERROR(INDEX(current_projections!$A:$AEK,MATCH(Calculations_forecast!$B68,current_projections!$A:$A,0),MATCH(Calculations_forecast!AJ$9,current_projections!$2:$2,0)),"n/a")</f>
        <v>472.3</v>
      </c>
      <c r="AK68" s="60">
        <f>IFERROR(INDEX(current_projections!$A:$AEK,MATCH(Calculations_forecast!$B68,current_projections!$A:$A,0),MATCH(Calculations_forecast!AK$9,current_projections!$2:$2,0)),"n/a")</f>
        <v>484.2</v>
      </c>
      <c r="AL68" s="60">
        <f>IFERROR(INDEX(current_projections!$A:$AEK,MATCH(Calculations_forecast!$B68,current_projections!$A:$A,0),MATCH(Calculations_forecast!AL$9,current_projections!$2:$2,0)),"n/a")</f>
        <v>496.2</v>
      </c>
      <c r="AM68" s="60">
        <f>IFERROR(INDEX(current_projections!$A:$AEK,MATCH(Calculations_forecast!$B68,current_projections!$A:$A,0),MATCH(Calculations_forecast!AM$9,current_projections!$2:$2,0)),"n/a")</f>
        <v>501.8</v>
      </c>
      <c r="AN68" s="60">
        <f>IFERROR(INDEX(current_projections!$A:$AEK,MATCH(Calculations_forecast!$B68,current_projections!$A:$A,0),MATCH(Calculations_forecast!AN$9,current_projections!$2:$2,0)),"n/a")</f>
        <v>516.5</v>
      </c>
      <c r="AO68" s="60">
        <f>IFERROR(INDEX(current_projections!$A:$AEK,MATCH(Calculations_forecast!$B68,current_projections!$A:$A,0),MATCH(Calculations_forecast!AO$9,current_projections!$2:$2,0)),"n/a")</f>
        <v>533.1</v>
      </c>
      <c r="AP68" s="60">
        <f>IFERROR(INDEX(current_projections!$A:$AEK,MATCH(Calculations_forecast!$B68,current_projections!$A:$A,0),MATCH(Calculations_forecast!AP$9,current_projections!$2:$2,0)),"n/a")</f>
        <v>547.79999999999995</v>
      </c>
      <c r="AQ68" s="60">
        <f>IFERROR(INDEX(current_projections!$A:$AEK,MATCH(Calculations_forecast!$B68,current_projections!$A:$A,0),MATCH(Calculations_forecast!AQ$9,current_projections!$2:$2,0)),"n/a")</f>
        <v>568.79999999999995</v>
      </c>
      <c r="AR68" s="60">
        <f>IFERROR(INDEX(current_projections!$A:$AEK,MATCH(Calculations_forecast!$B68,current_projections!$A:$A,0),MATCH(Calculations_forecast!AR$9,current_projections!$2:$2,0)),"n/a")</f>
        <v>588.5</v>
      </c>
      <c r="AS68" s="60">
        <f>IFERROR(INDEX(current_projections!$A:$AEK,MATCH(Calculations_forecast!$B68,current_projections!$A:$A,0),MATCH(Calculations_forecast!AS$9,current_projections!$2:$2,0)),"n/a")</f>
        <v>592.20000000000005</v>
      </c>
      <c r="AT68" s="60">
        <f>IFERROR(INDEX(current_projections!$A:$AEK,MATCH(Calculations_forecast!$B68,current_projections!$A:$A,0),MATCH(Calculations_forecast!AT$9,current_projections!$2:$2,0)),"n/a")</f>
        <v>608.9</v>
      </c>
      <c r="AU68" s="60">
        <f>IFERROR(INDEX(current_projections!$A:$AEK,MATCH(Calculations_forecast!$B68,current_projections!$A:$A,0),MATCH(Calculations_forecast!AU$9,current_projections!$2:$2,0)),"n/a")</f>
        <v>633.4</v>
      </c>
      <c r="AV68" s="60">
        <f>IFERROR(INDEX(current_projections!$A:$AEK,MATCH(Calculations_forecast!$B68,current_projections!$A:$A,0),MATCH(Calculations_forecast!AV$9,current_projections!$2:$2,0)),"n/a")</f>
        <v>648.70000000000005</v>
      </c>
      <c r="AW68" s="60">
        <f>IFERROR(INDEX(current_projections!$A:$AEK,MATCH(Calculations_forecast!$B68,current_projections!$A:$A,0),MATCH(Calculations_forecast!AW$9,current_projections!$2:$2,0)),"n/a")</f>
        <v>657.8</v>
      </c>
      <c r="AX68" s="60">
        <f>IFERROR(INDEX(current_projections!$A:$AEK,MATCH(Calculations_forecast!$B68,current_projections!$A:$A,0),MATCH(Calculations_forecast!AX$9,current_projections!$2:$2,0)),"n/a")</f>
        <v>677.7</v>
      </c>
      <c r="AY68" s="60">
        <f>IFERROR(INDEX(current_projections!$A:$AEK,MATCH(Calculations_forecast!$B68,current_projections!$A:$A,0),MATCH(Calculations_forecast!AY$9,current_projections!$2:$2,0)),"n/a")</f>
        <v>688.1</v>
      </c>
      <c r="AZ68" s="60">
        <f>IFERROR(INDEX(current_projections!$A:$AEK,MATCH(Calculations_forecast!$B68,current_projections!$A:$A,0),MATCH(Calculations_forecast!AZ$9,current_projections!$2:$2,0)),"n/a")</f>
        <v>703.1</v>
      </c>
      <c r="BA68" s="60">
        <f>IFERROR(INDEX(current_projections!$A:$AEK,MATCH(Calculations_forecast!$B68,current_projections!$A:$A,0),MATCH(Calculations_forecast!BA$9,current_projections!$2:$2,0)),"n/a")</f>
        <v>717.3</v>
      </c>
      <c r="BB68" s="60">
        <f>IFERROR(INDEX(current_projections!$A:$AEK,MATCH(Calculations_forecast!$B68,current_projections!$A:$A,0),MATCH(Calculations_forecast!BB$9,current_projections!$2:$2,0)),"n/a")</f>
        <v>737.4</v>
      </c>
      <c r="BC68" s="60">
        <f>IFERROR(INDEX(current_projections!$A:$AEK,MATCH(Calculations_forecast!$B68,current_projections!$A:$A,0),MATCH(Calculations_forecast!BC$9,current_projections!$2:$2,0)),"n/a")</f>
        <v>747.9</v>
      </c>
      <c r="BD68" s="60">
        <f>IFERROR(INDEX(current_projections!$A:$AEK,MATCH(Calculations_forecast!$B68,current_projections!$A:$A,0),MATCH(Calculations_forecast!BD$9,current_projections!$2:$2,0)),"n/a")</f>
        <v>761.1</v>
      </c>
      <c r="BE68" s="60">
        <f>IFERROR(INDEX(current_projections!$A:$AEK,MATCH(Calculations_forecast!$B68,current_projections!$A:$A,0),MATCH(Calculations_forecast!BE$9,current_projections!$2:$2,0)),"n/a")</f>
        <v>782.2</v>
      </c>
      <c r="BF68" s="60">
        <f>IFERROR(INDEX(current_projections!$A:$AEK,MATCH(Calculations_forecast!$B68,current_projections!$A:$A,0),MATCH(Calculations_forecast!BF$9,current_projections!$2:$2,0)),"n/a")</f>
        <v>775.1</v>
      </c>
      <c r="BG68" s="60">
        <f>IFERROR(INDEX(current_projections!$A:$AEK,MATCH(Calculations_forecast!$B68,current_projections!$A:$A,0),MATCH(Calculations_forecast!BG$9,current_projections!$2:$2,0)),"n/a")</f>
        <v>794</v>
      </c>
      <c r="BH68" s="60">
        <f>IFERROR(INDEX(current_projections!$A:$AEK,MATCH(Calculations_forecast!$B68,current_projections!$A:$A,0),MATCH(Calculations_forecast!BH$9,current_projections!$2:$2,0)),"n/a")</f>
        <v>819.1</v>
      </c>
      <c r="BI68" s="60">
        <f>IFERROR(INDEX(current_projections!$A:$AEK,MATCH(Calculations_forecast!$B68,current_projections!$A:$A,0),MATCH(Calculations_forecast!BI$9,current_projections!$2:$2,0)),"n/a")</f>
        <v>835.7</v>
      </c>
      <c r="BJ68" s="60">
        <f>IFERROR(INDEX(current_projections!$A:$AEK,MATCH(Calculations_forecast!$B68,current_projections!$A:$A,0),MATCH(Calculations_forecast!BJ$9,current_projections!$2:$2,0)),"n/a")</f>
        <v>862.8</v>
      </c>
      <c r="BK68" s="60">
        <f>IFERROR(INDEX(current_projections!$A:$AEK,MATCH(Calculations_forecast!$B68,current_projections!$A:$A,0),MATCH(Calculations_forecast!BK$9,current_projections!$2:$2,0)),"n/a")</f>
        <v>875.6</v>
      </c>
      <c r="BL68" s="60">
        <f>IFERROR(INDEX(current_projections!$A:$AEK,MATCH(Calculations_forecast!$B68,current_projections!$A:$A,0),MATCH(Calculations_forecast!BL$9,current_projections!$2:$2,0)),"n/a")</f>
        <v>900.5</v>
      </c>
      <c r="BM68" s="60">
        <f>IFERROR(INDEX(current_projections!$A:$AEK,MATCH(Calculations_forecast!$B68,current_projections!$A:$A,0),MATCH(Calculations_forecast!BM$9,current_projections!$2:$2,0)),"n/a")</f>
        <v>927.4</v>
      </c>
      <c r="BN68" s="60">
        <f>IFERROR(INDEX(current_projections!$A:$AEK,MATCH(Calculations_forecast!$B68,current_projections!$A:$A,0),MATCH(Calculations_forecast!BN$9,current_projections!$2:$2,0)),"n/a")</f>
        <v>938.6</v>
      </c>
      <c r="BO68" s="60">
        <f>IFERROR(INDEX(current_projections!$A:$AEK,MATCH(Calculations_forecast!$B68,current_projections!$A:$A,0),MATCH(Calculations_forecast!BO$9,current_projections!$2:$2,0)),"n/a")</f>
        <v>946.8</v>
      </c>
      <c r="BP68" s="60">
        <f>IFERROR(INDEX(current_projections!$A:$AEK,MATCH(Calculations_forecast!$B68,current_projections!$A:$A,0),MATCH(Calculations_forecast!BP$9,current_projections!$2:$2,0)),"n/a")</f>
        <v>967.5</v>
      </c>
      <c r="BQ68" s="60">
        <f>IFERROR(INDEX(current_projections!$A:$AEK,MATCH(Calculations_forecast!$B68,current_projections!$A:$A,0),MATCH(Calculations_forecast!BQ$9,current_projections!$2:$2,0)),"n/a")</f>
        <v>993.6</v>
      </c>
      <c r="BR68" s="60">
        <f>IFERROR(INDEX(current_projections!$A:$AEK,MATCH(Calculations_forecast!$B68,current_projections!$A:$A,0),MATCH(Calculations_forecast!BR$9,current_projections!$2:$2,0)),"n/a")</f>
        <v>996.4</v>
      </c>
      <c r="BS68" s="60">
        <f>IFERROR(INDEX(current_projections!$A:$AEK,MATCH(Calculations_forecast!$B68,current_projections!$A:$A,0),MATCH(Calculations_forecast!BS$9,current_projections!$2:$2,0)),"n/a")</f>
        <v>1008.7</v>
      </c>
      <c r="BT68" s="60">
        <f>IFERROR(INDEX(current_projections!$A:$AEK,MATCH(Calculations_forecast!$B68,current_projections!$A:$A,0),MATCH(Calculations_forecast!BT$9,current_projections!$2:$2,0)),"n/a")</f>
        <v>1025.2</v>
      </c>
      <c r="BU68" s="60">
        <f>IFERROR(INDEX(current_projections!$A:$AEK,MATCH(Calculations_forecast!$B68,current_projections!$A:$A,0),MATCH(Calculations_forecast!BU$9,current_projections!$2:$2,0)),"n/a")</f>
        <v>1036.2</v>
      </c>
      <c r="BV68" s="60">
        <f>IFERROR(INDEX(current_projections!$A:$AEK,MATCH(Calculations_forecast!$B68,current_projections!$A:$A,0),MATCH(Calculations_forecast!BV$9,current_projections!$2:$2,0)),"n/a")</f>
        <v>1056</v>
      </c>
      <c r="BW68" s="60">
        <f>IFERROR(INDEX(current_projections!$A:$AEK,MATCH(Calculations_forecast!$B68,current_projections!$A:$A,0),MATCH(Calculations_forecast!BW$9,current_projections!$2:$2,0)),"n/a")</f>
        <v>1056.9000000000001</v>
      </c>
      <c r="BX68" s="60">
        <f>IFERROR(INDEX(current_projections!$A:$AEK,MATCH(Calculations_forecast!$B68,current_projections!$A:$A,0),MATCH(Calculations_forecast!BX$9,current_projections!$2:$2,0)),"n/a")</f>
        <v>1070.4000000000001</v>
      </c>
      <c r="BY68" s="60">
        <f>IFERROR(INDEX(current_projections!$A:$AEK,MATCH(Calculations_forecast!$B68,current_projections!$A:$A,0),MATCH(Calculations_forecast!BY$9,current_projections!$2:$2,0)),"n/a")</f>
        <v>1078.2</v>
      </c>
      <c r="BZ68" s="60">
        <f>IFERROR(INDEX(current_projections!$A:$AEK,MATCH(Calculations_forecast!$B68,current_projections!$A:$A,0),MATCH(Calculations_forecast!BZ$9,current_projections!$2:$2,0)),"n/a")</f>
        <v>1109.9000000000001</v>
      </c>
      <c r="CA68" s="60">
        <f>IFERROR(INDEX(current_projections!$A:$AEK,MATCH(Calculations_forecast!$B68,current_projections!$A:$A,0),MATCH(Calculations_forecast!CA$9,current_projections!$2:$2,0)),"n/a")</f>
        <v>1116.5999999999999</v>
      </c>
      <c r="CB68" s="60">
        <f>IFERROR(INDEX(current_projections!$A:$AEK,MATCH(Calculations_forecast!$B68,current_projections!$A:$A,0),MATCH(Calculations_forecast!CB$9,current_projections!$2:$2,0)),"n/a")</f>
        <v>1145.8</v>
      </c>
      <c r="CC68" s="60">
        <f>IFERROR(INDEX(current_projections!$A:$AEK,MATCH(Calculations_forecast!$B68,current_projections!$A:$A,0),MATCH(Calculations_forecast!CC$9,current_projections!$2:$2,0)),"n/a")</f>
        <v>1164.5999999999999</v>
      </c>
      <c r="CD68" s="60">
        <f>IFERROR(INDEX(current_projections!$A:$AEK,MATCH(Calculations_forecast!$B68,current_projections!$A:$A,0),MATCH(Calculations_forecast!CD$9,current_projections!$2:$2,0)),"n/a")</f>
        <v>1180.5</v>
      </c>
      <c r="CE68" s="60">
        <f>IFERROR(INDEX(current_projections!$A:$AEK,MATCH(Calculations_forecast!$B68,current_projections!$A:$A,0),MATCH(Calculations_forecast!CE$9,current_projections!$2:$2,0)),"n/a")</f>
        <v>1212.5</v>
      </c>
      <c r="CF68" s="60">
        <f>IFERROR(INDEX(current_projections!$A:$AEK,MATCH(Calculations_forecast!$B68,current_projections!$A:$A,0),MATCH(Calculations_forecast!CF$9,current_projections!$2:$2,0)),"n/a")</f>
        <v>1230.7</v>
      </c>
      <c r="CG68" s="60">
        <f>IFERROR(INDEX(current_projections!$A:$AEK,MATCH(Calculations_forecast!$B68,current_projections!$A:$A,0),MATCH(Calculations_forecast!CG$9,current_projections!$2:$2,0)),"n/a")</f>
        <v>1242.5999999999999</v>
      </c>
      <c r="CH68" s="60">
        <f>IFERROR(INDEX(current_projections!$A:$AEK,MATCH(Calculations_forecast!$B68,current_projections!$A:$A,0),MATCH(Calculations_forecast!CH$9,current_projections!$2:$2,0)),"n/a")</f>
        <v>1268.5</v>
      </c>
      <c r="CI68" s="60">
        <f>IFERROR(INDEX(current_projections!$A:$AEK,MATCH(Calculations_forecast!$B68,current_projections!$A:$A,0),MATCH(Calculations_forecast!CI$9,current_projections!$2:$2,0)),"n/a")</f>
        <v>1284.2</v>
      </c>
      <c r="CJ68" s="60">
        <f>IFERROR(INDEX(current_projections!$A:$AEK,MATCH(Calculations_forecast!$B68,current_projections!$A:$A,0),MATCH(Calculations_forecast!CJ$9,current_projections!$2:$2,0)),"n/a")</f>
        <v>1296.5999999999999</v>
      </c>
      <c r="CK68" s="60">
        <f>IFERROR(INDEX(current_projections!$A:$AEK,MATCH(Calculations_forecast!$B68,current_projections!$A:$A,0),MATCH(Calculations_forecast!CK$9,current_projections!$2:$2,0)),"n/a")</f>
        <v>1306.3</v>
      </c>
      <c r="CL68" s="60">
        <f>IFERROR(INDEX(current_projections!$A:$AEK,MATCH(Calculations_forecast!$B68,current_projections!$A:$A,0),MATCH(Calculations_forecast!CL$9,current_projections!$2:$2,0)),"n/a")</f>
        <v>1308.8</v>
      </c>
      <c r="CM68" s="60">
        <f>IFERROR(INDEX(current_projections!$A:$AEK,MATCH(Calculations_forecast!$B68,current_projections!$A:$A,0),MATCH(Calculations_forecast!CM$9,current_projections!$2:$2,0)),"n/a")</f>
        <v>1326.4</v>
      </c>
      <c r="CN68" s="60">
        <f>IFERROR(INDEX(current_projections!$A:$AEK,MATCH(Calculations_forecast!$B68,current_projections!$A:$A,0),MATCH(Calculations_forecast!CN$9,current_projections!$2:$2,0)),"n/a")</f>
        <v>1334.8</v>
      </c>
      <c r="CO68" s="60">
        <f>IFERROR(INDEX(current_projections!$A:$AEK,MATCH(Calculations_forecast!$B68,current_projections!$A:$A,0),MATCH(Calculations_forecast!CO$9,current_projections!$2:$2,0)),"n/a")</f>
        <v>1354</v>
      </c>
      <c r="CP68" s="60">
        <f>IFERROR(INDEX(current_projections!$A:$AEK,MATCH(Calculations_forecast!$B68,current_projections!$A:$A,0),MATCH(Calculations_forecast!CP$9,current_projections!$2:$2,0)),"n/a")</f>
        <v>1362.8</v>
      </c>
      <c r="CQ68" s="60">
        <f>IFERROR(INDEX(current_projections!$A:$AEK,MATCH(Calculations_forecast!$B68,current_projections!$A:$A,0),MATCH(Calculations_forecast!CQ$9,current_projections!$2:$2,0)),"n/a")</f>
        <v>1351.8</v>
      </c>
      <c r="CR68" s="60">
        <f>IFERROR(INDEX(current_projections!$A:$AEK,MATCH(Calculations_forecast!$B68,current_projections!$A:$A,0),MATCH(Calculations_forecast!CR$9,current_projections!$2:$2,0)),"n/a")</f>
        <v>1359.1</v>
      </c>
      <c r="CS68" s="60">
        <f>IFERROR(INDEX(current_projections!$A:$AEK,MATCH(Calculations_forecast!$B68,current_projections!$A:$A,0),MATCH(Calculations_forecast!CS$9,current_projections!$2:$2,0)),"n/a")</f>
        <v>1367.4</v>
      </c>
      <c r="CT68" s="60">
        <f>IFERROR(INDEX(current_projections!$A:$AEK,MATCH(Calculations_forecast!$B68,current_projections!$A:$A,0),MATCH(Calculations_forecast!CT$9,current_projections!$2:$2,0)),"n/a")</f>
        <v>1381.4</v>
      </c>
      <c r="CU68" s="60">
        <f>IFERROR(INDEX(current_projections!$A:$AEK,MATCH(Calculations_forecast!$B68,current_projections!$A:$A,0),MATCH(Calculations_forecast!CU$9,current_projections!$2:$2,0)),"n/a")</f>
        <v>1373.4</v>
      </c>
      <c r="CV68" s="60">
        <f>IFERROR(INDEX(current_projections!$A:$AEK,MATCH(Calculations_forecast!$B68,current_projections!$A:$A,0),MATCH(Calculations_forecast!CV$9,current_projections!$2:$2,0)),"n/a")</f>
        <v>1389.4</v>
      </c>
      <c r="CW68" s="60">
        <f>IFERROR(INDEX(current_projections!$A:$AEK,MATCH(Calculations_forecast!$B68,current_projections!$A:$A,0),MATCH(Calculations_forecast!CW$9,current_projections!$2:$2,0)),"n/a")</f>
        <v>1423.4</v>
      </c>
      <c r="CX68" s="60">
        <f>IFERROR(INDEX(current_projections!$A:$AEK,MATCH(Calculations_forecast!$B68,current_projections!$A:$A,0),MATCH(Calculations_forecast!CX$9,current_projections!$2:$2,0)),"n/a")</f>
        <v>1422.9</v>
      </c>
      <c r="CY68" s="60">
        <f>IFERROR(INDEX(current_projections!$A:$AEK,MATCH(Calculations_forecast!$B68,current_projections!$A:$A,0),MATCH(Calculations_forecast!CY$9,current_projections!$2:$2,0)),"n/a")</f>
        <v>1437.6</v>
      </c>
      <c r="CZ68" s="60">
        <f>IFERROR(INDEX(current_projections!$A:$AEK,MATCH(Calculations_forecast!$B68,current_projections!$A:$A,0),MATCH(Calculations_forecast!CZ$9,current_projections!$2:$2,0)),"n/a")</f>
        <v>1452.9</v>
      </c>
      <c r="DA68" s="60">
        <f>IFERROR(INDEX(current_projections!$A:$AEK,MATCH(Calculations_forecast!$B68,current_projections!$A:$A,0),MATCH(Calculations_forecast!DA$9,current_projections!$2:$2,0)),"n/a")</f>
        <v>1455.7</v>
      </c>
      <c r="DB68" s="60">
        <f>IFERROR(INDEX(current_projections!$A:$AEK,MATCH(Calculations_forecast!$B68,current_projections!$A:$A,0),MATCH(Calculations_forecast!DB$9,current_projections!$2:$2,0)),"n/a")</f>
        <v>1451.6</v>
      </c>
      <c r="DC68" s="60">
        <f>IFERROR(INDEX(current_projections!$A:$AEK,MATCH(Calculations_forecast!$B68,current_projections!$A:$A,0),MATCH(Calculations_forecast!DC$9,current_projections!$2:$2,0)),"n/a")</f>
        <v>1471.3</v>
      </c>
      <c r="DD68" s="60">
        <f>IFERROR(INDEX(current_projections!$A:$AEK,MATCH(Calculations_forecast!$B68,current_projections!$A:$A,0),MATCH(Calculations_forecast!DD$9,current_projections!$2:$2,0)),"n/a")</f>
        <v>1487.7</v>
      </c>
      <c r="DE68" s="60">
        <f>IFERROR(INDEX(current_projections!$A:$AEK,MATCH(Calculations_forecast!$B68,current_projections!$A:$A,0),MATCH(Calculations_forecast!DE$9,current_projections!$2:$2,0)),"n/a")</f>
        <v>1496.7</v>
      </c>
      <c r="DF68" s="60">
        <f>IFERROR(INDEX(current_projections!$A:$AEK,MATCH(Calculations_forecast!$B68,current_projections!$A:$A,0),MATCH(Calculations_forecast!DF$9,current_projections!$2:$2,0)),"n/a")</f>
        <v>1515.7</v>
      </c>
      <c r="DG68" s="60">
        <f>IFERROR(INDEX(current_projections!$A:$AEK,MATCH(Calculations_forecast!$B68,current_projections!$A:$A,0),MATCH(Calculations_forecast!DG$9,current_projections!$2:$2,0)),"n/a")</f>
        <v>1516</v>
      </c>
      <c r="DH68" s="60">
        <f>IFERROR(INDEX(current_projections!$A:$AEK,MATCH(Calculations_forecast!$B68,current_projections!$A:$A,0),MATCH(Calculations_forecast!DH$9,current_projections!$2:$2,0)),"n/a")</f>
        <v>1542.5</v>
      </c>
      <c r="DI68" s="60">
        <f>IFERROR(INDEX(current_projections!$A:$AEK,MATCH(Calculations_forecast!$B68,current_projections!$A:$A,0),MATCH(Calculations_forecast!DI$9,current_projections!$2:$2,0)),"n/a")</f>
        <v>1555.2</v>
      </c>
      <c r="DJ68" s="60">
        <f>IFERROR(INDEX(current_projections!$A:$AEK,MATCH(Calculations_forecast!$B68,current_projections!$A:$A,0),MATCH(Calculations_forecast!DJ$9,current_projections!$2:$2,0)),"n/a")</f>
        <v>1574.8</v>
      </c>
      <c r="DK68" s="60">
        <f>IFERROR(INDEX(current_projections!$A:$AEK,MATCH(Calculations_forecast!$B68,current_projections!$A:$A,0),MATCH(Calculations_forecast!DK$9,current_projections!$2:$2,0)),"n/a")</f>
        <v>1568</v>
      </c>
      <c r="DL68" s="60">
        <f>IFERROR(INDEX(current_projections!$A:$AEK,MATCH(Calculations_forecast!$B68,current_projections!$A:$A,0),MATCH(Calculations_forecast!DL$9,current_projections!$2:$2,0)),"n/a")</f>
        <v>1603.7</v>
      </c>
      <c r="DM68" s="60">
        <f>IFERROR(INDEX(current_projections!$A:$AEK,MATCH(Calculations_forecast!$B68,current_projections!$A:$A,0),MATCH(Calculations_forecast!DM$9,current_projections!$2:$2,0)),"n/a")</f>
        <v>1627.3</v>
      </c>
      <c r="DN68" s="60">
        <f>IFERROR(INDEX(current_projections!$A:$AEK,MATCH(Calculations_forecast!$B68,current_projections!$A:$A,0),MATCH(Calculations_forecast!DN$9,current_projections!$2:$2,0)),"n/a")</f>
        <v>1647.5</v>
      </c>
      <c r="DO68" s="60">
        <f>IFERROR(INDEX(current_projections!$A:$AEK,MATCH(Calculations_forecast!$B68,current_projections!$A:$A,0),MATCH(Calculations_forecast!DO$9,current_projections!$2:$2,0)),"n/a")</f>
        <v>1669.4</v>
      </c>
      <c r="DP68" s="60">
        <f>IFERROR(INDEX(current_projections!$A:$AEK,MATCH(Calculations_forecast!$B68,current_projections!$A:$A,0),MATCH(Calculations_forecast!DP$9,current_projections!$2:$2,0)),"n/a")</f>
        <v>1695.2</v>
      </c>
      <c r="DQ68" s="60">
        <f>IFERROR(INDEX(current_projections!$A:$AEK,MATCH(Calculations_forecast!$B68,current_projections!$A:$A,0),MATCH(Calculations_forecast!DQ$9,current_projections!$2:$2,0)),"n/a")</f>
        <v>1734.5</v>
      </c>
      <c r="DR68" s="60">
        <f>IFERROR(INDEX(current_projections!$A:$AEK,MATCH(Calculations_forecast!$B68,current_projections!$A:$A,0),MATCH(Calculations_forecast!DR$9,current_projections!$2:$2,0)),"n/a")</f>
        <v>1782.3</v>
      </c>
      <c r="DS68" s="60">
        <f>IFERROR(INDEX(current_projections!$A:$AEK,MATCH(Calculations_forecast!$B68,current_projections!$A:$A,0),MATCH(Calculations_forecast!DS$9,current_projections!$2:$2,0)),"n/a")</f>
        <v>1790.7</v>
      </c>
      <c r="DT68" s="60">
        <f>IFERROR(INDEX(current_projections!$A:$AEK,MATCH(Calculations_forecast!$B68,current_projections!$A:$A,0),MATCH(Calculations_forecast!DT$9,current_projections!$2:$2,0)),"n/a")</f>
        <v>1823.1</v>
      </c>
      <c r="DU68" s="60">
        <f>IFERROR(INDEX(current_projections!$A:$AEK,MATCH(Calculations_forecast!$B68,current_projections!$A:$A,0),MATCH(Calculations_forecast!DU$9,current_projections!$2:$2,0)),"n/a")</f>
        <v>1832.3</v>
      </c>
      <c r="DV68" s="60">
        <f>IFERROR(INDEX(current_projections!$A:$AEK,MATCH(Calculations_forecast!$B68,current_projections!$A:$A,0),MATCH(Calculations_forecast!DV$9,current_projections!$2:$2,0)),"n/a")</f>
        <v>1861.2</v>
      </c>
      <c r="DW68" s="60">
        <f>IFERROR(INDEX(current_projections!$A:$AEK,MATCH(Calculations_forecast!$B68,current_projections!$A:$A,0),MATCH(Calculations_forecast!DW$9,current_projections!$2:$2,0)),"n/a")</f>
        <v>1905.4</v>
      </c>
      <c r="DX68" s="60">
        <f>IFERROR(INDEX(current_projections!$A:$AEK,MATCH(Calculations_forecast!$B68,current_projections!$A:$A,0),MATCH(Calculations_forecast!DX$9,current_projections!$2:$2,0)),"n/a")</f>
        <v>1947</v>
      </c>
      <c r="DY68" s="60">
        <f>IFERROR(INDEX(current_projections!$A:$AEK,MATCH(Calculations_forecast!$B68,current_projections!$A:$A,0),MATCH(Calculations_forecast!DY$9,current_projections!$2:$2,0)),"n/a")</f>
        <v>1952.7</v>
      </c>
      <c r="DZ68" s="60">
        <f>IFERROR(INDEX(current_projections!$A:$AEK,MATCH(Calculations_forecast!$B68,current_projections!$A:$A,0),MATCH(Calculations_forecast!DZ$9,current_projections!$2:$2,0)),"n/a")</f>
        <v>1992</v>
      </c>
      <c r="EA68" s="60">
        <f>IFERROR(INDEX(current_projections!$A:$AEK,MATCH(Calculations_forecast!$B68,current_projections!$A:$A,0),MATCH(Calculations_forecast!EA$9,current_projections!$2:$2,0)),"n/a")</f>
        <v>2038.9</v>
      </c>
      <c r="EB68" s="60">
        <f>IFERROR(INDEX(current_projections!$A:$AEK,MATCH(Calculations_forecast!$B68,current_projections!$A:$A,0),MATCH(Calculations_forecast!EB$9,current_projections!$2:$2,0)),"n/a")</f>
        <v>2073.5</v>
      </c>
      <c r="EC68" s="60">
        <f>IFERROR(INDEX(current_projections!$A:$AEK,MATCH(Calculations_forecast!$B68,current_projections!$A:$A,0),MATCH(Calculations_forecast!EC$9,current_projections!$2:$2,0)),"n/a")</f>
        <v>2100.4</v>
      </c>
      <c r="ED68" s="60">
        <f>IFERROR(INDEX(current_projections!$A:$AEK,MATCH(Calculations_forecast!$B68,current_projections!$A:$A,0),MATCH(Calculations_forecast!ED$9,current_projections!$2:$2,0)),"n/a")</f>
        <v>2142</v>
      </c>
      <c r="EE68" s="60">
        <f>IFERROR(INDEX(current_projections!$A:$AEK,MATCH(Calculations_forecast!$B68,current_projections!$A:$A,0),MATCH(Calculations_forecast!EE$9,current_projections!$2:$2,0)),"n/a")</f>
        <v>2172.4</v>
      </c>
      <c r="EF68" s="60">
        <f>IFERROR(INDEX(current_projections!$A:$AEK,MATCH(Calculations_forecast!$B68,current_projections!$A:$A,0),MATCH(Calculations_forecast!EF$9,current_projections!$2:$2,0)),"n/a")</f>
        <v>2199.4</v>
      </c>
      <c r="EG68" s="60">
        <f>IFERROR(INDEX(current_projections!$A:$AEK,MATCH(Calculations_forecast!$B68,current_projections!$A:$A,0),MATCH(Calculations_forecast!EG$9,current_projections!$2:$2,0)),"n/a")</f>
        <v>2221.1999999999998</v>
      </c>
      <c r="EH68" s="60">
        <f>IFERROR(INDEX(current_projections!$A:$AEK,MATCH(Calculations_forecast!$B68,current_projections!$A:$A,0),MATCH(Calculations_forecast!EH$9,current_projections!$2:$2,0)),"n/a")</f>
        <v>2251.8000000000002</v>
      </c>
      <c r="EI68" s="60">
        <f>IFERROR(INDEX(current_projections!$A:$AEK,MATCH(Calculations_forecast!$B68,current_projections!$A:$A,0),MATCH(Calculations_forecast!EI$9,current_projections!$2:$2,0)),"n/a")</f>
        <v>2287.3000000000002</v>
      </c>
      <c r="EJ68" s="60">
        <f>IFERROR(INDEX(current_projections!$A:$AEK,MATCH(Calculations_forecast!$B68,current_projections!$A:$A,0),MATCH(Calculations_forecast!EJ$9,current_projections!$2:$2,0)),"n/a")</f>
        <v>2321.4</v>
      </c>
      <c r="EK68" s="60">
        <f>IFERROR(INDEX(current_projections!$A:$AEK,MATCH(Calculations_forecast!$B68,current_projections!$A:$A,0),MATCH(Calculations_forecast!EK$9,current_projections!$2:$2,0)),"n/a")</f>
        <v>2357.1999999999998</v>
      </c>
      <c r="EL68" s="60">
        <f>IFERROR(INDEX(current_projections!$A:$AEK,MATCH(Calculations_forecast!$B68,current_projections!$A:$A,0),MATCH(Calculations_forecast!EL$9,current_projections!$2:$2,0)),"n/a")</f>
        <v>2389.6999999999998</v>
      </c>
      <c r="EM68" s="60">
        <f>IFERROR(INDEX(current_projections!$A:$AEK,MATCH(Calculations_forecast!$B68,current_projections!$A:$A,0),MATCH(Calculations_forecast!EM$9,current_projections!$2:$2,0)),"n/a")</f>
        <v>2426.9</v>
      </c>
      <c r="EN68" s="60">
        <f>IFERROR(INDEX(current_projections!$A:$AEK,MATCH(Calculations_forecast!$B68,current_projections!$A:$A,0),MATCH(Calculations_forecast!EN$9,current_projections!$2:$2,0)),"n/a")</f>
        <v>2452.9</v>
      </c>
      <c r="EO68" s="60">
        <f>IFERROR(INDEX(current_projections!$A:$AEK,MATCH(Calculations_forecast!$B68,current_projections!$A:$A,0),MATCH(Calculations_forecast!EO$9,current_projections!$2:$2,0)),"n/a")</f>
        <v>2495.1</v>
      </c>
      <c r="EP68" s="60">
        <f>IFERROR(INDEX(current_projections!$A:$AEK,MATCH(Calculations_forecast!$B68,current_projections!$A:$A,0),MATCH(Calculations_forecast!EP$9,current_projections!$2:$2,0)),"n/a")</f>
        <v>2529.1</v>
      </c>
      <c r="EQ68" s="60">
        <f>IFERROR(INDEX(current_projections!$A:$AEK,MATCH(Calculations_forecast!$B68,current_projections!$A:$A,0),MATCH(Calculations_forecast!EQ$9,current_projections!$2:$2,0)),"n/a")</f>
        <v>2580.6999999999998</v>
      </c>
      <c r="ER68" s="60">
        <f>IFERROR(INDEX(current_projections!$A:$AEK,MATCH(Calculations_forecast!$B68,current_projections!$A:$A,0),MATCH(Calculations_forecast!ER$9,current_projections!$2:$2,0)),"n/a")</f>
        <v>2610.9</v>
      </c>
      <c r="ES68" s="60">
        <f>IFERROR(INDEX(current_projections!$A:$AEK,MATCH(Calculations_forecast!$B68,current_projections!$A:$A,0),MATCH(Calculations_forecast!ES$9,current_projections!$2:$2,0)),"n/a")</f>
        <v>2630.7</v>
      </c>
      <c r="ET68" s="60">
        <f>IFERROR(INDEX(current_projections!$A:$AEK,MATCH(Calculations_forecast!$B68,current_projections!$A:$A,0),MATCH(Calculations_forecast!ET$9,current_projections!$2:$2,0)),"n/a")</f>
        <v>2674.7</v>
      </c>
      <c r="EU68" s="60">
        <f>IFERROR(INDEX(current_projections!$A:$AEK,MATCH(Calculations_forecast!$B68,current_projections!$A:$A,0),MATCH(Calculations_forecast!EU$9,current_projections!$2:$2,0)),"n/a")</f>
        <v>2719.2</v>
      </c>
      <c r="EV68" s="60">
        <f>IFERROR(INDEX(current_projections!$A:$AEK,MATCH(Calculations_forecast!$B68,current_projections!$A:$A,0),MATCH(Calculations_forecast!EV$9,current_projections!$2:$2,0)),"n/a")</f>
        <v>2770.3</v>
      </c>
      <c r="EW68" s="60">
        <f>IFERROR(INDEX(current_projections!$A:$AEK,MATCH(Calculations_forecast!$B68,current_projections!$A:$A,0),MATCH(Calculations_forecast!EW$9,current_projections!$2:$2,0)),"n/a")</f>
        <v>2809</v>
      </c>
      <c r="EX68" s="60">
        <f>IFERROR(INDEX(current_projections!$A:$AEK,MATCH(Calculations_forecast!$B68,current_projections!$A:$A,0),MATCH(Calculations_forecast!EX$9,current_projections!$2:$2,0)),"n/a")</f>
        <v>2864.9</v>
      </c>
      <c r="EY68" s="60">
        <f>IFERROR(INDEX(current_projections!$A:$AEK,MATCH(Calculations_forecast!$B68,current_projections!$A:$A,0),MATCH(Calculations_forecast!EY$9,current_projections!$2:$2,0)),"n/a")</f>
        <v>2909.3</v>
      </c>
      <c r="EZ68" s="60">
        <f>IFERROR(INDEX(current_projections!$A:$AEK,MATCH(Calculations_forecast!$B68,current_projections!$A:$A,0),MATCH(Calculations_forecast!EZ$9,current_projections!$2:$2,0)),"n/a")</f>
        <v>2971.1</v>
      </c>
      <c r="FA68" s="60">
        <f>IFERROR(INDEX(current_projections!$A:$AEK,MATCH(Calculations_forecast!$B68,current_projections!$A:$A,0),MATCH(Calculations_forecast!FA$9,current_projections!$2:$2,0)),"n/a")</f>
        <v>3027.5</v>
      </c>
      <c r="FB68" s="60">
        <f>IFERROR(INDEX(current_projections!$A:$AEK,MATCH(Calculations_forecast!$B68,current_projections!$A:$A,0),MATCH(Calculations_forecast!FB$9,current_projections!$2:$2,0)),"n/a")</f>
        <v>3020</v>
      </c>
      <c r="FC68" s="60">
        <f>IFERROR(INDEX(current_projections!$A:$AEK,MATCH(Calculations_forecast!$B68,current_projections!$A:$A,0),MATCH(Calculations_forecast!FC$9,current_projections!$2:$2,0)),"n/a")</f>
        <v>3019.7</v>
      </c>
      <c r="FD68" s="60">
        <f>IFERROR(INDEX(current_projections!$A:$AEK,MATCH(Calculations_forecast!$B68,current_projections!$A:$A,0),MATCH(Calculations_forecast!FD$9,current_projections!$2:$2,0)),"n/a")</f>
        <v>3067.6</v>
      </c>
      <c r="FE68" s="60">
        <f>IFERROR(INDEX(current_projections!$A:$AEK,MATCH(Calculations_forecast!$B68,current_projections!$A:$A,0),MATCH(Calculations_forecast!FE$9,current_projections!$2:$2,0)),"n/a")</f>
        <v>3089</v>
      </c>
      <c r="FF68" s="60">
        <f>IFERROR(INDEX(current_projections!$A:$AEK,MATCH(Calculations_forecast!$B68,current_projections!$A:$A,0),MATCH(Calculations_forecast!FF$9,current_projections!$2:$2,0)),"n/a")</f>
        <v>3117.8</v>
      </c>
      <c r="FG68" s="60">
        <f>IFERROR(INDEX(current_projections!$A:$AEK,MATCH(Calculations_forecast!$B68,current_projections!$A:$A,0),MATCH(Calculations_forecast!FG$9,current_projections!$2:$2,0)),"n/a")</f>
        <v>3131.9</v>
      </c>
      <c r="FH68" s="60">
        <f>IFERROR(INDEX(current_projections!$A:$AEK,MATCH(Calculations_forecast!$B68,current_projections!$A:$A,0),MATCH(Calculations_forecast!FH$9,current_projections!$2:$2,0)),"n/a")</f>
        <v>3164.7</v>
      </c>
      <c r="FI68" s="60">
        <f>IFERROR(INDEX(current_projections!$A:$AEK,MATCH(Calculations_forecast!$B68,current_projections!$A:$A,0),MATCH(Calculations_forecast!FI$9,current_projections!$2:$2,0)),"n/a")</f>
        <v>3157.9</v>
      </c>
      <c r="FJ68" s="60">
        <f>IFERROR(INDEX(current_projections!$A:$AEK,MATCH(Calculations_forecast!$B68,current_projections!$A:$A,0),MATCH(Calculations_forecast!FJ$9,current_projections!$2:$2,0)),"n/a")</f>
        <v>3164.1</v>
      </c>
      <c r="FK68" s="60">
        <f>IFERROR(INDEX(current_projections!$A:$AEK,MATCH(Calculations_forecast!$B68,current_projections!$A:$A,0),MATCH(Calculations_forecast!FK$9,current_projections!$2:$2,0)),"n/a")</f>
        <v>3156</v>
      </c>
      <c r="FL68" s="60">
        <f>IFERROR(INDEX(current_projections!$A:$AEK,MATCH(Calculations_forecast!$B68,current_projections!$A:$A,0),MATCH(Calculations_forecast!FL$9,current_projections!$2:$2,0)),"n/a")</f>
        <v>3168.6</v>
      </c>
      <c r="FM68" s="60">
        <f>IFERROR(INDEX(current_projections!$A:$AEK,MATCH(Calculations_forecast!$B68,current_projections!$A:$A,0),MATCH(Calculations_forecast!FM$9,current_projections!$2:$2,0)),"n/a")</f>
        <v>3137.5</v>
      </c>
      <c r="FN68" s="60">
        <f>IFERROR(INDEX(current_projections!$A:$AEK,MATCH(Calculations_forecast!$B68,current_projections!$A:$A,0),MATCH(Calculations_forecast!FN$9,current_projections!$2:$2,0)),"n/a")</f>
        <v>3131.4</v>
      </c>
      <c r="FO68" s="60">
        <f>IFERROR(INDEX(current_projections!$A:$AEK,MATCH(Calculations_forecast!$B68,current_projections!$A:$A,0),MATCH(Calculations_forecast!FO$9,current_projections!$2:$2,0)),"n/a")</f>
        <v>3144.7</v>
      </c>
      <c r="FP68" s="60">
        <f>IFERROR(INDEX(current_projections!$A:$AEK,MATCH(Calculations_forecast!$B68,current_projections!$A:$A,0),MATCH(Calculations_forecast!FP$9,current_projections!$2:$2,0)),"n/a")</f>
        <v>3131</v>
      </c>
      <c r="FQ68" s="60">
        <f>IFERROR(INDEX(current_projections!$A:$AEK,MATCH(Calculations_forecast!$B68,current_projections!$A:$A,0),MATCH(Calculations_forecast!FQ$9,current_projections!$2:$2,0)),"n/a")</f>
        <v>3139.6</v>
      </c>
      <c r="FR68" s="60">
        <f>IFERROR(INDEX(current_projections!$A:$AEK,MATCH(Calculations_forecast!$B68,current_projections!$A:$A,0),MATCH(Calculations_forecast!FR$9,current_projections!$2:$2,0)),"n/a")</f>
        <v>3132.7</v>
      </c>
      <c r="FS68" s="60">
        <f>IFERROR(INDEX(current_projections!$A:$AEK,MATCH(Calculations_forecast!$B68,current_projections!$A:$A,0),MATCH(Calculations_forecast!FS$9,current_projections!$2:$2,0)),"n/a")</f>
        <v>3125</v>
      </c>
      <c r="FT68" s="60">
        <f>IFERROR(INDEX(current_projections!$A:$AEK,MATCH(Calculations_forecast!$B68,current_projections!$A:$A,0),MATCH(Calculations_forecast!FT$9,current_projections!$2:$2,0)),"n/a")</f>
        <v>3132</v>
      </c>
      <c r="FU68" s="60">
        <f>IFERROR(INDEX(current_projections!$A:$AEK,MATCH(Calculations_forecast!$B68,current_projections!$A:$A,0),MATCH(Calculations_forecast!FU$9,current_projections!$2:$2,0)),"n/a")</f>
        <v>3134.1</v>
      </c>
      <c r="FV68" s="60">
        <f>IFERROR(INDEX(current_projections!$A:$AEK,MATCH(Calculations_forecast!$B68,current_projections!$A:$A,0),MATCH(Calculations_forecast!FV$9,current_projections!$2:$2,0)),"n/a")</f>
        <v>3138.5</v>
      </c>
      <c r="FW68" s="60">
        <f>IFERROR(INDEX(current_projections!$A:$AEK,MATCH(Calculations_forecast!$B68,current_projections!$A:$A,0),MATCH(Calculations_forecast!FW$9,current_projections!$2:$2,0)),"n/a")</f>
        <v>3139.1</v>
      </c>
      <c r="FX68" s="60">
        <f>IFERROR(INDEX(current_projections!$A:$AEK,MATCH(Calculations_forecast!$B68,current_projections!$A:$A,0),MATCH(Calculations_forecast!FX$9,current_projections!$2:$2,0)),"n/a")</f>
        <v>3150.9</v>
      </c>
      <c r="FY68" s="60">
        <f>IFERROR(INDEX(current_projections!$A:$AEK,MATCH(Calculations_forecast!$B68,current_projections!$A:$A,0),MATCH(Calculations_forecast!FY$9,current_projections!$2:$2,0)),"n/a")</f>
        <v>3189.9</v>
      </c>
      <c r="FZ68" s="60">
        <f>IFERROR(INDEX(current_projections!$A:$AEK,MATCH(Calculations_forecast!$B68,current_projections!$A:$A,0),MATCH(Calculations_forecast!FZ$9,current_projections!$2:$2,0)),"n/a")</f>
        <v>3188.2</v>
      </c>
      <c r="GA68" s="60">
        <f>IFERROR(INDEX(current_projections!$A:$AEK,MATCH(Calculations_forecast!$B68,current_projections!$A:$A,0),MATCH(Calculations_forecast!GA$9,current_projections!$2:$2,0)),"n/a")</f>
        <v>3188.5</v>
      </c>
      <c r="GB68" s="60">
        <f>IFERROR(INDEX(current_projections!$A:$AEK,MATCH(Calculations_forecast!$B68,current_projections!$A:$A,0),MATCH(Calculations_forecast!GB$9,current_projections!$2:$2,0)),"n/a")</f>
        <v>3237.6</v>
      </c>
      <c r="GC68" s="60">
        <f>IFERROR(INDEX(current_projections!$A:$AEK,MATCH(Calculations_forecast!$B68,current_projections!$A:$A,0),MATCH(Calculations_forecast!GC$9,current_projections!$2:$2,0)),"n/a")</f>
        <v>3257</v>
      </c>
      <c r="GD68" s="60">
        <f>IFERROR(INDEX(current_projections!$A:$AEK,MATCH(Calculations_forecast!$B68,current_projections!$A:$A,0),MATCH(Calculations_forecast!GD$9,current_projections!$2:$2,0)),"n/a")</f>
        <v>3253.8</v>
      </c>
      <c r="GE68" s="60">
        <f>IFERROR(INDEX(current_projections!$A:$AEK,MATCH(Calculations_forecast!$B68,current_projections!$A:$A,0),MATCH(Calculations_forecast!GE$9,current_projections!$2:$2,0)),"n/a")</f>
        <v>3262.7</v>
      </c>
      <c r="GF68" s="60">
        <f>IFERROR(INDEX(current_projections!$A:$AEK,MATCH(Calculations_forecast!$B68,current_projections!$A:$A,0),MATCH(Calculations_forecast!GF$9,current_projections!$2:$2,0)),"n/a")</f>
        <v>3278.2</v>
      </c>
      <c r="GG68" s="60">
        <f>IFERROR(INDEX(current_projections!$A:$AEK,MATCH(Calculations_forecast!$B68,current_projections!$A:$A,0),MATCH(Calculations_forecast!GG$9,current_projections!$2:$2,0)),"n/a")</f>
        <v>3300.5</v>
      </c>
      <c r="GH68" s="60">
        <f>IFERROR(INDEX(current_projections!$A:$AEK,MATCH(Calculations_forecast!$B68,current_projections!$A:$A,0),MATCH(Calculations_forecast!GH$9,current_projections!$2:$2,0)),"n/a")</f>
        <v>3322.4</v>
      </c>
      <c r="GI68" s="60">
        <f>IFERROR(INDEX(current_projections!$A:$AEK,MATCH(Calculations_forecast!$B68,current_projections!$A:$A,0),MATCH(Calculations_forecast!GI$9,current_projections!$2:$2,0)),"n/a")</f>
        <v>3346.4</v>
      </c>
      <c r="GJ68" s="60">
        <f>IFERROR(INDEX(current_projections!$A:$AEK,MATCH(Calculations_forecast!$B68,current_projections!$A:$A,0),MATCH(Calculations_forecast!GJ$9,current_projections!$2:$2,0)),"n/a")</f>
        <v>3360</v>
      </c>
      <c r="GK68" s="60">
        <f>IFERROR(INDEX(current_projections!$A:$AEK,MATCH(Calculations_forecast!$B68,current_projections!$A:$A,0),MATCH(Calculations_forecast!GK$9,current_projections!$2:$2,0)),"n/a")</f>
        <v>3372.3</v>
      </c>
      <c r="GL68" s="60">
        <f>IFERROR(INDEX(current_projections!$A:$AEK,MATCH(Calculations_forecast!$B68,current_projections!$A:$A,0),MATCH(Calculations_forecast!GL$9,current_projections!$2:$2,0)),"n/a")</f>
        <v>3419.1</v>
      </c>
      <c r="GM68" s="60">
        <f>IFERROR(INDEX(current_projections!$A:$AEK,MATCH(Calculations_forecast!$B68,current_projections!$A:$A,0),MATCH(Calculations_forecast!GM$9,current_projections!$2:$2,0)),"n/a")</f>
        <v>3456.8</v>
      </c>
      <c r="GN68" s="60">
        <f>IFERROR(INDEX(current_projections!$A:$AEK,MATCH(Calculations_forecast!$B68,current_projections!$A:$A,0),MATCH(Calculations_forecast!GN$9,current_projections!$2:$2,0)),"n/a")</f>
        <v>3506.6</v>
      </c>
      <c r="GO68" s="60">
        <f>IFERROR(INDEX(current_projections!$A:$AEK,MATCH(Calculations_forecast!$B68,current_projections!$A:$A,0),MATCH(Calculations_forecast!GO$9,current_projections!$2:$2,0)),"n/a")</f>
        <v>3550.5</v>
      </c>
      <c r="GP68" s="122">
        <f>IFERROR(INDEX(current_projections!$A:$AEK,MATCH(Calculations_forecast!$B68,current_projections!$A:$A,0),MATCH(Calculations_forecast!GP$9,current_projections!$2:$2,0)),"n/a")</f>
        <v>3575.9</v>
      </c>
      <c r="GQ68" s="122">
        <f>IFERROR(INDEX(current_projections!$A:$AEK,MATCH(Calculations_forecast!$B68,current_projections!$A:$A,0),MATCH(Calculations_forecast!GQ$9,current_projections!$2:$2,0)),"n/a")</f>
        <v>3597.752119094599</v>
      </c>
      <c r="GR68" s="60">
        <f>IFERROR(INDEX(current_projections!$A:$AEK,MATCH(Calculations_forecast!$B68,current_projections!$A:$A,0),MATCH(Calculations_forecast!GR$9,current_projections!$2:$2,0)),"n/a")</f>
        <v>3606.445778343606</v>
      </c>
      <c r="GS68" s="60">
        <f>IFERROR(INDEX(current_projections!$A:$AEK,MATCH(Calculations_forecast!$B68,current_projections!$A:$A,0),MATCH(Calculations_forecast!GS$9,current_projections!$2:$2,0)),"n/a")</f>
        <v>3611.0077214802077</v>
      </c>
      <c r="GT68" s="60">
        <f>IFERROR(INDEX(current_projections!$A:$AEK,MATCH(Calculations_forecast!$B68,current_projections!$A:$A,0),MATCH(Calculations_forecast!GT$9,current_projections!$2:$2,0)),"n/a")</f>
        <v>3584.5391636572485</v>
      </c>
      <c r="GU68" s="60">
        <f>IFERROR(INDEX(current_projections!$A:$AEK,MATCH(Calculations_forecast!$B68,current_projections!$A:$A,0),MATCH(Calculations_forecast!GU$9,current_projections!$2:$2,0)),"n/a")</f>
        <v>3570.1876074493616</v>
      </c>
      <c r="GV68" s="60">
        <f>IFERROR(INDEX(current_projections!$A:$AEK,MATCH(Calculations_forecast!$B68,current_projections!$A:$A,0),MATCH(Calculations_forecast!GV$9,current_projections!$2:$2,0)),"n/a")</f>
        <v>3564.7576800685229</v>
      </c>
      <c r="GW68" s="60">
        <f>IFERROR(INDEX(current_projections!$A:$AEK,MATCH(Calculations_forecast!$B68,current_projections!$A:$A,0),MATCH(Calculations_forecast!GW$9,current_projections!$2:$2,0)),"n/a")</f>
        <v>3568.3172052619379</v>
      </c>
      <c r="GX68" s="60">
        <f>IFERROR(INDEX(current_projections!$A:$AEK,MATCH(Calculations_forecast!$B68,current_projections!$A:$A,0),MATCH(Calculations_forecast!GX$9,current_projections!$2:$2,0)),"n/a")</f>
        <v>3572.768273690257</v>
      </c>
      <c r="GY68" s="60">
        <f>IFERROR(INDEX(current_projections!$A:$AEK,MATCH(Calculations_forecast!$B68,current_projections!$A:$A,0),MATCH(Calculations_forecast!GY$9,current_projections!$2:$2,0)),"n/a")</f>
        <v>3577.999986185253</v>
      </c>
      <c r="GZ68" s="122">
        <f>IFERROR(INDEX(current_projections!$A:$AEK,MATCH(Calculations_forecast!$B68,current_projections!$A:$A,0),MATCH(Calculations_forecast!GZ$9,current_projections!$2:$2,0)),"n/a")</f>
        <v>3583.1201473071301</v>
      </c>
      <c r="HA68" s="122">
        <f>IFERROR(INDEX(current_projections!$A:$AEK,MATCH(Calculations_forecast!$B68,current_projections!$A:$A,0),MATCH(Calculations_forecast!HA$9,current_projections!$2:$2,0)),"n/a")</f>
        <v>3587.3482729217135</v>
      </c>
      <c r="HB68" s="122">
        <f>IFERROR(INDEX(current_projections!$A:$AEK,MATCH(Calculations_forecast!$B68,current_projections!$A:$A,0),MATCH(Calculations_forecast!HB$9,current_projections!$2:$2,0)),"n/a")</f>
        <v>3591.3534936463029</v>
      </c>
      <c r="HC68" s="60">
        <f>IFERROR(INDEX(current_projections!$A:$AEK,MATCH(Calculations_forecast!$B68,current_projections!$A:$A,0),MATCH(Calculations_forecast!HC$9,current_projections!$2:$2,0)),"n/a")</f>
        <v>3591.0203285222237</v>
      </c>
      <c r="HD68" s="60"/>
      <c r="HE68" s="60"/>
      <c r="HF68" s="60"/>
      <c r="HG68" s="60"/>
      <c r="HH68" s="60"/>
      <c r="HI68" s="60"/>
      <c r="HJ68" s="60"/>
      <c r="HK68" s="60"/>
      <c r="HL68" s="60"/>
      <c r="HM68" s="60"/>
      <c r="HN68" s="60"/>
      <c r="HO68" s="60"/>
      <c r="HP68" s="60"/>
      <c r="HQ68" s="60"/>
      <c r="HR68" s="60"/>
      <c r="HS68" s="60"/>
      <c r="HT68" s="60"/>
      <c r="HU68" s="60"/>
      <c r="HV68" s="60"/>
      <c r="HW68" s="60"/>
      <c r="HX68" s="60"/>
      <c r="HY68" s="60"/>
      <c r="HZ68" s="60"/>
      <c r="IA68" s="60"/>
      <c r="IB68" s="60"/>
      <c r="IC68" s="60"/>
      <c r="ID68" s="60"/>
      <c r="IE68" s="60"/>
    </row>
    <row r="69" spans="1:239" s="25" customFormat="1">
      <c r="A69" s="34" t="s">
        <v>417</v>
      </c>
      <c r="B69" s="60" t="s">
        <v>432</v>
      </c>
      <c r="C69" s="60">
        <f>IFERROR(INDEX(current_projections!$A:$AEK,MATCH(Calculations_forecast!$B69,current_projections!$A:$A,0),MATCH(Calculations_forecast!C$9,current_projections!$2:$2,0)),"n/a")</f>
        <v>714</v>
      </c>
      <c r="D69" s="60">
        <f>IFERROR(INDEX(current_projections!$A:$AEK,MATCH(Calculations_forecast!$B69,current_projections!$A:$A,0),MATCH(Calculations_forecast!D$9,current_projections!$2:$2,0)),"n/a")</f>
        <v>695.2</v>
      </c>
      <c r="E69" s="60">
        <f>IFERROR(INDEX(current_projections!$A:$AEK,MATCH(Calculations_forecast!$B69,current_projections!$A:$A,0),MATCH(Calculations_forecast!E$9,current_projections!$2:$2,0)),"n/a")</f>
        <v>686.7</v>
      </c>
      <c r="F69" s="60">
        <f>IFERROR(INDEX(current_projections!$A:$AEK,MATCH(Calculations_forecast!$B69,current_projections!$A:$A,0),MATCH(Calculations_forecast!F$9,current_projections!$2:$2,0)),"n/a")</f>
        <v>684.1</v>
      </c>
      <c r="G69" s="60">
        <f>IFERROR(INDEX(current_projections!$A:$AEK,MATCH(Calculations_forecast!$B69,current_projections!$A:$A,0),MATCH(Calculations_forecast!G$9,current_projections!$2:$2,0)),"n/a")</f>
        <v>662.1</v>
      </c>
      <c r="H69" s="60">
        <f>IFERROR(INDEX(current_projections!$A:$AEK,MATCH(Calculations_forecast!$B69,current_projections!$A:$A,0),MATCH(Calculations_forecast!H$9,current_projections!$2:$2,0)),"n/a")</f>
        <v>654.4</v>
      </c>
      <c r="I69" s="60">
        <f>IFERROR(INDEX(current_projections!$A:$AEK,MATCH(Calculations_forecast!$B69,current_projections!$A:$A,0),MATCH(Calculations_forecast!I$9,current_projections!$2:$2,0)),"n/a")</f>
        <v>651.5</v>
      </c>
      <c r="J69" s="60">
        <f>IFERROR(INDEX(current_projections!$A:$AEK,MATCH(Calculations_forecast!$B69,current_projections!$A:$A,0),MATCH(Calculations_forecast!J$9,current_projections!$2:$2,0)),"n/a")</f>
        <v>634.4</v>
      </c>
      <c r="K69" s="60">
        <f>IFERROR(INDEX(current_projections!$A:$AEK,MATCH(Calculations_forecast!$B69,current_projections!$A:$A,0),MATCH(Calculations_forecast!K$9,current_projections!$2:$2,0)),"n/a")</f>
        <v>639.70000000000005</v>
      </c>
      <c r="L69" s="60">
        <f>IFERROR(INDEX(current_projections!$A:$AEK,MATCH(Calculations_forecast!$B69,current_projections!$A:$A,0),MATCH(Calculations_forecast!L$9,current_projections!$2:$2,0)),"n/a")</f>
        <v>645.9</v>
      </c>
      <c r="M69" s="60">
        <f>IFERROR(INDEX(current_projections!$A:$AEK,MATCH(Calculations_forecast!$B69,current_projections!$A:$A,0),MATCH(Calculations_forecast!M$9,current_projections!$2:$2,0)),"n/a")</f>
        <v>616.29999999999995</v>
      </c>
      <c r="N69" s="60">
        <f>IFERROR(INDEX(current_projections!$A:$AEK,MATCH(Calculations_forecast!$B69,current_projections!$A:$A,0),MATCH(Calculations_forecast!N$9,current_projections!$2:$2,0)),"n/a")</f>
        <v>617.9</v>
      </c>
      <c r="O69" s="60">
        <f>IFERROR(INDEX(current_projections!$A:$AEK,MATCH(Calculations_forecast!$B69,current_projections!$A:$A,0),MATCH(Calculations_forecast!O$9,current_projections!$2:$2,0)),"n/a")</f>
        <v>625.9</v>
      </c>
      <c r="P69" s="60">
        <f>IFERROR(INDEX(current_projections!$A:$AEK,MATCH(Calculations_forecast!$B69,current_projections!$A:$A,0),MATCH(Calculations_forecast!P$9,current_projections!$2:$2,0)),"n/a")</f>
        <v>615.79999999999995</v>
      </c>
      <c r="Q69" s="60">
        <f>IFERROR(INDEX(current_projections!$A:$AEK,MATCH(Calculations_forecast!$B69,current_projections!$A:$A,0),MATCH(Calculations_forecast!Q$9,current_projections!$2:$2,0)),"n/a")</f>
        <v>594</v>
      </c>
      <c r="R69" s="60">
        <f>IFERROR(INDEX(current_projections!$A:$AEK,MATCH(Calculations_forecast!$B69,current_projections!$A:$A,0),MATCH(Calculations_forecast!R$9,current_projections!$2:$2,0)),"n/a")</f>
        <v>595.4</v>
      </c>
      <c r="S69" s="60">
        <f>IFERROR(INDEX(current_projections!$A:$AEK,MATCH(Calculations_forecast!$B69,current_projections!$A:$A,0),MATCH(Calculations_forecast!S$9,current_projections!$2:$2,0)),"n/a")</f>
        <v>609.70000000000005</v>
      </c>
      <c r="T69" s="60">
        <f>IFERROR(INDEX(current_projections!$A:$AEK,MATCH(Calculations_forecast!$B69,current_projections!$A:$A,0),MATCH(Calculations_forecast!T$9,current_projections!$2:$2,0)),"n/a")</f>
        <v>607.6</v>
      </c>
      <c r="U69" s="60">
        <f>IFERROR(INDEX(current_projections!$A:$AEK,MATCH(Calculations_forecast!$B69,current_projections!$A:$A,0),MATCH(Calculations_forecast!U$9,current_projections!$2:$2,0)),"n/a")</f>
        <v>611.5</v>
      </c>
      <c r="V69" s="60">
        <f>IFERROR(INDEX(current_projections!$A:$AEK,MATCH(Calculations_forecast!$B69,current_projections!$A:$A,0),MATCH(Calculations_forecast!V$9,current_projections!$2:$2,0)),"n/a")</f>
        <v>617.6</v>
      </c>
      <c r="W69" s="60">
        <f>IFERROR(INDEX(current_projections!$A:$AEK,MATCH(Calculations_forecast!$B69,current_projections!$A:$A,0),MATCH(Calculations_forecast!W$9,current_projections!$2:$2,0)),"n/a")</f>
        <v>611.1</v>
      </c>
      <c r="X69" s="60">
        <f>IFERROR(INDEX(current_projections!$A:$AEK,MATCH(Calculations_forecast!$B69,current_projections!$A:$A,0),MATCH(Calculations_forecast!X$9,current_projections!$2:$2,0)),"n/a")</f>
        <v>605</v>
      </c>
      <c r="Y69" s="60">
        <f>IFERROR(INDEX(current_projections!$A:$AEK,MATCH(Calculations_forecast!$B69,current_projections!$A:$A,0),MATCH(Calculations_forecast!Y$9,current_projections!$2:$2,0)),"n/a")</f>
        <v>620.6</v>
      </c>
      <c r="Z69" s="60">
        <f>IFERROR(INDEX(current_projections!$A:$AEK,MATCH(Calculations_forecast!$B69,current_projections!$A:$A,0),MATCH(Calculations_forecast!Z$9,current_projections!$2:$2,0)),"n/a")</f>
        <v>622.70000000000005</v>
      </c>
      <c r="AA69" s="60">
        <f>IFERROR(INDEX(current_projections!$A:$AEK,MATCH(Calculations_forecast!$B69,current_projections!$A:$A,0),MATCH(Calculations_forecast!AA$9,current_projections!$2:$2,0)),"n/a")</f>
        <v>616.5</v>
      </c>
      <c r="AB69" s="60">
        <f>IFERROR(INDEX(current_projections!$A:$AEK,MATCH(Calculations_forecast!$B69,current_projections!$A:$A,0),MATCH(Calculations_forecast!AB$9,current_projections!$2:$2,0)),"n/a")</f>
        <v>614.4</v>
      </c>
      <c r="AC69" s="60">
        <f>IFERROR(INDEX(current_projections!$A:$AEK,MATCH(Calculations_forecast!$B69,current_projections!$A:$A,0),MATCH(Calculations_forecast!AC$9,current_projections!$2:$2,0)),"n/a")</f>
        <v>615.29999999999995</v>
      </c>
      <c r="AD69" s="60">
        <f>IFERROR(INDEX(current_projections!$A:$AEK,MATCH(Calculations_forecast!$B69,current_projections!$A:$A,0),MATCH(Calculations_forecast!AD$9,current_projections!$2:$2,0)),"n/a")</f>
        <v>616.70000000000005</v>
      </c>
      <c r="AE69" s="60">
        <f>IFERROR(INDEX(current_projections!$A:$AEK,MATCH(Calculations_forecast!$B69,current_projections!$A:$A,0),MATCH(Calculations_forecast!AE$9,current_projections!$2:$2,0)),"n/a")</f>
        <v>620.9</v>
      </c>
      <c r="AF69" s="60">
        <f>IFERROR(INDEX(current_projections!$A:$AEK,MATCH(Calculations_forecast!$B69,current_projections!$A:$A,0),MATCH(Calculations_forecast!AF$9,current_projections!$2:$2,0)),"n/a")</f>
        <v>628.79999999999995</v>
      </c>
      <c r="AG69" s="60">
        <f>IFERROR(INDEX(current_projections!$A:$AEK,MATCH(Calculations_forecast!$B69,current_projections!$A:$A,0),MATCH(Calculations_forecast!AG$9,current_projections!$2:$2,0)),"n/a")</f>
        <v>635.1</v>
      </c>
      <c r="AH69" s="60">
        <f>IFERROR(INDEX(current_projections!$A:$AEK,MATCH(Calculations_forecast!$B69,current_projections!$A:$A,0),MATCH(Calculations_forecast!AH$9,current_projections!$2:$2,0)),"n/a")</f>
        <v>630.70000000000005</v>
      </c>
      <c r="AI69" s="60">
        <f>IFERROR(INDEX(current_projections!$A:$AEK,MATCH(Calculations_forecast!$B69,current_projections!$A:$A,0),MATCH(Calculations_forecast!AI$9,current_projections!$2:$2,0)),"n/a")</f>
        <v>631.1</v>
      </c>
      <c r="AJ69" s="60">
        <f>IFERROR(INDEX(current_projections!$A:$AEK,MATCH(Calculations_forecast!$B69,current_projections!$A:$A,0),MATCH(Calculations_forecast!AJ$9,current_projections!$2:$2,0)),"n/a")</f>
        <v>643.29999999999995</v>
      </c>
      <c r="AK69" s="60">
        <f>IFERROR(INDEX(current_projections!$A:$AEK,MATCH(Calculations_forecast!$B69,current_projections!$A:$A,0),MATCH(Calculations_forecast!AK$9,current_projections!$2:$2,0)),"n/a")</f>
        <v>647.5</v>
      </c>
      <c r="AL69" s="60">
        <f>IFERROR(INDEX(current_projections!$A:$AEK,MATCH(Calculations_forecast!$B69,current_projections!$A:$A,0),MATCH(Calculations_forecast!AL$9,current_projections!$2:$2,0)),"n/a")</f>
        <v>653</v>
      </c>
      <c r="AM69" s="60">
        <f>IFERROR(INDEX(current_projections!$A:$AEK,MATCH(Calculations_forecast!$B69,current_projections!$A:$A,0),MATCH(Calculations_forecast!AM$9,current_projections!$2:$2,0)),"n/a")</f>
        <v>652</v>
      </c>
      <c r="AN69" s="60">
        <f>IFERROR(INDEX(current_projections!$A:$AEK,MATCH(Calculations_forecast!$B69,current_projections!$A:$A,0),MATCH(Calculations_forecast!AN$9,current_projections!$2:$2,0)),"n/a")</f>
        <v>658.6</v>
      </c>
      <c r="AO69" s="60">
        <f>IFERROR(INDEX(current_projections!$A:$AEK,MATCH(Calculations_forecast!$B69,current_projections!$A:$A,0),MATCH(Calculations_forecast!AO$9,current_projections!$2:$2,0)),"n/a")</f>
        <v>660.2</v>
      </c>
      <c r="AP69" s="60">
        <f>IFERROR(INDEX(current_projections!$A:$AEK,MATCH(Calculations_forecast!$B69,current_projections!$A:$A,0),MATCH(Calculations_forecast!AP$9,current_projections!$2:$2,0)),"n/a")</f>
        <v>660.9</v>
      </c>
      <c r="AQ69" s="60">
        <f>IFERROR(INDEX(current_projections!$A:$AEK,MATCH(Calculations_forecast!$B69,current_projections!$A:$A,0),MATCH(Calculations_forecast!AQ$9,current_projections!$2:$2,0)),"n/a")</f>
        <v>678.5</v>
      </c>
      <c r="AR69" s="60">
        <f>IFERROR(INDEX(current_projections!$A:$AEK,MATCH(Calculations_forecast!$B69,current_projections!$A:$A,0),MATCH(Calculations_forecast!AR$9,current_projections!$2:$2,0)),"n/a")</f>
        <v>691.9</v>
      </c>
      <c r="AS69" s="60">
        <f>IFERROR(INDEX(current_projections!$A:$AEK,MATCH(Calculations_forecast!$B69,current_projections!$A:$A,0),MATCH(Calculations_forecast!AS$9,current_projections!$2:$2,0)),"n/a")</f>
        <v>684</v>
      </c>
      <c r="AT69" s="60">
        <f>IFERROR(INDEX(current_projections!$A:$AEK,MATCH(Calculations_forecast!$B69,current_projections!$A:$A,0),MATCH(Calculations_forecast!AT$9,current_projections!$2:$2,0)),"n/a")</f>
        <v>687.4</v>
      </c>
      <c r="AU69" s="60">
        <f>IFERROR(INDEX(current_projections!$A:$AEK,MATCH(Calculations_forecast!$B69,current_projections!$A:$A,0),MATCH(Calculations_forecast!AU$9,current_projections!$2:$2,0)),"n/a")</f>
        <v>700.9</v>
      </c>
      <c r="AV69" s="60">
        <f>IFERROR(INDEX(current_projections!$A:$AEK,MATCH(Calculations_forecast!$B69,current_projections!$A:$A,0),MATCH(Calculations_forecast!AV$9,current_projections!$2:$2,0)),"n/a")</f>
        <v>718.9</v>
      </c>
      <c r="AW69" s="60">
        <f>IFERROR(INDEX(current_projections!$A:$AEK,MATCH(Calculations_forecast!$B69,current_projections!$A:$A,0),MATCH(Calculations_forecast!AW$9,current_projections!$2:$2,0)),"n/a")</f>
        <v>715.9</v>
      </c>
      <c r="AX69" s="60">
        <f>IFERROR(INDEX(current_projections!$A:$AEK,MATCH(Calculations_forecast!$B69,current_projections!$A:$A,0),MATCH(Calculations_forecast!AX$9,current_projections!$2:$2,0)),"n/a")</f>
        <v>728.8</v>
      </c>
      <c r="AY69" s="60">
        <f>IFERROR(INDEX(current_projections!$A:$AEK,MATCH(Calculations_forecast!$B69,current_projections!$A:$A,0),MATCH(Calculations_forecast!AY$9,current_projections!$2:$2,0)),"n/a")</f>
        <v>729.3</v>
      </c>
      <c r="AZ69" s="60">
        <f>IFERROR(INDEX(current_projections!$A:$AEK,MATCH(Calculations_forecast!$B69,current_projections!$A:$A,0),MATCH(Calculations_forecast!AZ$9,current_projections!$2:$2,0)),"n/a")</f>
        <v>732.3</v>
      </c>
      <c r="BA69" s="60">
        <f>IFERROR(INDEX(current_projections!$A:$AEK,MATCH(Calculations_forecast!$B69,current_projections!$A:$A,0),MATCH(Calculations_forecast!BA$9,current_projections!$2:$2,0)),"n/a")</f>
        <v>744.3</v>
      </c>
      <c r="BB69" s="60">
        <f>IFERROR(INDEX(current_projections!$A:$AEK,MATCH(Calculations_forecast!$B69,current_projections!$A:$A,0),MATCH(Calculations_forecast!BB$9,current_projections!$2:$2,0)),"n/a")</f>
        <v>761.9</v>
      </c>
      <c r="BC69" s="60">
        <f>IFERROR(INDEX(current_projections!$A:$AEK,MATCH(Calculations_forecast!$B69,current_projections!$A:$A,0),MATCH(Calculations_forecast!BC$9,current_projections!$2:$2,0)),"n/a")</f>
        <v>773.9</v>
      </c>
      <c r="BD69" s="60">
        <f>IFERROR(INDEX(current_projections!$A:$AEK,MATCH(Calculations_forecast!$B69,current_projections!$A:$A,0),MATCH(Calculations_forecast!BD$9,current_projections!$2:$2,0)),"n/a")</f>
        <v>788.3</v>
      </c>
      <c r="BE69" s="60">
        <f>IFERROR(INDEX(current_projections!$A:$AEK,MATCH(Calculations_forecast!$B69,current_projections!$A:$A,0),MATCH(Calculations_forecast!BE$9,current_projections!$2:$2,0)),"n/a")</f>
        <v>808.7</v>
      </c>
      <c r="BF69" s="60">
        <f>IFERROR(INDEX(current_projections!$A:$AEK,MATCH(Calculations_forecast!$B69,current_projections!$A:$A,0),MATCH(Calculations_forecast!BF$9,current_projections!$2:$2,0)),"n/a")</f>
        <v>782.5</v>
      </c>
      <c r="BG69" s="60">
        <f>IFERROR(INDEX(current_projections!$A:$AEK,MATCH(Calculations_forecast!$B69,current_projections!$A:$A,0),MATCH(Calculations_forecast!BG$9,current_projections!$2:$2,0)),"n/a")</f>
        <v>789.2</v>
      </c>
      <c r="BH69" s="60">
        <f>IFERROR(INDEX(current_projections!$A:$AEK,MATCH(Calculations_forecast!$B69,current_projections!$A:$A,0),MATCH(Calculations_forecast!BH$9,current_projections!$2:$2,0)),"n/a")</f>
        <v>813.1</v>
      </c>
      <c r="BI69" s="60">
        <f>IFERROR(INDEX(current_projections!$A:$AEK,MATCH(Calculations_forecast!$B69,current_projections!$A:$A,0),MATCH(Calculations_forecast!BI$9,current_projections!$2:$2,0)),"n/a")</f>
        <v>812.3</v>
      </c>
      <c r="BJ69" s="60">
        <f>IFERROR(INDEX(current_projections!$A:$AEK,MATCH(Calculations_forecast!$B69,current_projections!$A:$A,0),MATCH(Calculations_forecast!BJ$9,current_projections!$2:$2,0)),"n/a")</f>
        <v>838.4</v>
      </c>
      <c r="BK69" s="60">
        <f>IFERROR(INDEX(current_projections!$A:$AEK,MATCH(Calculations_forecast!$B69,current_projections!$A:$A,0),MATCH(Calculations_forecast!BK$9,current_projections!$2:$2,0)),"n/a")</f>
        <v>846</v>
      </c>
      <c r="BL69" s="60">
        <f>IFERROR(INDEX(current_projections!$A:$AEK,MATCH(Calculations_forecast!$B69,current_projections!$A:$A,0),MATCH(Calculations_forecast!BL$9,current_projections!$2:$2,0)),"n/a")</f>
        <v>868.3</v>
      </c>
      <c r="BM69" s="60">
        <f>IFERROR(INDEX(current_projections!$A:$AEK,MATCH(Calculations_forecast!$B69,current_projections!$A:$A,0),MATCH(Calculations_forecast!BM$9,current_projections!$2:$2,0)),"n/a")</f>
        <v>894.2</v>
      </c>
      <c r="BN69" s="60">
        <f>IFERROR(INDEX(current_projections!$A:$AEK,MATCH(Calculations_forecast!$B69,current_projections!$A:$A,0),MATCH(Calculations_forecast!BN$9,current_projections!$2:$2,0)),"n/a")</f>
        <v>894.7</v>
      </c>
      <c r="BO69" s="60">
        <f>IFERROR(INDEX(current_projections!$A:$AEK,MATCH(Calculations_forecast!$B69,current_projections!$A:$A,0),MATCH(Calculations_forecast!BO$9,current_projections!$2:$2,0)),"n/a")</f>
        <v>892.2</v>
      </c>
      <c r="BP69" s="60">
        <f>IFERROR(INDEX(current_projections!$A:$AEK,MATCH(Calculations_forecast!$B69,current_projections!$A:$A,0),MATCH(Calculations_forecast!BP$9,current_projections!$2:$2,0)),"n/a")</f>
        <v>921.1</v>
      </c>
      <c r="BQ69" s="60">
        <f>IFERROR(INDEX(current_projections!$A:$AEK,MATCH(Calculations_forecast!$B69,current_projections!$A:$A,0),MATCH(Calculations_forecast!BQ$9,current_projections!$2:$2,0)),"n/a")</f>
        <v>953</v>
      </c>
      <c r="BR69" s="60">
        <f>IFERROR(INDEX(current_projections!$A:$AEK,MATCH(Calculations_forecast!$B69,current_projections!$A:$A,0),MATCH(Calculations_forecast!BR$9,current_projections!$2:$2,0)),"n/a")</f>
        <v>941.8</v>
      </c>
      <c r="BS69" s="60">
        <f>IFERROR(INDEX(current_projections!$A:$AEK,MATCH(Calculations_forecast!$B69,current_projections!$A:$A,0),MATCH(Calculations_forecast!BS$9,current_projections!$2:$2,0)),"n/a")</f>
        <v>947.9</v>
      </c>
      <c r="BT69" s="60">
        <f>IFERROR(INDEX(current_projections!$A:$AEK,MATCH(Calculations_forecast!$B69,current_projections!$A:$A,0),MATCH(Calculations_forecast!BT$9,current_projections!$2:$2,0)),"n/a")</f>
        <v>960.8</v>
      </c>
      <c r="BU69" s="60">
        <f>IFERROR(INDEX(current_projections!$A:$AEK,MATCH(Calculations_forecast!$B69,current_projections!$A:$A,0),MATCH(Calculations_forecast!BU$9,current_projections!$2:$2,0)),"n/a")</f>
        <v>959.5</v>
      </c>
      <c r="BV69" s="60">
        <f>IFERROR(INDEX(current_projections!$A:$AEK,MATCH(Calculations_forecast!$B69,current_projections!$A:$A,0),MATCH(Calculations_forecast!BV$9,current_projections!$2:$2,0)),"n/a")</f>
        <v>975.7</v>
      </c>
      <c r="BW69" s="60">
        <f>IFERROR(INDEX(current_projections!$A:$AEK,MATCH(Calculations_forecast!$B69,current_projections!$A:$A,0),MATCH(Calculations_forecast!BW$9,current_projections!$2:$2,0)),"n/a")</f>
        <v>947.7</v>
      </c>
      <c r="BX69" s="60">
        <f>IFERROR(INDEX(current_projections!$A:$AEK,MATCH(Calculations_forecast!$B69,current_projections!$A:$A,0),MATCH(Calculations_forecast!BX$9,current_projections!$2:$2,0)),"n/a")</f>
        <v>940.6</v>
      </c>
      <c r="BY69" s="60">
        <f>IFERROR(INDEX(current_projections!$A:$AEK,MATCH(Calculations_forecast!$B69,current_projections!$A:$A,0),MATCH(Calculations_forecast!BY$9,current_projections!$2:$2,0)),"n/a")</f>
        <v>936.1</v>
      </c>
      <c r="BZ69" s="60">
        <f>IFERROR(INDEX(current_projections!$A:$AEK,MATCH(Calculations_forecast!$B69,current_projections!$A:$A,0),MATCH(Calculations_forecast!BZ$9,current_projections!$2:$2,0)),"n/a")</f>
        <v>962.1</v>
      </c>
      <c r="CA69" s="60">
        <f>IFERROR(INDEX(current_projections!$A:$AEK,MATCH(Calculations_forecast!$B69,current_projections!$A:$A,0),MATCH(Calculations_forecast!CA$9,current_projections!$2:$2,0)),"n/a")</f>
        <v>944.5</v>
      </c>
      <c r="CB69" s="60">
        <f>IFERROR(INDEX(current_projections!$A:$AEK,MATCH(Calculations_forecast!$B69,current_projections!$A:$A,0),MATCH(Calculations_forecast!CB$9,current_projections!$2:$2,0)),"n/a")</f>
        <v>963.7</v>
      </c>
      <c r="CC69" s="60">
        <f>IFERROR(INDEX(current_projections!$A:$AEK,MATCH(Calculations_forecast!$B69,current_projections!$A:$A,0),MATCH(Calculations_forecast!CC$9,current_projections!$2:$2,0)),"n/a")</f>
        <v>971.6</v>
      </c>
      <c r="CD69" s="60">
        <f>IFERROR(INDEX(current_projections!$A:$AEK,MATCH(Calculations_forecast!$B69,current_projections!$A:$A,0),MATCH(Calculations_forecast!CD$9,current_projections!$2:$2,0)),"n/a")</f>
        <v>967.1</v>
      </c>
      <c r="CE69" s="60">
        <f>IFERROR(INDEX(current_projections!$A:$AEK,MATCH(Calculations_forecast!$B69,current_projections!$A:$A,0),MATCH(Calculations_forecast!CE$9,current_projections!$2:$2,0)),"n/a")</f>
        <v>983.2</v>
      </c>
      <c r="CF69" s="60">
        <f>IFERROR(INDEX(current_projections!$A:$AEK,MATCH(Calculations_forecast!$B69,current_projections!$A:$A,0),MATCH(Calculations_forecast!CF$9,current_projections!$2:$2,0)),"n/a")</f>
        <v>984.5</v>
      </c>
      <c r="CG69" s="60">
        <f>IFERROR(INDEX(current_projections!$A:$AEK,MATCH(Calculations_forecast!$B69,current_projections!$A:$A,0),MATCH(Calculations_forecast!CG$9,current_projections!$2:$2,0)),"n/a")</f>
        <v>980.1</v>
      </c>
      <c r="CH69" s="60">
        <f>IFERROR(INDEX(current_projections!$A:$AEK,MATCH(Calculations_forecast!$B69,current_projections!$A:$A,0),MATCH(Calculations_forecast!CH$9,current_projections!$2:$2,0)),"n/a")</f>
        <v>981.3</v>
      </c>
      <c r="CI69" s="60">
        <f>IFERROR(INDEX(current_projections!$A:$AEK,MATCH(Calculations_forecast!$B69,current_projections!$A:$A,0),MATCH(Calculations_forecast!CI$9,current_projections!$2:$2,0)),"n/a")</f>
        <v>992.5</v>
      </c>
      <c r="CJ69" s="60">
        <f>IFERROR(INDEX(current_projections!$A:$AEK,MATCH(Calculations_forecast!$B69,current_projections!$A:$A,0),MATCH(Calculations_forecast!CJ$9,current_projections!$2:$2,0)),"n/a")</f>
        <v>996.6</v>
      </c>
      <c r="CK69" s="60">
        <f>IFERROR(INDEX(current_projections!$A:$AEK,MATCH(Calculations_forecast!$B69,current_projections!$A:$A,0),MATCH(Calculations_forecast!CK$9,current_projections!$2:$2,0)),"n/a")</f>
        <v>983.4</v>
      </c>
      <c r="CL69" s="60">
        <f>IFERROR(INDEX(current_projections!$A:$AEK,MATCH(Calculations_forecast!$B69,current_projections!$A:$A,0),MATCH(Calculations_forecast!CL$9,current_projections!$2:$2,0)),"n/a")</f>
        <v>958.8</v>
      </c>
      <c r="CM69" s="60">
        <f>IFERROR(INDEX(current_projections!$A:$AEK,MATCH(Calculations_forecast!$B69,current_projections!$A:$A,0),MATCH(Calculations_forecast!CM$9,current_projections!$2:$2,0)),"n/a")</f>
        <v>962.4</v>
      </c>
      <c r="CN69" s="60">
        <f>IFERROR(INDEX(current_projections!$A:$AEK,MATCH(Calculations_forecast!$B69,current_projections!$A:$A,0),MATCH(Calculations_forecast!CN$9,current_projections!$2:$2,0)),"n/a")</f>
        <v>959.9</v>
      </c>
      <c r="CO69" s="60">
        <f>IFERROR(INDEX(current_projections!$A:$AEK,MATCH(Calculations_forecast!$B69,current_projections!$A:$A,0),MATCH(Calculations_forecast!CO$9,current_projections!$2:$2,0)),"n/a")</f>
        <v>973.4</v>
      </c>
      <c r="CP69" s="60">
        <f>IFERROR(INDEX(current_projections!$A:$AEK,MATCH(Calculations_forecast!$B69,current_projections!$A:$A,0),MATCH(Calculations_forecast!CP$9,current_projections!$2:$2,0)),"n/a")</f>
        <v>974.1</v>
      </c>
      <c r="CQ69" s="60">
        <f>IFERROR(INDEX(current_projections!$A:$AEK,MATCH(Calculations_forecast!$B69,current_projections!$A:$A,0),MATCH(Calculations_forecast!CQ$9,current_projections!$2:$2,0)),"n/a")</f>
        <v>942.2</v>
      </c>
      <c r="CR69" s="60">
        <f>IFERROR(INDEX(current_projections!$A:$AEK,MATCH(Calculations_forecast!$B69,current_projections!$A:$A,0),MATCH(Calculations_forecast!CR$9,current_projections!$2:$2,0)),"n/a")</f>
        <v>932.3</v>
      </c>
      <c r="CS69" s="60">
        <f>IFERROR(INDEX(current_projections!$A:$AEK,MATCH(Calculations_forecast!$B69,current_projections!$A:$A,0),MATCH(Calculations_forecast!CS$9,current_projections!$2:$2,0)),"n/a")</f>
        <v>928.8</v>
      </c>
      <c r="CT69" s="60">
        <f>IFERROR(INDEX(current_projections!$A:$AEK,MATCH(Calculations_forecast!$B69,current_projections!$A:$A,0),MATCH(Calculations_forecast!CT$9,current_projections!$2:$2,0)),"n/a")</f>
        <v>930.4</v>
      </c>
      <c r="CU69" s="60">
        <f>IFERROR(INDEX(current_projections!$A:$AEK,MATCH(Calculations_forecast!$B69,current_projections!$A:$A,0),MATCH(Calculations_forecast!CU$9,current_projections!$2:$2,0)),"n/a")</f>
        <v>897.9</v>
      </c>
      <c r="CV69" s="60">
        <f>IFERROR(INDEX(current_projections!$A:$AEK,MATCH(Calculations_forecast!$B69,current_projections!$A:$A,0),MATCH(Calculations_forecast!CV$9,current_projections!$2:$2,0)),"n/a")</f>
        <v>894.1</v>
      </c>
      <c r="CW69" s="60">
        <f>IFERROR(INDEX(current_projections!$A:$AEK,MATCH(Calculations_forecast!$B69,current_projections!$A:$A,0),MATCH(Calculations_forecast!CW$9,current_projections!$2:$2,0)),"n/a")</f>
        <v>915.8</v>
      </c>
      <c r="CX69" s="60">
        <f>IFERROR(INDEX(current_projections!$A:$AEK,MATCH(Calculations_forecast!$B69,current_projections!$A:$A,0),MATCH(Calculations_forecast!CX$9,current_projections!$2:$2,0)),"n/a")</f>
        <v>891.7</v>
      </c>
      <c r="CY69" s="60">
        <f>IFERROR(INDEX(current_projections!$A:$AEK,MATCH(Calculations_forecast!$B69,current_projections!$A:$A,0),MATCH(Calculations_forecast!CY$9,current_projections!$2:$2,0)),"n/a")</f>
        <v>889.2</v>
      </c>
      <c r="CZ69" s="60">
        <f>IFERROR(INDEX(current_projections!$A:$AEK,MATCH(Calculations_forecast!$B69,current_projections!$A:$A,0),MATCH(Calculations_forecast!CZ$9,current_projections!$2:$2,0)),"n/a")</f>
        <v>886.2</v>
      </c>
      <c r="DA69" s="60">
        <f>IFERROR(INDEX(current_projections!$A:$AEK,MATCH(Calculations_forecast!$B69,current_projections!$A:$A,0),MATCH(Calculations_forecast!DA$9,current_projections!$2:$2,0)),"n/a")</f>
        <v>879.1</v>
      </c>
      <c r="DB69" s="60">
        <f>IFERROR(INDEX(current_projections!$A:$AEK,MATCH(Calculations_forecast!$B69,current_projections!$A:$A,0),MATCH(Calculations_forecast!DB$9,current_projections!$2:$2,0)),"n/a")</f>
        <v>849.1</v>
      </c>
      <c r="DC69" s="60">
        <f>IFERROR(INDEX(current_projections!$A:$AEK,MATCH(Calculations_forecast!$B69,current_projections!$A:$A,0),MATCH(Calculations_forecast!DC$9,current_projections!$2:$2,0)),"n/a")</f>
        <v>865.9</v>
      </c>
      <c r="DD69" s="60">
        <f>IFERROR(INDEX(current_projections!$A:$AEK,MATCH(Calculations_forecast!$B69,current_projections!$A:$A,0),MATCH(Calculations_forecast!DD$9,current_projections!$2:$2,0)),"n/a")</f>
        <v>874.1</v>
      </c>
      <c r="DE69" s="60">
        <f>IFERROR(INDEX(current_projections!$A:$AEK,MATCH(Calculations_forecast!$B69,current_projections!$A:$A,0),MATCH(Calculations_forecast!DE$9,current_projections!$2:$2,0)),"n/a")</f>
        <v>862.5</v>
      </c>
      <c r="DF69" s="60">
        <f>IFERROR(INDEX(current_projections!$A:$AEK,MATCH(Calculations_forecast!$B69,current_projections!$A:$A,0),MATCH(Calculations_forecast!DF$9,current_projections!$2:$2,0)),"n/a")</f>
        <v>858.3</v>
      </c>
      <c r="DG69" s="60">
        <f>IFERROR(INDEX(current_projections!$A:$AEK,MATCH(Calculations_forecast!$B69,current_projections!$A:$A,0),MATCH(Calculations_forecast!DG$9,current_projections!$2:$2,0)),"n/a")</f>
        <v>846.2</v>
      </c>
      <c r="DH69" s="60">
        <f>IFERROR(INDEX(current_projections!$A:$AEK,MATCH(Calculations_forecast!$B69,current_projections!$A:$A,0),MATCH(Calculations_forecast!DH$9,current_projections!$2:$2,0)),"n/a")</f>
        <v>865</v>
      </c>
      <c r="DI69" s="60">
        <f>IFERROR(INDEX(current_projections!$A:$AEK,MATCH(Calculations_forecast!$B69,current_projections!$A:$A,0),MATCH(Calculations_forecast!DI$9,current_projections!$2:$2,0)),"n/a")</f>
        <v>861.3</v>
      </c>
      <c r="DJ69" s="60">
        <f>IFERROR(INDEX(current_projections!$A:$AEK,MATCH(Calculations_forecast!$B69,current_projections!$A:$A,0),MATCH(Calculations_forecast!DJ$9,current_projections!$2:$2,0)),"n/a")</f>
        <v>859.9</v>
      </c>
      <c r="DK69" s="60">
        <f>IFERROR(INDEX(current_projections!$A:$AEK,MATCH(Calculations_forecast!$B69,current_projections!$A:$A,0),MATCH(Calculations_forecast!DK$9,current_projections!$2:$2,0)),"n/a")</f>
        <v>838.5</v>
      </c>
      <c r="DL69" s="60">
        <f>IFERROR(INDEX(current_projections!$A:$AEK,MATCH(Calculations_forecast!$B69,current_projections!$A:$A,0),MATCH(Calculations_forecast!DL$9,current_projections!$2:$2,0)),"n/a")</f>
        <v>854.9</v>
      </c>
      <c r="DM69" s="60">
        <f>IFERROR(INDEX(current_projections!$A:$AEK,MATCH(Calculations_forecast!$B69,current_projections!$A:$A,0),MATCH(Calculations_forecast!DM$9,current_projections!$2:$2,0)),"n/a")</f>
        <v>851.6</v>
      </c>
      <c r="DN69" s="60">
        <f>IFERROR(INDEX(current_projections!$A:$AEK,MATCH(Calculations_forecast!$B69,current_projections!$A:$A,0),MATCH(Calculations_forecast!DN$9,current_projections!$2:$2,0)),"n/a")</f>
        <v>857</v>
      </c>
      <c r="DO69" s="60">
        <f>IFERROR(INDEX(current_projections!$A:$AEK,MATCH(Calculations_forecast!$B69,current_projections!$A:$A,0),MATCH(Calculations_forecast!DO$9,current_projections!$2:$2,0)),"n/a")</f>
        <v>856.3</v>
      </c>
      <c r="DP69" s="60">
        <f>IFERROR(INDEX(current_projections!$A:$AEK,MATCH(Calculations_forecast!$B69,current_projections!$A:$A,0),MATCH(Calculations_forecast!DP$9,current_projections!$2:$2,0)),"n/a")</f>
        <v>855.4</v>
      </c>
      <c r="DQ69" s="60">
        <f>IFERROR(INDEX(current_projections!$A:$AEK,MATCH(Calculations_forecast!$B69,current_projections!$A:$A,0),MATCH(Calculations_forecast!DQ$9,current_projections!$2:$2,0)),"n/a")</f>
        <v>869</v>
      </c>
      <c r="DR69" s="60">
        <f>IFERROR(INDEX(current_projections!$A:$AEK,MATCH(Calculations_forecast!$B69,current_projections!$A:$A,0),MATCH(Calculations_forecast!DR$9,current_projections!$2:$2,0)),"n/a")</f>
        <v>886.8</v>
      </c>
      <c r="DS69" s="60">
        <f>IFERROR(INDEX(current_projections!$A:$AEK,MATCH(Calculations_forecast!$B69,current_projections!$A:$A,0),MATCH(Calculations_forecast!DS$9,current_projections!$2:$2,0)),"n/a")</f>
        <v>857.6</v>
      </c>
      <c r="DT69" s="60">
        <f>IFERROR(INDEX(current_projections!$A:$AEK,MATCH(Calculations_forecast!$B69,current_projections!$A:$A,0),MATCH(Calculations_forecast!DT$9,current_projections!$2:$2,0)),"n/a")</f>
        <v>884.1</v>
      </c>
      <c r="DU69" s="60">
        <f>IFERROR(INDEX(current_projections!$A:$AEK,MATCH(Calculations_forecast!$B69,current_projections!$A:$A,0),MATCH(Calculations_forecast!DU$9,current_projections!$2:$2,0)),"n/a")</f>
        <v>867</v>
      </c>
      <c r="DV69" s="60">
        <f>IFERROR(INDEX(current_projections!$A:$AEK,MATCH(Calculations_forecast!$B69,current_projections!$A:$A,0),MATCH(Calculations_forecast!DV$9,current_projections!$2:$2,0)),"n/a")</f>
        <v>868.9</v>
      </c>
      <c r="DW69" s="60">
        <f>IFERROR(INDEX(current_projections!$A:$AEK,MATCH(Calculations_forecast!$B69,current_projections!$A:$A,0),MATCH(Calculations_forecast!DW$9,current_projections!$2:$2,0)),"n/a")</f>
        <v>887.5</v>
      </c>
      <c r="DX69" s="60">
        <f>IFERROR(INDEX(current_projections!$A:$AEK,MATCH(Calculations_forecast!$B69,current_projections!$A:$A,0),MATCH(Calculations_forecast!DX$9,current_projections!$2:$2,0)),"n/a")</f>
        <v>900.4</v>
      </c>
      <c r="DY69" s="60">
        <f>IFERROR(INDEX(current_projections!$A:$AEK,MATCH(Calculations_forecast!$B69,current_projections!$A:$A,0),MATCH(Calculations_forecast!DY$9,current_projections!$2:$2,0)),"n/a")</f>
        <v>905.8</v>
      </c>
      <c r="DZ69" s="60">
        <f>IFERROR(INDEX(current_projections!$A:$AEK,MATCH(Calculations_forecast!$B69,current_projections!$A:$A,0),MATCH(Calculations_forecast!DZ$9,current_projections!$2:$2,0)),"n/a")</f>
        <v>916.6</v>
      </c>
      <c r="EA69" s="60">
        <f>IFERROR(INDEX(current_projections!$A:$AEK,MATCH(Calculations_forecast!$B69,current_projections!$A:$A,0),MATCH(Calculations_forecast!EA$9,current_projections!$2:$2,0)),"n/a")</f>
        <v>946.9</v>
      </c>
      <c r="EB69" s="60">
        <f>IFERROR(INDEX(current_projections!$A:$AEK,MATCH(Calculations_forecast!$B69,current_projections!$A:$A,0),MATCH(Calculations_forecast!EB$9,current_projections!$2:$2,0)),"n/a")</f>
        <v>965.3</v>
      </c>
      <c r="EC69" s="60">
        <f>IFERROR(INDEX(current_projections!$A:$AEK,MATCH(Calculations_forecast!$B69,current_projections!$A:$A,0),MATCH(Calculations_forecast!EC$9,current_projections!$2:$2,0)),"n/a")</f>
        <v>974.8</v>
      </c>
      <c r="ED69" s="60">
        <f>IFERROR(INDEX(current_projections!$A:$AEK,MATCH(Calculations_forecast!$B69,current_projections!$A:$A,0),MATCH(Calculations_forecast!ED$9,current_projections!$2:$2,0)),"n/a")</f>
        <v>991.3</v>
      </c>
      <c r="EE69" s="60">
        <f>IFERROR(INDEX(current_projections!$A:$AEK,MATCH(Calculations_forecast!$B69,current_projections!$A:$A,0),MATCH(Calculations_forecast!EE$9,current_projections!$2:$2,0)),"n/a")</f>
        <v>1002.2</v>
      </c>
      <c r="EF69" s="60">
        <f>IFERROR(INDEX(current_projections!$A:$AEK,MATCH(Calculations_forecast!$B69,current_projections!$A:$A,0),MATCH(Calculations_forecast!EF$9,current_projections!$2:$2,0)),"n/a")</f>
        <v>1036.7</v>
      </c>
      <c r="EG69" s="60">
        <f>IFERROR(INDEX(current_projections!$A:$AEK,MATCH(Calculations_forecast!$B69,current_projections!$A:$A,0),MATCH(Calculations_forecast!EG$9,current_projections!$2:$2,0)),"n/a")</f>
        <v>1036.4000000000001</v>
      </c>
      <c r="EH69" s="60">
        <f>IFERROR(INDEX(current_projections!$A:$AEK,MATCH(Calculations_forecast!$B69,current_projections!$A:$A,0),MATCH(Calculations_forecast!EH$9,current_projections!$2:$2,0)),"n/a")</f>
        <v>1055.7</v>
      </c>
      <c r="EI69" s="60">
        <f>IFERROR(INDEX(current_projections!$A:$AEK,MATCH(Calculations_forecast!$B69,current_projections!$A:$A,0),MATCH(Calculations_forecast!EI$9,current_projections!$2:$2,0)),"n/a")</f>
        <v>1067.2</v>
      </c>
      <c r="EJ69" s="60">
        <f>IFERROR(INDEX(current_projections!$A:$AEK,MATCH(Calculations_forecast!$B69,current_projections!$A:$A,0),MATCH(Calculations_forecast!EJ$9,current_projections!$2:$2,0)),"n/a")</f>
        <v>1073.5999999999999</v>
      </c>
      <c r="EK69" s="60">
        <f>IFERROR(INDEX(current_projections!$A:$AEK,MATCH(Calculations_forecast!$B69,current_projections!$A:$A,0),MATCH(Calculations_forecast!EK$9,current_projections!$2:$2,0)),"n/a")</f>
        <v>1085.5</v>
      </c>
      <c r="EL69" s="60">
        <f>IFERROR(INDEX(current_projections!$A:$AEK,MATCH(Calculations_forecast!$B69,current_projections!$A:$A,0),MATCH(Calculations_forecast!EL$9,current_projections!$2:$2,0)),"n/a")</f>
        <v>1083.5999999999999</v>
      </c>
      <c r="EM69" s="60">
        <f>IFERROR(INDEX(current_projections!$A:$AEK,MATCH(Calculations_forecast!$B69,current_projections!$A:$A,0),MATCH(Calculations_forecast!EM$9,current_projections!$2:$2,0)),"n/a")</f>
        <v>1095.7</v>
      </c>
      <c r="EN69" s="60">
        <f>IFERROR(INDEX(current_projections!$A:$AEK,MATCH(Calculations_forecast!$B69,current_projections!$A:$A,0),MATCH(Calculations_forecast!EN$9,current_projections!$2:$2,0)),"n/a")</f>
        <v>1094.5</v>
      </c>
      <c r="EO69" s="60">
        <f>IFERROR(INDEX(current_projections!$A:$AEK,MATCH(Calculations_forecast!$B69,current_projections!$A:$A,0),MATCH(Calculations_forecast!EO$9,current_projections!$2:$2,0)),"n/a")</f>
        <v>1102.9000000000001</v>
      </c>
      <c r="EP69" s="60">
        <f>IFERROR(INDEX(current_projections!$A:$AEK,MATCH(Calculations_forecast!$B69,current_projections!$A:$A,0),MATCH(Calculations_forecast!EP$9,current_projections!$2:$2,0)),"n/a")</f>
        <v>1103.3</v>
      </c>
      <c r="EQ69" s="60">
        <f>IFERROR(INDEX(current_projections!$A:$AEK,MATCH(Calculations_forecast!$B69,current_projections!$A:$A,0),MATCH(Calculations_forecast!EQ$9,current_projections!$2:$2,0)),"n/a")</f>
        <v>1131.9000000000001</v>
      </c>
      <c r="ER69" s="60">
        <f>IFERROR(INDEX(current_projections!$A:$AEK,MATCH(Calculations_forecast!$B69,current_projections!$A:$A,0),MATCH(Calculations_forecast!ER$9,current_projections!$2:$2,0)),"n/a")</f>
        <v>1124.0999999999999</v>
      </c>
      <c r="ES69" s="60">
        <f>IFERROR(INDEX(current_projections!$A:$AEK,MATCH(Calculations_forecast!$B69,current_projections!$A:$A,0),MATCH(Calculations_forecast!ES$9,current_projections!$2:$2,0)),"n/a")</f>
        <v>1113.9000000000001</v>
      </c>
      <c r="ET69" s="60">
        <f>IFERROR(INDEX(current_projections!$A:$AEK,MATCH(Calculations_forecast!$B69,current_projections!$A:$A,0),MATCH(Calculations_forecast!ET$9,current_projections!$2:$2,0)),"n/a")</f>
        <v>1130.2</v>
      </c>
      <c r="EU69" s="60">
        <f>IFERROR(INDEX(current_projections!$A:$AEK,MATCH(Calculations_forecast!$B69,current_projections!$A:$A,0),MATCH(Calculations_forecast!EU$9,current_projections!$2:$2,0)),"n/a")</f>
        <v>1123.5</v>
      </c>
      <c r="EV69" s="60">
        <f>IFERROR(INDEX(current_projections!$A:$AEK,MATCH(Calculations_forecast!$B69,current_projections!$A:$A,0),MATCH(Calculations_forecast!EV$9,current_projections!$2:$2,0)),"n/a")</f>
        <v>1141.9000000000001</v>
      </c>
      <c r="EW69" s="60">
        <f>IFERROR(INDEX(current_projections!$A:$AEK,MATCH(Calculations_forecast!$B69,current_projections!$A:$A,0),MATCH(Calculations_forecast!EW$9,current_projections!$2:$2,0)),"n/a")</f>
        <v>1151.7</v>
      </c>
      <c r="EX69" s="60">
        <f>IFERROR(INDEX(current_projections!$A:$AEK,MATCH(Calculations_forecast!$B69,current_projections!$A:$A,0),MATCH(Calculations_forecast!EX$9,current_projections!$2:$2,0)),"n/a")</f>
        <v>1170.8</v>
      </c>
      <c r="EY69" s="60">
        <f>IFERROR(INDEX(current_projections!$A:$AEK,MATCH(Calculations_forecast!$B69,current_projections!$A:$A,0),MATCH(Calculations_forecast!EY$9,current_projections!$2:$2,0)),"n/a")</f>
        <v>1188.4000000000001</v>
      </c>
      <c r="EZ69" s="60">
        <f>IFERROR(INDEX(current_projections!$A:$AEK,MATCH(Calculations_forecast!$B69,current_projections!$A:$A,0),MATCH(Calculations_forecast!EZ$9,current_projections!$2:$2,0)),"n/a")</f>
        <v>1213.5999999999999</v>
      </c>
      <c r="FA69" s="60">
        <f>IFERROR(INDEX(current_projections!$A:$AEK,MATCH(Calculations_forecast!$B69,current_projections!$A:$A,0),MATCH(Calculations_forecast!FA$9,current_projections!$2:$2,0)),"n/a")</f>
        <v>1228.8</v>
      </c>
      <c r="FB69" s="60">
        <f>IFERROR(INDEX(current_projections!$A:$AEK,MATCH(Calculations_forecast!$B69,current_projections!$A:$A,0),MATCH(Calculations_forecast!FB$9,current_projections!$2:$2,0)),"n/a")</f>
        <v>1244.3</v>
      </c>
      <c r="FC69" s="60">
        <f>IFERROR(INDEX(current_projections!$A:$AEK,MATCH(Calculations_forecast!$B69,current_projections!$A:$A,0),MATCH(Calculations_forecast!FC$9,current_projections!$2:$2,0)),"n/a")</f>
        <v>1260.0999999999999</v>
      </c>
      <c r="FD69" s="60">
        <f>IFERROR(INDEX(current_projections!$A:$AEK,MATCH(Calculations_forecast!$B69,current_projections!$A:$A,0),MATCH(Calculations_forecast!FD$9,current_projections!$2:$2,0)),"n/a")</f>
        <v>1289.7</v>
      </c>
      <c r="FE69" s="60">
        <f>IFERROR(INDEX(current_projections!$A:$AEK,MATCH(Calculations_forecast!$B69,current_projections!$A:$A,0),MATCH(Calculations_forecast!FE$9,current_projections!$2:$2,0)),"n/a")</f>
        <v>1301.3</v>
      </c>
      <c r="FF69" s="60">
        <f>IFERROR(INDEX(current_projections!$A:$AEK,MATCH(Calculations_forecast!$B69,current_projections!$A:$A,0),MATCH(Calculations_forecast!FF$9,current_projections!$2:$2,0)),"n/a")</f>
        <v>1321</v>
      </c>
      <c r="FG69" s="60">
        <f>IFERROR(INDEX(current_projections!$A:$AEK,MATCH(Calculations_forecast!$B69,current_projections!$A:$A,0),MATCH(Calculations_forecast!FG$9,current_projections!$2:$2,0)),"n/a")</f>
        <v>1336.1</v>
      </c>
      <c r="FH69" s="60">
        <f>IFERROR(INDEX(current_projections!$A:$AEK,MATCH(Calculations_forecast!$B69,current_projections!$A:$A,0),MATCH(Calculations_forecast!FH$9,current_projections!$2:$2,0)),"n/a")</f>
        <v>1353.9</v>
      </c>
      <c r="FI69" s="60">
        <f>IFERROR(INDEX(current_projections!$A:$AEK,MATCH(Calculations_forecast!$B69,current_projections!$A:$A,0),MATCH(Calculations_forecast!FI$9,current_projections!$2:$2,0)),"n/a")</f>
        <v>1348.1</v>
      </c>
      <c r="FJ69" s="60">
        <f>IFERROR(INDEX(current_projections!$A:$AEK,MATCH(Calculations_forecast!$B69,current_projections!$A:$A,0),MATCH(Calculations_forecast!FJ$9,current_projections!$2:$2,0)),"n/a")</f>
        <v>1346.2</v>
      </c>
      <c r="FK69" s="60">
        <f>IFERROR(INDEX(current_projections!$A:$AEK,MATCH(Calculations_forecast!$B69,current_projections!$A:$A,0),MATCH(Calculations_forecast!FK$9,current_projections!$2:$2,0)),"n/a")</f>
        <v>1327.7</v>
      </c>
      <c r="FL69" s="60">
        <f>IFERROR(INDEX(current_projections!$A:$AEK,MATCH(Calculations_forecast!$B69,current_projections!$A:$A,0),MATCH(Calculations_forecast!FL$9,current_projections!$2:$2,0)),"n/a")</f>
        <v>1322.9</v>
      </c>
      <c r="FM69" s="60">
        <f>IFERROR(INDEX(current_projections!$A:$AEK,MATCH(Calculations_forecast!$B69,current_projections!$A:$A,0),MATCH(Calculations_forecast!FM$9,current_projections!$2:$2,0)),"n/a")</f>
        <v>1294.4000000000001</v>
      </c>
      <c r="FN69" s="60">
        <f>IFERROR(INDEX(current_projections!$A:$AEK,MATCH(Calculations_forecast!$B69,current_projections!$A:$A,0),MATCH(Calculations_forecast!FN$9,current_projections!$2:$2,0)),"n/a")</f>
        <v>1299.4000000000001</v>
      </c>
      <c r="FO69" s="60">
        <f>IFERROR(INDEX(current_projections!$A:$AEK,MATCH(Calculations_forecast!$B69,current_projections!$A:$A,0),MATCH(Calculations_forecast!FO$9,current_projections!$2:$2,0)),"n/a")</f>
        <v>1299.4000000000001</v>
      </c>
      <c r="FP69" s="60">
        <f>IFERROR(INDEX(current_projections!$A:$AEK,MATCH(Calculations_forecast!$B69,current_projections!$A:$A,0),MATCH(Calculations_forecast!FP$9,current_projections!$2:$2,0)),"n/a")</f>
        <v>1289.0999999999999</v>
      </c>
      <c r="FQ69" s="60">
        <f>IFERROR(INDEX(current_projections!$A:$AEK,MATCH(Calculations_forecast!$B69,current_projections!$A:$A,0),MATCH(Calculations_forecast!FQ$9,current_projections!$2:$2,0)),"n/a")</f>
        <v>1291.7</v>
      </c>
      <c r="FR69" s="60">
        <f>IFERROR(INDEX(current_projections!$A:$AEK,MATCH(Calculations_forecast!$B69,current_projections!$A:$A,0),MATCH(Calculations_forecast!FR$9,current_projections!$2:$2,0)),"n/a")</f>
        <v>1265.9000000000001</v>
      </c>
      <c r="FS69" s="60">
        <f>IFERROR(INDEX(current_projections!$A:$AEK,MATCH(Calculations_forecast!$B69,current_projections!$A:$A,0),MATCH(Calculations_forecast!FS$9,current_projections!$2:$2,0)),"n/a")</f>
        <v>1236.9000000000001</v>
      </c>
      <c r="FT69" s="60">
        <f>IFERROR(INDEX(current_projections!$A:$AEK,MATCH(Calculations_forecast!$B69,current_projections!$A:$A,0),MATCH(Calculations_forecast!FT$9,current_projections!$2:$2,0)),"n/a")</f>
        <v>1226.8</v>
      </c>
      <c r="FU69" s="60">
        <f>IFERROR(INDEX(current_projections!$A:$AEK,MATCH(Calculations_forecast!$B69,current_projections!$A:$A,0),MATCH(Calculations_forecast!FU$9,current_projections!$2:$2,0)),"n/a")</f>
        <v>1209.0999999999999</v>
      </c>
      <c r="FV69" s="60">
        <f>IFERROR(INDEX(current_projections!$A:$AEK,MATCH(Calculations_forecast!$B69,current_projections!$A:$A,0),MATCH(Calculations_forecast!FV$9,current_projections!$2:$2,0)),"n/a")</f>
        <v>1188.2</v>
      </c>
      <c r="FW69" s="60">
        <f>IFERROR(INDEX(current_projections!$A:$AEK,MATCH(Calculations_forecast!$B69,current_projections!$A:$A,0),MATCH(Calculations_forecast!FW$9,current_projections!$2:$2,0)),"n/a")</f>
        <v>1189.4000000000001</v>
      </c>
      <c r="FX69" s="60">
        <f>IFERROR(INDEX(current_projections!$A:$AEK,MATCH(Calculations_forecast!$B69,current_projections!$A:$A,0),MATCH(Calculations_forecast!FX$9,current_projections!$2:$2,0)),"n/a")</f>
        <v>1178.0999999999999</v>
      </c>
      <c r="FY69" s="60">
        <f>IFERROR(INDEX(current_projections!$A:$AEK,MATCH(Calculations_forecast!$B69,current_projections!$A:$A,0),MATCH(Calculations_forecast!FY$9,current_projections!$2:$2,0)),"n/a")</f>
        <v>1191.7</v>
      </c>
      <c r="FZ69" s="60">
        <f>IFERROR(INDEX(current_projections!$A:$AEK,MATCH(Calculations_forecast!$B69,current_projections!$A:$A,0),MATCH(Calculations_forecast!FZ$9,current_projections!$2:$2,0)),"n/a")</f>
        <v>1173.5999999999999</v>
      </c>
      <c r="GA69" s="60">
        <f>IFERROR(INDEX(current_projections!$A:$AEK,MATCH(Calculations_forecast!$B69,current_projections!$A:$A,0),MATCH(Calculations_forecast!GA$9,current_projections!$2:$2,0)),"n/a")</f>
        <v>1179.9000000000001</v>
      </c>
      <c r="GB69" s="60">
        <f>IFERROR(INDEX(current_projections!$A:$AEK,MATCH(Calculations_forecast!$B69,current_projections!$A:$A,0),MATCH(Calculations_forecast!GB$9,current_projections!$2:$2,0)),"n/a")</f>
        <v>1183</v>
      </c>
      <c r="GC69" s="60">
        <f>IFERROR(INDEX(current_projections!$A:$AEK,MATCH(Calculations_forecast!$B69,current_projections!$A:$A,0),MATCH(Calculations_forecast!GC$9,current_projections!$2:$2,0)),"n/a")</f>
        <v>1181.2</v>
      </c>
      <c r="GD69" s="60">
        <f>IFERROR(INDEX(current_projections!$A:$AEK,MATCH(Calculations_forecast!$B69,current_projections!$A:$A,0),MATCH(Calculations_forecast!GD$9,current_projections!$2:$2,0)),"n/a")</f>
        <v>1188</v>
      </c>
      <c r="GE69" s="60">
        <f>IFERROR(INDEX(current_projections!$A:$AEK,MATCH(Calculations_forecast!$B69,current_projections!$A:$A,0),MATCH(Calculations_forecast!GE$9,current_projections!$2:$2,0)),"n/a")</f>
        <v>1188.5999999999999</v>
      </c>
      <c r="GF69" s="60">
        <f>IFERROR(INDEX(current_projections!$A:$AEK,MATCH(Calculations_forecast!$B69,current_projections!$A:$A,0),MATCH(Calculations_forecast!GF$9,current_projections!$2:$2,0)),"n/a")</f>
        <v>1183.9000000000001</v>
      </c>
      <c r="GG69" s="60">
        <f>IFERROR(INDEX(current_projections!$A:$AEK,MATCH(Calculations_forecast!$B69,current_projections!$A:$A,0),MATCH(Calculations_forecast!GG$9,current_projections!$2:$2,0)),"n/a")</f>
        <v>1188.7</v>
      </c>
      <c r="GH69" s="60">
        <f>IFERROR(INDEX(current_projections!$A:$AEK,MATCH(Calculations_forecast!$B69,current_projections!$A:$A,0),MATCH(Calculations_forecast!GH$9,current_projections!$2:$2,0)),"n/a")</f>
        <v>1190.0999999999999</v>
      </c>
      <c r="GI69" s="60">
        <f>IFERROR(INDEX(current_projections!$A:$AEK,MATCH(Calculations_forecast!$B69,current_projections!$A:$A,0),MATCH(Calculations_forecast!GI$9,current_projections!$2:$2,0)),"n/a")</f>
        <v>1190</v>
      </c>
      <c r="GJ69" s="60">
        <f>IFERROR(INDEX(current_projections!$A:$AEK,MATCH(Calculations_forecast!$B69,current_projections!$A:$A,0),MATCH(Calculations_forecast!GJ$9,current_projections!$2:$2,0)),"n/a")</f>
        <v>1197.0999999999999</v>
      </c>
      <c r="GK69" s="60">
        <f>IFERROR(INDEX(current_projections!$A:$AEK,MATCH(Calculations_forecast!$B69,current_projections!$A:$A,0),MATCH(Calculations_forecast!GK$9,current_projections!$2:$2,0)),"n/a")</f>
        <v>1193.2</v>
      </c>
      <c r="GL69" s="60">
        <f>IFERROR(INDEX(current_projections!$A:$AEK,MATCH(Calculations_forecast!$B69,current_projections!$A:$A,0),MATCH(Calculations_forecast!GL$9,current_projections!$2:$2,0)),"n/a")</f>
        <v>1205.2</v>
      </c>
      <c r="GM69" s="60">
        <f>IFERROR(INDEX(current_projections!$A:$AEK,MATCH(Calculations_forecast!$B69,current_projections!$A:$A,0),MATCH(Calculations_forecast!GM$9,current_projections!$2:$2,0)),"n/a")</f>
        <v>1213.0999999999999</v>
      </c>
      <c r="GN69" s="60">
        <f>IFERROR(INDEX(current_projections!$A:$AEK,MATCH(Calculations_forecast!$B69,current_projections!$A:$A,0),MATCH(Calculations_forecast!GN$9,current_projections!$2:$2,0)),"n/a")</f>
        <v>1224</v>
      </c>
      <c r="GO69" s="60">
        <f>IFERROR(INDEX(current_projections!$A:$AEK,MATCH(Calculations_forecast!$B69,current_projections!$A:$A,0),MATCH(Calculations_forecast!GO$9,current_projections!$2:$2,0)),"n/a")</f>
        <v>1234.7</v>
      </c>
      <c r="GP69" s="122">
        <f>IFERROR(INDEX(current_projections!$A:$AEK,MATCH(Calculations_forecast!$B69,current_projections!$A:$A,0),MATCH(Calculations_forecast!GP$9,current_projections!$2:$2,0)),"n/a")</f>
        <v>1239.5</v>
      </c>
      <c r="GQ69" s="122">
        <f>IFERROR(INDEX(current_projections!$A:$AEK,MATCH(Calculations_forecast!$B69,current_projections!$A:$A,0),MATCH(Calculations_forecast!GQ$9,current_projections!$2:$2,0)),"n/a")</f>
        <v>1240.0348746887325</v>
      </c>
      <c r="GR69" s="60">
        <f>IFERROR(INDEX(current_projections!$A:$AEK,MATCH(Calculations_forecast!$B69,current_projections!$A:$A,0),MATCH(Calculations_forecast!GR$9,current_projections!$2:$2,0)),"n/a")</f>
        <v>1240.6059303592483</v>
      </c>
      <c r="GS69" s="60">
        <f>IFERROR(INDEX(current_projections!$A:$AEK,MATCH(Calculations_forecast!$B69,current_projections!$A:$A,0),MATCH(Calculations_forecast!GS$9,current_projections!$2:$2,0)),"n/a")</f>
        <v>1241.3537904583684</v>
      </c>
      <c r="GT69" s="60">
        <f>IFERROR(INDEX(current_projections!$A:$AEK,MATCH(Calculations_forecast!$B69,current_projections!$A:$A,0),MATCH(Calculations_forecast!GT$9,current_projections!$2:$2,0)),"n/a")</f>
        <v>1242.2435064710876</v>
      </c>
      <c r="GU69" s="60">
        <f>IFERROR(INDEX(current_projections!$A:$AEK,MATCH(Calculations_forecast!$B69,current_projections!$A:$A,0),MATCH(Calculations_forecast!GU$9,current_projections!$2:$2,0)),"n/a")</f>
        <v>1243.1966662461816</v>
      </c>
      <c r="GV69" s="60">
        <f>IFERROR(INDEX(current_projections!$A:$AEK,MATCH(Calculations_forecast!$B69,current_projections!$A:$A,0),MATCH(Calculations_forecast!GV$9,current_projections!$2:$2,0)),"n/a")</f>
        <v>1244.2068340977771</v>
      </c>
      <c r="GW69" s="60">
        <f>IFERROR(INDEX(current_projections!$A:$AEK,MATCH(Calculations_forecast!$B69,current_projections!$A:$A,0),MATCH(Calculations_forecast!GW$9,current_projections!$2:$2,0)),"n/a")</f>
        <v>1242.8721255507969</v>
      </c>
      <c r="GX69" s="60">
        <f>IFERROR(INDEX(current_projections!$A:$AEK,MATCH(Calculations_forecast!$B69,current_projections!$A:$A,0),MATCH(Calculations_forecast!GX$9,current_projections!$2:$2,0)),"n/a")</f>
        <v>1242.4609869615037</v>
      </c>
      <c r="GY69" s="60">
        <f>IFERROR(INDEX(current_projections!$A:$AEK,MATCH(Calculations_forecast!$B69,current_projections!$A:$A,0),MATCH(Calculations_forecast!GY$9,current_projections!$2:$2,0)),"n/a")</f>
        <v>1242.7696090002992</v>
      </c>
      <c r="GZ69" s="122">
        <f>IFERROR(INDEX(current_projections!$A:$AEK,MATCH(Calculations_forecast!$B69,current_projections!$A:$A,0),MATCH(Calculations_forecast!GZ$9,current_projections!$2:$2,0)),"n/a")</f>
        <v>1243.0782310391005</v>
      </c>
      <c r="HA69" s="122">
        <f>IFERROR(INDEX(current_projections!$A:$AEK,MATCH(Calculations_forecast!$B69,current_projections!$A:$A,0),MATCH(Calculations_forecast!HA$9,current_projections!$2:$2,0)),"n/a")</f>
        <v>1242.5643713535574</v>
      </c>
      <c r="HB69" s="122">
        <f>IFERROR(INDEX(current_projections!$A:$AEK,MATCH(Calculations_forecast!$B69,current_projections!$A:$A,0),MATCH(Calculations_forecast!HB$9,current_projections!$2:$2,0)),"n/a")</f>
        <v>1241.9478162814974</v>
      </c>
      <c r="HC69" s="60">
        <f>IFERROR(INDEX(current_projections!$A:$AEK,MATCH(Calculations_forecast!$B69,current_projections!$A:$A,0),MATCH(Calculations_forecast!HC$9,current_projections!$2:$2,0)),"n/a")</f>
        <v>1237.0410484208301</v>
      </c>
      <c r="HD69" s="60"/>
      <c r="HE69" s="60"/>
      <c r="HF69" s="60"/>
      <c r="HG69" s="60"/>
      <c r="HH69" s="60"/>
      <c r="HI69" s="60"/>
      <c r="HJ69" s="60"/>
      <c r="HK69" s="60"/>
      <c r="HL69" s="60"/>
      <c r="HM69" s="60"/>
      <c r="HN69" s="60"/>
      <c r="HO69" s="60"/>
      <c r="HP69" s="60"/>
      <c r="HQ69" s="60"/>
      <c r="HR69" s="60"/>
      <c r="HS69" s="60"/>
      <c r="HT69" s="60"/>
      <c r="HU69" s="60"/>
      <c r="HV69" s="60"/>
      <c r="HW69" s="60"/>
      <c r="HX69" s="60"/>
      <c r="HY69" s="60"/>
      <c r="HZ69" s="60"/>
      <c r="IA69" s="60"/>
      <c r="IB69" s="60"/>
      <c r="IC69" s="60"/>
      <c r="ID69" s="60"/>
      <c r="IE69" s="60"/>
    </row>
    <row r="70" spans="1:239" s="25" customFormat="1">
      <c r="A70" s="34" t="s">
        <v>418</v>
      </c>
      <c r="B70" s="60" t="s">
        <v>433</v>
      </c>
      <c r="C70" s="60">
        <f>IFERROR(INDEX(current_projections!$A:$AEK,MATCH(Calculations_forecast!$B70,current_projections!$A:$A,0),MATCH(Calculations_forecast!C$9,current_projections!$2:$2,0)),"n/a")</f>
        <v>834.4</v>
      </c>
      <c r="D70" s="60">
        <f>IFERROR(INDEX(current_projections!$A:$AEK,MATCH(Calculations_forecast!$B70,current_projections!$A:$A,0),MATCH(Calculations_forecast!D$9,current_projections!$2:$2,0)),"n/a")</f>
        <v>838.9</v>
      </c>
      <c r="E70" s="60">
        <f>IFERROR(INDEX(current_projections!$A:$AEK,MATCH(Calculations_forecast!$B70,current_projections!$A:$A,0),MATCH(Calculations_forecast!E$9,current_projections!$2:$2,0)),"n/a")</f>
        <v>858.1</v>
      </c>
      <c r="F70" s="60">
        <f>IFERROR(INDEX(current_projections!$A:$AEK,MATCH(Calculations_forecast!$B70,current_projections!$A:$A,0),MATCH(Calculations_forecast!F$9,current_projections!$2:$2,0)),"n/a")</f>
        <v>862.4</v>
      </c>
      <c r="G70" s="60">
        <f>IFERROR(INDEX(current_projections!$A:$AEK,MATCH(Calculations_forecast!$B70,current_projections!$A:$A,0),MATCH(Calculations_forecast!G$9,current_projections!$2:$2,0)),"n/a")</f>
        <v>866</v>
      </c>
      <c r="H70" s="60">
        <f>IFERROR(INDEX(current_projections!$A:$AEK,MATCH(Calculations_forecast!$B70,current_projections!$A:$A,0),MATCH(Calculations_forecast!H$9,current_projections!$2:$2,0)),"n/a")</f>
        <v>872.4</v>
      </c>
      <c r="I70" s="60">
        <f>IFERROR(INDEX(current_projections!$A:$AEK,MATCH(Calculations_forecast!$B70,current_projections!$A:$A,0),MATCH(Calculations_forecast!I$9,current_projections!$2:$2,0)),"n/a")</f>
        <v>875.4</v>
      </c>
      <c r="J70" s="60">
        <f>IFERROR(INDEX(current_projections!$A:$AEK,MATCH(Calculations_forecast!$B70,current_projections!$A:$A,0),MATCH(Calculations_forecast!J$9,current_projections!$2:$2,0)),"n/a")</f>
        <v>886.4</v>
      </c>
      <c r="K70" s="60">
        <f>IFERROR(INDEX(current_projections!$A:$AEK,MATCH(Calculations_forecast!$B70,current_projections!$A:$A,0),MATCH(Calculations_forecast!K$9,current_projections!$2:$2,0)),"n/a")</f>
        <v>888.8</v>
      </c>
      <c r="L70" s="60">
        <f>IFERROR(INDEX(current_projections!$A:$AEK,MATCH(Calculations_forecast!$B70,current_projections!$A:$A,0),MATCH(Calculations_forecast!L$9,current_projections!$2:$2,0)),"n/a")</f>
        <v>887.3</v>
      </c>
      <c r="M70" s="60">
        <f>IFERROR(INDEX(current_projections!$A:$AEK,MATCH(Calculations_forecast!$B70,current_projections!$A:$A,0),MATCH(Calculations_forecast!M$9,current_projections!$2:$2,0)),"n/a")</f>
        <v>894.4</v>
      </c>
      <c r="N70" s="60">
        <f>IFERROR(INDEX(current_projections!$A:$AEK,MATCH(Calculations_forecast!$B70,current_projections!$A:$A,0),MATCH(Calculations_forecast!N$9,current_projections!$2:$2,0)),"n/a")</f>
        <v>906.7</v>
      </c>
      <c r="O70" s="60">
        <f>IFERROR(INDEX(current_projections!$A:$AEK,MATCH(Calculations_forecast!$B70,current_projections!$A:$A,0),MATCH(Calculations_forecast!O$9,current_projections!$2:$2,0)),"n/a")</f>
        <v>910.9</v>
      </c>
      <c r="P70" s="60">
        <f>IFERROR(INDEX(current_projections!$A:$AEK,MATCH(Calculations_forecast!$B70,current_projections!$A:$A,0),MATCH(Calculations_forecast!P$9,current_projections!$2:$2,0)),"n/a")</f>
        <v>912.4</v>
      </c>
      <c r="Q70" s="60">
        <f>IFERROR(INDEX(current_projections!$A:$AEK,MATCH(Calculations_forecast!$B70,current_projections!$A:$A,0),MATCH(Calculations_forecast!Q$9,current_projections!$2:$2,0)),"n/a")</f>
        <v>921.9</v>
      </c>
      <c r="R70" s="60">
        <f>IFERROR(INDEX(current_projections!$A:$AEK,MATCH(Calculations_forecast!$B70,current_projections!$A:$A,0),MATCH(Calculations_forecast!R$9,current_projections!$2:$2,0)),"n/a")</f>
        <v>933.1</v>
      </c>
      <c r="S70" s="60">
        <f>IFERROR(INDEX(current_projections!$A:$AEK,MATCH(Calculations_forecast!$B70,current_projections!$A:$A,0),MATCH(Calculations_forecast!S$9,current_projections!$2:$2,0)),"n/a")</f>
        <v>944.9</v>
      </c>
      <c r="T70" s="60">
        <f>IFERROR(INDEX(current_projections!$A:$AEK,MATCH(Calculations_forecast!$B70,current_projections!$A:$A,0),MATCH(Calculations_forecast!T$9,current_projections!$2:$2,0)),"n/a")</f>
        <v>956.6</v>
      </c>
      <c r="U70" s="60">
        <f>IFERROR(INDEX(current_projections!$A:$AEK,MATCH(Calculations_forecast!$B70,current_projections!$A:$A,0),MATCH(Calculations_forecast!U$9,current_projections!$2:$2,0)),"n/a")</f>
        <v>954.8</v>
      </c>
      <c r="V70" s="60">
        <f>IFERROR(INDEX(current_projections!$A:$AEK,MATCH(Calculations_forecast!$B70,current_projections!$A:$A,0),MATCH(Calculations_forecast!V$9,current_projections!$2:$2,0)),"n/a")</f>
        <v>955.2</v>
      </c>
      <c r="W70" s="60">
        <f>IFERROR(INDEX(current_projections!$A:$AEK,MATCH(Calculations_forecast!$B70,current_projections!$A:$A,0),MATCH(Calculations_forecast!W$9,current_projections!$2:$2,0)),"n/a")</f>
        <v>983.4</v>
      </c>
      <c r="X70" s="60">
        <f>IFERROR(INDEX(current_projections!$A:$AEK,MATCH(Calculations_forecast!$B70,current_projections!$A:$A,0),MATCH(Calculations_forecast!X$9,current_projections!$2:$2,0)),"n/a")</f>
        <v>976.4</v>
      </c>
      <c r="Y70" s="60">
        <f>IFERROR(INDEX(current_projections!$A:$AEK,MATCH(Calculations_forecast!$B70,current_projections!$A:$A,0),MATCH(Calculations_forecast!Y$9,current_projections!$2:$2,0)),"n/a")</f>
        <v>988.9</v>
      </c>
      <c r="Z70" s="60">
        <f>IFERROR(INDEX(current_projections!$A:$AEK,MATCH(Calculations_forecast!$B70,current_projections!$A:$A,0),MATCH(Calculations_forecast!Z$9,current_projections!$2:$2,0)),"n/a")</f>
        <v>1002.1</v>
      </c>
      <c r="AA70" s="60">
        <f>IFERROR(INDEX(current_projections!$A:$AEK,MATCH(Calculations_forecast!$B70,current_projections!$A:$A,0),MATCH(Calculations_forecast!AA$9,current_projections!$2:$2,0)),"n/a")</f>
        <v>1013.3</v>
      </c>
      <c r="AB70" s="60">
        <f>IFERROR(INDEX(current_projections!$A:$AEK,MATCH(Calculations_forecast!$B70,current_projections!$A:$A,0),MATCH(Calculations_forecast!AB$9,current_projections!$2:$2,0)),"n/a")</f>
        <v>995.6</v>
      </c>
      <c r="AC70" s="60">
        <f>IFERROR(INDEX(current_projections!$A:$AEK,MATCH(Calculations_forecast!$B70,current_projections!$A:$A,0),MATCH(Calculations_forecast!AC$9,current_projections!$2:$2,0)),"n/a")</f>
        <v>989</v>
      </c>
      <c r="AD70" s="60">
        <f>IFERROR(INDEX(current_projections!$A:$AEK,MATCH(Calculations_forecast!$B70,current_projections!$A:$A,0),MATCH(Calculations_forecast!AD$9,current_projections!$2:$2,0)),"n/a")</f>
        <v>986</v>
      </c>
      <c r="AE70" s="60">
        <f>IFERROR(INDEX(current_projections!$A:$AEK,MATCH(Calculations_forecast!$B70,current_projections!$A:$A,0),MATCH(Calculations_forecast!AE$9,current_projections!$2:$2,0)),"n/a")</f>
        <v>995.8</v>
      </c>
      <c r="AF70" s="60">
        <f>IFERROR(INDEX(current_projections!$A:$AEK,MATCH(Calculations_forecast!$B70,current_projections!$A:$A,0),MATCH(Calculations_forecast!AF$9,current_projections!$2:$2,0)),"n/a")</f>
        <v>1001.9</v>
      </c>
      <c r="AG70" s="60">
        <f>IFERROR(INDEX(current_projections!$A:$AEK,MATCH(Calculations_forecast!$B70,current_projections!$A:$A,0),MATCH(Calculations_forecast!AG$9,current_projections!$2:$2,0)),"n/a")</f>
        <v>1000.8</v>
      </c>
      <c r="AH70" s="60">
        <f>IFERROR(INDEX(current_projections!$A:$AEK,MATCH(Calculations_forecast!$B70,current_projections!$A:$A,0),MATCH(Calculations_forecast!AH$9,current_projections!$2:$2,0)),"n/a")</f>
        <v>1002.4</v>
      </c>
      <c r="AI70" s="60">
        <f>IFERROR(INDEX(current_projections!$A:$AEK,MATCH(Calculations_forecast!$B70,current_projections!$A:$A,0),MATCH(Calculations_forecast!AI$9,current_projections!$2:$2,0)),"n/a")</f>
        <v>1002.2</v>
      </c>
      <c r="AJ70" s="60">
        <f>IFERROR(INDEX(current_projections!$A:$AEK,MATCH(Calculations_forecast!$B70,current_projections!$A:$A,0),MATCH(Calculations_forecast!AJ$9,current_projections!$2:$2,0)),"n/a")</f>
        <v>1032.3</v>
      </c>
      <c r="AK70" s="60">
        <f>IFERROR(INDEX(current_projections!$A:$AEK,MATCH(Calculations_forecast!$B70,current_projections!$A:$A,0),MATCH(Calculations_forecast!AK$9,current_projections!$2:$2,0)),"n/a")</f>
        <v>1044.2</v>
      </c>
      <c r="AL70" s="60">
        <f>IFERROR(INDEX(current_projections!$A:$AEK,MATCH(Calculations_forecast!$B70,current_projections!$A:$A,0),MATCH(Calculations_forecast!AL$9,current_projections!$2:$2,0)),"n/a")</f>
        <v>1054.0999999999999</v>
      </c>
      <c r="AM70" s="60">
        <f>IFERROR(INDEX(current_projections!$A:$AEK,MATCH(Calculations_forecast!$B70,current_projections!$A:$A,0),MATCH(Calculations_forecast!AM$9,current_projections!$2:$2,0)),"n/a")</f>
        <v>1036.2</v>
      </c>
      <c r="AN70" s="60">
        <f>IFERROR(INDEX(current_projections!$A:$AEK,MATCH(Calculations_forecast!$B70,current_projections!$A:$A,0),MATCH(Calculations_forecast!AN$9,current_projections!$2:$2,0)),"n/a")</f>
        <v>1046</v>
      </c>
      <c r="AO70" s="60">
        <f>IFERROR(INDEX(current_projections!$A:$AEK,MATCH(Calculations_forecast!$B70,current_projections!$A:$A,0),MATCH(Calculations_forecast!AO$9,current_projections!$2:$2,0)),"n/a")</f>
        <v>1049.5999999999999</v>
      </c>
      <c r="AP70" s="60">
        <f>IFERROR(INDEX(current_projections!$A:$AEK,MATCH(Calculations_forecast!$B70,current_projections!$A:$A,0),MATCH(Calculations_forecast!AP$9,current_projections!$2:$2,0)),"n/a")</f>
        <v>1061.4000000000001</v>
      </c>
      <c r="AQ70" s="60">
        <f>IFERROR(INDEX(current_projections!$A:$AEK,MATCH(Calculations_forecast!$B70,current_projections!$A:$A,0),MATCH(Calculations_forecast!AQ$9,current_projections!$2:$2,0)),"n/a")</f>
        <v>1066.3</v>
      </c>
      <c r="AR70" s="60">
        <f>IFERROR(INDEX(current_projections!$A:$AEK,MATCH(Calculations_forecast!$B70,current_projections!$A:$A,0),MATCH(Calculations_forecast!AR$9,current_projections!$2:$2,0)),"n/a")</f>
        <v>1052.2</v>
      </c>
      <c r="AS70" s="60">
        <f>IFERROR(INDEX(current_projections!$A:$AEK,MATCH(Calculations_forecast!$B70,current_projections!$A:$A,0),MATCH(Calculations_forecast!AS$9,current_projections!$2:$2,0)),"n/a")</f>
        <v>1035.9000000000001</v>
      </c>
      <c r="AT70" s="60">
        <f>IFERROR(INDEX(current_projections!$A:$AEK,MATCH(Calculations_forecast!$B70,current_projections!$A:$A,0),MATCH(Calculations_forecast!AT$9,current_projections!$2:$2,0)),"n/a")</f>
        <v>1030.8</v>
      </c>
      <c r="AU70" s="60">
        <f>IFERROR(INDEX(current_projections!$A:$AEK,MATCH(Calculations_forecast!$B70,current_projections!$A:$A,0),MATCH(Calculations_forecast!AU$9,current_projections!$2:$2,0)),"n/a")</f>
        <v>1038.9000000000001</v>
      </c>
      <c r="AV70" s="60">
        <f>IFERROR(INDEX(current_projections!$A:$AEK,MATCH(Calculations_forecast!$B70,current_projections!$A:$A,0),MATCH(Calculations_forecast!AV$9,current_projections!$2:$2,0)),"n/a")</f>
        <v>1019</v>
      </c>
      <c r="AW70" s="60">
        <f>IFERROR(INDEX(current_projections!$A:$AEK,MATCH(Calculations_forecast!$B70,current_projections!$A:$A,0),MATCH(Calculations_forecast!AW$9,current_projections!$2:$2,0)),"n/a")</f>
        <v>1016.1</v>
      </c>
      <c r="AX70" s="60">
        <f>IFERROR(INDEX(current_projections!$A:$AEK,MATCH(Calculations_forecast!$B70,current_projections!$A:$A,0),MATCH(Calculations_forecast!AX$9,current_projections!$2:$2,0)),"n/a")</f>
        <v>1024</v>
      </c>
      <c r="AY70" s="60">
        <f>IFERROR(INDEX(current_projections!$A:$AEK,MATCH(Calculations_forecast!$B70,current_projections!$A:$A,0),MATCH(Calculations_forecast!AY$9,current_projections!$2:$2,0)),"n/a")</f>
        <v>1021.2</v>
      </c>
      <c r="AZ70" s="60">
        <f>IFERROR(INDEX(current_projections!$A:$AEK,MATCH(Calculations_forecast!$B70,current_projections!$A:$A,0),MATCH(Calculations_forecast!AZ$9,current_projections!$2:$2,0)),"n/a")</f>
        <v>1024.8</v>
      </c>
      <c r="BA70" s="60">
        <f>IFERROR(INDEX(current_projections!$A:$AEK,MATCH(Calculations_forecast!$B70,current_projections!$A:$A,0),MATCH(Calculations_forecast!BA$9,current_projections!$2:$2,0)),"n/a")</f>
        <v>1024.8</v>
      </c>
      <c r="BB70" s="60">
        <f>IFERROR(INDEX(current_projections!$A:$AEK,MATCH(Calculations_forecast!$B70,current_projections!$A:$A,0),MATCH(Calculations_forecast!BB$9,current_projections!$2:$2,0)),"n/a")</f>
        <v>1032.5</v>
      </c>
      <c r="BC70" s="60">
        <f>IFERROR(INDEX(current_projections!$A:$AEK,MATCH(Calculations_forecast!$B70,current_projections!$A:$A,0),MATCH(Calculations_forecast!BC$9,current_projections!$2:$2,0)),"n/a")</f>
        <v>1036.3</v>
      </c>
      <c r="BD70" s="60">
        <f>IFERROR(INDEX(current_projections!$A:$AEK,MATCH(Calculations_forecast!$B70,current_projections!$A:$A,0),MATCH(Calculations_forecast!BD$9,current_projections!$2:$2,0)),"n/a")</f>
        <v>1034.2</v>
      </c>
      <c r="BE70" s="60">
        <f>IFERROR(INDEX(current_projections!$A:$AEK,MATCH(Calculations_forecast!$B70,current_projections!$A:$A,0),MATCH(Calculations_forecast!BE$9,current_projections!$2:$2,0)),"n/a")</f>
        <v>1043.2</v>
      </c>
      <c r="BF70" s="60">
        <f>IFERROR(INDEX(current_projections!$A:$AEK,MATCH(Calculations_forecast!$B70,current_projections!$A:$A,0),MATCH(Calculations_forecast!BF$9,current_projections!$2:$2,0)),"n/a")</f>
        <v>1043.9000000000001</v>
      </c>
      <c r="BG70" s="60">
        <f>IFERROR(INDEX(current_projections!$A:$AEK,MATCH(Calculations_forecast!$B70,current_projections!$A:$A,0),MATCH(Calculations_forecast!BG$9,current_projections!$2:$2,0)),"n/a")</f>
        <v>1057.0999999999999</v>
      </c>
      <c r="BH70" s="60">
        <f>IFERROR(INDEX(current_projections!$A:$AEK,MATCH(Calculations_forecast!$B70,current_projections!$A:$A,0),MATCH(Calculations_forecast!BH$9,current_projections!$2:$2,0)),"n/a")</f>
        <v>1071.2</v>
      </c>
      <c r="BI70" s="60">
        <f>IFERROR(INDEX(current_projections!$A:$AEK,MATCH(Calculations_forecast!$B70,current_projections!$A:$A,0),MATCH(Calculations_forecast!BI$9,current_projections!$2:$2,0)),"n/a")</f>
        <v>1089.5</v>
      </c>
      <c r="BJ70" s="60">
        <f>IFERROR(INDEX(current_projections!$A:$AEK,MATCH(Calculations_forecast!$B70,current_projections!$A:$A,0),MATCH(Calculations_forecast!BJ$9,current_projections!$2:$2,0)),"n/a")</f>
        <v>1100.5</v>
      </c>
      <c r="BK70" s="60">
        <f>IFERROR(INDEX(current_projections!$A:$AEK,MATCH(Calculations_forecast!$B70,current_projections!$A:$A,0),MATCH(Calculations_forecast!BK$9,current_projections!$2:$2,0)),"n/a")</f>
        <v>1114.4000000000001</v>
      </c>
      <c r="BL70" s="60">
        <f>IFERROR(INDEX(current_projections!$A:$AEK,MATCH(Calculations_forecast!$B70,current_projections!$A:$A,0),MATCH(Calculations_forecast!BL$9,current_projections!$2:$2,0)),"n/a")</f>
        <v>1134.5999999999999</v>
      </c>
      <c r="BM70" s="60">
        <f>IFERROR(INDEX(current_projections!$A:$AEK,MATCH(Calculations_forecast!$B70,current_projections!$A:$A,0),MATCH(Calculations_forecast!BM$9,current_projections!$2:$2,0)),"n/a")</f>
        <v>1152.7</v>
      </c>
      <c r="BN70" s="60">
        <f>IFERROR(INDEX(current_projections!$A:$AEK,MATCH(Calculations_forecast!$B70,current_projections!$A:$A,0),MATCH(Calculations_forecast!BN$9,current_projections!$2:$2,0)),"n/a")</f>
        <v>1161.5</v>
      </c>
      <c r="BO70" s="60">
        <f>IFERROR(INDEX(current_projections!$A:$AEK,MATCH(Calculations_forecast!$B70,current_projections!$A:$A,0),MATCH(Calculations_forecast!BO$9,current_projections!$2:$2,0)),"n/a")</f>
        <v>1182.9000000000001</v>
      </c>
      <c r="BP70" s="60">
        <f>IFERROR(INDEX(current_projections!$A:$AEK,MATCH(Calculations_forecast!$B70,current_projections!$A:$A,0),MATCH(Calculations_forecast!BP$9,current_projections!$2:$2,0)),"n/a")</f>
        <v>1194.4000000000001</v>
      </c>
      <c r="BQ70" s="60">
        <f>IFERROR(INDEX(current_projections!$A:$AEK,MATCH(Calculations_forecast!$B70,current_projections!$A:$A,0),MATCH(Calculations_forecast!BQ$9,current_projections!$2:$2,0)),"n/a")</f>
        <v>1205.5</v>
      </c>
      <c r="BR70" s="60">
        <f>IFERROR(INDEX(current_projections!$A:$AEK,MATCH(Calculations_forecast!$B70,current_projections!$A:$A,0),MATCH(Calculations_forecast!BR$9,current_projections!$2:$2,0)),"n/a")</f>
        <v>1209.5</v>
      </c>
      <c r="BS70" s="60">
        <f>IFERROR(INDEX(current_projections!$A:$AEK,MATCH(Calculations_forecast!$B70,current_projections!$A:$A,0),MATCH(Calculations_forecast!BS$9,current_projections!$2:$2,0)),"n/a")</f>
        <v>1215.9000000000001</v>
      </c>
      <c r="BT70" s="60">
        <f>IFERROR(INDEX(current_projections!$A:$AEK,MATCH(Calculations_forecast!$B70,current_projections!$A:$A,0),MATCH(Calculations_forecast!BT$9,current_projections!$2:$2,0)),"n/a")</f>
        <v>1218.5999999999999</v>
      </c>
      <c r="BU70" s="60">
        <f>IFERROR(INDEX(current_projections!$A:$AEK,MATCH(Calculations_forecast!$B70,current_projections!$A:$A,0),MATCH(Calculations_forecast!BU$9,current_projections!$2:$2,0)),"n/a")</f>
        <v>1222.8</v>
      </c>
      <c r="BV70" s="60">
        <f>IFERROR(INDEX(current_projections!$A:$AEK,MATCH(Calculations_forecast!$B70,current_projections!$A:$A,0),MATCH(Calculations_forecast!BV$9,current_projections!$2:$2,0)),"n/a")</f>
        <v>1238.9000000000001</v>
      </c>
      <c r="BW70" s="60">
        <f>IFERROR(INDEX(current_projections!$A:$AEK,MATCH(Calculations_forecast!$B70,current_projections!$A:$A,0),MATCH(Calculations_forecast!BW$9,current_projections!$2:$2,0)),"n/a")</f>
        <v>1252.5999999999999</v>
      </c>
      <c r="BX70" s="60">
        <f>IFERROR(INDEX(current_projections!$A:$AEK,MATCH(Calculations_forecast!$B70,current_projections!$A:$A,0),MATCH(Calculations_forecast!BX$9,current_projections!$2:$2,0)),"n/a")</f>
        <v>1268.4000000000001</v>
      </c>
      <c r="BY70" s="60">
        <f>IFERROR(INDEX(current_projections!$A:$AEK,MATCH(Calculations_forecast!$B70,current_projections!$A:$A,0),MATCH(Calculations_forecast!BY$9,current_projections!$2:$2,0)),"n/a")</f>
        <v>1274.0999999999999</v>
      </c>
      <c r="BZ70" s="60">
        <f>IFERROR(INDEX(current_projections!$A:$AEK,MATCH(Calculations_forecast!$B70,current_projections!$A:$A,0),MATCH(Calculations_forecast!BZ$9,current_projections!$2:$2,0)),"n/a")</f>
        <v>1289.4000000000001</v>
      </c>
      <c r="CA70" s="60">
        <f>IFERROR(INDEX(current_projections!$A:$AEK,MATCH(Calculations_forecast!$B70,current_projections!$A:$A,0),MATCH(Calculations_forecast!CA$9,current_projections!$2:$2,0)),"n/a")</f>
        <v>1299.8</v>
      </c>
      <c r="CB70" s="60">
        <f>IFERROR(INDEX(current_projections!$A:$AEK,MATCH(Calculations_forecast!$B70,current_projections!$A:$A,0),MATCH(Calculations_forecast!CB$9,current_projections!$2:$2,0)),"n/a")</f>
        <v>1314.2</v>
      </c>
      <c r="CC70" s="60">
        <f>IFERROR(INDEX(current_projections!$A:$AEK,MATCH(Calculations_forecast!$B70,current_projections!$A:$A,0),MATCH(Calculations_forecast!CC$9,current_projections!$2:$2,0)),"n/a")</f>
        <v>1326.9</v>
      </c>
      <c r="CD70" s="60">
        <f>IFERROR(INDEX(current_projections!$A:$AEK,MATCH(Calculations_forecast!$B70,current_projections!$A:$A,0),MATCH(Calculations_forecast!CD$9,current_projections!$2:$2,0)),"n/a")</f>
        <v>1344.6</v>
      </c>
      <c r="CE70" s="60">
        <f>IFERROR(INDEX(current_projections!$A:$AEK,MATCH(Calculations_forecast!$B70,current_projections!$A:$A,0),MATCH(Calculations_forecast!CE$9,current_projections!$2:$2,0)),"n/a")</f>
        <v>1365.4</v>
      </c>
      <c r="CF70" s="60">
        <f>IFERROR(INDEX(current_projections!$A:$AEK,MATCH(Calculations_forecast!$B70,current_projections!$A:$A,0),MATCH(Calculations_forecast!CF$9,current_projections!$2:$2,0)),"n/a")</f>
        <v>1367.9</v>
      </c>
      <c r="CG70" s="60">
        <f>IFERROR(INDEX(current_projections!$A:$AEK,MATCH(Calculations_forecast!$B70,current_projections!$A:$A,0),MATCH(Calculations_forecast!CG$9,current_projections!$2:$2,0)),"n/a")</f>
        <v>1377</v>
      </c>
      <c r="CH70" s="60">
        <f>IFERROR(INDEX(current_projections!$A:$AEK,MATCH(Calculations_forecast!$B70,current_projections!$A:$A,0),MATCH(Calculations_forecast!CH$9,current_projections!$2:$2,0)),"n/a")</f>
        <v>1392.4</v>
      </c>
      <c r="CI70" s="60">
        <f>IFERROR(INDEX(current_projections!$A:$AEK,MATCH(Calculations_forecast!$B70,current_projections!$A:$A,0),MATCH(Calculations_forecast!CI$9,current_projections!$2:$2,0)),"n/a")</f>
        <v>1394.5</v>
      </c>
      <c r="CJ70" s="60">
        <f>IFERROR(INDEX(current_projections!$A:$AEK,MATCH(Calculations_forecast!$B70,current_projections!$A:$A,0),MATCH(Calculations_forecast!CJ$9,current_projections!$2:$2,0)),"n/a")</f>
        <v>1400.1</v>
      </c>
      <c r="CK70" s="60">
        <f>IFERROR(INDEX(current_projections!$A:$AEK,MATCH(Calculations_forecast!$B70,current_projections!$A:$A,0),MATCH(Calculations_forecast!CK$9,current_projections!$2:$2,0)),"n/a")</f>
        <v>1408.3</v>
      </c>
      <c r="CL70" s="60">
        <f>IFERROR(INDEX(current_projections!$A:$AEK,MATCH(Calculations_forecast!$B70,current_projections!$A:$A,0),MATCH(Calculations_forecast!CL$9,current_projections!$2:$2,0)),"n/a")</f>
        <v>1418.2</v>
      </c>
      <c r="CM70" s="60">
        <f>IFERROR(INDEX(current_projections!$A:$AEK,MATCH(Calculations_forecast!$B70,current_projections!$A:$A,0),MATCH(Calculations_forecast!CM$9,current_projections!$2:$2,0)),"n/a")</f>
        <v>1436.5</v>
      </c>
      <c r="CN70" s="60">
        <f>IFERROR(INDEX(current_projections!$A:$AEK,MATCH(Calculations_forecast!$B70,current_projections!$A:$A,0),MATCH(Calculations_forecast!CN$9,current_projections!$2:$2,0)),"n/a")</f>
        <v>1434.4</v>
      </c>
      <c r="CO70" s="60">
        <f>IFERROR(INDEX(current_projections!$A:$AEK,MATCH(Calculations_forecast!$B70,current_projections!$A:$A,0),MATCH(Calculations_forecast!CO$9,current_projections!$2:$2,0)),"n/a")</f>
        <v>1435</v>
      </c>
      <c r="CP70" s="60">
        <f>IFERROR(INDEX(current_projections!$A:$AEK,MATCH(Calculations_forecast!$B70,current_projections!$A:$A,0),MATCH(Calculations_forecast!CP$9,current_projections!$2:$2,0)),"n/a")</f>
        <v>1433.9</v>
      </c>
      <c r="CQ70" s="60">
        <f>IFERROR(INDEX(current_projections!$A:$AEK,MATCH(Calculations_forecast!$B70,current_projections!$A:$A,0),MATCH(Calculations_forecast!CQ$9,current_projections!$2:$2,0)),"n/a")</f>
        <v>1438.9</v>
      </c>
      <c r="CR70" s="60">
        <f>IFERROR(INDEX(current_projections!$A:$AEK,MATCH(Calculations_forecast!$B70,current_projections!$A:$A,0),MATCH(Calculations_forecast!CR$9,current_projections!$2:$2,0)),"n/a")</f>
        <v>1450.6</v>
      </c>
      <c r="CS70" s="60">
        <f>IFERROR(INDEX(current_projections!$A:$AEK,MATCH(Calculations_forecast!$B70,current_projections!$A:$A,0),MATCH(Calculations_forecast!CS$9,current_projections!$2:$2,0)),"n/a")</f>
        <v>1458.2</v>
      </c>
      <c r="CT70" s="60">
        <f>IFERROR(INDEX(current_projections!$A:$AEK,MATCH(Calculations_forecast!$B70,current_projections!$A:$A,0),MATCH(Calculations_forecast!CT$9,current_projections!$2:$2,0)),"n/a")</f>
        <v>1465.3</v>
      </c>
      <c r="CU70" s="60">
        <f>IFERROR(INDEX(current_projections!$A:$AEK,MATCH(Calculations_forecast!$B70,current_projections!$A:$A,0),MATCH(Calculations_forecast!CU$9,current_projections!$2:$2,0)),"n/a")</f>
        <v>1471.3</v>
      </c>
      <c r="CV70" s="60">
        <f>IFERROR(INDEX(current_projections!$A:$AEK,MATCH(Calculations_forecast!$B70,current_projections!$A:$A,0),MATCH(Calculations_forecast!CV$9,current_projections!$2:$2,0)),"n/a")</f>
        <v>1488.1</v>
      </c>
      <c r="CW70" s="60">
        <f>IFERROR(INDEX(current_projections!$A:$AEK,MATCH(Calculations_forecast!$B70,current_projections!$A:$A,0),MATCH(Calculations_forecast!CW$9,current_projections!$2:$2,0)),"n/a")</f>
        <v>1505.6</v>
      </c>
      <c r="CX70" s="60">
        <f>IFERROR(INDEX(current_projections!$A:$AEK,MATCH(Calculations_forecast!$B70,current_projections!$A:$A,0),MATCH(Calculations_forecast!CX$9,current_projections!$2:$2,0)),"n/a")</f>
        <v>1511.1</v>
      </c>
      <c r="CY70" s="60">
        <f>IFERROR(INDEX(current_projections!$A:$AEK,MATCH(Calculations_forecast!$B70,current_projections!$A:$A,0),MATCH(Calculations_forecast!CY$9,current_projections!$2:$2,0)),"n/a")</f>
        <v>1522.9</v>
      </c>
      <c r="CZ70" s="60">
        <f>IFERROR(INDEX(current_projections!$A:$AEK,MATCH(Calculations_forecast!$B70,current_projections!$A:$A,0),MATCH(Calculations_forecast!CZ$9,current_projections!$2:$2,0)),"n/a")</f>
        <v>1534.9</v>
      </c>
      <c r="DA70" s="60">
        <f>IFERROR(INDEX(current_projections!$A:$AEK,MATCH(Calculations_forecast!$B70,current_projections!$A:$A,0),MATCH(Calculations_forecast!DA$9,current_projections!$2:$2,0)),"n/a")</f>
        <v>1536.4</v>
      </c>
      <c r="DB70" s="60">
        <f>IFERROR(INDEX(current_projections!$A:$AEK,MATCH(Calculations_forecast!$B70,current_projections!$A:$A,0),MATCH(Calculations_forecast!DB$9,current_projections!$2:$2,0)),"n/a")</f>
        <v>1544.4</v>
      </c>
      <c r="DC70" s="60">
        <f>IFERROR(INDEX(current_projections!$A:$AEK,MATCH(Calculations_forecast!$B70,current_projections!$A:$A,0),MATCH(Calculations_forecast!DC$9,current_projections!$2:$2,0)),"n/a")</f>
        <v>1541.6</v>
      </c>
      <c r="DD70" s="60">
        <f>IFERROR(INDEX(current_projections!$A:$AEK,MATCH(Calculations_forecast!$B70,current_projections!$A:$A,0),MATCH(Calculations_forecast!DD$9,current_projections!$2:$2,0)),"n/a")</f>
        <v>1563.8</v>
      </c>
      <c r="DE70" s="60">
        <f>IFERROR(INDEX(current_projections!$A:$AEK,MATCH(Calculations_forecast!$B70,current_projections!$A:$A,0),MATCH(Calculations_forecast!DE$9,current_projections!$2:$2,0)),"n/a")</f>
        <v>1577.1</v>
      </c>
      <c r="DF70" s="60">
        <f>IFERROR(INDEX(current_projections!$A:$AEK,MATCH(Calculations_forecast!$B70,current_projections!$A:$A,0),MATCH(Calculations_forecast!DF$9,current_projections!$2:$2,0)),"n/a")</f>
        <v>1599.6</v>
      </c>
      <c r="DG70" s="60">
        <f>IFERROR(INDEX(current_projections!$A:$AEK,MATCH(Calculations_forecast!$B70,current_projections!$A:$A,0),MATCH(Calculations_forecast!DG$9,current_projections!$2:$2,0)),"n/a")</f>
        <v>1600.1</v>
      </c>
      <c r="DH70" s="60">
        <f>IFERROR(INDEX(current_projections!$A:$AEK,MATCH(Calculations_forecast!$B70,current_projections!$A:$A,0),MATCH(Calculations_forecast!DH$9,current_projections!$2:$2,0)),"n/a")</f>
        <v>1611.9</v>
      </c>
      <c r="DI70" s="60">
        <f>IFERROR(INDEX(current_projections!$A:$AEK,MATCH(Calculations_forecast!$B70,current_projections!$A:$A,0),MATCH(Calculations_forecast!DI$9,current_projections!$2:$2,0)),"n/a")</f>
        <v>1628.1</v>
      </c>
      <c r="DJ70" s="60">
        <f>IFERROR(INDEX(current_projections!$A:$AEK,MATCH(Calculations_forecast!$B70,current_projections!$A:$A,0),MATCH(Calculations_forecast!DJ$9,current_projections!$2:$2,0)),"n/a")</f>
        <v>1642.8</v>
      </c>
      <c r="DK70" s="60">
        <f>IFERROR(INDEX(current_projections!$A:$AEK,MATCH(Calculations_forecast!$B70,current_projections!$A:$A,0),MATCH(Calculations_forecast!DK$9,current_projections!$2:$2,0)),"n/a")</f>
        <v>1657.8</v>
      </c>
      <c r="DL70" s="60">
        <f>IFERROR(INDEX(current_projections!$A:$AEK,MATCH(Calculations_forecast!$B70,current_projections!$A:$A,0),MATCH(Calculations_forecast!DL$9,current_projections!$2:$2,0)),"n/a")</f>
        <v>1684.9</v>
      </c>
      <c r="DM70" s="60">
        <f>IFERROR(INDEX(current_projections!$A:$AEK,MATCH(Calculations_forecast!$B70,current_projections!$A:$A,0),MATCH(Calculations_forecast!DM$9,current_projections!$2:$2,0)),"n/a")</f>
        <v>1708.6</v>
      </c>
      <c r="DN70" s="60">
        <f>IFERROR(INDEX(current_projections!$A:$AEK,MATCH(Calculations_forecast!$B70,current_projections!$A:$A,0),MATCH(Calculations_forecast!DN$9,current_projections!$2:$2,0)),"n/a")</f>
        <v>1718.3</v>
      </c>
      <c r="DO70" s="60">
        <f>IFERROR(INDEX(current_projections!$A:$AEK,MATCH(Calculations_forecast!$B70,current_projections!$A:$A,0),MATCH(Calculations_forecast!DO$9,current_projections!$2:$2,0)),"n/a")</f>
        <v>1737.3</v>
      </c>
      <c r="DP70" s="60">
        <f>IFERROR(INDEX(current_projections!$A:$AEK,MATCH(Calculations_forecast!$B70,current_projections!$A:$A,0),MATCH(Calculations_forecast!DP$9,current_projections!$2:$2,0)),"n/a")</f>
        <v>1748.4</v>
      </c>
      <c r="DQ70" s="60">
        <f>IFERROR(INDEX(current_projections!$A:$AEK,MATCH(Calculations_forecast!$B70,current_projections!$A:$A,0),MATCH(Calculations_forecast!DQ$9,current_projections!$2:$2,0)),"n/a")</f>
        <v>1766</v>
      </c>
      <c r="DR70" s="60">
        <f>IFERROR(INDEX(current_projections!$A:$AEK,MATCH(Calculations_forecast!$B70,current_projections!$A:$A,0),MATCH(Calculations_forecast!DR$9,current_projections!$2:$2,0)),"n/a")</f>
        <v>1788.9</v>
      </c>
      <c r="DS70" s="60">
        <f>IFERROR(INDEX(current_projections!$A:$AEK,MATCH(Calculations_forecast!$B70,current_projections!$A:$A,0),MATCH(Calculations_forecast!DS$9,current_projections!$2:$2,0)),"n/a")</f>
        <v>1801.7</v>
      </c>
      <c r="DT70" s="60">
        <f>IFERROR(INDEX(current_projections!$A:$AEK,MATCH(Calculations_forecast!$B70,current_projections!$A:$A,0),MATCH(Calculations_forecast!DT$9,current_projections!$2:$2,0)),"n/a")</f>
        <v>1799.2</v>
      </c>
      <c r="DU70" s="60">
        <f>IFERROR(INDEX(current_projections!$A:$AEK,MATCH(Calculations_forecast!$B70,current_projections!$A:$A,0),MATCH(Calculations_forecast!DU$9,current_projections!$2:$2,0)),"n/a")</f>
        <v>1806.2</v>
      </c>
      <c r="DV70" s="60">
        <f>IFERROR(INDEX(current_projections!$A:$AEK,MATCH(Calculations_forecast!$B70,current_projections!$A:$A,0),MATCH(Calculations_forecast!DV$9,current_projections!$2:$2,0)),"n/a")</f>
        <v>1820.6</v>
      </c>
      <c r="DW70" s="60">
        <f>IFERROR(INDEX(current_projections!$A:$AEK,MATCH(Calculations_forecast!$B70,current_projections!$A:$A,0),MATCH(Calculations_forecast!DW$9,current_projections!$2:$2,0)),"n/a")</f>
        <v>1842.9</v>
      </c>
      <c r="DX70" s="60">
        <f>IFERROR(INDEX(current_projections!$A:$AEK,MATCH(Calculations_forecast!$B70,current_projections!$A:$A,0),MATCH(Calculations_forecast!DX$9,current_projections!$2:$2,0)),"n/a")</f>
        <v>1877.7</v>
      </c>
      <c r="DY70" s="60">
        <f>IFERROR(INDEX(current_projections!$A:$AEK,MATCH(Calculations_forecast!$B70,current_projections!$A:$A,0),MATCH(Calculations_forecast!DY$9,current_projections!$2:$2,0)),"n/a")</f>
        <v>1869</v>
      </c>
      <c r="DZ70" s="60">
        <f>IFERROR(INDEX(current_projections!$A:$AEK,MATCH(Calculations_forecast!$B70,current_projections!$A:$A,0),MATCH(Calculations_forecast!DZ$9,current_projections!$2:$2,0)),"n/a")</f>
        <v>1904.3</v>
      </c>
      <c r="EA70" s="60">
        <f>IFERROR(INDEX(current_projections!$A:$AEK,MATCH(Calculations_forecast!$B70,current_projections!$A:$A,0),MATCH(Calculations_forecast!EA$9,current_projections!$2:$2,0)),"n/a")</f>
        <v>1921.6</v>
      </c>
      <c r="EB70" s="60">
        <f>IFERROR(INDEX(current_projections!$A:$AEK,MATCH(Calculations_forecast!$B70,current_projections!$A:$A,0),MATCH(Calculations_forecast!EB$9,current_projections!$2:$2,0)),"n/a")</f>
        <v>1924.2</v>
      </c>
      <c r="EC70" s="60">
        <f>IFERROR(INDEX(current_projections!$A:$AEK,MATCH(Calculations_forecast!$B70,current_projections!$A:$A,0),MATCH(Calculations_forecast!EC$9,current_projections!$2:$2,0)),"n/a")</f>
        <v>1929.8</v>
      </c>
      <c r="ED70" s="60">
        <f>IFERROR(INDEX(current_projections!$A:$AEK,MATCH(Calculations_forecast!$B70,current_projections!$A:$A,0),MATCH(Calculations_forecast!ED$9,current_projections!$2:$2,0)),"n/a")</f>
        <v>1934.7</v>
      </c>
      <c r="EE70" s="60">
        <f>IFERROR(INDEX(current_projections!$A:$AEK,MATCH(Calculations_forecast!$B70,current_projections!$A:$A,0),MATCH(Calculations_forecast!EE$9,current_projections!$2:$2,0)),"n/a")</f>
        <v>1926.2</v>
      </c>
      <c r="EF70" s="60">
        <f>IFERROR(INDEX(current_projections!$A:$AEK,MATCH(Calculations_forecast!$B70,current_projections!$A:$A,0),MATCH(Calculations_forecast!EF$9,current_projections!$2:$2,0)),"n/a")</f>
        <v>1916.7</v>
      </c>
      <c r="EG70" s="60">
        <f>IFERROR(INDEX(current_projections!$A:$AEK,MATCH(Calculations_forecast!$B70,current_projections!$A:$A,0),MATCH(Calculations_forecast!EG$9,current_projections!$2:$2,0)),"n/a")</f>
        <v>1924.3</v>
      </c>
      <c r="EH70" s="60">
        <f>IFERROR(INDEX(current_projections!$A:$AEK,MATCH(Calculations_forecast!$B70,current_projections!$A:$A,0),MATCH(Calculations_forecast!EH$9,current_projections!$2:$2,0)),"n/a")</f>
        <v>1921.6</v>
      </c>
      <c r="EI70" s="60">
        <f>IFERROR(INDEX(current_projections!$A:$AEK,MATCH(Calculations_forecast!$B70,current_projections!$A:$A,0),MATCH(Calculations_forecast!EI$9,current_projections!$2:$2,0)),"n/a")</f>
        <v>1922.7</v>
      </c>
      <c r="EJ70" s="60">
        <f>IFERROR(INDEX(current_projections!$A:$AEK,MATCH(Calculations_forecast!$B70,current_projections!$A:$A,0),MATCH(Calculations_forecast!EJ$9,current_projections!$2:$2,0)),"n/a")</f>
        <v>1924</v>
      </c>
      <c r="EK70" s="60">
        <f>IFERROR(INDEX(current_projections!$A:$AEK,MATCH(Calculations_forecast!$B70,current_projections!$A:$A,0),MATCH(Calculations_forecast!EK$9,current_projections!$2:$2,0)),"n/a")</f>
        <v>1916.6</v>
      </c>
      <c r="EL70" s="60">
        <f>IFERROR(INDEX(current_projections!$A:$AEK,MATCH(Calculations_forecast!$B70,current_projections!$A:$A,0),MATCH(Calculations_forecast!EL$9,current_projections!$2:$2,0)),"n/a")</f>
        <v>1917</v>
      </c>
      <c r="EM70" s="60">
        <f>IFERROR(INDEX(current_projections!$A:$AEK,MATCH(Calculations_forecast!$B70,current_projections!$A:$A,0),MATCH(Calculations_forecast!EM$9,current_projections!$2:$2,0)),"n/a")</f>
        <v>1919.3</v>
      </c>
      <c r="EN70" s="60">
        <f>IFERROR(INDEX(current_projections!$A:$AEK,MATCH(Calculations_forecast!$B70,current_projections!$A:$A,0),MATCH(Calculations_forecast!EN$9,current_projections!$2:$2,0)),"n/a")</f>
        <v>1918.8</v>
      </c>
      <c r="EO70" s="60">
        <f>IFERROR(INDEX(current_projections!$A:$AEK,MATCH(Calculations_forecast!$B70,current_projections!$A:$A,0),MATCH(Calculations_forecast!EO$9,current_projections!$2:$2,0)),"n/a")</f>
        <v>1920</v>
      </c>
      <c r="EP70" s="60">
        <f>IFERROR(INDEX(current_projections!$A:$AEK,MATCH(Calculations_forecast!$B70,current_projections!$A:$A,0),MATCH(Calculations_forecast!EP$9,current_projections!$2:$2,0)),"n/a")</f>
        <v>1922.1</v>
      </c>
      <c r="EQ70" s="60">
        <f>IFERROR(INDEX(current_projections!$A:$AEK,MATCH(Calculations_forecast!$B70,current_projections!$A:$A,0),MATCH(Calculations_forecast!EQ$9,current_projections!$2:$2,0)),"n/a")</f>
        <v>1930.8</v>
      </c>
      <c r="ER70" s="60">
        <f>IFERROR(INDEX(current_projections!$A:$AEK,MATCH(Calculations_forecast!$B70,current_projections!$A:$A,0),MATCH(Calculations_forecast!ER$9,current_projections!$2:$2,0)),"n/a")</f>
        <v>1938.2</v>
      </c>
      <c r="ES70" s="60">
        <f>IFERROR(INDEX(current_projections!$A:$AEK,MATCH(Calculations_forecast!$B70,current_projections!$A:$A,0),MATCH(Calculations_forecast!ES$9,current_projections!$2:$2,0)),"n/a")</f>
        <v>1944.5</v>
      </c>
      <c r="ET70" s="60">
        <f>IFERROR(INDEX(current_projections!$A:$AEK,MATCH(Calculations_forecast!$B70,current_projections!$A:$A,0),MATCH(Calculations_forecast!ET$9,current_projections!$2:$2,0)),"n/a")</f>
        <v>1952.9</v>
      </c>
      <c r="EU70" s="60">
        <f>IFERROR(INDEX(current_projections!$A:$AEK,MATCH(Calculations_forecast!$B70,current_projections!$A:$A,0),MATCH(Calculations_forecast!EU$9,current_projections!$2:$2,0)),"n/a")</f>
        <v>1964.6</v>
      </c>
      <c r="EV70" s="60">
        <f>IFERROR(INDEX(current_projections!$A:$AEK,MATCH(Calculations_forecast!$B70,current_projections!$A:$A,0),MATCH(Calculations_forecast!EV$9,current_projections!$2:$2,0)),"n/a")</f>
        <v>1973.8</v>
      </c>
      <c r="EW70" s="60">
        <f>IFERROR(INDEX(current_projections!$A:$AEK,MATCH(Calculations_forecast!$B70,current_projections!$A:$A,0),MATCH(Calculations_forecast!EW$9,current_projections!$2:$2,0)),"n/a")</f>
        <v>1977.8</v>
      </c>
      <c r="EX70" s="60">
        <f>IFERROR(INDEX(current_projections!$A:$AEK,MATCH(Calculations_forecast!$B70,current_projections!$A:$A,0),MATCH(Calculations_forecast!EX$9,current_projections!$2:$2,0)),"n/a")</f>
        <v>1982.5</v>
      </c>
      <c r="EY70" s="60">
        <f>IFERROR(INDEX(current_projections!$A:$AEK,MATCH(Calculations_forecast!$B70,current_projections!$A:$A,0),MATCH(Calculations_forecast!EY$9,current_projections!$2:$2,0)),"n/a")</f>
        <v>1971.4</v>
      </c>
      <c r="EZ70" s="60">
        <f>IFERROR(INDEX(current_projections!$A:$AEK,MATCH(Calculations_forecast!$B70,current_projections!$A:$A,0),MATCH(Calculations_forecast!EZ$9,current_projections!$2:$2,0)),"n/a")</f>
        <v>1972.8</v>
      </c>
      <c r="FA70" s="60">
        <f>IFERROR(INDEX(current_projections!$A:$AEK,MATCH(Calculations_forecast!$B70,current_projections!$A:$A,0),MATCH(Calculations_forecast!FA$9,current_projections!$2:$2,0)),"n/a")</f>
        <v>1982.5</v>
      </c>
      <c r="FB70" s="60">
        <f>IFERROR(INDEX(current_projections!$A:$AEK,MATCH(Calculations_forecast!$B70,current_projections!$A:$A,0),MATCH(Calculations_forecast!FB$9,current_projections!$2:$2,0)),"n/a")</f>
        <v>1987.8</v>
      </c>
      <c r="FC70" s="60">
        <f>IFERROR(INDEX(current_projections!$A:$AEK,MATCH(Calculations_forecast!$B70,current_projections!$A:$A,0),MATCH(Calculations_forecast!FC$9,current_projections!$2:$2,0)),"n/a")</f>
        <v>2007.7</v>
      </c>
      <c r="FD70" s="60">
        <f>IFERROR(INDEX(current_projections!$A:$AEK,MATCH(Calculations_forecast!$B70,current_projections!$A:$A,0),MATCH(Calculations_forecast!FD$9,current_projections!$2:$2,0)),"n/a")</f>
        <v>2024.9</v>
      </c>
      <c r="FE70" s="60">
        <f>IFERROR(INDEX(current_projections!$A:$AEK,MATCH(Calculations_forecast!$B70,current_projections!$A:$A,0),MATCH(Calculations_forecast!FE$9,current_projections!$2:$2,0)),"n/a")</f>
        <v>2021.8</v>
      </c>
      <c r="FF70" s="60">
        <f>IFERROR(INDEX(current_projections!$A:$AEK,MATCH(Calculations_forecast!$B70,current_projections!$A:$A,0),MATCH(Calculations_forecast!FF$9,current_projections!$2:$2,0)),"n/a")</f>
        <v>2007.9</v>
      </c>
      <c r="FG70" s="60">
        <f>IFERROR(INDEX(current_projections!$A:$AEK,MATCH(Calculations_forecast!$B70,current_projections!$A:$A,0),MATCH(Calculations_forecast!FG$9,current_projections!$2:$2,0)),"n/a")</f>
        <v>1979.5</v>
      </c>
      <c r="FH70" s="60">
        <f>IFERROR(INDEX(current_projections!$A:$AEK,MATCH(Calculations_forecast!$B70,current_projections!$A:$A,0),MATCH(Calculations_forecast!FH$9,current_projections!$2:$2,0)),"n/a")</f>
        <v>1972.8</v>
      </c>
      <c r="FI70" s="60">
        <f>IFERROR(INDEX(current_projections!$A:$AEK,MATCH(Calculations_forecast!$B70,current_projections!$A:$A,0),MATCH(Calculations_forecast!FI$9,current_projections!$2:$2,0)),"n/a")</f>
        <v>1955.8</v>
      </c>
      <c r="FJ70" s="60">
        <f>IFERROR(INDEX(current_projections!$A:$AEK,MATCH(Calculations_forecast!$B70,current_projections!$A:$A,0),MATCH(Calculations_forecast!FJ$9,current_projections!$2:$2,0)),"n/a")</f>
        <v>1937</v>
      </c>
      <c r="FK70" s="60">
        <f>IFERROR(INDEX(current_projections!$A:$AEK,MATCH(Calculations_forecast!$B70,current_projections!$A:$A,0),MATCH(Calculations_forecast!FK$9,current_projections!$2:$2,0)),"n/a")</f>
        <v>1915.5</v>
      </c>
      <c r="FL70" s="60">
        <f>IFERROR(INDEX(current_projections!$A:$AEK,MATCH(Calculations_forecast!$B70,current_projections!$A:$A,0),MATCH(Calculations_forecast!FL$9,current_projections!$2:$2,0)),"n/a")</f>
        <v>1898.4</v>
      </c>
      <c r="FM70" s="60">
        <f>IFERROR(INDEX(current_projections!$A:$AEK,MATCH(Calculations_forecast!$B70,current_projections!$A:$A,0),MATCH(Calculations_forecast!FM$9,current_projections!$2:$2,0)),"n/a")</f>
        <v>1881.1</v>
      </c>
      <c r="FN70" s="60">
        <f>IFERROR(INDEX(current_projections!$A:$AEK,MATCH(Calculations_forecast!$B70,current_projections!$A:$A,0),MATCH(Calculations_forecast!FN$9,current_projections!$2:$2,0)),"n/a")</f>
        <v>1873.8</v>
      </c>
      <c r="FO70" s="60">
        <f>IFERROR(INDEX(current_projections!$A:$AEK,MATCH(Calculations_forecast!$B70,current_projections!$A:$A,0),MATCH(Calculations_forecast!FO$9,current_projections!$2:$2,0)),"n/a")</f>
        <v>1860.1</v>
      </c>
      <c r="FP70" s="60">
        <f>IFERROR(INDEX(current_projections!$A:$AEK,MATCH(Calculations_forecast!$B70,current_projections!$A:$A,0),MATCH(Calculations_forecast!FP$9,current_projections!$2:$2,0)),"n/a")</f>
        <v>1854</v>
      </c>
      <c r="FQ70" s="60">
        <f>IFERROR(INDEX(current_projections!$A:$AEK,MATCH(Calculations_forecast!$B70,current_projections!$A:$A,0),MATCH(Calculations_forecast!FQ$9,current_projections!$2:$2,0)),"n/a")</f>
        <v>1846.5</v>
      </c>
      <c r="FR70" s="60">
        <f>IFERROR(INDEX(current_projections!$A:$AEK,MATCH(Calculations_forecast!$B70,current_projections!$A:$A,0),MATCH(Calculations_forecast!FR$9,current_projections!$2:$2,0)),"n/a")</f>
        <v>1841.4</v>
      </c>
      <c r="FS70" s="60">
        <f>IFERROR(INDEX(current_projections!$A:$AEK,MATCH(Calculations_forecast!$B70,current_projections!$A:$A,0),MATCH(Calculations_forecast!FS$9,current_projections!$2:$2,0)),"n/a")</f>
        <v>1842.3</v>
      </c>
      <c r="FT70" s="60">
        <f>IFERROR(INDEX(current_projections!$A:$AEK,MATCH(Calculations_forecast!$B70,current_projections!$A:$A,0),MATCH(Calculations_forecast!FT$9,current_projections!$2:$2,0)),"n/a")</f>
        <v>1846.8</v>
      </c>
      <c r="FU70" s="60">
        <f>IFERROR(INDEX(current_projections!$A:$AEK,MATCH(Calculations_forecast!$B70,current_projections!$A:$A,0),MATCH(Calculations_forecast!FU$9,current_projections!$2:$2,0)),"n/a")</f>
        <v>1847.8</v>
      </c>
      <c r="FV70" s="60">
        <f>IFERROR(INDEX(current_projections!$A:$AEK,MATCH(Calculations_forecast!$B70,current_projections!$A:$A,0),MATCH(Calculations_forecast!FV$9,current_projections!$2:$2,0)),"n/a")</f>
        <v>1844.4</v>
      </c>
      <c r="FW70" s="60">
        <f>IFERROR(INDEX(current_projections!$A:$AEK,MATCH(Calculations_forecast!$B70,current_projections!$A:$A,0),MATCH(Calculations_forecast!FW$9,current_projections!$2:$2,0)),"n/a")</f>
        <v>1832.7</v>
      </c>
      <c r="FX70" s="60">
        <f>IFERROR(INDEX(current_projections!$A:$AEK,MATCH(Calculations_forecast!$B70,current_projections!$A:$A,0),MATCH(Calculations_forecast!FX$9,current_projections!$2:$2,0)),"n/a")</f>
        <v>1843.4</v>
      </c>
      <c r="FY70" s="60">
        <f>IFERROR(INDEX(current_projections!$A:$AEK,MATCH(Calculations_forecast!$B70,current_projections!$A:$A,0),MATCH(Calculations_forecast!FY$9,current_projections!$2:$2,0)),"n/a")</f>
        <v>1850.8</v>
      </c>
      <c r="FZ70" s="60">
        <f>IFERROR(INDEX(current_projections!$A:$AEK,MATCH(Calculations_forecast!$B70,current_projections!$A:$A,0),MATCH(Calculations_forecast!FZ$9,current_projections!$2:$2,0)),"n/a")</f>
        <v>1865.5</v>
      </c>
      <c r="GA70" s="60">
        <f>IFERROR(INDEX(current_projections!$A:$AEK,MATCH(Calculations_forecast!$B70,current_projections!$A:$A,0),MATCH(Calculations_forecast!GA$9,current_projections!$2:$2,0)),"n/a")</f>
        <v>1876.3</v>
      </c>
      <c r="GB70" s="60">
        <f>IFERROR(INDEX(current_projections!$A:$AEK,MATCH(Calculations_forecast!$B70,current_projections!$A:$A,0),MATCH(Calculations_forecast!GB$9,current_projections!$2:$2,0)),"n/a")</f>
        <v>1903</v>
      </c>
      <c r="GC70" s="60">
        <f>IFERROR(INDEX(current_projections!$A:$AEK,MATCH(Calculations_forecast!$B70,current_projections!$A:$A,0),MATCH(Calculations_forecast!GC$9,current_projections!$2:$2,0)),"n/a")</f>
        <v>1918.8</v>
      </c>
      <c r="GD70" s="60">
        <f>IFERROR(INDEX(current_projections!$A:$AEK,MATCH(Calculations_forecast!$B70,current_projections!$A:$A,0),MATCH(Calculations_forecast!GD$9,current_projections!$2:$2,0)),"n/a")</f>
        <v>1917.5</v>
      </c>
      <c r="GE70" s="60">
        <f>IFERROR(INDEX(current_projections!$A:$AEK,MATCH(Calculations_forecast!$B70,current_projections!$A:$A,0),MATCH(Calculations_forecast!GE$9,current_projections!$2:$2,0)),"n/a")</f>
        <v>1942.9</v>
      </c>
      <c r="GF70" s="60">
        <f>IFERROR(INDEX(current_projections!$A:$AEK,MATCH(Calculations_forecast!$B70,current_projections!$A:$A,0),MATCH(Calculations_forecast!GF$9,current_projections!$2:$2,0)),"n/a")</f>
        <v>1940.9</v>
      </c>
      <c r="GG70" s="60">
        <f>IFERROR(INDEX(current_projections!$A:$AEK,MATCH(Calculations_forecast!$B70,current_projections!$A:$A,0),MATCH(Calculations_forecast!GG$9,current_projections!$2:$2,0)),"n/a")</f>
        <v>1943.8</v>
      </c>
      <c r="GH70" s="60">
        <f>IFERROR(INDEX(current_projections!$A:$AEK,MATCH(Calculations_forecast!$B70,current_projections!$A:$A,0),MATCH(Calculations_forecast!GH$9,current_projections!$2:$2,0)),"n/a")</f>
        <v>1943.6</v>
      </c>
      <c r="GI70" s="60">
        <f>IFERROR(INDEX(current_projections!$A:$AEK,MATCH(Calculations_forecast!$B70,current_projections!$A:$A,0),MATCH(Calculations_forecast!GI$9,current_projections!$2:$2,0)),"n/a")</f>
        <v>1937.7</v>
      </c>
      <c r="GJ70" s="60">
        <f>IFERROR(INDEX(current_projections!$A:$AEK,MATCH(Calculations_forecast!$B70,current_projections!$A:$A,0),MATCH(Calculations_forecast!GJ$9,current_projections!$2:$2,0)),"n/a")</f>
        <v>1931.3</v>
      </c>
      <c r="GK70" s="60">
        <f>IFERROR(INDEX(current_projections!$A:$AEK,MATCH(Calculations_forecast!$B70,current_projections!$A:$A,0),MATCH(Calculations_forecast!GK$9,current_projections!$2:$2,0)),"n/a")</f>
        <v>1926.9</v>
      </c>
      <c r="GL70" s="60">
        <f>IFERROR(INDEX(current_projections!$A:$AEK,MATCH(Calculations_forecast!$B70,current_projections!$A:$A,0),MATCH(Calculations_forecast!GL$9,current_projections!$2:$2,0)),"n/a")</f>
        <v>1933.5</v>
      </c>
      <c r="GM70" s="60">
        <f>IFERROR(INDEX(current_projections!$A:$AEK,MATCH(Calculations_forecast!$B70,current_projections!$A:$A,0),MATCH(Calculations_forecast!GM$9,current_projections!$2:$2,0)),"n/a")</f>
        <v>1937.7</v>
      </c>
      <c r="GN70" s="60">
        <f>IFERROR(INDEX(current_projections!$A:$AEK,MATCH(Calculations_forecast!$B70,current_projections!$A:$A,0),MATCH(Calculations_forecast!GN$9,current_projections!$2:$2,0)),"n/a")</f>
        <v>1946.6</v>
      </c>
      <c r="GO70" s="60">
        <f>IFERROR(INDEX(current_projections!$A:$AEK,MATCH(Calculations_forecast!$B70,current_projections!$A:$A,0),MATCH(Calculations_forecast!GO$9,current_projections!$2:$2,0)),"n/a")</f>
        <v>1956.3</v>
      </c>
      <c r="GP70" s="122">
        <f>IFERROR(INDEX(current_projections!$A:$AEK,MATCH(Calculations_forecast!$B70,current_projections!$A:$A,0),MATCH(Calculations_forecast!GP$9,current_projections!$2:$2,0)),"n/a")</f>
        <v>1955</v>
      </c>
      <c r="GQ70" s="122">
        <f>IFERROR(INDEX(current_projections!$A:$AEK,MATCH(Calculations_forecast!$B70,current_projections!$A:$A,0),MATCH(Calculations_forecast!GQ$9,current_projections!$2:$2,0)),"n/a")</f>
        <v>1963.5205019060711</v>
      </c>
      <c r="GR70" s="60">
        <f>IFERROR(INDEX(current_projections!$A:$AEK,MATCH(Calculations_forecast!$B70,current_projections!$A:$A,0),MATCH(Calculations_forecast!GR$9,current_projections!$2:$2,0)),"n/a")</f>
        <v>1969.6240671652333</v>
      </c>
      <c r="GS70" s="60">
        <f>IFERROR(INDEX(current_projections!$A:$AEK,MATCH(Calculations_forecast!$B70,current_projections!$A:$A,0),MATCH(Calculations_forecast!GS$9,current_projections!$2:$2,0)),"n/a")</f>
        <v>1974.8235576715626</v>
      </c>
      <c r="GT70" s="60">
        <f>IFERROR(INDEX(current_projections!$A:$AEK,MATCH(Calculations_forecast!$B70,current_projections!$A:$A,0),MATCH(Calculations_forecast!GT$9,current_projections!$2:$2,0)),"n/a")</f>
        <v>1979.4210206542728</v>
      </c>
      <c r="GU70" s="60">
        <f>IFERROR(INDEX(current_projections!$A:$AEK,MATCH(Calculations_forecast!$B70,current_projections!$A:$A,0),MATCH(Calculations_forecast!GU$9,current_projections!$2:$2,0)),"n/a")</f>
        <v>1984.0184837084901</v>
      </c>
      <c r="GV70" s="60">
        <f>IFERROR(INDEX(current_projections!$A:$AEK,MATCH(Calculations_forecast!$B70,current_projections!$A:$A,0),MATCH(Calculations_forecast!GV$9,current_projections!$2:$2,0)),"n/a")</f>
        <v>1988.5156634567363</v>
      </c>
      <c r="GW70" s="60">
        <f>IFERROR(INDEX(current_projections!$A:$AEK,MATCH(Calculations_forecast!$B70,current_projections!$A:$A,0),MATCH(Calculations_forecast!GW$9,current_projections!$2:$2,0)),"n/a")</f>
        <v>1992.812323171868</v>
      </c>
      <c r="GX70" s="60">
        <f>IFERROR(INDEX(current_projections!$A:$AEK,MATCH(Calculations_forecast!$B70,current_projections!$A:$A,0),MATCH(Calculations_forecast!GX$9,current_projections!$2:$2,0)),"n/a")</f>
        <v>1997.108982940485</v>
      </c>
      <c r="GY70" s="60">
        <f>IFERROR(INDEX(current_projections!$A:$AEK,MATCH(Calculations_forecast!$B70,current_projections!$A:$A,0),MATCH(Calculations_forecast!GY$9,current_projections!$2:$2,0)),"n/a")</f>
        <v>2001.4056427622438</v>
      </c>
      <c r="GZ70" s="122">
        <f>IFERROR(INDEX(current_projections!$A:$AEK,MATCH(Calculations_forecast!$B70,current_projections!$A:$A,0),MATCH(Calculations_forecast!GZ$9,current_projections!$2:$2,0)),"n/a")</f>
        <v>2005.6020671537217</v>
      </c>
      <c r="HA70" s="122">
        <f>IFERROR(INDEX(current_projections!$A:$AEK,MATCH(Calculations_forecast!$B70,current_projections!$A:$A,0),MATCH(Calculations_forecast!HA$9,current_projections!$2:$2,0)),"n/a")</f>
        <v>2009.698271678744</v>
      </c>
      <c r="HB70" s="122">
        <f>IFERROR(INDEX(current_projections!$A:$AEK,MATCH(Calculations_forecast!$B70,current_projections!$A:$A,0),MATCH(Calculations_forecast!HB$9,current_projections!$2:$2,0)),"n/a")</f>
        <v>2013.7944762468587</v>
      </c>
      <c r="HC70" s="60">
        <f>IFERROR(INDEX(current_projections!$A:$AEK,MATCH(Calculations_forecast!$B70,current_projections!$A:$A,0),MATCH(Calculations_forecast!HC$9,current_projections!$2:$2,0)),"n/a")</f>
        <v>2017.9908995071189</v>
      </c>
      <c r="HD70" s="60"/>
      <c r="HE70" s="60"/>
      <c r="HF70" s="60"/>
      <c r="HG70" s="60"/>
      <c r="HH70" s="60"/>
      <c r="HI70" s="60"/>
      <c r="HJ70" s="60"/>
      <c r="HK70" s="60"/>
      <c r="HL70" s="60"/>
      <c r="HM70" s="60"/>
      <c r="HN70" s="60"/>
      <c r="HO70" s="60"/>
      <c r="HP70" s="60"/>
      <c r="HQ70" s="60"/>
      <c r="HR70" s="60"/>
      <c r="HS70" s="60"/>
      <c r="HT70" s="60"/>
      <c r="HU70" s="60"/>
      <c r="HV70" s="60"/>
      <c r="HW70" s="60"/>
      <c r="HX70" s="60"/>
      <c r="HY70" s="60"/>
      <c r="HZ70" s="60"/>
      <c r="IA70" s="60"/>
      <c r="IB70" s="60"/>
      <c r="IC70" s="60"/>
      <c r="ID70" s="60"/>
      <c r="IE70" s="60"/>
    </row>
    <row r="71" spans="1:239" s="25" customFormat="1">
      <c r="A71" s="34" t="s">
        <v>419</v>
      </c>
      <c r="B71" s="60" t="s">
        <v>404</v>
      </c>
      <c r="C71" s="60">
        <f>IFERROR(INDEX(current_projections!$A:$AEK,MATCH(Calculations_forecast!$B71,current_projections!$A:$A,0),MATCH(Calculations_forecast!C$9,current_projections!$2:$2,0)),"n/a")</f>
        <v>247.9</v>
      </c>
      <c r="D71" s="60">
        <f>IFERROR(INDEX(current_projections!$A:$AEK,MATCH(Calculations_forecast!$B71,current_projections!$A:$A,0),MATCH(Calculations_forecast!D$9,current_projections!$2:$2,0)),"n/a")</f>
        <v>249.1</v>
      </c>
      <c r="E71" s="60">
        <f>IFERROR(INDEX(current_projections!$A:$AEK,MATCH(Calculations_forecast!$B71,current_projections!$A:$A,0),MATCH(Calculations_forecast!E$9,current_projections!$2:$2,0)),"n/a")</f>
        <v>254.6</v>
      </c>
      <c r="F71" s="60">
        <f>IFERROR(INDEX(current_projections!$A:$AEK,MATCH(Calculations_forecast!$B71,current_projections!$A:$A,0),MATCH(Calculations_forecast!F$9,current_projections!$2:$2,0)),"n/a")</f>
        <v>258.7</v>
      </c>
      <c r="G71" s="60">
        <f>IFERROR(INDEX(current_projections!$A:$AEK,MATCH(Calculations_forecast!$B71,current_projections!$A:$A,0),MATCH(Calculations_forecast!G$9,current_projections!$2:$2,0)),"n/a")</f>
        <v>261.89999999999998</v>
      </c>
      <c r="H71" s="60">
        <f>IFERROR(INDEX(current_projections!$A:$AEK,MATCH(Calculations_forecast!$B71,current_projections!$A:$A,0),MATCH(Calculations_forecast!H$9,current_projections!$2:$2,0)),"n/a")</f>
        <v>266.10000000000002</v>
      </c>
      <c r="I71" s="60">
        <f>IFERROR(INDEX(current_projections!$A:$AEK,MATCH(Calculations_forecast!$B71,current_projections!$A:$A,0),MATCH(Calculations_forecast!I$9,current_projections!$2:$2,0)),"n/a")</f>
        <v>269.8</v>
      </c>
      <c r="J71" s="60">
        <f>IFERROR(INDEX(current_projections!$A:$AEK,MATCH(Calculations_forecast!$B71,current_projections!$A:$A,0),MATCH(Calculations_forecast!J$9,current_projections!$2:$2,0)),"n/a")</f>
        <v>272.10000000000002</v>
      </c>
      <c r="K71" s="60">
        <f>IFERROR(INDEX(current_projections!$A:$AEK,MATCH(Calculations_forecast!$B71,current_projections!$A:$A,0),MATCH(Calculations_forecast!K$9,current_projections!$2:$2,0)),"n/a")</f>
        <v>282.2</v>
      </c>
      <c r="L71" s="60">
        <f>IFERROR(INDEX(current_projections!$A:$AEK,MATCH(Calculations_forecast!$B71,current_projections!$A:$A,0),MATCH(Calculations_forecast!L$9,current_projections!$2:$2,0)),"n/a")</f>
        <v>286.5</v>
      </c>
      <c r="M71" s="60">
        <f>IFERROR(INDEX(current_projections!$A:$AEK,MATCH(Calculations_forecast!$B71,current_projections!$A:$A,0),MATCH(Calculations_forecast!M$9,current_projections!$2:$2,0)),"n/a")</f>
        <v>284.3</v>
      </c>
      <c r="N71" s="60">
        <f>IFERROR(INDEX(current_projections!$A:$AEK,MATCH(Calculations_forecast!$B71,current_projections!$A:$A,0),MATCH(Calculations_forecast!N$9,current_projections!$2:$2,0)),"n/a")</f>
        <v>291.7</v>
      </c>
      <c r="O71" s="60">
        <f>IFERROR(INDEX(current_projections!$A:$AEK,MATCH(Calculations_forecast!$B71,current_projections!$A:$A,0),MATCH(Calculations_forecast!O$9,current_projections!$2:$2,0)),"n/a")</f>
        <v>299.60000000000002</v>
      </c>
      <c r="P71" s="60">
        <f>IFERROR(INDEX(current_projections!$A:$AEK,MATCH(Calculations_forecast!$B71,current_projections!$A:$A,0),MATCH(Calculations_forecast!P$9,current_projections!$2:$2,0)),"n/a")</f>
        <v>302.7</v>
      </c>
      <c r="Q71" s="60">
        <f>IFERROR(INDEX(current_projections!$A:$AEK,MATCH(Calculations_forecast!$B71,current_projections!$A:$A,0),MATCH(Calculations_forecast!Q$9,current_projections!$2:$2,0)),"n/a")</f>
        <v>304.2</v>
      </c>
      <c r="R71" s="60">
        <f>IFERROR(INDEX(current_projections!$A:$AEK,MATCH(Calculations_forecast!$B71,current_projections!$A:$A,0),MATCH(Calculations_forecast!R$9,current_projections!$2:$2,0)),"n/a")</f>
        <v>312.60000000000002</v>
      </c>
      <c r="S71" s="60">
        <f>IFERROR(INDEX(current_projections!$A:$AEK,MATCH(Calculations_forecast!$B71,current_projections!$A:$A,0),MATCH(Calculations_forecast!S$9,current_projections!$2:$2,0)),"n/a")</f>
        <v>324.60000000000002</v>
      </c>
      <c r="T71" s="60">
        <f>IFERROR(INDEX(current_projections!$A:$AEK,MATCH(Calculations_forecast!$B71,current_projections!$A:$A,0),MATCH(Calculations_forecast!T$9,current_projections!$2:$2,0)),"n/a")</f>
        <v>335</v>
      </c>
      <c r="U71" s="60">
        <f>IFERROR(INDEX(current_projections!$A:$AEK,MATCH(Calculations_forecast!$B71,current_projections!$A:$A,0),MATCH(Calculations_forecast!U$9,current_projections!$2:$2,0)),"n/a")</f>
        <v>346.7</v>
      </c>
      <c r="V71" s="60">
        <f>IFERROR(INDEX(current_projections!$A:$AEK,MATCH(Calculations_forecast!$B71,current_projections!$A:$A,0),MATCH(Calculations_forecast!V$9,current_projections!$2:$2,0)),"n/a")</f>
        <v>359.2</v>
      </c>
      <c r="W71" s="60">
        <f>IFERROR(INDEX(current_projections!$A:$AEK,MATCH(Calculations_forecast!$B71,current_projections!$A:$A,0),MATCH(Calculations_forecast!W$9,current_projections!$2:$2,0)),"n/a")</f>
        <v>370.1</v>
      </c>
      <c r="X71" s="60">
        <f>IFERROR(INDEX(current_projections!$A:$AEK,MATCH(Calculations_forecast!$B71,current_projections!$A:$A,0),MATCH(Calculations_forecast!X$9,current_projections!$2:$2,0)),"n/a")</f>
        <v>373.4</v>
      </c>
      <c r="Y71" s="60">
        <f>IFERROR(INDEX(current_projections!$A:$AEK,MATCH(Calculations_forecast!$B71,current_projections!$A:$A,0),MATCH(Calculations_forecast!Y$9,current_projections!$2:$2,0)),"n/a")</f>
        <v>385.4</v>
      </c>
      <c r="Z71" s="60">
        <f>IFERROR(INDEX(current_projections!$A:$AEK,MATCH(Calculations_forecast!$B71,current_projections!$A:$A,0),MATCH(Calculations_forecast!Z$9,current_projections!$2:$2,0)),"n/a")</f>
        <v>395.6</v>
      </c>
      <c r="AA71" s="60">
        <f>IFERROR(INDEX(current_projections!$A:$AEK,MATCH(Calculations_forecast!$B71,current_projections!$A:$A,0),MATCH(Calculations_forecast!AA$9,current_projections!$2:$2,0)),"n/a")</f>
        <v>401.3</v>
      </c>
      <c r="AB71" s="60">
        <f>IFERROR(INDEX(current_projections!$A:$AEK,MATCH(Calculations_forecast!$B71,current_projections!$A:$A,0),MATCH(Calculations_forecast!AB$9,current_projections!$2:$2,0)),"n/a")</f>
        <v>401</v>
      </c>
      <c r="AC71" s="60">
        <f>IFERROR(INDEX(current_projections!$A:$AEK,MATCH(Calculations_forecast!$B71,current_projections!$A:$A,0),MATCH(Calculations_forecast!AC$9,current_projections!$2:$2,0)),"n/a")</f>
        <v>403.5</v>
      </c>
      <c r="AD71" s="60">
        <f>IFERROR(INDEX(current_projections!$A:$AEK,MATCH(Calculations_forecast!$B71,current_projections!$A:$A,0),MATCH(Calculations_forecast!AD$9,current_projections!$2:$2,0)),"n/a")</f>
        <v>410.8</v>
      </c>
      <c r="AE71" s="60">
        <f>IFERROR(INDEX(current_projections!$A:$AEK,MATCH(Calculations_forecast!$B71,current_projections!$A:$A,0),MATCH(Calculations_forecast!AE$9,current_projections!$2:$2,0)),"n/a")</f>
        <v>421.2</v>
      </c>
      <c r="AF71" s="60">
        <f>IFERROR(INDEX(current_projections!$A:$AEK,MATCH(Calculations_forecast!$B71,current_projections!$A:$A,0),MATCH(Calculations_forecast!AF$9,current_projections!$2:$2,0)),"n/a")</f>
        <v>431.4</v>
      </c>
      <c r="AG71" s="60">
        <f>IFERROR(INDEX(current_projections!$A:$AEK,MATCH(Calculations_forecast!$B71,current_projections!$A:$A,0),MATCH(Calculations_forecast!AG$9,current_projections!$2:$2,0)),"n/a")</f>
        <v>438</v>
      </c>
      <c r="AH71" s="60">
        <f>IFERROR(INDEX(current_projections!$A:$AEK,MATCH(Calculations_forecast!$B71,current_projections!$A:$A,0),MATCH(Calculations_forecast!AH$9,current_projections!$2:$2,0)),"n/a")</f>
        <v>446.7</v>
      </c>
      <c r="AI71" s="60">
        <f>IFERROR(INDEX(current_projections!$A:$AEK,MATCH(Calculations_forecast!$B71,current_projections!$A:$A,0),MATCH(Calculations_forecast!AI$9,current_projections!$2:$2,0)),"n/a")</f>
        <v>452.6</v>
      </c>
      <c r="AJ71" s="60">
        <f>IFERROR(INDEX(current_projections!$A:$AEK,MATCH(Calculations_forecast!$B71,current_projections!$A:$A,0),MATCH(Calculations_forecast!AJ$9,current_projections!$2:$2,0)),"n/a")</f>
        <v>472.3</v>
      </c>
      <c r="AK71" s="60">
        <f>IFERROR(INDEX(current_projections!$A:$AEK,MATCH(Calculations_forecast!$B71,current_projections!$A:$A,0),MATCH(Calculations_forecast!AK$9,current_projections!$2:$2,0)),"n/a")</f>
        <v>484.2</v>
      </c>
      <c r="AL71" s="60">
        <f>IFERROR(INDEX(current_projections!$A:$AEK,MATCH(Calculations_forecast!$B71,current_projections!$A:$A,0),MATCH(Calculations_forecast!AL$9,current_projections!$2:$2,0)),"n/a")</f>
        <v>496.2</v>
      </c>
      <c r="AM71" s="60">
        <f>IFERROR(INDEX(current_projections!$A:$AEK,MATCH(Calculations_forecast!$B71,current_projections!$A:$A,0),MATCH(Calculations_forecast!AM$9,current_projections!$2:$2,0)),"n/a")</f>
        <v>501.8</v>
      </c>
      <c r="AN71" s="60">
        <f>IFERROR(INDEX(current_projections!$A:$AEK,MATCH(Calculations_forecast!$B71,current_projections!$A:$A,0),MATCH(Calculations_forecast!AN$9,current_projections!$2:$2,0)),"n/a")</f>
        <v>516.5</v>
      </c>
      <c r="AO71" s="60">
        <f>IFERROR(INDEX(current_projections!$A:$AEK,MATCH(Calculations_forecast!$B71,current_projections!$A:$A,0),MATCH(Calculations_forecast!AO$9,current_projections!$2:$2,0)),"n/a")</f>
        <v>533.1</v>
      </c>
      <c r="AP71" s="60">
        <f>IFERROR(INDEX(current_projections!$A:$AEK,MATCH(Calculations_forecast!$B71,current_projections!$A:$A,0),MATCH(Calculations_forecast!AP$9,current_projections!$2:$2,0)),"n/a")</f>
        <v>547.79999999999995</v>
      </c>
      <c r="AQ71" s="60">
        <f>IFERROR(INDEX(current_projections!$A:$AEK,MATCH(Calculations_forecast!$B71,current_projections!$A:$A,0),MATCH(Calculations_forecast!AQ$9,current_projections!$2:$2,0)),"n/a")</f>
        <v>568.79999999999995</v>
      </c>
      <c r="AR71" s="60">
        <f>IFERROR(INDEX(current_projections!$A:$AEK,MATCH(Calculations_forecast!$B71,current_projections!$A:$A,0),MATCH(Calculations_forecast!AR$9,current_projections!$2:$2,0)),"n/a")</f>
        <v>588.5</v>
      </c>
      <c r="AS71" s="60">
        <f>IFERROR(INDEX(current_projections!$A:$AEK,MATCH(Calculations_forecast!$B71,current_projections!$A:$A,0),MATCH(Calculations_forecast!AS$9,current_projections!$2:$2,0)),"n/a")</f>
        <v>592.20000000000005</v>
      </c>
      <c r="AT71" s="60">
        <f>IFERROR(INDEX(current_projections!$A:$AEK,MATCH(Calculations_forecast!$B71,current_projections!$A:$A,0),MATCH(Calculations_forecast!AT$9,current_projections!$2:$2,0)),"n/a")</f>
        <v>608.9</v>
      </c>
      <c r="AU71" s="60">
        <f>IFERROR(INDEX(current_projections!$A:$AEK,MATCH(Calculations_forecast!$B71,current_projections!$A:$A,0),MATCH(Calculations_forecast!AU$9,current_projections!$2:$2,0)),"n/a")</f>
        <v>633.4</v>
      </c>
      <c r="AV71" s="60">
        <f>IFERROR(INDEX(current_projections!$A:$AEK,MATCH(Calculations_forecast!$B71,current_projections!$A:$A,0),MATCH(Calculations_forecast!AV$9,current_projections!$2:$2,0)),"n/a")</f>
        <v>648.70000000000005</v>
      </c>
      <c r="AW71" s="60">
        <f>IFERROR(INDEX(current_projections!$A:$AEK,MATCH(Calculations_forecast!$B71,current_projections!$A:$A,0),MATCH(Calculations_forecast!AW$9,current_projections!$2:$2,0)),"n/a")</f>
        <v>657.8</v>
      </c>
      <c r="AX71" s="60">
        <f>IFERROR(INDEX(current_projections!$A:$AEK,MATCH(Calculations_forecast!$B71,current_projections!$A:$A,0),MATCH(Calculations_forecast!AX$9,current_projections!$2:$2,0)),"n/a")</f>
        <v>677.7</v>
      </c>
      <c r="AY71" s="60">
        <f>IFERROR(INDEX(current_projections!$A:$AEK,MATCH(Calculations_forecast!$B71,current_projections!$A:$A,0),MATCH(Calculations_forecast!AY$9,current_projections!$2:$2,0)),"n/a")</f>
        <v>688.1</v>
      </c>
      <c r="AZ71" s="60">
        <f>IFERROR(INDEX(current_projections!$A:$AEK,MATCH(Calculations_forecast!$B71,current_projections!$A:$A,0),MATCH(Calculations_forecast!AZ$9,current_projections!$2:$2,0)),"n/a")</f>
        <v>703.1</v>
      </c>
      <c r="BA71" s="60">
        <f>IFERROR(INDEX(current_projections!$A:$AEK,MATCH(Calculations_forecast!$B71,current_projections!$A:$A,0),MATCH(Calculations_forecast!BA$9,current_projections!$2:$2,0)),"n/a")</f>
        <v>717.3</v>
      </c>
      <c r="BB71" s="60">
        <f>IFERROR(INDEX(current_projections!$A:$AEK,MATCH(Calculations_forecast!$B71,current_projections!$A:$A,0),MATCH(Calculations_forecast!BB$9,current_projections!$2:$2,0)),"n/a")</f>
        <v>737.4</v>
      </c>
      <c r="BC71" s="60">
        <f>IFERROR(INDEX(current_projections!$A:$AEK,MATCH(Calculations_forecast!$B71,current_projections!$A:$A,0),MATCH(Calculations_forecast!BC$9,current_projections!$2:$2,0)),"n/a")</f>
        <v>747.9</v>
      </c>
      <c r="BD71" s="60">
        <f>IFERROR(INDEX(current_projections!$A:$AEK,MATCH(Calculations_forecast!$B71,current_projections!$A:$A,0),MATCH(Calculations_forecast!BD$9,current_projections!$2:$2,0)),"n/a")</f>
        <v>761.1</v>
      </c>
      <c r="BE71" s="60">
        <f>IFERROR(INDEX(current_projections!$A:$AEK,MATCH(Calculations_forecast!$B71,current_projections!$A:$A,0),MATCH(Calculations_forecast!BE$9,current_projections!$2:$2,0)),"n/a")</f>
        <v>782.2</v>
      </c>
      <c r="BF71" s="60">
        <f>IFERROR(INDEX(current_projections!$A:$AEK,MATCH(Calculations_forecast!$B71,current_projections!$A:$A,0),MATCH(Calculations_forecast!BF$9,current_projections!$2:$2,0)),"n/a")</f>
        <v>775.1</v>
      </c>
      <c r="BG71" s="60">
        <f>IFERROR(INDEX(current_projections!$A:$AEK,MATCH(Calculations_forecast!$B71,current_projections!$A:$A,0),MATCH(Calculations_forecast!BG$9,current_projections!$2:$2,0)),"n/a")</f>
        <v>794</v>
      </c>
      <c r="BH71" s="60">
        <f>IFERROR(INDEX(current_projections!$A:$AEK,MATCH(Calculations_forecast!$B71,current_projections!$A:$A,0),MATCH(Calculations_forecast!BH$9,current_projections!$2:$2,0)),"n/a")</f>
        <v>819.1</v>
      </c>
      <c r="BI71" s="60">
        <f>IFERROR(INDEX(current_projections!$A:$AEK,MATCH(Calculations_forecast!$B71,current_projections!$A:$A,0),MATCH(Calculations_forecast!BI$9,current_projections!$2:$2,0)),"n/a")</f>
        <v>835.7</v>
      </c>
      <c r="BJ71" s="60">
        <f>IFERROR(INDEX(current_projections!$A:$AEK,MATCH(Calculations_forecast!$B71,current_projections!$A:$A,0),MATCH(Calculations_forecast!BJ$9,current_projections!$2:$2,0)),"n/a")</f>
        <v>862.8</v>
      </c>
      <c r="BK71" s="60">
        <f>IFERROR(INDEX(current_projections!$A:$AEK,MATCH(Calculations_forecast!$B71,current_projections!$A:$A,0),MATCH(Calculations_forecast!BK$9,current_projections!$2:$2,0)),"n/a")</f>
        <v>875.6</v>
      </c>
      <c r="BL71" s="60">
        <f>IFERROR(INDEX(current_projections!$A:$AEK,MATCH(Calculations_forecast!$B71,current_projections!$A:$A,0),MATCH(Calculations_forecast!BL$9,current_projections!$2:$2,0)),"n/a")</f>
        <v>900.5</v>
      </c>
      <c r="BM71" s="60">
        <f>IFERROR(INDEX(current_projections!$A:$AEK,MATCH(Calculations_forecast!$B71,current_projections!$A:$A,0),MATCH(Calculations_forecast!BM$9,current_projections!$2:$2,0)),"n/a")</f>
        <v>927.4</v>
      </c>
      <c r="BN71" s="60">
        <f>IFERROR(INDEX(current_projections!$A:$AEK,MATCH(Calculations_forecast!$B71,current_projections!$A:$A,0),MATCH(Calculations_forecast!BN$9,current_projections!$2:$2,0)),"n/a")</f>
        <v>938.6</v>
      </c>
      <c r="BO71" s="60">
        <f>IFERROR(INDEX(current_projections!$A:$AEK,MATCH(Calculations_forecast!$B71,current_projections!$A:$A,0),MATCH(Calculations_forecast!BO$9,current_projections!$2:$2,0)),"n/a")</f>
        <v>946.8</v>
      </c>
      <c r="BP71" s="60">
        <f>IFERROR(INDEX(current_projections!$A:$AEK,MATCH(Calculations_forecast!$B71,current_projections!$A:$A,0),MATCH(Calculations_forecast!BP$9,current_projections!$2:$2,0)),"n/a")</f>
        <v>967.5</v>
      </c>
      <c r="BQ71" s="60">
        <f>IFERROR(INDEX(current_projections!$A:$AEK,MATCH(Calculations_forecast!$B71,current_projections!$A:$A,0),MATCH(Calculations_forecast!BQ$9,current_projections!$2:$2,0)),"n/a")</f>
        <v>993.6</v>
      </c>
      <c r="BR71" s="60">
        <f>IFERROR(INDEX(current_projections!$A:$AEK,MATCH(Calculations_forecast!$B71,current_projections!$A:$A,0),MATCH(Calculations_forecast!BR$9,current_projections!$2:$2,0)),"n/a")</f>
        <v>996.4</v>
      </c>
      <c r="BS71" s="60">
        <f>IFERROR(INDEX(current_projections!$A:$AEK,MATCH(Calculations_forecast!$B71,current_projections!$A:$A,0),MATCH(Calculations_forecast!BS$9,current_projections!$2:$2,0)),"n/a")</f>
        <v>1008.7</v>
      </c>
      <c r="BT71" s="60">
        <f>IFERROR(INDEX(current_projections!$A:$AEK,MATCH(Calculations_forecast!$B71,current_projections!$A:$A,0),MATCH(Calculations_forecast!BT$9,current_projections!$2:$2,0)),"n/a")</f>
        <v>1025.2</v>
      </c>
      <c r="BU71" s="60">
        <f>IFERROR(INDEX(current_projections!$A:$AEK,MATCH(Calculations_forecast!$B71,current_projections!$A:$A,0),MATCH(Calculations_forecast!BU$9,current_projections!$2:$2,0)),"n/a")</f>
        <v>1036.2</v>
      </c>
      <c r="BV71" s="60">
        <f>IFERROR(INDEX(current_projections!$A:$AEK,MATCH(Calculations_forecast!$B71,current_projections!$A:$A,0),MATCH(Calculations_forecast!BV$9,current_projections!$2:$2,0)),"n/a")</f>
        <v>1056</v>
      </c>
      <c r="BW71" s="60">
        <f>IFERROR(INDEX(current_projections!$A:$AEK,MATCH(Calculations_forecast!$B71,current_projections!$A:$A,0),MATCH(Calculations_forecast!BW$9,current_projections!$2:$2,0)),"n/a")</f>
        <v>1056.9000000000001</v>
      </c>
      <c r="BX71" s="60">
        <f>IFERROR(INDEX(current_projections!$A:$AEK,MATCH(Calculations_forecast!$B71,current_projections!$A:$A,0),MATCH(Calculations_forecast!BX$9,current_projections!$2:$2,0)),"n/a")</f>
        <v>1070.4000000000001</v>
      </c>
      <c r="BY71" s="60">
        <f>IFERROR(INDEX(current_projections!$A:$AEK,MATCH(Calculations_forecast!$B71,current_projections!$A:$A,0),MATCH(Calculations_forecast!BY$9,current_projections!$2:$2,0)),"n/a")</f>
        <v>1078.2</v>
      </c>
      <c r="BZ71" s="60">
        <f>IFERROR(INDEX(current_projections!$A:$AEK,MATCH(Calculations_forecast!$B71,current_projections!$A:$A,0),MATCH(Calculations_forecast!BZ$9,current_projections!$2:$2,0)),"n/a")</f>
        <v>1109.9000000000001</v>
      </c>
      <c r="CA71" s="60">
        <f>IFERROR(INDEX(current_projections!$A:$AEK,MATCH(Calculations_forecast!$B71,current_projections!$A:$A,0),MATCH(Calculations_forecast!CA$9,current_projections!$2:$2,0)),"n/a")</f>
        <v>1116.5999999999999</v>
      </c>
      <c r="CB71" s="60">
        <f>IFERROR(INDEX(current_projections!$A:$AEK,MATCH(Calculations_forecast!$B71,current_projections!$A:$A,0),MATCH(Calculations_forecast!CB$9,current_projections!$2:$2,0)),"n/a")</f>
        <v>1145.8</v>
      </c>
      <c r="CC71" s="60">
        <f>IFERROR(INDEX(current_projections!$A:$AEK,MATCH(Calculations_forecast!$B71,current_projections!$A:$A,0),MATCH(Calculations_forecast!CC$9,current_projections!$2:$2,0)),"n/a")</f>
        <v>1164.5999999999999</v>
      </c>
      <c r="CD71" s="60">
        <f>IFERROR(INDEX(current_projections!$A:$AEK,MATCH(Calculations_forecast!$B71,current_projections!$A:$A,0),MATCH(Calculations_forecast!CD$9,current_projections!$2:$2,0)),"n/a")</f>
        <v>1180.5</v>
      </c>
      <c r="CE71" s="60">
        <f>IFERROR(INDEX(current_projections!$A:$AEK,MATCH(Calculations_forecast!$B71,current_projections!$A:$A,0),MATCH(Calculations_forecast!CE$9,current_projections!$2:$2,0)),"n/a")</f>
        <v>1212.5</v>
      </c>
      <c r="CF71" s="60">
        <f>IFERROR(INDEX(current_projections!$A:$AEK,MATCH(Calculations_forecast!$B71,current_projections!$A:$A,0),MATCH(Calculations_forecast!CF$9,current_projections!$2:$2,0)),"n/a")</f>
        <v>1230.7</v>
      </c>
      <c r="CG71" s="60">
        <f>IFERROR(INDEX(current_projections!$A:$AEK,MATCH(Calculations_forecast!$B71,current_projections!$A:$A,0),MATCH(Calculations_forecast!CG$9,current_projections!$2:$2,0)),"n/a")</f>
        <v>1242.5999999999999</v>
      </c>
      <c r="CH71" s="60">
        <f>IFERROR(INDEX(current_projections!$A:$AEK,MATCH(Calculations_forecast!$B71,current_projections!$A:$A,0),MATCH(Calculations_forecast!CH$9,current_projections!$2:$2,0)),"n/a")</f>
        <v>1268.5</v>
      </c>
      <c r="CI71" s="60">
        <f>IFERROR(INDEX(current_projections!$A:$AEK,MATCH(Calculations_forecast!$B71,current_projections!$A:$A,0),MATCH(Calculations_forecast!CI$9,current_projections!$2:$2,0)),"n/a")</f>
        <v>1284.2</v>
      </c>
      <c r="CJ71" s="60">
        <f>IFERROR(INDEX(current_projections!$A:$AEK,MATCH(Calculations_forecast!$B71,current_projections!$A:$A,0),MATCH(Calculations_forecast!CJ$9,current_projections!$2:$2,0)),"n/a")</f>
        <v>1296.5999999999999</v>
      </c>
      <c r="CK71" s="60">
        <f>IFERROR(INDEX(current_projections!$A:$AEK,MATCH(Calculations_forecast!$B71,current_projections!$A:$A,0),MATCH(Calculations_forecast!CK$9,current_projections!$2:$2,0)),"n/a")</f>
        <v>1306.3</v>
      </c>
      <c r="CL71" s="60">
        <f>IFERROR(INDEX(current_projections!$A:$AEK,MATCH(Calculations_forecast!$B71,current_projections!$A:$A,0),MATCH(Calculations_forecast!CL$9,current_projections!$2:$2,0)),"n/a")</f>
        <v>1308.8</v>
      </c>
      <c r="CM71" s="60">
        <f>IFERROR(INDEX(current_projections!$A:$AEK,MATCH(Calculations_forecast!$B71,current_projections!$A:$A,0),MATCH(Calculations_forecast!CM$9,current_projections!$2:$2,0)),"n/a")</f>
        <v>1326.4</v>
      </c>
      <c r="CN71" s="60">
        <f>IFERROR(INDEX(current_projections!$A:$AEK,MATCH(Calculations_forecast!$B71,current_projections!$A:$A,0),MATCH(Calculations_forecast!CN$9,current_projections!$2:$2,0)),"n/a")</f>
        <v>1334.8</v>
      </c>
      <c r="CO71" s="60">
        <f>IFERROR(INDEX(current_projections!$A:$AEK,MATCH(Calculations_forecast!$B71,current_projections!$A:$A,0),MATCH(Calculations_forecast!CO$9,current_projections!$2:$2,0)),"n/a")</f>
        <v>1354</v>
      </c>
      <c r="CP71" s="60">
        <f>IFERROR(INDEX(current_projections!$A:$AEK,MATCH(Calculations_forecast!$B71,current_projections!$A:$A,0),MATCH(Calculations_forecast!CP$9,current_projections!$2:$2,0)),"n/a")</f>
        <v>1362.8</v>
      </c>
      <c r="CQ71" s="60">
        <f>IFERROR(INDEX(current_projections!$A:$AEK,MATCH(Calculations_forecast!$B71,current_projections!$A:$A,0),MATCH(Calculations_forecast!CQ$9,current_projections!$2:$2,0)),"n/a")</f>
        <v>1351.8</v>
      </c>
      <c r="CR71" s="60">
        <f>IFERROR(INDEX(current_projections!$A:$AEK,MATCH(Calculations_forecast!$B71,current_projections!$A:$A,0),MATCH(Calculations_forecast!CR$9,current_projections!$2:$2,0)),"n/a")</f>
        <v>1359.1</v>
      </c>
      <c r="CS71" s="60">
        <f>IFERROR(INDEX(current_projections!$A:$AEK,MATCH(Calculations_forecast!$B71,current_projections!$A:$A,0),MATCH(Calculations_forecast!CS$9,current_projections!$2:$2,0)),"n/a")</f>
        <v>1367.4</v>
      </c>
      <c r="CT71" s="60">
        <f>IFERROR(INDEX(current_projections!$A:$AEK,MATCH(Calculations_forecast!$B71,current_projections!$A:$A,0),MATCH(Calculations_forecast!CT$9,current_projections!$2:$2,0)),"n/a")</f>
        <v>1381.4</v>
      </c>
      <c r="CU71" s="60">
        <f>IFERROR(INDEX(current_projections!$A:$AEK,MATCH(Calculations_forecast!$B71,current_projections!$A:$A,0),MATCH(Calculations_forecast!CU$9,current_projections!$2:$2,0)),"n/a")</f>
        <v>1373.4</v>
      </c>
      <c r="CV71" s="60">
        <f>IFERROR(INDEX(current_projections!$A:$AEK,MATCH(Calculations_forecast!$B71,current_projections!$A:$A,0),MATCH(Calculations_forecast!CV$9,current_projections!$2:$2,0)),"n/a")</f>
        <v>1389.4</v>
      </c>
      <c r="CW71" s="60">
        <f>IFERROR(INDEX(current_projections!$A:$AEK,MATCH(Calculations_forecast!$B71,current_projections!$A:$A,0),MATCH(Calculations_forecast!CW$9,current_projections!$2:$2,0)),"n/a")</f>
        <v>1423.4</v>
      </c>
      <c r="CX71" s="60">
        <f>IFERROR(INDEX(current_projections!$A:$AEK,MATCH(Calculations_forecast!$B71,current_projections!$A:$A,0),MATCH(Calculations_forecast!CX$9,current_projections!$2:$2,0)),"n/a")</f>
        <v>1422.9</v>
      </c>
      <c r="CY71" s="60">
        <f>IFERROR(INDEX(current_projections!$A:$AEK,MATCH(Calculations_forecast!$B71,current_projections!$A:$A,0),MATCH(Calculations_forecast!CY$9,current_projections!$2:$2,0)),"n/a")</f>
        <v>1437.6</v>
      </c>
      <c r="CZ71" s="60">
        <f>IFERROR(INDEX(current_projections!$A:$AEK,MATCH(Calculations_forecast!$B71,current_projections!$A:$A,0),MATCH(Calculations_forecast!CZ$9,current_projections!$2:$2,0)),"n/a")</f>
        <v>1452.9</v>
      </c>
      <c r="DA71" s="60">
        <f>IFERROR(INDEX(current_projections!$A:$AEK,MATCH(Calculations_forecast!$B71,current_projections!$A:$A,0),MATCH(Calculations_forecast!DA$9,current_projections!$2:$2,0)),"n/a")</f>
        <v>1455.7</v>
      </c>
      <c r="DB71" s="60">
        <f>IFERROR(INDEX(current_projections!$A:$AEK,MATCH(Calculations_forecast!$B71,current_projections!$A:$A,0),MATCH(Calculations_forecast!DB$9,current_projections!$2:$2,0)),"n/a")</f>
        <v>1451.6</v>
      </c>
      <c r="DC71" s="60">
        <f>IFERROR(INDEX(current_projections!$A:$AEK,MATCH(Calculations_forecast!$B71,current_projections!$A:$A,0),MATCH(Calculations_forecast!DC$9,current_projections!$2:$2,0)),"n/a")</f>
        <v>1471.3</v>
      </c>
      <c r="DD71" s="60">
        <f>IFERROR(INDEX(current_projections!$A:$AEK,MATCH(Calculations_forecast!$B71,current_projections!$A:$A,0),MATCH(Calculations_forecast!DD$9,current_projections!$2:$2,0)),"n/a")</f>
        <v>1487.7</v>
      </c>
      <c r="DE71" s="60">
        <f>IFERROR(INDEX(current_projections!$A:$AEK,MATCH(Calculations_forecast!$B71,current_projections!$A:$A,0),MATCH(Calculations_forecast!DE$9,current_projections!$2:$2,0)),"n/a")</f>
        <v>1496.7</v>
      </c>
      <c r="DF71" s="60">
        <f>IFERROR(INDEX(current_projections!$A:$AEK,MATCH(Calculations_forecast!$B71,current_projections!$A:$A,0),MATCH(Calculations_forecast!DF$9,current_projections!$2:$2,0)),"n/a")</f>
        <v>1515.7</v>
      </c>
      <c r="DG71" s="60">
        <f>IFERROR(INDEX(current_projections!$A:$AEK,MATCH(Calculations_forecast!$B71,current_projections!$A:$A,0),MATCH(Calculations_forecast!DG$9,current_projections!$2:$2,0)),"n/a")</f>
        <v>1516</v>
      </c>
      <c r="DH71" s="60">
        <f>IFERROR(INDEX(current_projections!$A:$AEK,MATCH(Calculations_forecast!$B71,current_projections!$A:$A,0),MATCH(Calculations_forecast!DH$9,current_projections!$2:$2,0)),"n/a")</f>
        <v>1542.5</v>
      </c>
      <c r="DI71" s="60">
        <f>IFERROR(INDEX(current_projections!$A:$AEK,MATCH(Calculations_forecast!$B71,current_projections!$A:$A,0),MATCH(Calculations_forecast!DI$9,current_projections!$2:$2,0)),"n/a")</f>
        <v>1555.2</v>
      </c>
      <c r="DJ71" s="60">
        <f>IFERROR(INDEX(current_projections!$A:$AEK,MATCH(Calculations_forecast!$B71,current_projections!$A:$A,0),MATCH(Calculations_forecast!DJ$9,current_projections!$2:$2,0)),"n/a")</f>
        <v>1574.8</v>
      </c>
      <c r="DK71" s="60">
        <f>IFERROR(INDEX(current_projections!$A:$AEK,MATCH(Calculations_forecast!$B71,current_projections!$A:$A,0),MATCH(Calculations_forecast!DK$9,current_projections!$2:$2,0)),"n/a")</f>
        <v>1568</v>
      </c>
      <c r="DL71" s="60">
        <f>IFERROR(INDEX(current_projections!$A:$AEK,MATCH(Calculations_forecast!$B71,current_projections!$A:$A,0),MATCH(Calculations_forecast!DL$9,current_projections!$2:$2,0)),"n/a")</f>
        <v>1603.7</v>
      </c>
      <c r="DM71" s="60">
        <f>IFERROR(INDEX(current_projections!$A:$AEK,MATCH(Calculations_forecast!$B71,current_projections!$A:$A,0),MATCH(Calculations_forecast!DM$9,current_projections!$2:$2,0)),"n/a")</f>
        <v>1627.3</v>
      </c>
      <c r="DN71" s="60">
        <f>IFERROR(INDEX(current_projections!$A:$AEK,MATCH(Calculations_forecast!$B71,current_projections!$A:$A,0),MATCH(Calculations_forecast!DN$9,current_projections!$2:$2,0)),"n/a")</f>
        <v>1647.5</v>
      </c>
      <c r="DO71" s="60">
        <f>IFERROR(INDEX(current_projections!$A:$AEK,MATCH(Calculations_forecast!$B71,current_projections!$A:$A,0),MATCH(Calculations_forecast!DO$9,current_projections!$2:$2,0)),"n/a")</f>
        <v>1669.4</v>
      </c>
      <c r="DP71" s="60">
        <f>IFERROR(INDEX(current_projections!$A:$AEK,MATCH(Calculations_forecast!$B71,current_projections!$A:$A,0),MATCH(Calculations_forecast!DP$9,current_projections!$2:$2,0)),"n/a")</f>
        <v>1695.2</v>
      </c>
      <c r="DQ71" s="60">
        <f>IFERROR(INDEX(current_projections!$A:$AEK,MATCH(Calculations_forecast!$B71,current_projections!$A:$A,0),MATCH(Calculations_forecast!DQ$9,current_projections!$2:$2,0)),"n/a")</f>
        <v>1734.5</v>
      </c>
      <c r="DR71" s="60">
        <f>IFERROR(INDEX(current_projections!$A:$AEK,MATCH(Calculations_forecast!$B71,current_projections!$A:$A,0),MATCH(Calculations_forecast!DR$9,current_projections!$2:$2,0)),"n/a")</f>
        <v>1782.3</v>
      </c>
      <c r="DS71" s="60">
        <f>IFERROR(INDEX(current_projections!$A:$AEK,MATCH(Calculations_forecast!$B71,current_projections!$A:$A,0),MATCH(Calculations_forecast!DS$9,current_projections!$2:$2,0)),"n/a")</f>
        <v>1790.7</v>
      </c>
      <c r="DT71" s="60">
        <f>IFERROR(INDEX(current_projections!$A:$AEK,MATCH(Calculations_forecast!$B71,current_projections!$A:$A,0),MATCH(Calculations_forecast!DT$9,current_projections!$2:$2,0)),"n/a")</f>
        <v>1823.1</v>
      </c>
      <c r="DU71" s="60">
        <f>IFERROR(INDEX(current_projections!$A:$AEK,MATCH(Calculations_forecast!$B71,current_projections!$A:$A,0),MATCH(Calculations_forecast!DU$9,current_projections!$2:$2,0)),"n/a")</f>
        <v>1832.3</v>
      </c>
      <c r="DV71" s="60">
        <f>IFERROR(INDEX(current_projections!$A:$AEK,MATCH(Calculations_forecast!$B71,current_projections!$A:$A,0),MATCH(Calculations_forecast!DV$9,current_projections!$2:$2,0)),"n/a")</f>
        <v>1861.2</v>
      </c>
      <c r="DW71" s="60">
        <f>IFERROR(INDEX(current_projections!$A:$AEK,MATCH(Calculations_forecast!$B71,current_projections!$A:$A,0),MATCH(Calculations_forecast!DW$9,current_projections!$2:$2,0)),"n/a")</f>
        <v>1905.4</v>
      </c>
      <c r="DX71" s="60">
        <f>IFERROR(INDEX(current_projections!$A:$AEK,MATCH(Calculations_forecast!$B71,current_projections!$A:$A,0),MATCH(Calculations_forecast!DX$9,current_projections!$2:$2,0)),"n/a")</f>
        <v>1947</v>
      </c>
      <c r="DY71" s="60">
        <f>IFERROR(INDEX(current_projections!$A:$AEK,MATCH(Calculations_forecast!$B71,current_projections!$A:$A,0),MATCH(Calculations_forecast!DY$9,current_projections!$2:$2,0)),"n/a")</f>
        <v>1952.7</v>
      </c>
      <c r="DZ71" s="60">
        <f>IFERROR(INDEX(current_projections!$A:$AEK,MATCH(Calculations_forecast!$B71,current_projections!$A:$A,0),MATCH(Calculations_forecast!DZ$9,current_projections!$2:$2,0)),"n/a")</f>
        <v>1992</v>
      </c>
      <c r="EA71" s="60">
        <f>IFERROR(INDEX(current_projections!$A:$AEK,MATCH(Calculations_forecast!$B71,current_projections!$A:$A,0),MATCH(Calculations_forecast!EA$9,current_projections!$2:$2,0)),"n/a")</f>
        <v>2038.9</v>
      </c>
      <c r="EB71" s="60">
        <f>IFERROR(INDEX(current_projections!$A:$AEK,MATCH(Calculations_forecast!$B71,current_projections!$A:$A,0),MATCH(Calculations_forecast!EB$9,current_projections!$2:$2,0)),"n/a")</f>
        <v>2073.5</v>
      </c>
      <c r="EC71" s="60">
        <f>IFERROR(INDEX(current_projections!$A:$AEK,MATCH(Calculations_forecast!$B71,current_projections!$A:$A,0),MATCH(Calculations_forecast!EC$9,current_projections!$2:$2,0)),"n/a")</f>
        <v>2100.4</v>
      </c>
      <c r="ED71" s="60">
        <f>IFERROR(INDEX(current_projections!$A:$AEK,MATCH(Calculations_forecast!$B71,current_projections!$A:$A,0),MATCH(Calculations_forecast!ED$9,current_projections!$2:$2,0)),"n/a")</f>
        <v>2142</v>
      </c>
      <c r="EE71" s="60">
        <f>IFERROR(INDEX(current_projections!$A:$AEK,MATCH(Calculations_forecast!$B71,current_projections!$A:$A,0),MATCH(Calculations_forecast!EE$9,current_projections!$2:$2,0)),"n/a")</f>
        <v>2172.4</v>
      </c>
      <c r="EF71" s="60">
        <f>IFERROR(INDEX(current_projections!$A:$AEK,MATCH(Calculations_forecast!$B71,current_projections!$A:$A,0),MATCH(Calculations_forecast!EF$9,current_projections!$2:$2,0)),"n/a")</f>
        <v>2199.4</v>
      </c>
      <c r="EG71" s="60">
        <f>IFERROR(INDEX(current_projections!$A:$AEK,MATCH(Calculations_forecast!$B71,current_projections!$A:$A,0),MATCH(Calculations_forecast!EG$9,current_projections!$2:$2,0)),"n/a")</f>
        <v>2221.1999999999998</v>
      </c>
      <c r="EH71" s="60">
        <f>IFERROR(INDEX(current_projections!$A:$AEK,MATCH(Calculations_forecast!$B71,current_projections!$A:$A,0),MATCH(Calculations_forecast!EH$9,current_projections!$2:$2,0)),"n/a")</f>
        <v>2251.8000000000002</v>
      </c>
      <c r="EI71" s="60">
        <f>IFERROR(INDEX(current_projections!$A:$AEK,MATCH(Calculations_forecast!$B71,current_projections!$A:$A,0),MATCH(Calculations_forecast!EI$9,current_projections!$2:$2,0)),"n/a")</f>
        <v>2287.3000000000002</v>
      </c>
      <c r="EJ71" s="60">
        <f>IFERROR(INDEX(current_projections!$A:$AEK,MATCH(Calculations_forecast!$B71,current_projections!$A:$A,0),MATCH(Calculations_forecast!EJ$9,current_projections!$2:$2,0)),"n/a")</f>
        <v>2321.4</v>
      </c>
      <c r="EK71" s="60">
        <f>IFERROR(INDEX(current_projections!$A:$AEK,MATCH(Calculations_forecast!$B71,current_projections!$A:$A,0),MATCH(Calculations_forecast!EK$9,current_projections!$2:$2,0)),"n/a")</f>
        <v>2357.1999999999998</v>
      </c>
      <c r="EL71" s="60">
        <f>IFERROR(INDEX(current_projections!$A:$AEK,MATCH(Calculations_forecast!$B71,current_projections!$A:$A,0),MATCH(Calculations_forecast!EL$9,current_projections!$2:$2,0)),"n/a")</f>
        <v>2389.6999999999998</v>
      </c>
      <c r="EM71" s="60">
        <f>IFERROR(INDEX(current_projections!$A:$AEK,MATCH(Calculations_forecast!$B71,current_projections!$A:$A,0),MATCH(Calculations_forecast!EM$9,current_projections!$2:$2,0)),"n/a")</f>
        <v>2426.9</v>
      </c>
      <c r="EN71" s="60">
        <f>IFERROR(INDEX(current_projections!$A:$AEK,MATCH(Calculations_forecast!$B71,current_projections!$A:$A,0),MATCH(Calculations_forecast!EN$9,current_projections!$2:$2,0)),"n/a")</f>
        <v>2452.9</v>
      </c>
      <c r="EO71" s="60">
        <f>IFERROR(INDEX(current_projections!$A:$AEK,MATCH(Calculations_forecast!$B71,current_projections!$A:$A,0),MATCH(Calculations_forecast!EO$9,current_projections!$2:$2,0)),"n/a")</f>
        <v>2495.1</v>
      </c>
      <c r="EP71" s="60">
        <f>IFERROR(INDEX(current_projections!$A:$AEK,MATCH(Calculations_forecast!$B71,current_projections!$A:$A,0),MATCH(Calculations_forecast!EP$9,current_projections!$2:$2,0)),"n/a")</f>
        <v>2529.1</v>
      </c>
      <c r="EQ71" s="60">
        <f>IFERROR(INDEX(current_projections!$A:$AEK,MATCH(Calculations_forecast!$B71,current_projections!$A:$A,0),MATCH(Calculations_forecast!EQ$9,current_projections!$2:$2,0)),"n/a")</f>
        <v>2580.6999999999998</v>
      </c>
      <c r="ER71" s="60">
        <f>IFERROR(INDEX(current_projections!$A:$AEK,MATCH(Calculations_forecast!$B71,current_projections!$A:$A,0),MATCH(Calculations_forecast!ER$9,current_projections!$2:$2,0)),"n/a")</f>
        <v>2610.9</v>
      </c>
      <c r="ES71" s="60">
        <f>IFERROR(INDEX(current_projections!$A:$AEK,MATCH(Calculations_forecast!$B71,current_projections!$A:$A,0),MATCH(Calculations_forecast!ES$9,current_projections!$2:$2,0)),"n/a")</f>
        <v>2630.7</v>
      </c>
      <c r="ET71" s="60">
        <f>IFERROR(INDEX(current_projections!$A:$AEK,MATCH(Calculations_forecast!$B71,current_projections!$A:$A,0),MATCH(Calculations_forecast!ET$9,current_projections!$2:$2,0)),"n/a")</f>
        <v>2674.7</v>
      </c>
      <c r="EU71" s="60">
        <f>IFERROR(INDEX(current_projections!$A:$AEK,MATCH(Calculations_forecast!$B71,current_projections!$A:$A,0),MATCH(Calculations_forecast!EU$9,current_projections!$2:$2,0)),"n/a")</f>
        <v>2719.2</v>
      </c>
      <c r="EV71" s="60">
        <f>IFERROR(INDEX(current_projections!$A:$AEK,MATCH(Calculations_forecast!$B71,current_projections!$A:$A,0),MATCH(Calculations_forecast!EV$9,current_projections!$2:$2,0)),"n/a")</f>
        <v>2770.3</v>
      </c>
      <c r="EW71" s="60">
        <f>IFERROR(INDEX(current_projections!$A:$AEK,MATCH(Calculations_forecast!$B71,current_projections!$A:$A,0),MATCH(Calculations_forecast!EW$9,current_projections!$2:$2,0)),"n/a")</f>
        <v>2809</v>
      </c>
      <c r="EX71" s="60">
        <f>IFERROR(INDEX(current_projections!$A:$AEK,MATCH(Calculations_forecast!$B71,current_projections!$A:$A,0),MATCH(Calculations_forecast!EX$9,current_projections!$2:$2,0)),"n/a")</f>
        <v>2864.9</v>
      </c>
      <c r="EY71" s="60">
        <f>IFERROR(INDEX(current_projections!$A:$AEK,MATCH(Calculations_forecast!$B71,current_projections!$A:$A,0),MATCH(Calculations_forecast!EY$9,current_projections!$2:$2,0)),"n/a")</f>
        <v>2909.3</v>
      </c>
      <c r="EZ71" s="60">
        <f>IFERROR(INDEX(current_projections!$A:$AEK,MATCH(Calculations_forecast!$B71,current_projections!$A:$A,0),MATCH(Calculations_forecast!EZ$9,current_projections!$2:$2,0)),"n/a")</f>
        <v>2971.1</v>
      </c>
      <c r="FA71" s="60">
        <f>IFERROR(INDEX(current_projections!$A:$AEK,MATCH(Calculations_forecast!$B71,current_projections!$A:$A,0),MATCH(Calculations_forecast!FA$9,current_projections!$2:$2,0)),"n/a")</f>
        <v>3027.5</v>
      </c>
      <c r="FB71" s="60">
        <f>IFERROR(INDEX(current_projections!$A:$AEK,MATCH(Calculations_forecast!$B71,current_projections!$A:$A,0),MATCH(Calculations_forecast!FB$9,current_projections!$2:$2,0)),"n/a")</f>
        <v>3020</v>
      </c>
      <c r="FC71" s="60">
        <f>IFERROR(INDEX(current_projections!$A:$AEK,MATCH(Calculations_forecast!$B71,current_projections!$A:$A,0),MATCH(Calculations_forecast!FC$9,current_projections!$2:$2,0)),"n/a")</f>
        <v>3019.7</v>
      </c>
      <c r="FD71" s="60">
        <f>IFERROR(INDEX(current_projections!$A:$AEK,MATCH(Calculations_forecast!$B71,current_projections!$A:$A,0),MATCH(Calculations_forecast!FD$9,current_projections!$2:$2,0)),"n/a")</f>
        <v>3067.6</v>
      </c>
      <c r="FE71" s="60">
        <f>IFERROR(INDEX(current_projections!$A:$AEK,MATCH(Calculations_forecast!$B71,current_projections!$A:$A,0),MATCH(Calculations_forecast!FE$9,current_projections!$2:$2,0)),"n/a")</f>
        <v>3089</v>
      </c>
      <c r="FF71" s="60">
        <f>IFERROR(INDEX(current_projections!$A:$AEK,MATCH(Calculations_forecast!$B71,current_projections!$A:$A,0),MATCH(Calculations_forecast!FF$9,current_projections!$2:$2,0)),"n/a")</f>
        <v>3117.8</v>
      </c>
      <c r="FG71" s="60">
        <f>IFERROR(INDEX(current_projections!$A:$AEK,MATCH(Calculations_forecast!$B71,current_projections!$A:$A,0),MATCH(Calculations_forecast!FG$9,current_projections!$2:$2,0)),"n/a")</f>
        <v>3131.9</v>
      </c>
      <c r="FH71" s="60">
        <f>IFERROR(INDEX(current_projections!$A:$AEK,MATCH(Calculations_forecast!$B71,current_projections!$A:$A,0),MATCH(Calculations_forecast!FH$9,current_projections!$2:$2,0)),"n/a")</f>
        <v>3164.7</v>
      </c>
      <c r="FI71" s="60">
        <f>IFERROR(INDEX(current_projections!$A:$AEK,MATCH(Calculations_forecast!$B71,current_projections!$A:$A,0),MATCH(Calculations_forecast!FI$9,current_projections!$2:$2,0)),"n/a")</f>
        <v>3157.9</v>
      </c>
      <c r="FJ71" s="60">
        <f>IFERROR(INDEX(current_projections!$A:$AEK,MATCH(Calculations_forecast!$B71,current_projections!$A:$A,0),MATCH(Calculations_forecast!FJ$9,current_projections!$2:$2,0)),"n/a")</f>
        <v>3164.1</v>
      </c>
      <c r="FK71" s="60">
        <f>IFERROR(INDEX(current_projections!$A:$AEK,MATCH(Calculations_forecast!$B71,current_projections!$A:$A,0),MATCH(Calculations_forecast!FK$9,current_projections!$2:$2,0)),"n/a")</f>
        <v>3156</v>
      </c>
      <c r="FL71" s="60">
        <f>IFERROR(INDEX(current_projections!$A:$AEK,MATCH(Calculations_forecast!$B71,current_projections!$A:$A,0),MATCH(Calculations_forecast!FL$9,current_projections!$2:$2,0)),"n/a")</f>
        <v>3168.6</v>
      </c>
      <c r="FM71" s="60">
        <f>IFERROR(INDEX(current_projections!$A:$AEK,MATCH(Calculations_forecast!$B71,current_projections!$A:$A,0),MATCH(Calculations_forecast!FM$9,current_projections!$2:$2,0)),"n/a")</f>
        <v>3137.5</v>
      </c>
      <c r="FN71" s="60">
        <f>IFERROR(INDEX(current_projections!$A:$AEK,MATCH(Calculations_forecast!$B71,current_projections!$A:$A,0),MATCH(Calculations_forecast!FN$9,current_projections!$2:$2,0)),"n/a")</f>
        <v>3131.4</v>
      </c>
      <c r="FO71" s="60">
        <f>IFERROR(INDEX(current_projections!$A:$AEK,MATCH(Calculations_forecast!$B71,current_projections!$A:$A,0),MATCH(Calculations_forecast!FO$9,current_projections!$2:$2,0)),"n/a")</f>
        <v>3144.7</v>
      </c>
      <c r="FP71" s="60">
        <f>IFERROR(INDEX(current_projections!$A:$AEK,MATCH(Calculations_forecast!$B71,current_projections!$A:$A,0),MATCH(Calculations_forecast!FP$9,current_projections!$2:$2,0)),"n/a")</f>
        <v>3131</v>
      </c>
      <c r="FQ71" s="60">
        <f>IFERROR(INDEX(current_projections!$A:$AEK,MATCH(Calculations_forecast!$B71,current_projections!$A:$A,0),MATCH(Calculations_forecast!FQ$9,current_projections!$2:$2,0)),"n/a")</f>
        <v>3139.6</v>
      </c>
      <c r="FR71" s="60">
        <f>IFERROR(INDEX(current_projections!$A:$AEK,MATCH(Calculations_forecast!$B71,current_projections!$A:$A,0),MATCH(Calculations_forecast!FR$9,current_projections!$2:$2,0)),"n/a")</f>
        <v>3132.7</v>
      </c>
      <c r="FS71" s="60">
        <f>IFERROR(INDEX(current_projections!$A:$AEK,MATCH(Calculations_forecast!$B71,current_projections!$A:$A,0),MATCH(Calculations_forecast!FS$9,current_projections!$2:$2,0)),"n/a")</f>
        <v>3125</v>
      </c>
      <c r="FT71" s="60">
        <f>IFERROR(INDEX(current_projections!$A:$AEK,MATCH(Calculations_forecast!$B71,current_projections!$A:$A,0),MATCH(Calculations_forecast!FT$9,current_projections!$2:$2,0)),"n/a")</f>
        <v>3132</v>
      </c>
      <c r="FU71" s="60">
        <f>IFERROR(INDEX(current_projections!$A:$AEK,MATCH(Calculations_forecast!$B71,current_projections!$A:$A,0),MATCH(Calculations_forecast!FU$9,current_projections!$2:$2,0)),"n/a")</f>
        <v>3134.1</v>
      </c>
      <c r="FV71" s="60">
        <f>IFERROR(INDEX(current_projections!$A:$AEK,MATCH(Calculations_forecast!$B71,current_projections!$A:$A,0),MATCH(Calculations_forecast!FV$9,current_projections!$2:$2,0)),"n/a")</f>
        <v>3138.5</v>
      </c>
      <c r="FW71" s="60">
        <f>IFERROR(INDEX(current_projections!$A:$AEK,MATCH(Calculations_forecast!$B71,current_projections!$A:$A,0),MATCH(Calculations_forecast!FW$9,current_projections!$2:$2,0)),"n/a")</f>
        <v>3139.1</v>
      </c>
      <c r="FX71" s="60">
        <f>IFERROR(INDEX(current_projections!$A:$AEK,MATCH(Calculations_forecast!$B71,current_projections!$A:$A,0),MATCH(Calculations_forecast!FX$9,current_projections!$2:$2,0)),"n/a")</f>
        <v>3150.9</v>
      </c>
      <c r="FY71" s="60">
        <f>IFERROR(INDEX(current_projections!$A:$AEK,MATCH(Calculations_forecast!$B71,current_projections!$A:$A,0),MATCH(Calculations_forecast!FY$9,current_projections!$2:$2,0)),"n/a")</f>
        <v>3189.9</v>
      </c>
      <c r="FZ71" s="60">
        <f>IFERROR(INDEX(current_projections!$A:$AEK,MATCH(Calculations_forecast!$B71,current_projections!$A:$A,0),MATCH(Calculations_forecast!FZ$9,current_projections!$2:$2,0)),"n/a")</f>
        <v>3188.2</v>
      </c>
      <c r="GA71" s="60">
        <f>IFERROR(INDEX(current_projections!$A:$AEK,MATCH(Calculations_forecast!$B71,current_projections!$A:$A,0),MATCH(Calculations_forecast!GA$9,current_projections!$2:$2,0)),"n/a")</f>
        <v>3188.5</v>
      </c>
      <c r="GB71" s="60">
        <f>IFERROR(INDEX(current_projections!$A:$AEK,MATCH(Calculations_forecast!$B71,current_projections!$A:$A,0),MATCH(Calculations_forecast!GB$9,current_projections!$2:$2,0)),"n/a")</f>
        <v>3237.6</v>
      </c>
      <c r="GC71" s="60">
        <f>IFERROR(INDEX(current_projections!$A:$AEK,MATCH(Calculations_forecast!$B71,current_projections!$A:$A,0),MATCH(Calculations_forecast!GC$9,current_projections!$2:$2,0)),"n/a")</f>
        <v>3257</v>
      </c>
      <c r="GD71" s="60">
        <f>IFERROR(INDEX(current_projections!$A:$AEK,MATCH(Calculations_forecast!$B71,current_projections!$A:$A,0),MATCH(Calculations_forecast!GD$9,current_projections!$2:$2,0)),"n/a")</f>
        <v>3253.8</v>
      </c>
      <c r="GE71" s="60">
        <f>IFERROR(INDEX(current_projections!$A:$AEK,MATCH(Calculations_forecast!$B71,current_projections!$A:$A,0),MATCH(Calculations_forecast!GE$9,current_projections!$2:$2,0)),"n/a")</f>
        <v>3262.7</v>
      </c>
      <c r="GF71" s="60">
        <f>IFERROR(INDEX(current_projections!$A:$AEK,MATCH(Calculations_forecast!$B71,current_projections!$A:$A,0),MATCH(Calculations_forecast!GF$9,current_projections!$2:$2,0)),"n/a")</f>
        <v>3278.2</v>
      </c>
      <c r="GG71" s="60">
        <f>IFERROR(INDEX(current_projections!$A:$AEK,MATCH(Calculations_forecast!$B71,current_projections!$A:$A,0),MATCH(Calculations_forecast!GG$9,current_projections!$2:$2,0)),"n/a")</f>
        <v>3300.5</v>
      </c>
      <c r="GH71" s="60">
        <f>IFERROR(INDEX(current_projections!$A:$AEK,MATCH(Calculations_forecast!$B71,current_projections!$A:$A,0),MATCH(Calculations_forecast!GH$9,current_projections!$2:$2,0)),"n/a")</f>
        <v>3322.4</v>
      </c>
      <c r="GI71" s="60">
        <f>IFERROR(INDEX(current_projections!$A:$AEK,MATCH(Calculations_forecast!$B71,current_projections!$A:$A,0),MATCH(Calculations_forecast!GI$9,current_projections!$2:$2,0)),"n/a")</f>
        <v>3346.4</v>
      </c>
      <c r="GJ71" s="60">
        <f>IFERROR(INDEX(current_projections!$A:$AEK,MATCH(Calculations_forecast!$B71,current_projections!$A:$A,0),MATCH(Calculations_forecast!GJ$9,current_projections!$2:$2,0)),"n/a")</f>
        <v>3360</v>
      </c>
      <c r="GK71" s="60">
        <f>IFERROR(INDEX(current_projections!$A:$AEK,MATCH(Calculations_forecast!$B71,current_projections!$A:$A,0),MATCH(Calculations_forecast!GK$9,current_projections!$2:$2,0)),"n/a")</f>
        <v>3372.3</v>
      </c>
      <c r="GL71" s="60">
        <f>IFERROR(INDEX(current_projections!$A:$AEK,MATCH(Calculations_forecast!$B71,current_projections!$A:$A,0),MATCH(Calculations_forecast!GL$9,current_projections!$2:$2,0)),"n/a")</f>
        <v>3419.1</v>
      </c>
      <c r="GM71" s="60">
        <f>IFERROR(INDEX(current_projections!$A:$AEK,MATCH(Calculations_forecast!$B71,current_projections!$A:$A,0),MATCH(Calculations_forecast!GM$9,current_projections!$2:$2,0)),"n/a")</f>
        <v>3456.8</v>
      </c>
      <c r="GN71" s="60">
        <f>IFERROR(INDEX(current_projections!$A:$AEK,MATCH(Calculations_forecast!$B71,current_projections!$A:$A,0),MATCH(Calculations_forecast!GN$9,current_projections!$2:$2,0)),"n/a")</f>
        <v>3506.6</v>
      </c>
      <c r="GO71" s="60">
        <f>IFERROR(INDEX(current_projections!$A:$AEK,MATCH(Calculations_forecast!$B71,current_projections!$A:$A,0),MATCH(Calculations_forecast!GO$9,current_projections!$2:$2,0)),"n/a")</f>
        <v>3550.5</v>
      </c>
      <c r="GP71" s="122">
        <f>IFERROR(INDEX(current_projections!$A:$AEK,MATCH(Calculations_forecast!$B71,current_projections!$A:$A,0),MATCH(Calculations_forecast!GP$9,current_projections!$2:$2,0)),"n/a")</f>
        <v>3575.9</v>
      </c>
      <c r="GQ71" s="122">
        <f>IFERROR(INDEX(current_projections!$A:$AEK,MATCH(Calculations_forecast!$B71,current_projections!$A:$A,0),MATCH(Calculations_forecast!GQ$9,current_projections!$2:$2,0)),"n/a")</f>
        <v>3615.5774420765497</v>
      </c>
      <c r="GR71" s="60">
        <f>IFERROR(INDEX(current_projections!$A:$AEK,MATCH(Calculations_forecast!$B71,current_projections!$A:$A,0),MATCH(Calculations_forecast!GR$9,current_projections!$2:$2,0)),"n/a")</f>
        <v>3645.037419522409</v>
      </c>
      <c r="GS71" s="60">
        <f>IFERROR(INDEX(current_projections!$A:$AEK,MATCH(Calculations_forecast!$B71,current_projections!$A:$A,0),MATCH(Calculations_forecast!GS$9,current_projections!$2:$2,0)),"n/a")</f>
        <v>3670.738353108834</v>
      </c>
      <c r="GT71" s="60">
        <f>IFERROR(INDEX(current_projections!$A:$AEK,MATCH(Calculations_forecast!$B71,current_projections!$A:$A,0),MATCH(Calculations_forecast!GT$9,current_projections!$2:$2,0)),"n/a")</f>
        <v>3666.2754576023754</v>
      </c>
      <c r="GU71" s="60">
        <f>IFERROR(INDEX(current_projections!$A:$AEK,MATCH(Calculations_forecast!$B71,current_projections!$A:$A,0),MATCH(Calculations_forecast!GU$9,current_projections!$2:$2,0)),"n/a")</f>
        <v>3672.7507508241642</v>
      </c>
      <c r="GV71" s="60">
        <f>IFERROR(INDEX(current_projections!$A:$AEK,MATCH(Calculations_forecast!$B71,current_projections!$A:$A,0),MATCH(Calculations_forecast!GV$9,current_projections!$2:$2,0)),"n/a")</f>
        <v>3688.6508176884295</v>
      </c>
      <c r="GW71" s="60">
        <f>IFERROR(INDEX(current_projections!$A:$AEK,MATCH(Calculations_forecast!$B71,current_projections!$A:$A,0),MATCH(Calculations_forecast!GW$9,current_projections!$2:$2,0)),"n/a")</f>
        <v>3714.2499386497043</v>
      </c>
      <c r="GX71" s="60">
        <f>IFERROR(INDEX(current_projections!$A:$AEK,MATCH(Calculations_forecast!$B71,current_projections!$A:$A,0),MATCH(Calculations_forecast!GX$9,current_projections!$2:$2,0)),"n/a")</f>
        <v>3741.4727425579154</v>
      </c>
      <c r="GY71" s="60">
        <f>IFERROR(INDEX(current_projections!$A:$AEK,MATCH(Calculations_forecast!$B71,current_projections!$A:$A,0),MATCH(Calculations_forecast!GY$9,current_projections!$2:$2,0)),"n/a")</f>
        <v>3770.0162121637977</v>
      </c>
      <c r="GZ71" s="122">
        <f>IFERROR(INDEX(current_projections!$A:$AEK,MATCH(Calculations_forecast!$B71,current_projections!$A:$A,0),MATCH(Calculations_forecast!GZ$9,current_projections!$2:$2,0)),"n/a")</f>
        <v>3798.5596969105713</v>
      </c>
      <c r="HA71" s="122">
        <f>IFERROR(INDEX(current_projections!$A:$AEK,MATCH(Calculations_forecast!$B71,current_projections!$A:$A,0),MATCH(Calculations_forecast!HA$9,current_projections!$2:$2,0)),"n/a")</f>
        <v>3826.5951745956013</v>
      </c>
      <c r="HB71" s="122">
        <f>IFERROR(INDEX(current_projections!$A:$AEK,MATCH(Calculations_forecast!$B71,current_projections!$A:$A,0),MATCH(Calculations_forecast!HB$9,current_projections!$2:$2,0)),"n/a")</f>
        <v>3854.8338348333746</v>
      </c>
      <c r="HC71" s="60">
        <f>IFERROR(INDEX(current_projections!$A:$AEK,MATCH(Calculations_forecast!$B71,current_projections!$A:$A,0),MATCH(Calculations_forecast!HC$9,current_projections!$2:$2,0)),"n/a")</f>
        <v>3878.6103382027677</v>
      </c>
      <c r="HD71" s="60"/>
      <c r="HE71" s="60"/>
      <c r="HF71" s="60"/>
      <c r="HG71" s="60"/>
      <c r="HH71" s="60"/>
      <c r="HI71" s="60"/>
      <c r="HJ71" s="60"/>
      <c r="HK71" s="60"/>
      <c r="HL71" s="60"/>
      <c r="HM71" s="60"/>
      <c r="HN71" s="60"/>
      <c r="HO71" s="60"/>
      <c r="HP71" s="60"/>
      <c r="HQ71" s="60"/>
      <c r="HR71" s="60"/>
      <c r="HS71" s="60"/>
      <c r="HT71" s="60"/>
      <c r="HU71" s="60"/>
      <c r="HV71" s="60"/>
      <c r="HW71" s="60"/>
      <c r="HX71" s="60"/>
      <c r="HY71" s="60"/>
      <c r="HZ71" s="60"/>
      <c r="IA71" s="60"/>
      <c r="IB71" s="60"/>
      <c r="IC71" s="60"/>
      <c r="ID71" s="60"/>
      <c r="IE71" s="60"/>
    </row>
    <row r="72" spans="1:239" s="25" customFormat="1">
      <c r="A72" s="34" t="s">
        <v>420</v>
      </c>
      <c r="B72" s="60" t="s">
        <v>405</v>
      </c>
      <c r="C72" s="60">
        <f>IFERROR(INDEX(current_projections!$A:$AEK,MATCH(Calculations_forecast!$B72,current_projections!$A:$A,0),MATCH(Calculations_forecast!C$9,current_projections!$2:$2,0)),"n/a")</f>
        <v>133.6</v>
      </c>
      <c r="D72" s="60">
        <f>IFERROR(INDEX(current_projections!$A:$AEK,MATCH(Calculations_forecast!$B72,current_projections!$A:$A,0),MATCH(Calculations_forecast!D$9,current_projections!$2:$2,0)),"n/a")</f>
        <v>131.80000000000001</v>
      </c>
      <c r="E72" s="60">
        <f>IFERROR(INDEX(current_projections!$A:$AEK,MATCH(Calculations_forecast!$B72,current_projections!$A:$A,0),MATCH(Calculations_forecast!E$9,current_projections!$2:$2,0)),"n/a")</f>
        <v>132.4</v>
      </c>
      <c r="F72" s="60">
        <f>IFERROR(INDEX(current_projections!$A:$AEK,MATCH(Calculations_forecast!$B72,current_projections!$A:$A,0),MATCH(Calculations_forecast!F$9,current_projections!$2:$2,0)),"n/a")</f>
        <v>133.5</v>
      </c>
      <c r="G72" s="60">
        <f>IFERROR(INDEX(current_projections!$A:$AEK,MATCH(Calculations_forecast!$B72,current_projections!$A:$A,0),MATCH(Calculations_forecast!G$9,current_projections!$2:$2,0)),"n/a")</f>
        <v>133.30000000000001</v>
      </c>
      <c r="H72" s="60">
        <f>IFERROR(INDEX(current_projections!$A:$AEK,MATCH(Calculations_forecast!$B72,current_projections!$A:$A,0),MATCH(Calculations_forecast!H$9,current_projections!$2:$2,0)),"n/a")</f>
        <v>134.30000000000001</v>
      </c>
      <c r="I72" s="60">
        <f>IFERROR(INDEX(current_projections!$A:$AEK,MATCH(Calculations_forecast!$B72,current_projections!$A:$A,0),MATCH(Calculations_forecast!I$9,current_projections!$2:$2,0)),"n/a")</f>
        <v>135.6</v>
      </c>
      <c r="J72" s="60">
        <f>IFERROR(INDEX(current_projections!$A:$AEK,MATCH(Calculations_forecast!$B72,current_projections!$A:$A,0),MATCH(Calculations_forecast!J$9,current_projections!$2:$2,0)),"n/a")</f>
        <v>134.69999999999999</v>
      </c>
      <c r="K72" s="60">
        <f>IFERROR(INDEX(current_projections!$A:$AEK,MATCH(Calculations_forecast!$B72,current_projections!$A:$A,0),MATCH(Calculations_forecast!K$9,current_projections!$2:$2,0)),"n/a")</f>
        <v>141.4</v>
      </c>
      <c r="L72" s="60">
        <f>IFERROR(INDEX(current_projections!$A:$AEK,MATCH(Calculations_forecast!$B72,current_projections!$A:$A,0),MATCH(Calculations_forecast!L$9,current_projections!$2:$2,0)),"n/a")</f>
        <v>144.19999999999999</v>
      </c>
      <c r="M72" s="60">
        <f>IFERROR(INDEX(current_projections!$A:$AEK,MATCH(Calculations_forecast!$B72,current_projections!$A:$A,0),MATCH(Calculations_forecast!M$9,current_projections!$2:$2,0)),"n/a")</f>
        <v>138.80000000000001</v>
      </c>
      <c r="N72" s="60">
        <f>IFERROR(INDEX(current_projections!$A:$AEK,MATCH(Calculations_forecast!$B72,current_projections!$A:$A,0),MATCH(Calculations_forecast!N$9,current_projections!$2:$2,0)),"n/a")</f>
        <v>142.19999999999999</v>
      </c>
      <c r="O72" s="60">
        <f>IFERROR(INDEX(current_projections!$A:$AEK,MATCH(Calculations_forecast!$B72,current_projections!$A:$A,0),MATCH(Calculations_forecast!O$9,current_projections!$2:$2,0)),"n/a")</f>
        <v>146.4</v>
      </c>
      <c r="P72" s="60">
        <f>IFERROR(INDEX(current_projections!$A:$AEK,MATCH(Calculations_forecast!$B72,current_projections!$A:$A,0),MATCH(Calculations_forecast!P$9,current_projections!$2:$2,0)),"n/a")</f>
        <v>146.5</v>
      </c>
      <c r="Q72" s="60">
        <f>IFERROR(INDEX(current_projections!$A:$AEK,MATCH(Calculations_forecast!$B72,current_projections!$A:$A,0),MATCH(Calculations_forecast!Q$9,current_projections!$2:$2,0)),"n/a")</f>
        <v>144.19999999999999</v>
      </c>
      <c r="R72" s="60">
        <f>IFERROR(INDEX(current_projections!$A:$AEK,MATCH(Calculations_forecast!$B72,current_projections!$A:$A,0),MATCH(Calculations_forecast!R$9,current_projections!$2:$2,0)),"n/a")</f>
        <v>147.6</v>
      </c>
      <c r="S72" s="60">
        <f>IFERROR(INDEX(current_projections!$A:$AEK,MATCH(Calculations_forecast!$B72,current_projections!$A:$A,0),MATCH(Calculations_forecast!S$9,current_projections!$2:$2,0)),"n/a")</f>
        <v>152.69999999999999</v>
      </c>
      <c r="T72" s="60">
        <f>IFERROR(INDEX(current_projections!$A:$AEK,MATCH(Calculations_forecast!$B72,current_projections!$A:$A,0),MATCH(Calculations_forecast!T$9,current_projections!$2:$2,0)),"n/a")</f>
        <v>154.9</v>
      </c>
      <c r="U72" s="60">
        <f>IFERROR(INDEX(current_projections!$A:$AEK,MATCH(Calculations_forecast!$B72,current_projections!$A:$A,0),MATCH(Calculations_forecast!U$9,current_projections!$2:$2,0)),"n/a")</f>
        <v>160.4</v>
      </c>
      <c r="V72" s="60">
        <f>IFERROR(INDEX(current_projections!$A:$AEK,MATCH(Calculations_forecast!$B72,current_projections!$A:$A,0),MATCH(Calculations_forecast!V$9,current_projections!$2:$2,0)),"n/a")</f>
        <v>167.4</v>
      </c>
      <c r="W72" s="60">
        <f>IFERROR(INDEX(current_projections!$A:$AEK,MATCH(Calculations_forecast!$B72,current_projections!$A:$A,0),MATCH(Calculations_forecast!W$9,current_projections!$2:$2,0)),"n/a")</f>
        <v>168.6</v>
      </c>
      <c r="X72" s="60">
        <f>IFERROR(INDEX(current_projections!$A:$AEK,MATCH(Calculations_forecast!$B72,current_projections!$A:$A,0),MATCH(Calculations_forecast!X$9,current_projections!$2:$2,0)),"n/a")</f>
        <v>169.4</v>
      </c>
      <c r="Y72" s="60">
        <f>IFERROR(INDEX(current_projections!$A:$AEK,MATCH(Calculations_forecast!$B72,current_projections!$A:$A,0),MATCH(Calculations_forecast!Y$9,current_projections!$2:$2,0)),"n/a")</f>
        <v>176.1</v>
      </c>
      <c r="Z72" s="60">
        <f>IFERROR(INDEX(current_projections!$A:$AEK,MATCH(Calculations_forecast!$B72,current_projections!$A:$A,0),MATCH(Calculations_forecast!Z$9,current_projections!$2:$2,0)),"n/a")</f>
        <v>180.8</v>
      </c>
      <c r="AA72" s="60">
        <f>IFERROR(INDEX(current_projections!$A:$AEK,MATCH(Calculations_forecast!$B72,current_projections!$A:$A,0),MATCH(Calculations_forecast!AA$9,current_projections!$2:$2,0)),"n/a")</f>
        <v>181.6</v>
      </c>
      <c r="AB72" s="60">
        <f>IFERROR(INDEX(current_projections!$A:$AEK,MATCH(Calculations_forecast!$B72,current_projections!$A:$A,0),MATCH(Calculations_forecast!AB$9,current_projections!$2:$2,0)),"n/a")</f>
        <v>182.5</v>
      </c>
      <c r="AC72" s="60">
        <f>IFERROR(INDEX(current_projections!$A:$AEK,MATCH(Calculations_forecast!$B72,current_projections!$A:$A,0),MATCH(Calculations_forecast!AC$9,current_projections!$2:$2,0)),"n/a")</f>
        <v>184.9</v>
      </c>
      <c r="AD72" s="60">
        <f>IFERROR(INDEX(current_projections!$A:$AEK,MATCH(Calculations_forecast!$B72,current_projections!$A:$A,0),MATCH(Calculations_forecast!AD$9,current_projections!$2:$2,0)),"n/a")</f>
        <v>190.2</v>
      </c>
      <c r="AE72" s="60">
        <f>IFERROR(INDEX(current_projections!$A:$AEK,MATCH(Calculations_forecast!$B72,current_projections!$A:$A,0),MATCH(Calculations_forecast!AE$9,current_projections!$2:$2,0)),"n/a")</f>
        <v>194.2</v>
      </c>
      <c r="AF72" s="60">
        <f>IFERROR(INDEX(current_projections!$A:$AEK,MATCH(Calculations_forecast!$B72,current_projections!$A:$A,0),MATCH(Calculations_forecast!AF$9,current_projections!$2:$2,0)),"n/a")</f>
        <v>198.9</v>
      </c>
      <c r="AG72" s="60">
        <f>IFERROR(INDEX(current_projections!$A:$AEK,MATCH(Calculations_forecast!$B72,current_projections!$A:$A,0),MATCH(Calculations_forecast!AG$9,current_projections!$2:$2,0)),"n/a")</f>
        <v>201.9</v>
      </c>
      <c r="AH72" s="60">
        <f>IFERROR(INDEX(current_projections!$A:$AEK,MATCH(Calculations_forecast!$B72,current_projections!$A:$A,0),MATCH(Calculations_forecast!AH$9,current_projections!$2:$2,0)),"n/a")</f>
        <v>206.3</v>
      </c>
      <c r="AI72" s="60">
        <f>IFERROR(INDEX(current_projections!$A:$AEK,MATCH(Calculations_forecast!$B72,current_projections!$A:$A,0),MATCH(Calculations_forecast!AI$9,current_projections!$2:$2,0)),"n/a")</f>
        <v>208.8</v>
      </c>
      <c r="AJ72" s="60">
        <f>IFERROR(INDEX(current_projections!$A:$AEK,MATCH(Calculations_forecast!$B72,current_projections!$A:$A,0),MATCH(Calculations_forecast!AJ$9,current_projections!$2:$2,0)),"n/a")</f>
        <v>217</v>
      </c>
      <c r="AK72" s="60">
        <f>IFERROR(INDEX(current_projections!$A:$AEK,MATCH(Calculations_forecast!$B72,current_projections!$A:$A,0),MATCH(Calculations_forecast!AK$9,current_projections!$2:$2,0)),"n/a")</f>
        <v>222.1</v>
      </c>
      <c r="AL72" s="60">
        <f>IFERROR(INDEX(current_projections!$A:$AEK,MATCH(Calculations_forecast!$B72,current_projections!$A:$A,0),MATCH(Calculations_forecast!AL$9,current_projections!$2:$2,0)),"n/a")</f>
        <v>227.8</v>
      </c>
      <c r="AM72" s="60">
        <f>IFERROR(INDEX(current_projections!$A:$AEK,MATCH(Calculations_forecast!$B72,current_projections!$A:$A,0),MATCH(Calculations_forecast!AM$9,current_projections!$2:$2,0)),"n/a")</f>
        <v>231.7</v>
      </c>
      <c r="AN72" s="60">
        <f>IFERROR(INDEX(current_projections!$A:$AEK,MATCH(Calculations_forecast!$B72,current_projections!$A:$A,0),MATCH(Calculations_forecast!AN$9,current_projections!$2:$2,0)),"n/a")</f>
        <v>237.6</v>
      </c>
      <c r="AO72" s="60">
        <f>IFERROR(INDEX(current_projections!$A:$AEK,MATCH(Calculations_forecast!$B72,current_projections!$A:$A,0),MATCH(Calculations_forecast!AO$9,current_projections!$2:$2,0)),"n/a")</f>
        <v>243.7</v>
      </c>
      <c r="AP72" s="60">
        <f>IFERROR(INDEX(current_projections!$A:$AEK,MATCH(Calculations_forecast!$B72,current_projections!$A:$A,0),MATCH(Calculations_forecast!AP$9,current_projections!$2:$2,0)),"n/a")</f>
        <v>249.3</v>
      </c>
      <c r="AQ72" s="60">
        <f>IFERROR(INDEX(current_projections!$A:$AEK,MATCH(Calculations_forecast!$B72,current_projections!$A:$A,0),MATCH(Calculations_forecast!AQ$9,current_projections!$2:$2,0)),"n/a")</f>
        <v>261.10000000000002</v>
      </c>
      <c r="AR72" s="60">
        <f>IFERROR(INDEX(current_projections!$A:$AEK,MATCH(Calculations_forecast!$B72,current_projections!$A:$A,0),MATCH(Calculations_forecast!AR$9,current_projections!$2:$2,0)),"n/a")</f>
        <v>276.5</v>
      </c>
      <c r="AS72" s="60">
        <f>IFERROR(INDEX(current_projections!$A:$AEK,MATCH(Calculations_forecast!$B72,current_projections!$A:$A,0),MATCH(Calculations_forecast!AS$9,current_projections!$2:$2,0)),"n/a")</f>
        <v>276.10000000000002</v>
      </c>
      <c r="AT72" s="60">
        <f>IFERROR(INDEX(current_projections!$A:$AEK,MATCH(Calculations_forecast!$B72,current_projections!$A:$A,0),MATCH(Calculations_forecast!AT$9,current_projections!$2:$2,0)),"n/a")</f>
        <v>285.8</v>
      </c>
      <c r="AU72" s="60">
        <f>IFERROR(INDEX(current_projections!$A:$AEK,MATCH(Calculations_forecast!$B72,current_projections!$A:$A,0),MATCH(Calculations_forecast!AU$9,current_projections!$2:$2,0)),"n/a")</f>
        <v>297.2</v>
      </c>
      <c r="AV72" s="60">
        <f>IFERROR(INDEX(current_projections!$A:$AEK,MATCH(Calculations_forecast!$B72,current_projections!$A:$A,0),MATCH(Calculations_forecast!AV$9,current_projections!$2:$2,0)),"n/a")</f>
        <v>311.89999999999998</v>
      </c>
      <c r="AW72" s="60">
        <f>IFERROR(INDEX(current_projections!$A:$AEK,MATCH(Calculations_forecast!$B72,current_projections!$A:$A,0),MATCH(Calculations_forecast!AW$9,current_projections!$2:$2,0)),"n/a")</f>
        <v>317.39999999999998</v>
      </c>
      <c r="AX72" s="60">
        <f>IFERROR(INDEX(current_projections!$A:$AEK,MATCH(Calculations_forecast!$B72,current_projections!$A:$A,0),MATCH(Calculations_forecast!AX$9,current_projections!$2:$2,0)),"n/a")</f>
        <v>329.3</v>
      </c>
      <c r="AY72" s="60">
        <f>IFERROR(INDEX(current_projections!$A:$AEK,MATCH(Calculations_forecast!$B72,current_projections!$A:$A,0),MATCH(Calculations_forecast!AY$9,current_projections!$2:$2,0)),"n/a")</f>
        <v>334.9</v>
      </c>
      <c r="AZ72" s="60">
        <f>IFERROR(INDEX(current_projections!$A:$AEK,MATCH(Calculations_forecast!$B72,current_projections!$A:$A,0),MATCH(Calculations_forecast!AZ$9,current_projections!$2:$2,0)),"n/a")</f>
        <v>342.9</v>
      </c>
      <c r="BA72" s="60">
        <f>IFERROR(INDEX(current_projections!$A:$AEK,MATCH(Calculations_forecast!$B72,current_projections!$A:$A,0),MATCH(Calculations_forecast!BA$9,current_projections!$2:$2,0)),"n/a")</f>
        <v>351.5</v>
      </c>
      <c r="BB72" s="60">
        <f>IFERROR(INDEX(current_projections!$A:$AEK,MATCH(Calculations_forecast!$B72,current_projections!$A:$A,0),MATCH(Calculations_forecast!BB$9,current_projections!$2:$2,0)),"n/a")</f>
        <v>364.1</v>
      </c>
      <c r="BC72" s="60">
        <f>IFERROR(INDEX(current_projections!$A:$AEK,MATCH(Calculations_forecast!$B72,current_projections!$A:$A,0),MATCH(Calculations_forecast!BC$9,current_projections!$2:$2,0)),"n/a")</f>
        <v>370.5</v>
      </c>
      <c r="BD72" s="60">
        <f>IFERROR(INDEX(current_projections!$A:$AEK,MATCH(Calculations_forecast!$B72,current_projections!$A:$A,0),MATCH(Calculations_forecast!BD$9,current_projections!$2:$2,0)),"n/a")</f>
        <v>380.3</v>
      </c>
      <c r="BE72" s="60">
        <f>IFERROR(INDEX(current_projections!$A:$AEK,MATCH(Calculations_forecast!$B72,current_projections!$A:$A,0),MATCH(Calculations_forecast!BE$9,current_projections!$2:$2,0)),"n/a")</f>
        <v>394.4</v>
      </c>
      <c r="BF72" s="60">
        <f>IFERROR(INDEX(current_projections!$A:$AEK,MATCH(Calculations_forecast!$B72,current_projections!$A:$A,0),MATCH(Calculations_forecast!BF$9,current_projections!$2:$2,0)),"n/a")</f>
        <v>384.2</v>
      </c>
      <c r="BG72" s="60">
        <f>IFERROR(INDEX(current_projections!$A:$AEK,MATCH(Calculations_forecast!$B72,current_projections!$A:$A,0),MATCH(Calculations_forecast!BG$9,current_projections!$2:$2,0)),"n/a")</f>
        <v>392.4</v>
      </c>
      <c r="BH72" s="60">
        <f>IFERROR(INDEX(current_projections!$A:$AEK,MATCH(Calculations_forecast!$B72,current_projections!$A:$A,0),MATCH(Calculations_forecast!BH$9,current_projections!$2:$2,0)),"n/a")</f>
        <v>408.3</v>
      </c>
      <c r="BI72" s="60">
        <f>IFERROR(INDEX(current_projections!$A:$AEK,MATCH(Calculations_forecast!$B72,current_projections!$A:$A,0),MATCH(Calculations_forecast!BI$9,current_projections!$2:$2,0)),"n/a")</f>
        <v>414</v>
      </c>
      <c r="BJ72" s="60">
        <f>IFERROR(INDEX(current_projections!$A:$AEK,MATCH(Calculations_forecast!$B72,current_projections!$A:$A,0),MATCH(Calculations_forecast!BJ$9,current_projections!$2:$2,0)),"n/a")</f>
        <v>432.5</v>
      </c>
      <c r="BK72" s="60">
        <f>IFERROR(INDEX(current_projections!$A:$AEK,MATCH(Calculations_forecast!$B72,current_projections!$A:$A,0),MATCH(Calculations_forecast!BK$9,current_projections!$2:$2,0)),"n/a")</f>
        <v>434.8</v>
      </c>
      <c r="BL72" s="60">
        <f>IFERROR(INDEX(current_projections!$A:$AEK,MATCH(Calculations_forecast!$B72,current_projections!$A:$A,0),MATCH(Calculations_forecast!BL$9,current_projections!$2:$2,0)),"n/a")</f>
        <v>447.3</v>
      </c>
      <c r="BM72" s="60">
        <f>IFERROR(INDEX(current_projections!$A:$AEK,MATCH(Calculations_forecast!$B72,current_projections!$A:$A,0),MATCH(Calculations_forecast!BM$9,current_projections!$2:$2,0)),"n/a")</f>
        <v>463.1</v>
      </c>
      <c r="BN72" s="60">
        <f>IFERROR(INDEX(current_projections!$A:$AEK,MATCH(Calculations_forecast!$B72,current_projections!$A:$A,0),MATCH(Calculations_forecast!BN$9,current_projections!$2:$2,0)),"n/a")</f>
        <v>466.4</v>
      </c>
      <c r="BO72" s="60">
        <f>IFERROR(INDEX(current_projections!$A:$AEK,MATCH(Calculations_forecast!$B72,current_projections!$A:$A,0),MATCH(Calculations_forecast!BO$9,current_projections!$2:$2,0)),"n/a")</f>
        <v>464</v>
      </c>
      <c r="BP72" s="60">
        <f>IFERROR(INDEX(current_projections!$A:$AEK,MATCH(Calculations_forecast!$B72,current_projections!$A:$A,0),MATCH(Calculations_forecast!BP$9,current_projections!$2:$2,0)),"n/a")</f>
        <v>477.8</v>
      </c>
      <c r="BQ72" s="60">
        <f>IFERROR(INDEX(current_projections!$A:$AEK,MATCH(Calculations_forecast!$B72,current_projections!$A:$A,0),MATCH(Calculations_forecast!BQ$9,current_projections!$2:$2,0)),"n/a")</f>
        <v>495.1</v>
      </c>
      <c r="BR72" s="60">
        <f>IFERROR(INDEX(current_projections!$A:$AEK,MATCH(Calculations_forecast!$B72,current_projections!$A:$A,0),MATCH(Calculations_forecast!BR$9,current_projections!$2:$2,0)),"n/a")</f>
        <v>489.8</v>
      </c>
      <c r="BS72" s="60">
        <f>IFERROR(INDEX(current_projections!$A:$AEK,MATCH(Calculations_forecast!$B72,current_projections!$A:$A,0),MATCH(Calculations_forecast!BS$9,current_projections!$2:$2,0)),"n/a")</f>
        <v>492.1</v>
      </c>
      <c r="BT72" s="60">
        <f>IFERROR(INDEX(current_projections!$A:$AEK,MATCH(Calculations_forecast!$B72,current_projections!$A:$A,0),MATCH(Calculations_forecast!BT$9,current_projections!$2:$2,0)),"n/a")</f>
        <v>501.2</v>
      </c>
      <c r="BU72" s="60">
        <f>IFERROR(INDEX(current_projections!$A:$AEK,MATCH(Calculations_forecast!$B72,current_projections!$A:$A,0),MATCH(Calculations_forecast!BU$9,current_projections!$2:$2,0)),"n/a")</f>
        <v>504.1</v>
      </c>
      <c r="BV72" s="60">
        <f>IFERROR(INDEX(current_projections!$A:$AEK,MATCH(Calculations_forecast!$B72,current_projections!$A:$A,0),MATCH(Calculations_forecast!BV$9,current_projections!$2:$2,0)),"n/a")</f>
        <v>513.70000000000005</v>
      </c>
      <c r="BW72" s="60">
        <f>IFERROR(INDEX(current_projections!$A:$AEK,MATCH(Calculations_forecast!$B72,current_projections!$A:$A,0),MATCH(Calculations_forecast!BW$9,current_projections!$2:$2,0)),"n/a")</f>
        <v>505.8</v>
      </c>
      <c r="BX72" s="60">
        <f>IFERROR(INDEX(current_projections!$A:$AEK,MATCH(Calculations_forecast!$B72,current_projections!$A:$A,0),MATCH(Calculations_forecast!BX$9,current_projections!$2:$2,0)),"n/a")</f>
        <v>506.9</v>
      </c>
      <c r="BY72" s="60">
        <f>IFERROR(INDEX(current_projections!$A:$AEK,MATCH(Calculations_forecast!$B72,current_projections!$A:$A,0),MATCH(Calculations_forecast!BY$9,current_projections!$2:$2,0)),"n/a")</f>
        <v>507.4</v>
      </c>
      <c r="BZ72" s="60">
        <f>IFERROR(INDEX(current_projections!$A:$AEK,MATCH(Calculations_forecast!$B72,current_projections!$A:$A,0),MATCH(Calculations_forecast!BZ$9,current_projections!$2:$2,0)),"n/a")</f>
        <v>525.6</v>
      </c>
      <c r="CA72" s="60">
        <f>IFERROR(INDEX(current_projections!$A:$AEK,MATCH(Calculations_forecast!$B72,current_projections!$A:$A,0),MATCH(Calculations_forecast!CA$9,current_projections!$2:$2,0)),"n/a")</f>
        <v>519.9</v>
      </c>
      <c r="CB72" s="60">
        <f>IFERROR(INDEX(current_projections!$A:$AEK,MATCH(Calculations_forecast!$B72,current_projections!$A:$A,0),MATCH(Calculations_forecast!CB$9,current_projections!$2:$2,0)),"n/a")</f>
        <v>534.29999999999995</v>
      </c>
      <c r="CC72" s="60">
        <f>IFERROR(INDEX(current_projections!$A:$AEK,MATCH(Calculations_forecast!$B72,current_projections!$A:$A,0),MATCH(Calculations_forecast!CC$9,current_projections!$2:$2,0)),"n/a")</f>
        <v>541.4</v>
      </c>
      <c r="CD72" s="60">
        <f>IFERROR(INDEX(current_projections!$A:$AEK,MATCH(Calculations_forecast!$B72,current_projections!$A:$A,0),MATCH(Calculations_forecast!CD$9,current_projections!$2:$2,0)),"n/a")</f>
        <v>540.79999999999995</v>
      </c>
      <c r="CE72" s="60">
        <f>IFERROR(INDEX(current_projections!$A:$AEK,MATCH(Calculations_forecast!$B72,current_projections!$A:$A,0),MATCH(Calculations_forecast!CE$9,current_projections!$2:$2,0)),"n/a")</f>
        <v>553.70000000000005</v>
      </c>
      <c r="CF72" s="60">
        <f>IFERROR(INDEX(current_projections!$A:$AEK,MATCH(Calculations_forecast!$B72,current_projections!$A:$A,0),MATCH(Calculations_forecast!CF$9,current_projections!$2:$2,0)),"n/a")</f>
        <v>563.9</v>
      </c>
      <c r="CG72" s="60">
        <f>IFERROR(INDEX(current_projections!$A:$AEK,MATCH(Calculations_forecast!$B72,current_projections!$A:$A,0),MATCH(Calculations_forecast!CG$9,current_projections!$2:$2,0)),"n/a")</f>
        <v>562.20000000000005</v>
      </c>
      <c r="CH72" s="60">
        <f>IFERROR(INDEX(current_projections!$A:$AEK,MATCH(Calculations_forecast!$B72,current_projections!$A:$A,0),MATCH(Calculations_forecast!CH$9,current_projections!$2:$2,0)),"n/a")</f>
        <v>569.70000000000005</v>
      </c>
      <c r="CI72" s="60">
        <f>IFERROR(INDEX(current_projections!$A:$AEK,MATCH(Calculations_forecast!$B72,current_projections!$A:$A,0),MATCH(Calculations_forecast!CI$9,current_projections!$2:$2,0)),"n/a")</f>
        <v>581.4</v>
      </c>
      <c r="CJ72" s="60">
        <f>IFERROR(INDEX(current_projections!$A:$AEK,MATCH(Calculations_forecast!$B72,current_projections!$A:$A,0),MATCH(Calculations_forecast!CJ$9,current_projections!$2:$2,0)),"n/a")</f>
        <v>586.6</v>
      </c>
      <c r="CK72" s="60">
        <f>IFERROR(INDEX(current_projections!$A:$AEK,MATCH(Calculations_forecast!$B72,current_projections!$A:$A,0),MATCH(Calculations_forecast!CK$9,current_projections!$2:$2,0)),"n/a")</f>
        <v>586.29999999999995</v>
      </c>
      <c r="CL72" s="60">
        <f>IFERROR(INDEX(current_projections!$A:$AEK,MATCH(Calculations_forecast!$B72,current_projections!$A:$A,0),MATCH(Calculations_forecast!CL$9,current_projections!$2:$2,0)),"n/a")</f>
        <v>577.4</v>
      </c>
      <c r="CM72" s="60">
        <f>IFERROR(INDEX(current_projections!$A:$AEK,MATCH(Calculations_forecast!$B72,current_projections!$A:$A,0),MATCH(Calculations_forecast!CM$9,current_projections!$2:$2,0)),"n/a")</f>
        <v>580.29999999999995</v>
      </c>
      <c r="CN72" s="60">
        <f>IFERROR(INDEX(current_projections!$A:$AEK,MATCH(Calculations_forecast!$B72,current_projections!$A:$A,0),MATCH(Calculations_forecast!CN$9,current_projections!$2:$2,0)),"n/a")</f>
        <v>580.9</v>
      </c>
      <c r="CO72" s="60">
        <f>IFERROR(INDEX(current_projections!$A:$AEK,MATCH(Calculations_forecast!$B72,current_projections!$A:$A,0),MATCH(Calculations_forecast!CO$9,current_projections!$2:$2,0)),"n/a")</f>
        <v>594.20000000000005</v>
      </c>
      <c r="CP72" s="60">
        <f>IFERROR(INDEX(current_projections!$A:$AEK,MATCH(Calculations_forecast!$B72,current_projections!$A:$A,0),MATCH(Calculations_forecast!CP$9,current_projections!$2:$2,0)),"n/a")</f>
        <v>598.4</v>
      </c>
      <c r="CQ72" s="60">
        <f>IFERROR(INDEX(current_projections!$A:$AEK,MATCH(Calculations_forecast!$B72,current_projections!$A:$A,0),MATCH(Calculations_forecast!CQ$9,current_projections!$2:$2,0)),"n/a")</f>
        <v>580.29999999999995</v>
      </c>
      <c r="CR72" s="60">
        <f>IFERROR(INDEX(current_projections!$A:$AEK,MATCH(Calculations_forecast!$B72,current_projections!$A:$A,0),MATCH(Calculations_forecast!CR$9,current_projections!$2:$2,0)),"n/a")</f>
        <v>576.70000000000005</v>
      </c>
      <c r="CS72" s="60">
        <f>IFERROR(INDEX(current_projections!$A:$AEK,MATCH(Calculations_forecast!$B72,current_projections!$A:$A,0),MATCH(Calculations_forecast!CS$9,current_projections!$2:$2,0)),"n/a")</f>
        <v>578.70000000000005</v>
      </c>
      <c r="CT72" s="60">
        <f>IFERROR(INDEX(current_projections!$A:$AEK,MATCH(Calculations_forecast!$B72,current_projections!$A:$A,0),MATCH(Calculations_forecast!CT$9,current_projections!$2:$2,0)),"n/a")</f>
        <v>584.9</v>
      </c>
      <c r="CU72" s="60">
        <f>IFERROR(INDEX(current_projections!$A:$AEK,MATCH(Calculations_forecast!$B72,current_projections!$A:$A,0),MATCH(Calculations_forecast!CU$9,current_projections!$2:$2,0)),"n/a")</f>
        <v>567</v>
      </c>
      <c r="CV72" s="60">
        <f>IFERROR(INDEX(current_projections!$A:$AEK,MATCH(Calculations_forecast!$B72,current_projections!$A:$A,0),MATCH(Calculations_forecast!CV$9,current_projections!$2:$2,0)),"n/a")</f>
        <v>569.4</v>
      </c>
      <c r="CW72" s="60">
        <f>IFERROR(INDEX(current_projections!$A:$AEK,MATCH(Calculations_forecast!$B72,current_projections!$A:$A,0),MATCH(Calculations_forecast!CW$9,current_projections!$2:$2,0)),"n/a")</f>
        <v>586.5</v>
      </c>
      <c r="CX72" s="60">
        <f>IFERROR(INDEX(current_projections!$A:$AEK,MATCH(Calculations_forecast!$B72,current_projections!$A:$A,0),MATCH(Calculations_forecast!CX$9,current_projections!$2:$2,0)),"n/a")</f>
        <v>575.79999999999995</v>
      </c>
      <c r="CY72" s="60">
        <f>IFERROR(INDEX(current_projections!$A:$AEK,MATCH(Calculations_forecast!$B72,current_projections!$A:$A,0),MATCH(Calculations_forecast!CY$9,current_projections!$2:$2,0)),"n/a")</f>
        <v>579.1</v>
      </c>
      <c r="CZ72" s="60">
        <f>IFERROR(INDEX(current_projections!$A:$AEK,MATCH(Calculations_forecast!$B72,current_projections!$A:$A,0),MATCH(Calculations_forecast!CZ$9,current_projections!$2:$2,0)),"n/a")</f>
        <v>581</v>
      </c>
      <c r="DA72" s="60">
        <f>IFERROR(INDEX(current_projections!$A:$AEK,MATCH(Calculations_forecast!$B72,current_projections!$A:$A,0),MATCH(Calculations_forecast!DA$9,current_projections!$2:$2,0)),"n/a")</f>
        <v>579.29999999999995</v>
      </c>
      <c r="DB72" s="60">
        <f>IFERROR(INDEX(current_projections!$A:$AEK,MATCH(Calculations_forecast!$B72,current_projections!$A:$A,0),MATCH(Calculations_forecast!DB$9,current_projections!$2:$2,0)),"n/a")</f>
        <v>567.29999999999995</v>
      </c>
      <c r="DC72" s="60">
        <f>IFERROR(INDEX(current_projections!$A:$AEK,MATCH(Calculations_forecast!$B72,current_projections!$A:$A,0),MATCH(Calculations_forecast!DC$9,current_projections!$2:$2,0)),"n/a")</f>
        <v>579.79999999999995</v>
      </c>
      <c r="DD72" s="60">
        <f>IFERROR(INDEX(current_projections!$A:$AEK,MATCH(Calculations_forecast!$B72,current_projections!$A:$A,0),MATCH(Calculations_forecast!DD$9,current_projections!$2:$2,0)),"n/a")</f>
        <v>582.1</v>
      </c>
      <c r="DE72" s="60">
        <f>IFERROR(INDEX(current_projections!$A:$AEK,MATCH(Calculations_forecast!$B72,current_projections!$A:$A,0),MATCH(Calculations_forecast!DE$9,current_projections!$2:$2,0)),"n/a")</f>
        <v>577.79999999999995</v>
      </c>
      <c r="DF72" s="60">
        <f>IFERROR(INDEX(current_projections!$A:$AEK,MATCH(Calculations_forecast!$B72,current_projections!$A:$A,0),MATCH(Calculations_forecast!DF$9,current_projections!$2:$2,0)),"n/a")</f>
        <v>576.9</v>
      </c>
      <c r="DG72" s="60">
        <f>IFERROR(INDEX(current_projections!$A:$AEK,MATCH(Calculations_forecast!$B72,current_projections!$A:$A,0),MATCH(Calculations_forecast!DG$9,current_projections!$2:$2,0)),"n/a")</f>
        <v>570.70000000000005</v>
      </c>
      <c r="DH72" s="60">
        <f>IFERROR(INDEX(current_projections!$A:$AEK,MATCH(Calculations_forecast!$B72,current_projections!$A:$A,0),MATCH(Calculations_forecast!DH$9,current_projections!$2:$2,0)),"n/a")</f>
        <v>587.20000000000005</v>
      </c>
      <c r="DI72" s="60">
        <f>IFERROR(INDEX(current_projections!$A:$AEK,MATCH(Calculations_forecast!$B72,current_projections!$A:$A,0),MATCH(Calculations_forecast!DI$9,current_projections!$2:$2,0)),"n/a")</f>
        <v>586</v>
      </c>
      <c r="DJ72" s="60">
        <f>IFERROR(INDEX(current_projections!$A:$AEK,MATCH(Calculations_forecast!$B72,current_projections!$A:$A,0),MATCH(Calculations_forecast!DJ$9,current_projections!$2:$2,0)),"n/a")</f>
        <v>589.20000000000005</v>
      </c>
      <c r="DK72" s="60">
        <f>IFERROR(INDEX(current_projections!$A:$AEK,MATCH(Calculations_forecast!$B72,current_projections!$A:$A,0),MATCH(Calculations_forecast!DK$9,current_projections!$2:$2,0)),"n/a")</f>
        <v>572.20000000000005</v>
      </c>
      <c r="DL72" s="60">
        <f>IFERROR(INDEX(current_projections!$A:$AEK,MATCH(Calculations_forecast!$B72,current_projections!$A:$A,0),MATCH(Calculations_forecast!DL$9,current_projections!$2:$2,0)),"n/a")</f>
        <v>587.1</v>
      </c>
      <c r="DM72" s="60">
        <f>IFERROR(INDEX(current_projections!$A:$AEK,MATCH(Calculations_forecast!$B72,current_projections!$A:$A,0),MATCH(Calculations_forecast!DM$9,current_projections!$2:$2,0)),"n/a")</f>
        <v>588.6</v>
      </c>
      <c r="DN72" s="60">
        <f>IFERROR(INDEX(current_projections!$A:$AEK,MATCH(Calculations_forecast!$B72,current_projections!$A:$A,0),MATCH(Calculations_forecast!DN$9,current_projections!$2:$2,0)),"n/a")</f>
        <v>594.20000000000005</v>
      </c>
      <c r="DO72" s="60">
        <f>IFERROR(INDEX(current_projections!$A:$AEK,MATCH(Calculations_forecast!$B72,current_projections!$A:$A,0),MATCH(Calculations_forecast!DO$9,current_projections!$2:$2,0)),"n/a")</f>
        <v>595.5</v>
      </c>
      <c r="DP72" s="60">
        <f>IFERROR(INDEX(current_projections!$A:$AEK,MATCH(Calculations_forecast!$B72,current_projections!$A:$A,0),MATCH(Calculations_forecast!DP$9,current_projections!$2:$2,0)),"n/a")</f>
        <v>599.79999999999995</v>
      </c>
      <c r="DQ72" s="60">
        <f>IFERROR(INDEX(current_projections!$A:$AEK,MATCH(Calculations_forecast!$B72,current_projections!$A:$A,0),MATCH(Calculations_forecast!DQ$9,current_projections!$2:$2,0)),"n/a")</f>
        <v>614.9</v>
      </c>
      <c r="DR72" s="60">
        <f>IFERROR(INDEX(current_projections!$A:$AEK,MATCH(Calculations_forecast!$B72,current_projections!$A:$A,0),MATCH(Calculations_forecast!DR$9,current_projections!$2:$2,0)),"n/a")</f>
        <v>635.20000000000005</v>
      </c>
      <c r="DS72" s="60">
        <f>IFERROR(INDEX(current_projections!$A:$AEK,MATCH(Calculations_forecast!$B72,current_projections!$A:$A,0),MATCH(Calculations_forecast!DS$9,current_projections!$2:$2,0)),"n/a")</f>
        <v>620.4</v>
      </c>
      <c r="DT72" s="60">
        <f>IFERROR(INDEX(current_projections!$A:$AEK,MATCH(Calculations_forecast!$B72,current_projections!$A:$A,0),MATCH(Calculations_forecast!DT$9,current_projections!$2:$2,0)),"n/a")</f>
        <v>642</v>
      </c>
      <c r="DU72" s="60">
        <f>IFERROR(INDEX(current_projections!$A:$AEK,MATCH(Calculations_forecast!$B72,current_projections!$A:$A,0),MATCH(Calculations_forecast!DU$9,current_projections!$2:$2,0)),"n/a")</f>
        <v>634.1</v>
      </c>
      <c r="DV72" s="60">
        <f>IFERROR(INDEX(current_projections!$A:$AEK,MATCH(Calculations_forecast!$B72,current_projections!$A:$A,0),MATCH(Calculations_forecast!DV$9,current_projections!$2:$2,0)),"n/a")</f>
        <v>638.4</v>
      </c>
      <c r="DW72" s="60">
        <f>IFERROR(INDEX(current_projections!$A:$AEK,MATCH(Calculations_forecast!$B72,current_projections!$A:$A,0),MATCH(Calculations_forecast!DW$9,current_projections!$2:$2,0)),"n/a")</f>
        <v>653.1</v>
      </c>
      <c r="DX72" s="60">
        <f>IFERROR(INDEX(current_projections!$A:$AEK,MATCH(Calculations_forecast!$B72,current_projections!$A:$A,0),MATCH(Calculations_forecast!DX$9,current_projections!$2:$2,0)),"n/a")</f>
        <v>666.1</v>
      </c>
      <c r="DY72" s="60">
        <f>IFERROR(INDEX(current_projections!$A:$AEK,MATCH(Calculations_forecast!$B72,current_projections!$A:$A,0),MATCH(Calculations_forecast!DY$9,current_projections!$2:$2,0)),"n/a")</f>
        <v>674.3</v>
      </c>
      <c r="DZ72" s="60">
        <f>IFERROR(INDEX(current_projections!$A:$AEK,MATCH(Calculations_forecast!$B72,current_projections!$A:$A,0),MATCH(Calculations_forecast!DZ$9,current_projections!$2:$2,0)),"n/a")</f>
        <v>686.8</v>
      </c>
      <c r="EA72" s="60">
        <f>IFERROR(INDEX(current_projections!$A:$AEK,MATCH(Calculations_forecast!$B72,current_projections!$A:$A,0),MATCH(Calculations_forecast!EA$9,current_projections!$2:$2,0)),"n/a")</f>
        <v>713.9</v>
      </c>
      <c r="EB72" s="60">
        <f>IFERROR(INDEX(current_projections!$A:$AEK,MATCH(Calculations_forecast!$B72,current_projections!$A:$A,0),MATCH(Calculations_forecast!EB$9,current_projections!$2:$2,0)),"n/a")</f>
        <v>734.7</v>
      </c>
      <c r="EC72" s="60">
        <f>IFERROR(INDEX(current_projections!$A:$AEK,MATCH(Calculations_forecast!$B72,current_projections!$A:$A,0),MATCH(Calculations_forecast!EC$9,current_projections!$2:$2,0)),"n/a")</f>
        <v>748.2</v>
      </c>
      <c r="ED72" s="60">
        <f>IFERROR(INDEX(current_projections!$A:$AEK,MATCH(Calculations_forecast!$B72,current_projections!$A:$A,0),MATCH(Calculations_forecast!ED$9,current_projections!$2:$2,0)),"n/a")</f>
        <v>775.1</v>
      </c>
      <c r="EE72" s="60">
        <f>IFERROR(INDEX(current_projections!$A:$AEK,MATCH(Calculations_forecast!$B72,current_projections!$A:$A,0),MATCH(Calculations_forecast!EE$9,current_projections!$2:$2,0)),"n/a")</f>
        <v>792.3</v>
      </c>
      <c r="EF72" s="60">
        <f>IFERROR(INDEX(current_projections!$A:$AEK,MATCH(Calculations_forecast!$B72,current_projections!$A:$A,0),MATCH(Calculations_forecast!EF$9,current_projections!$2:$2,0)),"n/a")</f>
        <v>825.5</v>
      </c>
      <c r="EG72" s="60">
        <f>IFERROR(INDEX(current_projections!$A:$AEK,MATCH(Calculations_forecast!$B72,current_projections!$A:$A,0),MATCH(Calculations_forecast!EG$9,current_projections!$2:$2,0)),"n/a")</f>
        <v>832.7</v>
      </c>
      <c r="EH72" s="60">
        <f>IFERROR(INDEX(current_projections!$A:$AEK,MATCH(Calculations_forecast!$B72,current_projections!$A:$A,0),MATCH(Calculations_forecast!EH$9,current_projections!$2:$2,0)),"n/a")</f>
        <v>854.6</v>
      </c>
      <c r="EI72" s="60">
        <f>IFERROR(INDEX(current_projections!$A:$AEK,MATCH(Calculations_forecast!$B72,current_projections!$A:$A,0),MATCH(Calculations_forecast!EI$9,current_projections!$2:$2,0)),"n/a")</f>
        <v>871.3</v>
      </c>
      <c r="EJ72" s="60">
        <f>IFERROR(INDEX(current_projections!$A:$AEK,MATCH(Calculations_forecast!$B72,current_projections!$A:$A,0),MATCH(Calculations_forecast!EJ$9,current_projections!$2:$2,0)),"n/a")</f>
        <v>884.2</v>
      </c>
      <c r="EK72" s="60">
        <f>IFERROR(INDEX(current_projections!$A:$AEK,MATCH(Calculations_forecast!$B72,current_projections!$A:$A,0),MATCH(Calculations_forecast!EK$9,current_projections!$2:$2,0)),"n/a")</f>
        <v>902.2</v>
      </c>
      <c r="EL72" s="60">
        <f>IFERROR(INDEX(current_projections!$A:$AEK,MATCH(Calculations_forecast!$B72,current_projections!$A:$A,0),MATCH(Calculations_forecast!EL$9,current_projections!$2:$2,0)),"n/a")</f>
        <v>909.3</v>
      </c>
      <c r="EM72" s="60">
        <f>IFERROR(INDEX(current_projections!$A:$AEK,MATCH(Calculations_forecast!$B72,current_projections!$A:$A,0),MATCH(Calculations_forecast!EM$9,current_projections!$2:$2,0)),"n/a")</f>
        <v>931.5</v>
      </c>
      <c r="EN72" s="60">
        <f>IFERROR(INDEX(current_projections!$A:$AEK,MATCH(Calculations_forecast!$B72,current_projections!$A:$A,0),MATCH(Calculations_forecast!EN$9,current_projections!$2:$2,0)),"n/a")</f>
        <v>939</v>
      </c>
      <c r="EO72" s="60">
        <f>IFERROR(INDEX(current_projections!$A:$AEK,MATCH(Calculations_forecast!$B72,current_projections!$A:$A,0),MATCH(Calculations_forecast!EO$9,current_projections!$2:$2,0)),"n/a")</f>
        <v>956.1</v>
      </c>
      <c r="EP72" s="60">
        <f>IFERROR(INDEX(current_projections!$A:$AEK,MATCH(Calculations_forecast!$B72,current_projections!$A:$A,0),MATCH(Calculations_forecast!EP$9,current_projections!$2:$2,0)),"n/a")</f>
        <v>963.3</v>
      </c>
      <c r="EQ72" s="60">
        <f>IFERROR(INDEX(current_projections!$A:$AEK,MATCH(Calculations_forecast!$B72,current_projections!$A:$A,0),MATCH(Calculations_forecast!EQ$9,current_projections!$2:$2,0)),"n/a")</f>
        <v>996.6</v>
      </c>
      <c r="ER72" s="60">
        <f>IFERROR(INDEX(current_projections!$A:$AEK,MATCH(Calculations_forecast!$B72,current_projections!$A:$A,0),MATCH(Calculations_forecast!ER$9,current_projections!$2:$2,0)),"n/a")</f>
        <v>996.6</v>
      </c>
      <c r="ES72" s="60">
        <f>IFERROR(INDEX(current_projections!$A:$AEK,MATCH(Calculations_forecast!$B72,current_projections!$A:$A,0),MATCH(Calculations_forecast!ES$9,current_projections!$2:$2,0)),"n/a")</f>
        <v>994.9</v>
      </c>
      <c r="ET72" s="60">
        <f>IFERROR(INDEX(current_projections!$A:$AEK,MATCH(Calculations_forecast!$B72,current_projections!$A:$A,0),MATCH(Calculations_forecast!ET$9,current_projections!$2:$2,0)),"n/a")</f>
        <v>1014.6</v>
      </c>
      <c r="EU72" s="60">
        <f>IFERROR(INDEX(current_projections!$A:$AEK,MATCH(Calculations_forecast!$B72,current_projections!$A:$A,0),MATCH(Calculations_forecast!EU$9,current_projections!$2:$2,0)),"n/a")</f>
        <v>1017.2</v>
      </c>
      <c r="EV72" s="60">
        <f>IFERROR(INDEX(current_projections!$A:$AEK,MATCH(Calculations_forecast!$B72,current_projections!$A:$A,0),MATCH(Calculations_forecast!EV$9,current_projections!$2:$2,0)),"n/a")</f>
        <v>1042</v>
      </c>
      <c r="EW72" s="60">
        <f>IFERROR(INDEX(current_projections!$A:$AEK,MATCH(Calculations_forecast!$B72,current_projections!$A:$A,0),MATCH(Calculations_forecast!EW$9,current_projections!$2:$2,0)),"n/a")</f>
        <v>1058.3</v>
      </c>
      <c r="EX72" s="60">
        <f>IFERROR(INDEX(current_projections!$A:$AEK,MATCH(Calculations_forecast!$B72,current_projections!$A:$A,0),MATCH(Calculations_forecast!EX$9,current_projections!$2:$2,0)),"n/a")</f>
        <v>1084.5999999999999</v>
      </c>
      <c r="EY72" s="60">
        <f>IFERROR(INDEX(current_projections!$A:$AEK,MATCH(Calculations_forecast!$B72,current_projections!$A:$A,0),MATCH(Calculations_forecast!EY$9,current_projections!$2:$2,0)),"n/a")</f>
        <v>1110.3</v>
      </c>
      <c r="EZ72" s="60">
        <f>IFERROR(INDEX(current_projections!$A:$AEK,MATCH(Calculations_forecast!$B72,current_projections!$A:$A,0),MATCH(Calculations_forecast!EZ$9,current_projections!$2:$2,0)),"n/a")</f>
        <v>1145.5</v>
      </c>
      <c r="FA72" s="60">
        <f>IFERROR(INDEX(current_projections!$A:$AEK,MATCH(Calculations_forecast!$B72,current_projections!$A:$A,0),MATCH(Calculations_forecast!FA$9,current_projections!$2:$2,0)),"n/a")</f>
        <v>1168.7</v>
      </c>
      <c r="FB72" s="60">
        <f>IFERROR(INDEX(current_projections!$A:$AEK,MATCH(Calculations_forecast!$B72,current_projections!$A:$A,0),MATCH(Calculations_forecast!FB$9,current_projections!$2:$2,0)),"n/a")</f>
        <v>1177.9000000000001</v>
      </c>
      <c r="FC72" s="60">
        <f>IFERROR(INDEX(current_projections!$A:$AEK,MATCH(Calculations_forecast!$B72,current_projections!$A:$A,0),MATCH(Calculations_forecast!FC$9,current_projections!$2:$2,0)),"n/a")</f>
        <v>1183</v>
      </c>
      <c r="FD72" s="60">
        <f>IFERROR(INDEX(current_projections!$A:$AEK,MATCH(Calculations_forecast!$B72,current_projections!$A:$A,0),MATCH(Calculations_forecast!FD$9,current_projections!$2:$2,0)),"n/a")</f>
        <v>1210.8</v>
      </c>
      <c r="FE72" s="60">
        <f>IFERROR(INDEX(current_projections!$A:$AEK,MATCH(Calculations_forecast!$B72,current_projections!$A:$A,0),MATCH(Calculations_forecast!FE$9,current_projections!$2:$2,0)),"n/a")</f>
        <v>1225.5</v>
      </c>
      <c r="FF72" s="60">
        <f>IFERROR(INDEX(current_projections!$A:$AEK,MATCH(Calculations_forecast!$B72,current_projections!$A:$A,0),MATCH(Calculations_forecast!FF$9,current_projections!$2:$2,0)),"n/a")</f>
        <v>1253.4000000000001</v>
      </c>
      <c r="FG72" s="60">
        <f>IFERROR(INDEX(current_projections!$A:$AEK,MATCH(Calculations_forecast!$B72,current_projections!$A:$A,0),MATCH(Calculations_forecast!FG$9,current_projections!$2:$2,0)),"n/a")</f>
        <v>1275.7</v>
      </c>
      <c r="FH72" s="60">
        <f>IFERROR(INDEX(current_projections!$A:$AEK,MATCH(Calculations_forecast!$B72,current_projections!$A:$A,0),MATCH(Calculations_forecast!FH$9,current_projections!$2:$2,0)),"n/a")</f>
        <v>1302.5999999999999</v>
      </c>
      <c r="FI72" s="60">
        <f>IFERROR(INDEX(current_projections!$A:$AEK,MATCH(Calculations_forecast!$B72,current_projections!$A:$A,0),MATCH(Calculations_forecast!FI$9,current_projections!$2:$2,0)),"n/a")</f>
        <v>1302.3</v>
      </c>
      <c r="FJ72" s="60">
        <f>IFERROR(INDEX(current_projections!$A:$AEK,MATCH(Calculations_forecast!$B72,current_projections!$A:$A,0),MATCH(Calculations_forecast!FJ$9,current_projections!$2:$2,0)),"n/a")</f>
        <v>1311.1</v>
      </c>
      <c r="FK72" s="60">
        <f>IFERROR(INDEX(current_projections!$A:$AEK,MATCH(Calculations_forecast!$B72,current_projections!$A:$A,0),MATCH(Calculations_forecast!FK$9,current_projections!$2:$2,0)),"n/a")</f>
        <v>1304.7</v>
      </c>
      <c r="FL72" s="60">
        <f>IFERROR(INDEX(current_projections!$A:$AEK,MATCH(Calculations_forecast!$B72,current_projections!$A:$A,0),MATCH(Calculations_forecast!FL$9,current_projections!$2:$2,0)),"n/a")</f>
        <v>1311.8</v>
      </c>
      <c r="FM72" s="60">
        <f>IFERROR(INDEX(current_projections!$A:$AEK,MATCH(Calculations_forecast!$B72,current_projections!$A:$A,0),MATCH(Calculations_forecast!FM$9,current_projections!$2:$2,0)),"n/a")</f>
        <v>1288</v>
      </c>
      <c r="FN72" s="60">
        <f>IFERROR(INDEX(current_projections!$A:$AEK,MATCH(Calculations_forecast!$B72,current_projections!$A:$A,0),MATCH(Calculations_forecast!FN$9,current_projections!$2:$2,0)),"n/a")</f>
        <v>1291.2</v>
      </c>
      <c r="FO72" s="60">
        <f>IFERROR(INDEX(current_projections!$A:$AEK,MATCH(Calculations_forecast!$B72,current_projections!$A:$A,0),MATCH(Calculations_forecast!FO$9,current_projections!$2:$2,0)),"n/a")</f>
        <v>1295.5999999999999</v>
      </c>
      <c r="FP72" s="60">
        <f>IFERROR(INDEX(current_projections!$A:$AEK,MATCH(Calculations_forecast!$B72,current_projections!$A:$A,0),MATCH(Calculations_forecast!FP$9,current_projections!$2:$2,0)),"n/a")</f>
        <v>1288.2</v>
      </c>
      <c r="FQ72" s="60">
        <f>IFERROR(INDEX(current_projections!$A:$AEK,MATCH(Calculations_forecast!$B72,current_projections!$A:$A,0),MATCH(Calculations_forecast!FQ$9,current_projections!$2:$2,0)),"n/a")</f>
        <v>1293.3</v>
      </c>
      <c r="FR72" s="60">
        <f>IFERROR(INDEX(current_projections!$A:$AEK,MATCH(Calculations_forecast!$B72,current_projections!$A:$A,0),MATCH(Calculations_forecast!FR$9,current_projections!$2:$2,0)),"n/a")</f>
        <v>1269.0999999999999</v>
      </c>
      <c r="FS72" s="60">
        <f>IFERROR(INDEX(current_projections!$A:$AEK,MATCH(Calculations_forecast!$B72,current_projections!$A:$A,0),MATCH(Calculations_forecast!FS$9,current_projections!$2:$2,0)),"n/a")</f>
        <v>1240</v>
      </c>
      <c r="FT72" s="60">
        <f>IFERROR(INDEX(current_projections!$A:$AEK,MATCH(Calculations_forecast!$B72,current_projections!$A:$A,0),MATCH(Calculations_forecast!FT$9,current_projections!$2:$2,0)),"n/a")</f>
        <v>1232.3</v>
      </c>
      <c r="FU72" s="60">
        <f>IFERROR(INDEX(current_projections!$A:$AEK,MATCH(Calculations_forecast!$B72,current_projections!$A:$A,0),MATCH(Calculations_forecast!FU$9,current_projections!$2:$2,0)),"n/a")</f>
        <v>1218.4000000000001</v>
      </c>
      <c r="FV72" s="60">
        <f>IFERROR(INDEX(current_projections!$A:$AEK,MATCH(Calculations_forecast!$B72,current_projections!$A:$A,0),MATCH(Calculations_forecast!FV$9,current_projections!$2:$2,0)),"n/a")</f>
        <v>1215.5999999999999</v>
      </c>
      <c r="FW72" s="60">
        <f>IFERROR(INDEX(current_projections!$A:$AEK,MATCH(Calculations_forecast!$B72,current_projections!$A:$A,0),MATCH(Calculations_forecast!FW$9,current_projections!$2:$2,0)),"n/a")</f>
        <v>1213.2</v>
      </c>
      <c r="FX72" s="60">
        <f>IFERROR(INDEX(current_projections!$A:$AEK,MATCH(Calculations_forecast!$B72,current_projections!$A:$A,0),MATCH(Calculations_forecast!FX$9,current_projections!$2:$2,0)),"n/a")</f>
        <v>1207.2</v>
      </c>
      <c r="FY72" s="60">
        <f>IFERROR(INDEX(current_projections!$A:$AEK,MATCH(Calculations_forecast!$B72,current_projections!$A:$A,0),MATCH(Calculations_forecast!FY$9,current_projections!$2:$2,0)),"n/a")</f>
        <v>1226.8</v>
      </c>
      <c r="FZ72" s="60">
        <f>IFERROR(INDEX(current_projections!$A:$AEK,MATCH(Calculations_forecast!$B72,current_projections!$A:$A,0),MATCH(Calculations_forecast!FZ$9,current_projections!$2:$2,0)),"n/a")</f>
        <v>1209.5</v>
      </c>
      <c r="GA72" s="60">
        <f>IFERROR(INDEX(current_projections!$A:$AEK,MATCH(Calculations_forecast!$B72,current_projections!$A:$A,0),MATCH(Calculations_forecast!GA$9,current_projections!$2:$2,0)),"n/a")</f>
        <v>1214.5</v>
      </c>
      <c r="GB72" s="60">
        <f>IFERROR(INDEX(current_projections!$A:$AEK,MATCH(Calculations_forecast!$B72,current_projections!$A:$A,0),MATCH(Calculations_forecast!GB$9,current_projections!$2:$2,0)),"n/a")</f>
        <v>1221</v>
      </c>
      <c r="GC72" s="60">
        <f>IFERROR(INDEX(current_projections!$A:$AEK,MATCH(Calculations_forecast!$B72,current_projections!$A:$A,0),MATCH(Calculations_forecast!GC$9,current_projections!$2:$2,0)),"n/a")</f>
        <v>1221.4000000000001</v>
      </c>
      <c r="GD72" s="60">
        <f>IFERROR(INDEX(current_projections!$A:$AEK,MATCH(Calculations_forecast!$B72,current_projections!$A:$A,0),MATCH(Calculations_forecast!GD$9,current_projections!$2:$2,0)),"n/a")</f>
        <v>1226.5999999999999</v>
      </c>
      <c r="GE72" s="60">
        <f>IFERROR(INDEX(current_projections!$A:$AEK,MATCH(Calculations_forecast!$B72,current_projections!$A:$A,0),MATCH(Calculations_forecast!GE$9,current_projections!$2:$2,0)),"n/a")</f>
        <v>1223.5</v>
      </c>
      <c r="GF72" s="60">
        <f>IFERROR(INDEX(current_projections!$A:$AEK,MATCH(Calculations_forecast!$B72,current_projections!$A:$A,0),MATCH(Calculations_forecast!GF$9,current_projections!$2:$2,0)),"n/a")</f>
        <v>1225.4000000000001</v>
      </c>
      <c r="GG72" s="60">
        <f>IFERROR(INDEX(current_projections!$A:$AEK,MATCH(Calculations_forecast!$B72,current_projections!$A:$A,0),MATCH(Calculations_forecast!GG$9,current_projections!$2:$2,0)),"n/a")</f>
        <v>1235.9000000000001</v>
      </c>
      <c r="GH72" s="60">
        <f>IFERROR(INDEX(current_projections!$A:$AEK,MATCH(Calculations_forecast!$B72,current_projections!$A:$A,0),MATCH(Calculations_forecast!GH$9,current_projections!$2:$2,0)),"n/a")</f>
        <v>1244.0999999999999</v>
      </c>
      <c r="GI72" s="60">
        <f>IFERROR(INDEX(current_projections!$A:$AEK,MATCH(Calculations_forecast!$B72,current_projections!$A:$A,0),MATCH(Calculations_forecast!GI$9,current_projections!$2:$2,0)),"n/a")</f>
        <v>1252.4000000000001</v>
      </c>
      <c r="GJ72" s="60">
        <f>IFERROR(INDEX(current_projections!$A:$AEK,MATCH(Calculations_forecast!$B72,current_projections!$A:$A,0),MATCH(Calculations_forecast!GJ$9,current_projections!$2:$2,0)),"n/a")</f>
        <v>1264</v>
      </c>
      <c r="GK72" s="60">
        <f>IFERROR(INDEX(current_projections!$A:$AEK,MATCH(Calculations_forecast!$B72,current_projections!$A:$A,0),MATCH(Calculations_forecast!GK$9,current_projections!$2:$2,0)),"n/a")</f>
        <v>1263.8</v>
      </c>
      <c r="GL72" s="60">
        <f>IFERROR(INDEX(current_projections!$A:$AEK,MATCH(Calculations_forecast!$B72,current_projections!$A:$A,0),MATCH(Calculations_forecast!GL$9,current_projections!$2:$2,0)),"n/a")</f>
        <v>1280.5999999999999</v>
      </c>
      <c r="GM72" s="60">
        <f>IFERROR(INDEX(current_projections!$A:$AEK,MATCH(Calculations_forecast!$B72,current_projections!$A:$A,0),MATCH(Calculations_forecast!GM$9,current_projections!$2:$2,0)),"n/a")</f>
        <v>1294.8</v>
      </c>
      <c r="GN72" s="60">
        <f>IFERROR(INDEX(current_projections!$A:$AEK,MATCH(Calculations_forecast!$B72,current_projections!$A:$A,0),MATCH(Calculations_forecast!GN$9,current_projections!$2:$2,0)),"n/a")</f>
        <v>1313</v>
      </c>
      <c r="GO72" s="60">
        <f>IFERROR(INDEX(current_projections!$A:$AEK,MATCH(Calculations_forecast!$B72,current_projections!$A:$A,0),MATCH(Calculations_forecast!GO$9,current_projections!$2:$2,0)),"n/a")</f>
        <v>1329.5</v>
      </c>
      <c r="GP72" s="122">
        <f>IFERROR(INDEX(current_projections!$A:$AEK,MATCH(Calculations_forecast!$B72,current_projections!$A:$A,0),MATCH(Calculations_forecast!GP$9,current_projections!$2:$2,0)),"n/a")</f>
        <v>1342.2</v>
      </c>
      <c r="GQ72" s="122">
        <f>IFERROR(INDEX(current_projections!$A:$AEK,MATCH(Calculations_forecast!$B72,current_projections!$A:$A,0),MATCH(Calculations_forecast!GQ$9,current_projections!$2:$2,0)),"n/a")</f>
        <v>1360.5393330859374</v>
      </c>
      <c r="GR72" s="60">
        <f>IFERROR(INDEX(current_projections!$A:$AEK,MATCH(Calculations_forecast!$B72,current_projections!$A:$A,0),MATCH(Calculations_forecast!GR$9,current_projections!$2:$2,0)),"n/a")</f>
        <v>1367.6078682174077</v>
      </c>
      <c r="GS72" s="60">
        <f>IFERROR(INDEX(current_projections!$A:$AEK,MATCH(Calculations_forecast!$B72,current_projections!$A:$A,0),MATCH(Calculations_forecast!GS$9,current_projections!$2:$2,0)),"n/a")</f>
        <v>1371.7761459766657</v>
      </c>
      <c r="GT72" s="60">
        <f>IFERROR(INDEX(current_projections!$A:$AEK,MATCH(Calculations_forecast!$B72,current_projections!$A:$A,0),MATCH(Calculations_forecast!GT$9,current_projections!$2:$2,0)),"n/a")</f>
        <v>1346.6151714935681</v>
      </c>
      <c r="GU72" s="60">
        <f>IFERROR(INDEX(current_projections!$A:$AEK,MATCH(Calculations_forecast!$B72,current_projections!$A:$A,0),MATCH(Calculations_forecast!GU$9,current_projections!$2:$2,0)),"n/a")</f>
        <v>1332.7008282630593</v>
      </c>
      <c r="GV72" s="60">
        <f>IFERROR(INDEX(current_projections!$A:$AEK,MATCH(Calculations_forecast!$B72,current_projections!$A:$A,0),MATCH(Calculations_forecast!GV$9,current_projections!$2:$2,0)),"n/a")</f>
        <v>1327.8827911564592</v>
      </c>
      <c r="GW72" s="60">
        <f>IFERROR(INDEX(current_projections!$A:$AEK,MATCH(Calculations_forecast!$B72,current_projections!$A:$A,0),MATCH(Calculations_forecast!GW$9,current_projections!$2:$2,0)),"n/a")</f>
        <v>1332.5539885310163</v>
      </c>
      <c r="GX72" s="60">
        <f>IFERROR(INDEX(current_projections!$A:$AEK,MATCH(Calculations_forecast!$B72,current_projections!$A:$A,0),MATCH(Calculations_forecast!GX$9,current_projections!$2:$2,0)),"n/a")</f>
        <v>1338.5258476495501</v>
      </c>
      <c r="GY72" s="60">
        <f>IFERROR(INDEX(current_projections!$A:$AEK,MATCH(Calculations_forecast!$B72,current_projections!$A:$A,0),MATCH(Calculations_forecast!GY$9,current_projections!$2:$2,0)),"n/a")</f>
        <v>1345.400332683547</v>
      </c>
      <c r="GZ72" s="122">
        <f>IFERROR(INDEX(current_projections!$A:$AEK,MATCH(Calculations_forecast!$B72,current_projections!$A:$A,0),MATCH(Calculations_forecast!GZ$9,current_projections!$2:$2,0)),"n/a")</f>
        <v>1352.1744424424023</v>
      </c>
      <c r="HA72" s="122">
        <f>IFERROR(INDEX(current_projections!$A:$AEK,MATCH(Calculations_forecast!$B72,current_projections!$A:$A,0),MATCH(Calculations_forecast!HA$9,current_projections!$2:$2,0)),"n/a")</f>
        <v>1358.2465578984275</v>
      </c>
      <c r="HB72" s="122">
        <f>IFERROR(INDEX(current_projections!$A:$AEK,MATCH(Calculations_forecast!$B72,current_projections!$A:$A,0),MATCH(Calculations_forecast!HB$9,current_projections!$2:$2,0)),"n/a")</f>
        <v>1364.2184794363066</v>
      </c>
      <c r="HC72" s="60">
        <f>IFERROR(INDEX(current_projections!$A:$AEK,MATCH(Calculations_forecast!$B72,current_projections!$A:$A,0),MATCH(Calculations_forecast!HC$9,current_projections!$2:$2,0)),"n/a")</f>
        <v>1365.5058035411175</v>
      </c>
      <c r="HD72" s="60"/>
      <c r="HE72" s="60"/>
      <c r="HF72" s="60"/>
      <c r="HG72" s="60"/>
      <c r="HH72" s="60"/>
      <c r="HI72" s="60"/>
      <c r="HJ72" s="60"/>
      <c r="HK72" s="60"/>
      <c r="HL72" s="60"/>
      <c r="HM72" s="60"/>
      <c r="HN72" s="60"/>
      <c r="HO72" s="60"/>
      <c r="HP72" s="60"/>
      <c r="HQ72" s="60"/>
      <c r="HR72" s="60"/>
      <c r="HS72" s="60"/>
      <c r="HT72" s="60"/>
      <c r="HU72" s="60"/>
      <c r="HV72" s="60"/>
      <c r="HW72" s="60"/>
      <c r="HX72" s="60"/>
      <c r="HY72" s="60"/>
      <c r="HZ72" s="60"/>
      <c r="IA72" s="60"/>
      <c r="IB72" s="60"/>
      <c r="IC72" s="60"/>
      <c r="ID72" s="60"/>
      <c r="IE72" s="60"/>
    </row>
    <row r="73" spans="1:239" s="25" customFormat="1">
      <c r="A73" s="34" t="s">
        <v>421</v>
      </c>
      <c r="B73" s="60" t="s">
        <v>406</v>
      </c>
      <c r="C73" s="60">
        <f>IFERROR(INDEX(current_projections!$A:$AEK,MATCH(Calculations_forecast!$B73,current_projections!$A:$A,0),MATCH(Calculations_forecast!C$9,current_projections!$2:$2,0)),"n/a")</f>
        <v>114.3</v>
      </c>
      <c r="D73" s="60">
        <f>IFERROR(INDEX(current_projections!$A:$AEK,MATCH(Calculations_forecast!$B73,current_projections!$A:$A,0),MATCH(Calculations_forecast!D$9,current_projections!$2:$2,0)),"n/a")</f>
        <v>117.4</v>
      </c>
      <c r="E73" s="60">
        <f>IFERROR(INDEX(current_projections!$A:$AEK,MATCH(Calculations_forecast!$B73,current_projections!$A:$A,0),MATCH(Calculations_forecast!E$9,current_projections!$2:$2,0)),"n/a")</f>
        <v>122.2</v>
      </c>
      <c r="F73" s="60">
        <f>IFERROR(INDEX(current_projections!$A:$AEK,MATCH(Calculations_forecast!$B73,current_projections!$A:$A,0),MATCH(Calculations_forecast!F$9,current_projections!$2:$2,0)),"n/a")</f>
        <v>125.2</v>
      </c>
      <c r="G73" s="60">
        <f>IFERROR(INDEX(current_projections!$A:$AEK,MATCH(Calculations_forecast!$B73,current_projections!$A:$A,0),MATCH(Calculations_forecast!G$9,current_projections!$2:$2,0)),"n/a")</f>
        <v>128.6</v>
      </c>
      <c r="H73" s="60">
        <f>IFERROR(INDEX(current_projections!$A:$AEK,MATCH(Calculations_forecast!$B73,current_projections!$A:$A,0),MATCH(Calculations_forecast!H$9,current_projections!$2:$2,0)),"n/a")</f>
        <v>131.9</v>
      </c>
      <c r="I73" s="60">
        <f>IFERROR(INDEX(current_projections!$A:$AEK,MATCH(Calculations_forecast!$B73,current_projections!$A:$A,0),MATCH(Calculations_forecast!I$9,current_projections!$2:$2,0)),"n/a")</f>
        <v>134.19999999999999</v>
      </c>
      <c r="J73" s="60">
        <f>IFERROR(INDEX(current_projections!$A:$AEK,MATCH(Calculations_forecast!$B73,current_projections!$A:$A,0),MATCH(Calculations_forecast!J$9,current_projections!$2:$2,0)),"n/a")</f>
        <v>137.4</v>
      </c>
      <c r="K73" s="60">
        <f>IFERROR(INDEX(current_projections!$A:$AEK,MATCH(Calculations_forecast!$B73,current_projections!$A:$A,0),MATCH(Calculations_forecast!K$9,current_projections!$2:$2,0)),"n/a")</f>
        <v>140.80000000000001</v>
      </c>
      <c r="L73" s="60">
        <f>IFERROR(INDEX(current_projections!$A:$AEK,MATCH(Calculations_forecast!$B73,current_projections!$A:$A,0),MATCH(Calculations_forecast!L$9,current_projections!$2:$2,0)),"n/a")</f>
        <v>142.19999999999999</v>
      </c>
      <c r="M73" s="60">
        <f>IFERROR(INDEX(current_projections!$A:$AEK,MATCH(Calculations_forecast!$B73,current_projections!$A:$A,0),MATCH(Calculations_forecast!M$9,current_projections!$2:$2,0)),"n/a")</f>
        <v>145.6</v>
      </c>
      <c r="N73" s="60">
        <f>IFERROR(INDEX(current_projections!$A:$AEK,MATCH(Calculations_forecast!$B73,current_projections!$A:$A,0),MATCH(Calculations_forecast!N$9,current_projections!$2:$2,0)),"n/a")</f>
        <v>149.6</v>
      </c>
      <c r="O73" s="60">
        <f>IFERROR(INDEX(current_projections!$A:$AEK,MATCH(Calculations_forecast!$B73,current_projections!$A:$A,0),MATCH(Calculations_forecast!O$9,current_projections!$2:$2,0)),"n/a")</f>
        <v>153.19999999999999</v>
      </c>
      <c r="P73" s="60">
        <f>IFERROR(INDEX(current_projections!$A:$AEK,MATCH(Calculations_forecast!$B73,current_projections!$A:$A,0),MATCH(Calculations_forecast!P$9,current_projections!$2:$2,0)),"n/a")</f>
        <v>156.19999999999999</v>
      </c>
      <c r="Q73" s="60">
        <f>IFERROR(INDEX(current_projections!$A:$AEK,MATCH(Calculations_forecast!$B73,current_projections!$A:$A,0),MATCH(Calculations_forecast!Q$9,current_projections!$2:$2,0)),"n/a")</f>
        <v>159.9</v>
      </c>
      <c r="R73" s="60">
        <f>IFERROR(INDEX(current_projections!$A:$AEK,MATCH(Calculations_forecast!$B73,current_projections!$A:$A,0),MATCH(Calculations_forecast!R$9,current_projections!$2:$2,0)),"n/a")</f>
        <v>165</v>
      </c>
      <c r="S73" s="60">
        <f>IFERROR(INDEX(current_projections!$A:$AEK,MATCH(Calculations_forecast!$B73,current_projections!$A:$A,0),MATCH(Calculations_forecast!S$9,current_projections!$2:$2,0)),"n/a")</f>
        <v>171.9</v>
      </c>
      <c r="T73" s="60">
        <f>IFERROR(INDEX(current_projections!$A:$AEK,MATCH(Calculations_forecast!$B73,current_projections!$A:$A,0),MATCH(Calculations_forecast!T$9,current_projections!$2:$2,0)),"n/a")</f>
        <v>180.1</v>
      </c>
      <c r="U73" s="60">
        <f>IFERROR(INDEX(current_projections!$A:$AEK,MATCH(Calculations_forecast!$B73,current_projections!$A:$A,0),MATCH(Calculations_forecast!U$9,current_projections!$2:$2,0)),"n/a")</f>
        <v>186.3</v>
      </c>
      <c r="V73" s="60">
        <f>IFERROR(INDEX(current_projections!$A:$AEK,MATCH(Calculations_forecast!$B73,current_projections!$A:$A,0),MATCH(Calculations_forecast!V$9,current_projections!$2:$2,0)),"n/a")</f>
        <v>191.9</v>
      </c>
      <c r="W73" s="60">
        <f>IFERROR(INDEX(current_projections!$A:$AEK,MATCH(Calculations_forecast!$B73,current_projections!$A:$A,0),MATCH(Calculations_forecast!W$9,current_projections!$2:$2,0)),"n/a")</f>
        <v>201.5</v>
      </c>
      <c r="X73" s="60">
        <f>IFERROR(INDEX(current_projections!$A:$AEK,MATCH(Calculations_forecast!$B73,current_projections!$A:$A,0),MATCH(Calculations_forecast!X$9,current_projections!$2:$2,0)),"n/a")</f>
        <v>204</v>
      </c>
      <c r="Y73" s="60">
        <f>IFERROR(INDEX(current_projections!$A:$AEK,MATCH(Calculations_forecast!$B73,current_projections!$A:$A,0),MATCH(Calculations_forecast!Y$9,current_projections!$2:$2,0)),"n/a")</f>
        <v>209.3</v>
      </c>
      <c r="Z73" s="60">
        <f>IFERROR(INDEX(current_projections!$A:$AEK,MATCH(Calculations_forecast!$B73,current_projections!$A:$A,0),MATCH(Calculations_forecast!Z$9,current_projections!$2:$2,0)),"n/a")</f>
        <v>214.8</v>
      </c>
      <c r="AA73" s="60">
        <f>IFERROR(INDEX(current_projections!$A:$AEK,MATCH(Calculations_forecast!$B73,current_projections!$A:$A,0),MATCH(Calculations_forecast!AA$9,current_projections!$2:$2,0)),"n/a")</f>
        <v>219.7</v>
      </c>
      <c r="AB73" s="60">
        <f>IFERROR(INDEX(current_projections!$A:$AEK,MATCH(Calculations_forecast!$B73,current_projections!$A:$A,0),MATCH(Calculations_forecast!AB$9,current_projections!$2:$2,0)),"n/a")</f>
        <v>218.5</v>
      </c>
      <c r="AC73" s="60">
        <f>IFERROR(INDEX(current_projections!$A:$AEK,MATCH(Calculations_forecast!$B73,current_projections!$A:$A,0),MATCH(Calculations_forecast!AC$9,current_projections!$2:$2,0)),"n/a")</f>
        <v>218.6</v>
      </c>
      <c r="AD73" s="60">
        <f>IFERROR(INDEX(current_projections!$A:$AEK,MATCH(Calculations_forecast!$B73,current_projections!$A:$A,0),MATCH(Calculations_forecast!AD$9,current_projections!$2:$2,0)),"n/a")</f>
        <v>220.6</v>
      </c>
      <c r="AE73" s="60">
        <f>IFERROR(INDEX(current_projections!$A:$AEK,MATCH(Calculations_forecast!$B73,current_projections!$A:$A,0),MATCH(Calculations_forecast!AE$9,current_projections!$2:$2,0)),"n/a")</f>
        <v>227</v>
      </c>
      <c r="AF73" s="60">
        <f>IFERROR(INDEX(current_projections!$A:$AEK,MATCH(Calculations_forecast!$B73,current_projections!$A:$A,0),MATCH(Calculations_forecast!AF$9,current_projections!$2:$2,0)),"n/a")</f>
        <v>232.4</v>
      </c>
      <c r="AG73" s="60">
        <f>IFERROR(INDEX(current_projections!$A:$AEK,MATCH(Calculations_forecast!$B73,current_projections!$A:$A,0),MATCH(Calculations_forecast!AG$9,current_projections!$2:$2,0)),"n/a")</f>
        <v>236.1</v>
      </c>
      <c r="AH73" s="60">
        <f>IFERROR(INDEX(current_projections!$A:$AEK,MATCH(Calculations_forecast!$B73,current_projections!$A:$A,0),MATCH(Calculations_forecast!AH$9,current_projections!$2:$2,0)),"n/a")</f>
        <v>240.5</v>
      </c>
      <c r="AI73" s="60">
        <f>IFERROR(INDEX(current_projections!$A:$AEK,MATCH(Calculations_forecast!$B73,current_projections!$A:$A,0),MATCH(Calculations_forecast!AI$9,current_projections!$2:$2,0)),"n/a")</f>
        <v>243.8</v>
      </c>
      <c r="AJ73" s="60">
        <f>IFERROR(INDEX(current_projections!$A:$AEK,MATCH(Calculations_forecast!$B73,current_projections!$A:$A,0),MATCH(Calculations_forecast!AJ$9,current_projections!$2:$2,0)),"n/a")</f>
        <v>255.3</v>
      </c>
      <c r="AK73" s="60">
        <f>IFERROR(INDEX(current_projections!$A:$AEK,MATCH(Calculations_forecast!$B73,current_projections!$A:$A,0),MATCH(Calculations_forecast!AK$9,current_projections!$2:$2,0)),"n/a")</f>
        <v>262.2</v>
      </c>
      <c r="AL73" s="60">
        <f>IFERROR(INDEX(current_projections!$A:$AEK,MATCH(Calculations_forecast!$B73,current_projections!$A:$A,0),MATCH(Calculations_forecast!AL$9,current_projections!$2:$2,0)),"n/a")</f>
        <v>268.39999999999998</v>
      </c>
      <c r="AM73" s="60">
        <f>IFERROR(INDEX(current_projections!$A:$AEK,MATCH(Calculations_forecast!$B73,current_projections!$A:$A,0),MATCH(Calculations_forecast!AM$9,current_projections!$2:$2,0)),"n/a")</f>
        <v>270.10000000000002</v>
      </c>
      <c r="AN73" s="60">
        <f>IFERROR(INDEX(current_projections!$A:$AEK,MATCH(Calculations_forecast!$B73,current_projections!$A:$A,0),MATCH(Calculations_forecast!AN$9,current_projections!$2:$2,0)),"n/a")</f>
        <v>278.89999999999998</v>
      </c>
      <c r="AO73" s="60">
        <f>IFERROR(INDEX(current_projections!$A:$AEK,MATCH(Calculations_forecast!$B73,current_projections!$A:$A,0),MATCH(Calculations_forecast!AO$9,current_projections!$2:$2,0)),"n/a")</f>
        <v>289.39999999999998</v>
      </c>
      <c r="AP73" s="60">
        <f>IFERROR(INDEX(current_projections!$A:$AEK,MATCH(Calculations_forecast!$B73,current_projections!$A:$A,0),MATCH(Calculations_forecast!AP$9,current_projections!$2:$2,0)),"n/a")</f>
        <v>298.39999999999998</v>
      </c>
      <c r="AQ73" s="60">
        <f>IFERROR(INDEX(current_projections!$A:$AEK,MATCH(Calculations_forecast!$B73,current_projections!$A:$A,0),MATCH(Calculations_forecast!AQ$9,current_projections!$2:$2,0)),"n/a")</f>
        <v>307.7</v>
      </c>
      <c r="AR73" s="60">
        <f>IFERROR(INDEX(current_projections!$A:$AEK,MATCH(Calculations_forecast!$B73,current_projections!$A:$A,0),MATCH(Calculations_forecast!AR$9,current_projections!$2:$2,0)),"n/a")</f>
        <v>312</v>
      </c>
      <c r="AS73" s="60">
        <f>IFERROR(INDEX(current_projections!$A:$AEK,MATCH(Calculations_forecast!$B73,current_projections!$A:$A,0),MATCH(Calculations_forecast!AS$9,current_projections!$2:$2,0)),"n/a")</f>
        <v>316.10000000000002</v>
      </c>
      <c r="AT73" s="60">
        <f>IFERROR(INDEX(current_projections!$A:$AEK,MATCH(Calculations_forecast!$B73,current_projections!$A:$A,0),MATCH(Calculations_forecast!AT$9,current_projections!$2:$2,0)),"n/a")</f>
        <v>323.10000000000002</v>
      </c>
      <c r="AU73" s="60">
        <f>IFERROR(INDEX(current_projections!$A:$AEK,MATCH(Calculations_forecast!$B73,current_projections!$A:$A,0),MATCH(Calculations_forecast!AU$9,current_projections!$2:$2,0)),"n/a")</f>
        <v>336.1</v>
      </c>
      <c r="AV73" s="60">
        <f>IFERROR(INDEX(current_projections!$A:$AEK,MATCH(Calculations_forecast!$B73,current_projections!$A:$A,0),MATCH(Calculations_forecast!AV$9,current_projections!$2:$2,0)),"n/a")</f>
        <v>336.8</v>
      </c>
      <c r="AW73" s="60">
        <f>IFERROR(INDEX(current_projections!$A:$AEK,MATCH(Calculations_forecast!$B73,current_projections!$A:$A,0),MATCH(Calculations_forecast!AW$9,current_projections!$2:$2,0)),"n/a")</f>
        <v>340.3</v>
      </c>
      <c r="AX73" s="60">
        <f>IFERROR(INDEX(current_projections!$A:$AEK,MATCH(Calculations_forecast!$B73,current_projections!$A:$A,0),MATCH(Calculations_forecast!AX$9,current_projections!$2:$2,0)),"n/a")</f>
        <v>348.4</v>
      </c>
      <c r="AY73" s="60">
        <f>IFERROR(INDEX(current_projections!$A:$AEK,MATCH(Calculations_forecast!$B73,current_projections!$A:$A,0),MATCH(Calculations_forecast!AY$9,current_projections!$2:$2,0)),"n/a")</f>
        <v>353.2</v>
      </c>
      <c r="AZ73" s="60">
        <f>IFERROR(INDEX(current_projections!$A:$AEK,MATCH(Calculations_forecast!$B73,current_projections!$A:$A,0),MATCH(Calculations_forecast!AZ$9,current_projections!$2:$2,0)),"n/a")</f>
        <v>360.2</v>
      </c>
      <c r="BA73" s="60">
        <f>IFERROR(INDEX(current_projections!$A:$AEK,MATCH(Calculations_forecast!$B73,current_projections!$A:$A,0),MATCH(Calculations_forecast!BA$9,current_projections!$2:$2,0)),"n/a")</f>
        <v>365.8</v>
      </c>
      <c r="BB73" s="60">
        <f>IFERROR(INDEX(current_projections!$A:$AEK,MATCH(Calculations_forecast!$B73,current_projections!$A:$A,0),MATCH(Calculations_forecast!BB$9,current_projections!$2:$2,0)),"n/a")</f>
        <v>373.3</v>
      </c>
      <c r="BC73" s="60">
        <f>IFERROR(INDEX(current_projections!$A:$AEK,MATCH(Calculations_forecast!$B73,current_projections!$A:$A,0),MATCH(Calculations_forecast!BC$9,current_projections!$2:$2,0)),"n/a")</f>
        <v>377.4</v>
      </c>
      <c r="BD73" s="60">
        <f>IFERROR(INDEX(current_projections!$A:$AEK,MATCH(Calculations_forecast!$B73,current_projections!$A:$A,0),MATCH(Calculations_forecast!BD$9,current_projections!$2:$2,0)),"n/a")</f>
        <v>380.7</v>
      </c>
      <c r="BE73" s="60">
        <f>IFERROR(INDEX(current_projections!$A:$AEK,MATCH(Calculations_forecast!$B73,current_projections!$A:$A,0),MATCH(Calculations_forecast!BE$9,current_projections!$2:$2,0)),"n/a")</f>
        <v>387.8</v>
      </c>
      <c r="BF73" s="60">
        <f>IFERROR(INDEX(current_projections!$A:$AEK,MATCH(Calculations_forecast!$B73,current_projections!$A:$A,0),MATCH(Calculations_forecast!BF$9,current_projections!$2:$2,0)),"n/a")</f>
        <v>390.9</v>
      </c>
      <c r="BG73" s="60">
        <f>IFERROR(INDEX(current_projections!$A:$AEK,MATCH(Calculations_forecast!$B73,current_projections!$A:$A,0),MATCH(Calculations_forecast!BG$9,current_projections!$2:$2,0)),"n/a")</f>
        <v>401.6</v>
      </c>
      <c r="BH73" s="60">
        <f>IFERROR(INDEX(current_projections!$A:$AEK,MATCH(Calculations_forecast!$B73,current_projections!$A:$A,0),MATCH(Calculations_forecast!BH$9,current_projections!$2:$2,0)),"n/a")</f>
        <v>410.8</v>
      </c>
      <c r="BI73" s="60">
        <f>IFERROR(INDEX(current_projections!$A:$AEK,MATCH(Calculations_forecast!$B73,current_projections!$A:$A,0),MATCH(Calculations_forecast!BI$9,current_projections!$2:$2,0)),"n/a")</f>
        <v>421.7</v>
      </c>
      <c r="BJ73" s="60">
        <f>IFERROR(INDEX(current_projections!$A:$AEK,MATCH(Calculations_forecast!$B73,current_projections!$A:$A,0),MATCH(Calculations_forecast!BJ$9,current_projections!$2:$2,0)),"n/a")</f>
        <v>430.2</v>
      </c>
      <c r="BK73" s="60">
        <f>IFERROR(INDEX(current_projections!$A:$AEK,MATCH(Calculations_forecast!$B73,current_projections!$A:$A,0),MATCH(Calculations_forecast!BK$9,current_projections!$2:$2,0)),"n/a")</f>
        <v>440.8</v>
      </c>
      <c r="BL73" s="60">
        <f>IFERROR(INDEX(current_projections!$A:$AEK,MATCH(Calculations_forecast!$B73,current_projections!$A:$A,0),MATCH(Calculations_forecast!BL$9,current_projections!$2:$2,0)),"n/a")</f>
        <v>453.2</v>
      </c>
      <c r="BM73" s="60">
        <f>IFERROR(INDEX(current_projections!$A:$AEK,MATCH(Calculations_forecast!$B73,current_projections!$A:$A,0),MATCH(Calculations_forecast!BM$9,current_projections!$2:$2,0)),"n/a")</f>
        <v>464.3</v>
      </c>
      <c r="BN73" s="60">
        <f>IFERROR(INDEX(current_projections!$A:$AEK,MATCH(Calculations_forecast!$B73,current_projections!$A:$A,0),MATCH(Calculations_forecast!BN$9,current_projections!$2:$2,0)),"n/a")</f>
        <v>472.1</v>
      </c>
      <c r="BO73" s="60">
        <f>IFERROR(INDEX(current_projections!$A:$AEK,MATCH(Calculations_forecast!$B73,current_projections!$A:$A,0),MATCH(Calculations_forecast!BO$9,current_projections!$2:$2,0)),"n/a")</f>
        <v>482.8</v>
      </c>
      <c r="BP73" s="60">
        <f>IFERROR(INDEX(current_projections!$A:$AEK,MATCH(Calculations_forecast!$B73,current_projections!$A:$A,0),MATCH(Calculations_forecast!BP$9,current_projections!$2:$2,0)),"n/a")</f>
        <v>489.7</v>
      </c>
      <c r="BQ73" s="60">
        <f>IFERROR(INDEX(current_projections!$A:$AEK,MATCH(Calculations_forecast!$B73,current_projections!$A:$A,0),MATCH(Calculations_forecast!BQ$9,current_projections!$2:$2,0)),"n/a")</f>
        <v>498.5</v>
      </c>
      <c r="BR73" s="60">
        <f>IFERROR(INDEX(current_projections!$A:$AEK,MATCH(Calculations_forecast!$B73,current_projections!$A:$A,0),MATCH(Calculations_forecast!BR$9,current_projections!$2:$2,0)),"n/a")</f>
        <v>506.6</v>
      </c>
      <c r="BS73" s="60">
        <f>IFERROR(INDEX(current_projections!$A:$AEK,MATCH(Calculations_forecast!$B73,current_projections!$A:$A,0),MATCH(Calculations_forecast!BS$9,current_projections!$2:$2,0)),"n/a")</f>
        <v>516.5</v>
      </c>
      <c r="BT73" s="60">
        <f>IFERROR(INDEX(current_projections!$A:$AEK,MATCH(Calculations_forecast!$B73,current_projections!$A:$A,0),MATCH(Calculations_forecast!BT$9,current_projections!$2:$2,0)),"n/a")</f>
        <v>524</v>
      </c>
      <c r="BU73" s="60">
        <f>IFERROR(INDEX(current_projections!$A:$AEK,MATCH(Calculations_forecast!$B73,current_projections!$A:$A,0),MATCH(Calculations_forecast!BU$9,current_projections!$2:$2,0)),"n/a")</f>
        <v>532.1</v>
      </c>
      <c r="BV73" s="60">
        <f>IFERROR(INDEX(current_projections!$A:$AEK,MATCH(Calculations_forecast!$B73,current_projections!$A:$A,0),MATCH(Calculations_forecast!BV$9,current_projections!$2:$2,0)),"n/a")</f>
        <v>542.29999999999995</v>
      </c>
      <c r="BW73" s="60">
        <f>IFERROR(INDEX(current_projections!$A:$AEK,MATCH(Calculations_forecast!$B73,current_projections!$A:$A,0),MATCH(Calculations_forecast!BW$9,current_projections!$2:$2,0)),"n/a")</f>
        <v>551.1</v>
      </c>
      <c r="BX73" s="60">
        <f>IFERROR(INDEX(current_projections!$A:$AEK,MATCH(Calculations_forecast!$B73,current_projections!$A:$A,0),MATCH(Calculations_forecast!BX$9,current_projections!$2:$2,0)),"n/a")</f>
        <v>563.5</v>
      </c>
      <c r="BY73" s="60">
        <f>IFERROR(INDEX(current_projections!$A:$AEK,MATCH(Calculations_forecast!$B73,current_projections!$A:$A,0),MATCH(Calculations_forecast!BY$9,current_projections!$2:$2,0)),"n/a")</f>
        <v>570.79999999999995</v>
      </c>
      <c r="BZ73" s="60">
        <f>IFERROR(INDEX(current_projections!$A:$AEK,MATCH(Calculations_forecast!$B73,current_projections!$A:$A,0),MATCH(Calculations_forecast!BZ$9,current_projections!$2:$2,0)),"n/a")</f>
        <v>584.29999999999995</v>
      </c>
      <c r="CA73" s="60">
        <f>IFERROR(INDEX(current_projections!$A:$AEK,MATCH(Calculations_forecast!$B73,current_projections!$A:$A,0),MATCH(Calculations_forecast!CA$9,current_projections!$2:$2,0)),"n/a")</f>
        <v>596.70000000000005</v>
      </c>
      <c r="CB73" s="60">
        <f>IFERROR(INDEX(current_projections!$A:$AEK,MATCH(Calculations_forecast!$B73,current_projections!$A:$A,0),MATCH(Calculations_forecast!CB$9,current_projections!$2:$2,0)),"n/a")</f>
        <v>611.5</v>
      </c>
      <c r="CC73" s="60">
        <f>IFERROR(INDEX(current_projections!$A:$AEK,MATCH(Calculations_forecast!$B73,current_projections!$A:$A,0),MATCH(Calculations_forecast!CC$9,current_projections!$2:$2,0)),"n/a")</f>
        <v>623.20000000000005</v>
      </c>
      <c r="CD73" s="60">
        <f>IFERROR(INDEX(current_projections!$A:$AEK,MATCH(Calculations_forecast!$B73,current_projections!$A:$A,0),MATCH(Calculations_forecast!CD$9,current_projections!$2:$2,0)),"n/a")</f>
        <v>639.70000000000005</v>
      </c>
      <c r="CE73" s="60">
        <f>IFERROR(INDEX(current_projections!$A:$AEK,MATCH(Calculations_forecast!$B73,current_projections!$A:$A,0),MATCH(Calculations_forecast!CE$9,current_projections!$2:$2,0)),"n/a")</f>
        <v>658.8</v>
      </c>
      <c r="CF73" s="60">
        <f>IFERROR(INDEX(current_projections!$A:$AEK,MATCH(Calculations_forecast!$B73,current_projections!$A:$A,0),MATCH(Calculations_forecast!CF$9,current_projections!$2:$2,0)),"n/a")</f>
        <v>666.8</v>
      </c>
      <c r="CG73" s="60">
        <f>IFERROR(INDEX(current_projections!$A:$AEK,MATCH(Calculations_forecast!$B73,current_projections!$A:$A,0),MATCH(Calculations_forecast!CG$9,current_projections!$2:$2,0)),"n/a")</f>
        <v>680.3</v>
      </c>
      <c r="CH73" s="60">
        <f>IFERROR(INDEX(current_projections!$A:$AEK,MATCH(Calculations_forecast!$B73,current_projections!$A:$A,0),MATCH(Calculations_forecast!CH$9,current_projections!$2:$2,0)),"n/a")</f>
        <v>698.8</v>
      </c>
      <c r="CI73" s="60">
        <f>IFERROR(INDEX(current_projections!$A:$AEK,MATCH(Calculations_forecast!$B73,current_projections!$A:$A,0),MATCH(Calculations_forecast!CI$9,current_projections!$2:$2,0)),"n/a")</f>
        <v>702.8</v>
      </c>
      <c r="CJ73" s="60">
        <f>IFERROR(INDEX(current_projections!$A:$AEK,MATCH(Calculations_forecast!$B73,current_projections!$A:$A,0),MATCH(Calculations_forecast!CJ$9,current_projections!$2:$2,0)),"n/a")</f>
        <v>709.9</v>
      </c>
      <c r="CK73" s="60">
        <f>IFERROR(INDEX(current_projections!$A:$AEK,MATCH(Calculations_forecast!$B73,current_projections!$A:$A,0),MATCH(Calculations_forecast!CK$9,current_projections!$2:$2,0)),"n/a")</f>
        <v>719.9</v>
      </c>
      <c r="CL73" s="60">
        <f>IFERROR(INDEX(current_projections!$A:$AEK,MATCH(Calculations_forecast!$B73,current_projections!$A:$A,0),MATCH(Calculations_forecast!CL$9,current_projections!$2:$2,0)),"n/a")</f>
        <v>731.4</v>
      </c>
      <c r="CM73" s="60">
        <f>IFERROR(INDEX(current_projections!$A:$AEK,MATCH(Calculations_forecast!$B73,current_projections!$A:$A,0),MATCH(Calculations_forecast!CM$9,current_projections!$2:$2,0)),"n/a")</f>
        <v>746.1</v>
      </c>
      <c r="CN73" s="60">
        <f>IFERROR(INDEX(current_projections!$A:$AEK,MATCH(Calculations_forecast!$B73,current_projections!$A:$A,0),MATCH(Calculations_forecast!CN$9,current_projections!$2:$2,0)),"n/a")</f>
        <v>753.9</v>
      </c>
      <c r="CO73" s="60">
        <f>IFERROR(INDEX(current_projections!$A:$AEK,MATCH(Calculations_forecast!$B73,current_projections!$A:$A,0),MATCH(Calculations_forecast!CO$9,current_projections!$2:$2,0)),"n/a")</f>
        <v>759.8</v>
      </c>
      <c r="CP73" s="60">
        <f>IFERROR(INDEX(current_projections!$A:$AEK,MATCH(Calculations_forecast!$B73,current_projections!$A:$A,0),MATCH(Calculations_forecast!CP$9,current_projections!$2:$2,0)),"n/a")</f>
        <v>764.4</v>
      </c>
      <c r="CQ73" s="60">
        <f>IFERROR(INDEX(current_projections!$A:$AEK,MATCH(Calculations_forecast!$B73,current_projections!$A:$A,0),MATCH(Calculations_forecast!CQ$9,current_projections!$2:$2,0)),"n/a")</f>
        <v>771.5</v>
      </c>
      <c r="CR73" s="60">
        <f>IFERROR(INDEX(current_projections!$A:$AEK,MATCH(Calculations_forecast!$B73,current_projections!$A:$A,0),MATCH(Calculations_forecast!CR$9,current_projections!$2:$2,0)),"n/a")</f>
        <v>782.3</v>
      </c>
      <c r="CS73" s="60">
        <f>IFERROR(INDEX(current_projections!$A:$AEK,MATCH(Calculations_forecast!$B73,current_projections!$A:$A,0),MATCH(Calculations_forecast!CS$9,current_projections!$2:$2,0)),"n/a")</f>
        <v>788.7</v>
      </c>
      <c r="CT73" s="60">
        <f>IFERROR(INDEX(current_projections!$A:$AEK,MATCH(Calculations_forecast!$B73,current_projections!$A:$A,0),MATCH(Calculations_forecast!CT$9,current_projections!$2:$2,0)),"n/a")</f>
        <v>796.5</v>
      </c>
      <c r="CU73" s="60">
        <f>IFERROR(INDEX(current_projections!$A:$AEK,MATCH(Calculations_forecast!$B73,current_projections!$A:$A,0),MATCH(Calculations_forecast!CU$9,current_projections!$2:$2,0)),"n/a")</f>
        <v>806.3</v>
      </c>
      <c r="CV73" s="60">
        <f>IFERROR(INDEX(current_projections!$A:$AEK,MATCH(Calculations_forecast!$B73,current_projections!$A:$A,0),MATCH(Calculations_forecast!CV$9,current_projections!$2:$2,0)),"n/a")</f>
        <v>820</v>
      </c>
      <c r="CW73" s="60">
        <f>IFERROR(INDEX(current_projections!$A:$AEK,MATCH(Calculations_forecast!$B73,current_projections!$A:$A,0),MATCH(Calculations_forecast!CW$9,current_projections!$2:$2,0)),"n/a")</f>
        <v>836.9</v>
      </c>
      <c r="CX73" s="60">
        <f>IFERROR(INDEX(current_projections!$A:$AEK,MATCH(Calculations_forecast!$B73,current_projections!$A:$A,0),MATCH(Calculations_forecast!CX$9,current_projections!$2:$2,0)),"n/a")</f>
        <v>847.1</v>
      </c>
      <c r="CY73" s="60">
        <f>IFERROR(INDEX(current_projections!$A:$AEK,MATCH(Calculations_forecast!$B73,current_projections!$A:$A,0),MATCH(Calculations_forecast!CY$9,current_projections!$2:$2,0)),"n/a")</f>
        <v>858.5</v>
      </c>
      <c r="CZ73" s="60">
        <f>IFERROR(INDEX(current_projections!$A:$AEK,MATCH(Calculations_forecast!$B73,current_projections!$A:$A,0),MATCH(Calculations_forecast!CZ$9,current_projections!$2:$2,0)),"n/a")</f>
        <v>871.9</v>
      </c>
      <c r="DA73" s="60">
        <f>IFERROR(INDEX(current_projections!$A:$AEK,MATCH(Calculations_forecast!$B73,current_projections!$A:$A,0),MATCH(Calculations_forecast!DA$9,current_projections!$2:$2,0)),"n/a")</f>
        <v>876.3</v>
      </c>
      <c r="DB73" s="60">
        <f>IFERROR(INDEX(current_projections!$A:$AEK,MATCH(Calculations_forecast!$B73,current_projections!$A:$A,0),MATCH(Calculations_forecast!DB$9,current_projections!$2:$2,0)),"n/a")</f>
        <v>884.3</v>
      </c>
      <c r="DC73" s="60">
        <f>IFERROR(INDEX(current_projections!$A:$AEK,MATCH(Calculations_forecast!$B73,current_projections!$A:$A,0),MATCH(Calculations_forecast!DC$9,current_projections!$2:$2,0)),"n/a")</f>
        <v>891.5</v>
      </c>
      <c r="DD73" s="60">
        <f>IFERROR(INDEX(current_projections!$A:$AEK,MATCH(Calculations_forecast!$B73,current_projections!$A:$A,0),MATCH(Calculations_forecast!DD$9,current_projections!$2:$2,0)),"n/a")</f>
        <v>905.5</v>
      </c>
      <c r="DE73" s="60">
        <f>IFERROR(INDEX(current_projections!$A:$AEK,MATCH(Calculations_forecast!$B73,current_projections!$A:$A,0),MATCH(Calculations_forecast!DE$9,current_projections!$2:$2,0)),"n/a")</f>
        <v>919</v>
      </c>
      <c r="DF73" s="60">
        <f>IFERROR(INDEX(current_projections!$A:$AEK,MATCH(Calculations_forecast!$B73,current_projections!$A:$A,0),MATCH(Calculations_forecast!DF$9,current_projections!$2:$2,0)),"n/a")</f>
        <v>938.8</v>
      </c>
      <c r="DG73" s="60">
        <f>IFERROR(INDEX(current_projections!$A:$AEK,MATCH(Calculations_forecast!$B73,current_projections!$A:$A,0),MATCH(Calculations_forecast!DG$9,current_projections!$2:$2,0)),"n/a")</f>
        <v>945.3</v>
      </c>
      <c r="DH73" s="60">
        <f>IFERROR(INDEX(current_projections!$A:$AEK,MATCH(Calculations_forecast!$B73,current_projections!$A:$A,0),MATCH(Calculations_forecast!DH$9,current_projections!$2:$2,0)),"n/a")</f>
        <v>955.4</v>
      </c>
      <c r="DI73" s="60">
        <f>IFERROR(INDEX(current_projections!$A:$AEK,MATCH(Calculations_forecast!$B73,current_projections!$A:$A,0),MATCH(Calculations_forecast!DI$9,current_projections!$2:$2,0)),"n/a")</f>
        <v>969.2</v>
      </c>
      <c r="DJ73" s="60">
        <f>IFERROR(INDEX(current_projections!$A:$AEK,MATCH(Calculations_forecast!$B73,current_projections!$A:$A,0),MATCH(Calculations_forecast!DJ$9,current_projections!$2:$2,0)),"n/a")</f>
        <v>985.6</v>
      </c>
      <c r="DK73" s="60">
        <f>IFERROR(INDEX(current_projections!$A:$AEK,MATCH(Calculations_forecast!$B73,current_projections!$A:$A,0),MATCH(Calculations_forecast!DK$9,current_projections!$2:$2,0)),"n/a")</f>
        <v>995.9</v>
      </c>
      <c r="DL73" s="60">
        <f>IFERROR(INDEX(current_projections!$A:$AEK,MATCH(Calculations_forecast!$B73,current_projections!$A:$A,0),MATCH(Calculations_forecast!DL$9,current_projections!$2:$2,0)),"n/a")</f>
        <v>1016.6</v>
      </c>
      <c r="DM73" s="60">
        <f>IFERROR(INDEX(current_projections!$A:$AEK,MATCH(Calculations_forecast!$B73,current_projections!$A:$A,0),MATCH(Calculations_forecast!DM$9,current_projections!$2:$2,0)),"n/a")</f>
        <v>1038.5999999999999</v>
      </c>
      <c r="DN73" s="60">
        <f>IFERROR(INDEX(current_projections!$A:$AEK,MATCH(Calculations_forecast!$B73,current_projections!$A:$A,0),MATCH(Calculations_forecast!DN$9,current_projections!$2:$2,0)),"n/a")</f>
        <v>1053.2</v>
      </c>
      <c r="DO73" s="60">
        <f>IFERROR(INDEX(current_projections!$A:$AEK,MATCH(Calculations_forecast!$B73,current_projections!$A:$A,0),MATCH(Calculations_forecast!DO$9,current_projections!$2:$2,0)),"n/a")</f>
        <v>1073.9000000000001</v>
      </c>
      <c r="DP73" s="60">
        <f>IFERROR(INDEX(current_projections!$A:$AEK,MATCH(Calculations_forecast!$B73,current_projections!$A:$A,0),MATCH(Calculations_forecast!DP$9,current_projections!$2:$2,0)),"n/a")</f>
        <v>1095.4000000000001</v>
      </c>
      <c r="DQ73" s="60">
        <f>IFERROR(INDEX(current_projections!$A:$AEK,MATCH(Calculations_forecast!$B73,current_projections!$A:$A,0),MATCH(Calculations_forecast!DQ$9,current_projections!$2:$2,0)),"n/a")</f>
        <v>1119.5999999999999</v>
      </c>
      <c r="DR73" s="60">
        <f>IFERROR(INDEX(current_projections!$A:$AEK,MATCH(Calculations_forecast!$B73,current_projections!$A:$A,0),MATCH(Calculations_forecast!DR$9,current_projections!$2:$2,0)),"n/a")</f>
        <v>1147.0999999999999</v>
      </c>
      <c r="DS73" s="60">
        <f>IFERROR(INDEX(current_projections!$A:$AEK,MATCH(Calculations_forecast!$B73,current_projections!$A:$A,0),MATCH(Calculations_forecast!DS$9,current_projections!$2:$2,0)),"n/a")</f>
        <v>1170.4000000000001</v>
      </c>
      <c r="DT73" s="60">
        <f>IFERROR(INDEX(current_projections!$A:$AEK,MATCH(Calculations_forecast!$B73,current_projections!$A:$A,0),MATCH(Calculations_forecast!DT$9,current_projections!$2:$2,0)),"n/a")</f>
        <v>1181.0999999999999</v>
      </c>
      <c r="DU73" s="60">
        <f>IFERROR(INDEX(current_projections!$A:$AEK,MATCH(Calculations_forecast!$B73,current_projections!$A:$A,0),MATCH(Calculations_forecast!DU$9,current_projections!$2:$2,0)),"n/a")</f>
        <v>1198.3</v>
      </c>
      <c r="DV73" s="60">
        <f>IFERROR(INDEX(current_projections!$A:$AEK,MATCH(Calculations_forecast!$B73,current_projections!$A:$A,0),MATCH(Calculations_forecast!DV$9,current_projections!$2:$2,0)),"n/a")</f>
        <v>1222.9000000000001</v>
      </c>
      <c r="DW73" s="60">
        <f>IFERROR(INDEX(current_projections!$A:$AEK,MATCH(Calculations_forecast!$B73,current_projections!$A:$A,0),MATCH(Calculations_forecast!DW$9,current_projections!$2:$2,0)),"n/a")</f>
        <v>1252.3</v>
      </c>
      <c r="DX73" s="60">
        <f>IFERROR(INDEX(current_projections!$A:$AEK,MATCH(Calculations_forecast!$B73,current_projections!$A:$A,0),MATCH(Calculations_forecast!DX$9,current_projections!$2:$2,0)),"n/a")</f>
        <v>1280.9000000000001</v>
      </c>
      <c r="DY73" s="60">
        <f>IFERROR(INDEX(current_projections!$A:$AEK,MATCH(Calculations_forecast!$B73,current_projections!$A:$A,0),MATCH(Calculations_forecast!DY$9,current_projections!$2:$2,0)),"n/a")</f>
        <v>1278.4000000000001</v>
      </c>
      <c r="DZ73" s="60">
        <f>IFERROR(INDEX(current_projections!$A:$AEK,MATCH(Calculations_forecast!$B73,current_projections!$A:$A,0),MATCH(Calculations_forecast!DZ$9,current_projections!$2:$2,0)),"n/a")</f>
        <v>1305.2</v>
      </c>
      <c r="EA73" s="60">
        <f>IFERROR(INDEX(current_projections!$A:$AEK,MATCH(Calculations_forecast!$B73,current_projections!$A:$A,0),MATCH(Calculations_forecast!EA$9,current_projections!$2:$2,0)),"n/a")</f>
        <v>1325</v>
      </c>
      <c r="EB73" s="60">
        <f>IFERROR(INDEX(current_projections!$A:$AEK,MATCH(Calculations_forecast!$B73,current_projections!$A:$A,0),MATCH(Calculations_forecast!EB$9,current_projections!$2:$2,0)),"n/a")</f>
        <v>1338.8</v>
      </c>
      <c r="EC73" s="60">
        <f>IFERROR(INDEX(current_projections!$A:$AEK,MATCH(Calculations_forecast!$B73,current_projections!$A:$A,0),MATCH(Calculations_forecast!EC$9,current_projections!$2:$2,0)),"n/a")</f>
        <v>1352.2</v>
      </c>
      <c r="ED73" s="60">
        <f>IFERROR(INDEX(current_projections!$A:$AEK,MATCH(Calculations_forecast!$B73,current_projections!$A:$A,0),MATCH(Calculations_forecast!ED$9,current_projections!$2:$2,0)),"n/a")</f>
        <v>1366.9</v>
      </c>
      <c r="EE73" s="60">
        <f>IFERROR(INDEX(current_projections!$A:$AEK,MATCH(Calculations_forecast!$B73,current_projections!$A:$A,0),MATCH(Calculations_forecast!EE$9,current_projections!$2:$2,0)),"n/a")</f>
        <v>1380</v>
      </c>
      <c r="EF73" s="60">
        <f>IFERROR(INDEX(current_projections!$A:$AEK,MATCH(Calculations_forecast!$B73,current_projections!$A:$A,0),MATCH(Calculations_forecast!EF$9,current_projections!$2:$2,0)),"n/a")</f>
        <v>1374</v>
      </c>
      <c r="EG73" s="60">
        <f>IFERROR(INDEX(current_projections!$A:$AEK,MATCH(Calculations_forecast!$B73,current_projections!$A:$A,0),MATCH(Calculations_forecast!EG$9,current_projections!$2:$2,0)),"n/a")</f>
        <v>1388.5</v>
      </c>
      <c r="EH73" s="60">
        <f>IFERROR(INDEX(current_projections!$A:$AEK,MATCH(Calculations_forecast!$B73,current_projections!$A:$A,0),MATCH(Calculations_forecast!EH$9,current_projections!$2:$2,0)),"n/a")</f>
        <v>1397.3</v>
      </c>
      <c r="EI73" s="60">
        <f>IFERROR(INDEX(current_projections!$A:$AEK,MATCH(Calculations_forecast!$B73,current_projections!$A:$A,0),MATCH(Calculations_forecast!EI$9,current_projections!$2:$2,0)),"n/a")</f>
        <v>1416</v>
      </c>
      <c r="EJ73" s="60">
        <f>IFERROR(INDEX(current_projections!$A:$AEK,MATCH(Calculations_forecast!$B73,current_projections!$A:$A,0),MATCH(Calculations_forecast!EJ$9,current_projections!$2:$2,0)),"n/a")</f>
        <v>1437.2</v>
      </c>
      <c r="EK73" s="60">
        <f>IFERROR(INDEX(current_projections!$A:$AEK,MATCH(Calculations_forecast!$B73,current_projections!$A:$A,0),MATCH(Calculations_forecast!EK$9,current_projections!$2:$2,0)),"n/a")</f>
        <v>1455</v>
      </c>
      <c r="EL73" s="60">
        <f>IFERROR(INDEX(current_projections!$A:$AEK,MATCH(Calculations_forecast!$B73,current_projections!$A:$A,0),MATCH(Calculations_forecast!EL$9,current_projections!$2:$2,0)),"n/a")</f>
        <v>1480.3</v>
      </c>
      <c r="EM73" s="60">
        <f>IFERROR(INDEX(current_projections!$A:$AEK,MATCH(Calculations_forecast!$B73,current_projections!$A:$A,0),MATCH(Calculations_forecast!EM$9,current_projections!$2:$2,0)),"n/a")</f>
        <v>1495.4</v>
      </c>
      <c r="EN73" s="60">
        <f>IFERROR(INDEX(current_projections!$A:$AEK,MATCH(Calculations_forecast!$B73,current_projections!$A:$A,0),MATCH(Calculations_forecast!EN$9,current_projections!$2:$2,0)),"n/a")</f>
        <v>1513.9</v>
      </c>
      <c r="EO73" s="60">
        <f>IFERROR(INDEX(current_projections!$A:$AEK,MATCH(Calculations_forecast!$B73,current_projections!$A:$A,0),MATCH(Calculations_forecast!EO$9,current_projections!$2:$2,0)),"n/a")</f>
        <v>1539</v>
      </c>
      <c r="EP73" s="60">
        <f>IFERROR(INDEX(current_projections!$A:$AEK,MATCH(Calculations_forecast!$B73,current_projections!$A:$A,0),MATCH(Calculations_forecast!EP$9,current_projections!$2:$2,0)),"n/a")</f>
        <v>1565.8</v>
      </c>
      <c r="EQ73" s="60">
        <f>IFERROR(INDEX(current_projections!$A:$AEK,MATCH(Calculations_forecast!$B73,current_projections!$A:$A,0),MATCH(Calculations_forecast!EQ$9,current_projections!$2:$2,0)),"n/a")</f>
        <v>1584.1</v>
      </c>
      <c r="ER73" s="60">
        <f>IFERROR(INDEX(current_projections!$A:$AEK,MATCH(Calculations_forecast!$B73,current_projections!$A:$A,0),MATCH(Calculations_forecast!ER$9,current_projections!$2:$2,0)),"n/a")</f>
        <v>1614.3</v>
      </c>
      <c r="ES73" s="60">
        <f>IFERROR(INDEX(current_projections!$A:$AEK,MATCH(Calculations_forecast!$B73,current_projections!$A:$A,0),MATCH(Calculations_forecast!ES$9,current_projections!$2:$2,0)),"n/a")</f>
        <v>1635.7</v>
      </c>
      <c r="ET73" s="60">
        <f>IFERROR(INDEX(current_projections!$A:$AEK,MATCH(Calculations_forecast!$B73,current_projections!$A:$A,0),MATCH(Calculations_forecast!ET$9,current_projections!$2:$2,0)),"n/a")</f>
        <v>1660.1</v>
      </c>
      <c r="EU73" s="60">
        <f>IFERROR(INDEX(current_projections!$A:$AEK,MATCH(Calculations_forecast!$B73,current_projections!$A:$A,0),MATCH(Calculations_forecast!EU$9,current_projections!$2:$2,0)),"n/a")</f>
        <v>1702</v>
      </c>
      <c r="EV73" s="60">
        <f>IFERROR(INDEX(current_projections!$A:$AEK,MATCH(Calculations_forecast!$B73,current_projections!$A:$A,0),MATCH(Calculations_forecast!EV$9,current_projections!$2:$2,0)),"n/a")</f>
        <v>1728.3</v>
      </c>
      <c r="EW73" s="60">
        <f>IFERROR(INDEX(current_projections!$A:$AEK,MATCH(Calculations_forecast!$B73,current_projections!$A:$A,0),MATCH(Calculations_forecast!EW$9,current_projections!$2:$2,0)),"n/a")</f>
        <v>1750.7</v>
      </c>
      <c r="EX73" s="60">
        <f>IFERROR(INDEX(current_projections!$A:$AEK,MATCH(Calculations_forecast!$B73,current_projections!$A:$A,0),MATCH(Calculations_forecast!EX$9,current_projections!$2:$2,0)),"n/a")</f>
        <v>1780.3</v>
      </c>
      <c r="EY73" s="60">
        <f>IFERROR(INDEX(current_projections!$A:$AEK,MATCH(Calculations_forecast!$B73,current_projections!$A:$A,0),MATCH(Calculations_forecast!EY$9,current_projections!$2:$2,0)),"n/a")</f>
        <v>1799</v>
      </c>
      <c r="EZ73" s="60">
        <f>IFERROR(INDEX(current_projections!$A:$AEK,MATCH(Calculations_forecast!$B73,current_projections!$A:$A,0),MATCH(Calculations_forecast!EZ$9,current_projections!$2:$2,0)),"n/a")</f>
        <v>1825.6</v>
      </c>
      <c r="FA73" s="60">
        <f>IFERROR(INDEX(current_projections!$A:$AEK,MATCH(Calculations_forecast!$B73,current_projections!$A:$A,0),MATCH(Calculations_forecast!FA$9,current_projections!$2:$2,0)),"n/a")</f>
        <v>1858.9</v>
      </c>
      <c r="FB73" s="60">
        <f>IFERROR(INDEX(current_projections!$A:$AEK,MATCH(Calculations_forecast!$B73,current_projections!$A:$A,0),MATCH(Calculations_forecast!FB$9,current_projections!$2:$2,0)),"n/a")</f>
        <v>1842.2</v>
      </c>
      <c r="FC73" s="60">
        <f>IFERROR(INDEX(current_projections!$A:$AEK,MATCH(Calculations_forecast!$B73,current_projections!$A:$A,0),MATCH(Calculations_forecast!FC$9,current_projections!$2:$2,0)),"n/a")</f>
        <v>1836.7</v>
      </c>
      <c r="FD73" s="60">
        <f>IFERROR(INDEX(current_projections!$A:$AEK,MATCH(Calculations_forecast!$B73,current_projections!$A:$A,0),MATCH(Calculations_forecast!FD$9,current_projections!$2:$2,0)),"n/a")</f>
        <v>1856.7</v>
      </c>
      <c r="FE73" s="60">
        <f>IFERROR(INDEX(current_projections!$A:$AEK,MATCH(Calculations_forecast!$B73,current_projections!$A:$A,0),MATCH(Calculations_forecast!FE$9,current_projections!$2:$2,0)),"n/a")</f>
        <v>1863.5</v>
      </c>
      <c r="FF73" s="60">
        <f>IFERROR(INDEX(current_projections!$A:$AEK,MATCH(Calculations_forecast!$B73,current_projections!$A:$A,0),MATCH(Calculations_forecast!FF$9,current_projections!$2:$2,0)),"n/a")</f>
        <v>1864.4</v>
      </c>
      <c r="FG73" s="60">
        <f>IFERROR(INDEX(current_projections!$A:$AEK,MATCH(Calculations_forecast!$B73,current_projections!$A:$A,0),MATCH(Calculations_forecast!FG$9,current_projections!$2:$2,0)),"n/a")</f>
        <v>1856.2</v>
      </c>
      <c r="FH73" s="60">
        <f>IFERROR(INDEX(current_projections!$A:$AEK,MATCH(Calculations_forecast!$B73,current_projections!$A:$A,0),MATCH(Calculations_forecast!FH$9,current_projections!$2:$2,0)),"n/a")</f>
        <v>1862.1</v>
      </c>
      <c r="FI73" s="60">
        <f>IFERROR(INDEX(current_projections!$A:$AEK,MATCH(Calculations_forecast!$B73,current_projections!$A:$A,0),MATCH(Calculations_forecast!FI$9,current_projections!$2:$2,0)),"n/a")</f>
        <v>1855.6</v>
      </c>
      <c r="FJ73" s="60">
        <f>IFERROR(INDEX(current_projections!$A:$AEK,MATCH(Calculations_forecast!$B73,current_projections!$A:$A,0),MATCH(Calculations_forecast!FJ$9,current_projections!$2:$2,0)),"n/a")</f>
        <v>1853</v>
      </c>
      <c r="FK73" s="60">
        <f>IFERROR(INDEX(current_projections!$A:$AEK,MATCH(Calculations_forecast!$B73,current_projections!$A:$A,0),MATCH(Calculations_forecast!FK$9,current_projections!$2:$2,0)),"n/a")</f>
        <v>1851.2</v>
      </c>
      <c r="FL73" s="60">
        <f>IFERROR(INDEX(current_projections!$A:$AEK,MATCH(Calculations_forecast!$B73,current_projections!$A:$A,0),MATCH(Calculations_forecast!FL$9,current_projections!$2:$2,0)),"n/a")</f>
        <v>1856.7</v>
      </c>
      <c r="FM73" s="60">
        <f>IFERROR(INDEX(current_projections!$A:$AEK,MATCH(Calculations_forecast!$B73,current_projections!$A:$A,0),MATCH(Calculations_forecast!FM$9,current_projections!$2:$2,0)),"n/a")</f>
        <v>1849.5</v>
      </c>
      <c r="FN73" s="60">
        <f>IFERROR(INDEX(current_projections!$A:$AEK,MATCH(Calculations_forecast!$B73,current_projections!$A:$A,0),MATCH(Calculations_forecast!FN$9,current_projections!$2:$2,0)),"n/a")</f>
        <v>1840.3</v>
      </c>
      <c r="FO73" s="60">
        <f>IFERROR(INDEX(current_projections!$A:$AEK,MATCH(Calculations_forecast!$B73,current_projections!$A:$A,0),MATCH(Calculations_forecast!FO$9,current_projections!$2:$2,0)),"n/a")</f>
        <v>1849</v>
      </c>
      <c r="FP73" s="60">
        <f>IFERROR(INDEX(current_projections!$A:$AEK,MATCH(Calculations_forecast!$B73,current_projections!$A:$A,0),MATCH(Calculations_forecast!FP$9,current_projections!$2:$2,0)),"n/a")</f>
        <v>1842.9</v>
      </c>
      <c r="FQ73" s="60">
        <f>IFERROR(INDEX(current_projections!$A:$AEK,MATCH(Calculations_forecast!$B73,current_projections!$A:$A,0),MATCH(Calculations_forecast!FQ$9,current_projections!$2:$2,0)),"n/a")</f>
        <v>1846.3</v>
      </c>
      <c r="FR73" s="60">
        <f>IFERROR(INDEX(current_projections!$A:$AEK,MATCH(Calculations_forecast!$B73,current_projections!$A:$A,0),MATCH(Calculations_forecast!FR$9,current_projections!$2:$2,0)),"n/a")</f>
        <v>1863.7</v>
      </c>
      <c r="FS73" s="60">
        <f>IFERROR(INDEX(current_projections!$A:$AEK,MATCH(Calculations_forecast!$B73,current_projections!$A:$A,0),MATCH(Calculations_forecast!FS$9,current_projections!$2:$2,0)),"n/a")</f>
        <v>1885</v>
      </c>
      <c r="FT73" s="60">
        <f>IFERROR(INDEX(current_projections!$A:$AEK,MATCH(Calculations_forecast!$B73,current_projections!$A:$A,0),MATCH(Calculations_forecast!FT$9,current_projections!$2:$2,0)),"n/a")</f>
        <v>1899.6</v>
      </c>
      <c r="FU73" s="60">
        <f>IFERROR(INDEX(current_projections!$A:$AEK,MATCH(Calculations_forecast!$B73,current_projections!$A:$A,0),MATCH(Calculations_forecast!FU$9,current_projections!$2:$2,0)),"n/a")</f>
        <v>1915.7</v>
      </c>
      <c r="FV73" s="60">
        <f>IFERROR(INDEX(current_projections!$A:$AEK,MATCH(Calculations_forecast!$B73,current_projections!$A:$A,0),MATCH(Calculations_forecast!FV$9,current_projections!$2:$2,0)),"n/a")</f>
        <v>1923</v>
      </c>
      <c r="FW73" s="60">
        <f>IFERROR(INDEX(current_projections!$A:$AEK,MATCH(Calculations_forecast!$B73,current_projections!$A:$A,0),MATCH(Calculations_forecast!FW$9,current_projections!$2:$2,0)),"n/a")</f>
        <v>1925.9</v>
      </c>
      <c r="FX73" s="60">
        <f>IFERROR(INDEX(current_projections!$A:$AEK,MATCH(Calculations_forecast!$B73,current_projections!$A:$A,0),MATCH(Calculations_forecast!FX$9,current_projections!$2:$2,0)),"n/a")</f>
        <v>1943.8</v>
      </c>
      <c r="FY73" s="60">
        <f>IFERROR(INDEX(current_projections!$A:$AEK,MATCH(Calculations_forecast!$B73,current_projections!$A:$A,0),MATCH(Calculations_forecast!FY$9,current_projections!$2:$2,0)),"n/a")</f>
        <v>1963.2</v>
      </c>
      <c r="FZ73" s="60">
        <f>IFERROR(INDEX(current_projections!$A:$AEK,MATCH(Calculations_forecast!$B73,current_projections!$A:$A,0),MATCH(Calculations_forecast!FZ$9,current_projections!$2:$2,0)),"n/a")</f>
        <v>1978.6</v>
      </c>
      <c r="GA73" s="60">
        <f>IFERROR(INDEX(current_projections!$A:$AEK,MATCH(Calculations_forecast!$B73,current_projections!$A:$A,0),MATCH(Calculations_forecast!GA$9,current_projections!$2:$2,0)),"n/a")</f>
        <v>1974</v>
      </c>
      <c r="GB73" s="60">
        <f>IFERROR(INDEX(current_projections!$A:$AEK,MATCH(Calculations_forecast!$B73,current_projections!$A:$A,0),MATCH(Calculations_forecast!GB$9,current_projections!$2:$2,0)),"n/a")</f>
        <v>2016.6</v>
      </c>
      <c r="GC73" s="60">
        <f>IFERROR(INDEX(current_projections!$A:$AEK,MATCH(Calculations_forecast!$B73,current_projections!$A:$A,0),MATCH(Calculations_forecast!GC$9,current_projections!$2:$2,0)),"n/a")</f>
        <v>2035.5</v>
      </c>
      <c r="GD73" s="60">
        <f>IFERROR(INDEX(current_projections!$A:$AEK,MATCH(Calculations_forecast!$B73,current_projections!$A:$A,0),MATCH(Calculations_forecast!GD$9,current_projections!$2:$2,0)),"n/a")</f>
        <v>2027.2</v>
      </c>
      <c r="GE73" s="60">
        <f>IFERROR(INDEX(current_projections!$A:$AEK,MATCH(Calculations_forecast!$B73,current_projections!$A:$A,0),MATCH(Calculations_forecast!GE$9,current_projections!$2:$2,0)),"n/a")</f>
        <v>2039.2</v>
      </c>
      <c r="GF73" s="60">
        <f>IFERROR(INDEX(current_projections!$A:$AEK,MATCH(Calculations_forecast!$B73,current_projections!$A:$A,0),MATCH(Calculations_forecast!GF$9,current_projections!$2:$2,0)),"n/a")</f>
        <v>2052.9</v>
      </c>
      <c r="GG73" s="60">
        <f>IFERROR(INDEX(current_projections!$A:$AEK,MATCH(Calculations_forecast!$B73,current_projections!$A:$A,0),MATCH(Calculations_forecast!GG$9,current_projections!$2:$2,0)),"n/a")</f>
        <v>2064.6999999999998</v>
      </c>
      <c r="GH73" s="60">
        <f>IFERROR(INDEX(current_projections!$A:$AEK,MATCH(Calculations_forecast!$B73,current_projections!$A:$A,0),MATCH(Calculations_forecast!GH$9,current_projections!$2:$2,0)),"n/a")</f>
        <v>2078.3000000000002</v>
      </c>
      <c r="GI73" s="60">
        <f>IFERROR(INDEX(current_projections!$A:$AEK,MATCH(Calculations_forecast!$B73,current_projections!$A:$A,0),MATCH(Calculations_forecast!GI$9,current_projections!$2:$2,0)),"n/a")</f>
        <v>2093.9</v>
      </c>
      <c r="GJ73" s="60">
        <f>IFERROR(INDEX(current_projections!$A:$AEK,MATCH(Calculations_forecast!$B73,current_projections!$A:$A,0),MATCH(Calculations_forecast!GJ$9,current_projections!$2:$2,0)),"n/a")</f>
        <v>2096</v>
      </c>
      <c r="GK73" s="60">
        <f>IFERROR(INDEX(current_projections!$A:$AEK,MATCH(Calculations_forecast!$B73,current_projections!$A:$A,0),MATCH(Calculations_forecast!GK$9,current_projections!$2:$2,0)),"n/a")</f>
        <v>2108.5</v>
      </c>
      <c r="GL73" s="60">
        <f>IFERROR(INDEX(current_projections!$A:$AEK,MATCH(Calculations_forecast!$B73,current_projections!$A:$A,0),MATCH(Calculations_forecast!GL$9,current_projections!$2:$2,0)),"n/a")</f>
        <v>2138.5</v>
      </c>
      <c r="GM73" s="60">
        <f>IFERROR(INDEX(current_projections!$A:$AEK,MATCH(Calculations_forecast!$B73,current_projections!$A:$A,0),MATCH(Calculations_forecast!GM$9,current_projections!$2:$2,0)),"n/a")</f>
        <v>2162</v>
      </c>
      <c r="GN73" s="60">
        <f>IFERROR(INDEX(current_projections!$A:$AEK,MATCH(Calculations_forecast!$B73,current_projections!$A:$A,0),MATCH(Calculations_forecast!GN$9,current_projections!$2:$2,0)),"n/a")</f>
        <v>2193.5</v>
      </c>
      <c r="GO73" s="60">
        <f>IFERROR(INDEX(current_projections!$A:$AEK,MATCH(Calculations_forecast!$B73,current_projections!$A:$A,0),MATCH(Calculations_forecast!GO$9,current_projections!$2:$2,0)),"n/a")</f>
        <v>2221</v>
      </c>
      <c r="GP73" s="122">
        <f>IFERROR(INDEX(current_projections!$A:$AEK,MATCH(Calculations_forecast!$B73,current_projections!$A:$A,0),MATCH(Calculations_forecast!GP$9,current_projections!$2:$2,0)),"n/a")</f>
        <v>2233.6999999999998</v>
      </c>
      <c r="GQ73" s="122">
        <f>IFERROR(INDEX(current_projections!$A:$AEK,MATCH(Calculations_forecast!$B73,current_projections!$A:$A,0),MATCH(Calculations_forecast!GQ$9,current_projections!$2:$2,0)),"n/a")</f>
        <v>2255.1297777017435</v>
      </c>
      <c r="GR73" s="60">
        <f>IFERROR(INDEX(current_projections!$A:$AEK,MATCH(Calculations_forecast!$B73,current_projections!$A:$A,0),MATCH(Calculations_forecast!GR$9,current_projections!$2:$2,0)),"n/a")</f>
        <v>2277.3800285278007</v>
      </c>
      <c r="GS73" s="60">
        <f>IFERROR(INDEX(current_projections!$A:$AEK,MATCH(Calculations_forecast!$B73,current_projections!$A:$A,0),MATCH(Calculations_forecast!GS$9,current_projections!$2:$2,0)),"n/a")</f>
        <v>2299.1174903821225</v>
      </c>
      <c r="GT73" s="60">
        <f>IFERROR(INDEX(current_projections!$A:$AEK,MATCH(Calculations_forecast!$B73,current_projections!$A:$A,0),MATCH(Calculations_forecast!GT$9,current_projections!$2:$2,0)),"n/a")</f>
        <v>2321.0600336433663</v>
      </c>
      <c r="GU73" s="60">
        <f>IFERROR(INDEX(current_projections!$A:$AEK,MATCH(Calculations_forecast!$B73,current_projections!$A:$A,0),MATCH(Calculations_forecast!GU$9,current_projections!$2:$2,0)),"n/a")</f>
        <v>2342.0803631871322</v>
      </c>
      <c r="GV73" s="60">
        <f>IFERROR(INDEX(current_projections!$A:$AEK,MATCH(Calculations_forecast!$B73,current_projections!$A:$A,0),MATCH(Calculations_forecast!GV$9,current_projections!$2:$2,0)),"n/a")</f>
        <v>2363.1007112287484</v>
      </c>
      <c r="GW73" s="60">
        <f>IFERROR(INDEX(current_projections!$A:$AEK,MATCH(Calculations_forecast!$B73,current_projections!$A:$A,0),MATCH(Calculations_forecast!GW$9,current_projections!$2:$2,0)),"n/a")</f>
        <v>2384.1210772832296</v>
      </c>
      <c r="GX73" s="60">
        <f>IFERROR(INDEX(current_projections!$A:$AEK,MATCH(Calculations_forecast!$B73,current_projections!$A:$A,0),MATCH(Calculations_forecast!GX$9,current_projections!$2:$2,0)),"n/a")</f>
        <v>2405.4486486561213</v>
      </c>
      <c r="GY73" s="60">
        <f>IFERROR(INDEX(current_projections!$A:$AEK,MATCH(Calculations_forecast!$B73,current_projections!$A:$A,0),MATCH(Calculations_forecast!GY$9,current_projections!$2:$2,0)),"n/a")</f>
        <v>2427.1859529661529</v>
      </c>
      <c r="GZ73" s="122">
        <f>IFERROR(INDEX(current_projections!$A:$AEK,MATCH(Calculations_forecast!$B73,current_projections!$A:$A,0),MATCH(Calculations_forecast!GZ$9,current_projections!$2:$2,0)),"n/a")</f>
        <v>2449.0257246943243</v>
      </c>
      <c r="HA73" s="122">
        <f>IFERROR(INDEX(current_projections!$A:$AEK,MATCH(Calculations_forecast!$B73,current_projections!$A:$A,0),MATCH(Calculations_forecast!HA$9,current_projections!$2:$2,0)),"n/a")</f>
        <v>2471.1728999772704</v>
      </c>
      <c r="HB73" s="122">
        <f>IFERROR(INDEX(current_projections!$A:$AEK,MATCH(Calculations_forecast!$B73,current_projections!$A:$A,0),MATCH(Calculations_forecast!HB$9,current_projections!$2:$2,0)),"n/a")</f>
        <v>2493.4225691628217</v>
      </c>
      <c r="HC73" s="60">
        <f>IFERROR(INDEX(current_projections!$A:$AEK,MATCH(Calculations_forecast!$B73,current_projections!$A:$A,0),MATCH(Calculations_forecast!HC$9,current_projections!$2:$2,0)),"n/a")</f>
        <v>2516.0822308030793</v>
      </c>
      <c r="HD73" s="60"/>
      <c r="HE73" s="60"/>
      <c r="HF73" s="60"/>
      <c r="HG73" s="60"/>
      <c r="HH73" s="60"/>
      <c r="HI73" s="60"/>
      <c r="HJ73" s="60"/>
      <c r="HK73" s="60"/>
      <c r="HL73" s="60"/>
      <c r="HM73" s="60"/>
      <c r="HN73" s="60"/>
      <c r="HO73" s="60"/>
      <c r="HP73" s="60"/>
      <c r="HQ73" s="60"/>
      <c r="HR73" s="60"/>
      <c r="HS73" s="60"/>
      <c r="HT73" s="60"/>
      <c r="HU73" s="60"/>
      <c r="HV73" s="60"/>
      <c r="HW73" s="60"/>
      <c r="HX73" s="60"/>
      <c r="HY73" s="60"/>
      <c r="HZ73" s="60"/>
      <c r="IA73" s="60"/>
      <c r="IB73" s="60"/>
      <c r="IC73" s="60"/>
      <c r="ID73" s="60"/>
      <c r="IE73" s="60"/>
    </row>
    <row r="74" spans="1:239" s="25" customFormat="1">
      <c r="A74" s="38"/>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c r="AL74" s="60"/>
      <c r="AM74" s="60"/>
      <c r="AN74" s="60"/>
      <c r="AO74" s="60"/>
      <c r="AP74" s="60"/>
      <c r="AQ74" s="60"/>
      <c r="AR74" s="60"/>
      <c r="AS74" s="60"/>
      <c r="AT74" s="60"/>
      <c r="AU74" s="60"/>
      <c r="AV74" s="60"/>
      <c r="AW74" s="60"/>
      <c r="AX74" s="60"/>
      <c r="AY74" s="60"/>
      <c r="AZ74" s="60"/>
      <c r="BA74" s="60"/>
      <c r="BB74" s="60"/>
      <c r="BC74" s="60"/>
      <c r="BD74" s="60"/>
      <c r="BE74" s="60"/>
      <c r="BF74" s="60"/>
      <c r="BG74" s="60"/>
      <c r="BH74" s="60"/>
      <c r="BI74" s="60"/>
      <c r="BJ74" s="60"/>
      <c r="BK74" s="60"/>
      <c r="BL74" s="60"/>
      <c r="BM74" s="60"/>
      <c r="BN74" s="60"/>
      <c r="BO74" s="60"/>
      <c r="BP74" s="60"/>
      <c r="BQ74" s="60"/>
      <c r="BR74" s="60"/>
      <c r="BS74" s="60"/>
      <c r="BT74" s="60"/>
      <c r="BU74" s="60"/>
      <c r="BV74" s="60"/>
      <c r="BW74" s="60"/>
      <c r="BX74" s="60"/>
      <c r="BY74" s="60"/>
      <c r="BZ74" s="60"/>
      <c r="CA74" s="60"/>
      <c r="CB74" s="60"/>
      <c r="CC74" s="60"/>
      <c r="CD74" s="60"/>
      <c r="CE74" s="60"/>
      <c r="CF74" s="60"/>
      <c r="CG74" s="60"/>
      <c r="CH74" s="60"/>
      <c r="CI74" s="60"/>
      <c r="CJ74" s="60"/>
      <c r="CK74" s="60"/>
      <c r="CL74" s="60"/>
      <c r="CM74" s="60"/>
      <c r="CN74" s="60"/>
      <c r="CO74" s="60"/>
      <c r="CP74" s="60"/>
      <c r="CQ74" s="60"/>
      <c r="CR74" s="60"/>
      <c r="CS74" s="60"/>
      <c r="CT74" s="60"/>
      <c r="CU74" s="60"/>
      <c r="CV74" s="60"/>
      <c r="CW74" s="60"/>
      <c r="CX74" s="60"/>
      <c r="CY74" s="60"/>
      <c r="CZ74" s="60"/>
      <c r="DA74" s="60"/>
      <c r="DB74" s="60"/>
      <c r="DC74" s="60"/>
      <c r="DD74" s="60"/>
      <c r="DE74" s="60"/>
      <c r="DF74" s="60"/>
      <c r="DG74" s="60"/>
      <c r="DH74" s="60"/>
      <c r="DI74" s="60"/>
      <c r="DJ74" s="60"/>
      <c r="DK74" s="60"/>
      <c r="DL74" s="60"/>
      <c r="DM74" s="60"/>
      <c r="DN74" s="60"/>
      <c r="DO74" s="60"/>
      <c r="DP74" s="60"/>
      <c r="DQ74" s="60"/>
      <c r="DR74" s="60"/>
      <c r="DS74" s="60"/>
      <c r="DT74" s="60"/>
      <c r="DU74" s="60"/>
      <c r="DV74" s="60"/>
      <c r="DW74" s="60"/>
      <c r="DX74" s="60"/>
      <c r="DY74" s="60"/>
      <c r="DZ74" s="60"/>
      <c r="EA74" s="60"/>
      <c r="EB74" s="60"/>
      <c r="EC74" s="60"/>
      <c r="ED74" s="60"/>
      <c r="EE74" s="60"/>
      <c r="EF74" s="60"/>
      <c r="EG74" s="60"/>
      <c r="EH74" s="60"/>
      <c r="EI74" s="60"/>
      <c r="EJ74" s="60"/>
      <c r="EK74" s="60"/>
      <c r="EL74" s="60"/>
      <c r="EM74" s="60"/>
      <c r="EN74" s="60"/>
      <c r="EO74" s="60"/>
      <c r="EP74" s="60"/>
      <c r="EQ74" s="60"/>
      <c r="ER74" s="60"/>
      <c r="ES74" s="60"/>
      <c r="ET74" s="60"/>
      <c r="EU74" s="60"/>
      <c r="EV74" s="60"/>
      <c r="EW74" s="60"/>
      <c r="EX74" s="60"/>
      <c r="EY74" s="60"/>
      <c r="EZ74" s="60"/>
      <c r="FA74" s="60"/>
      <c r="FB74" s="60"/>
      <c r="FC74" s="60"/>
      <c r="FD74" s="60"/>
      <c r="FE74" s="60"/>
      <c r="FF74" s="60"/>
      <c r="FG74" s="60"/>
      <c r="FH74" s="60"/>
      <c r="FI74" s="60"/>
      <c r="FJ74" s="60"/>
      <c r="FK74" s="60"/>
      <c r="FL74" s="60"/>
      <c r="FM74" s="60"/>
      <c r="FN74" s="60"/>
      <c r="FO74" s="60"/>
      <c r="FP74" s="60"/>
      <c r="FQ74" s="60"/>
      <c r="FR74" s="60"/>
      <c r="FS74" s="60"/>
      <c r="FT74" s="60"/>
      <c r="FU74" s="60"/>
      <c r="FV74" s="60"/>
      <c r="FW74" s="60"/>
      <c r="FX74" s="60"/>
      <c r="FY74" s="60"/>
      <c r="FZ74" s="60"/>
      <c r="GA74" s="60"/>
      <c r="GB74" s="60"/>
      <c r="GC74" s="60"/>
      <c r="GD74" s="60"/>
      <c r="GE74" s="60"/>
      <c r="GF74" s="60"/>
      <c r="GG74" s="60"/>
      <c r="GH74" s="60"/>
      <c r="GI74" s="60"/>
      <c r="GJ74" s="60"/>
      <c r="GK74" s="60"/>
      <c r="GL74" s="60"/>
      <c r="GM74" s="60"/>
      <c r="GN74" s="60"/>
      <c r="GO74" s="60"/>
      <c r="GP74" s="122"/>
      <c r="GQ74" s="122"/>
      <c r="GR74" s="60"/>
      <c r="GS74" s="60"/>
      <c r="GT74" s="60"/>
      <c r="GU74" s="60"/>
      <c r="GV74" s="60"/>
      <c r="GW74" s="60"/>
      <c r="GX74" s="60"/>
      <c r="GY74" s="60"/>
      <c r="GZ74" s="122"/>
      <c r="HA74" s="122"/>
      <c r="HB74" s="122"/>
      <c r="HC74" s="60"/>
      <c r="HD74" s="60"/>
      <c r="HE74" s="60"/>
      <c r="HF74" s="60"/>
      <c r="HG74" s="60"/>
      <c r="HH74" s="60"/>
      <c r="HI74" s="60"/>
      <c r="HJ74" s="60"/>
      <c r="HK74" s="60"/>
      <c r="HL74" s="60"/>
      <c r="HM74" s="60"/>
      <c r="HN74" s="60"/>
      <c r="HO74" s="60"/>
      <c r="HP74" s="60"/>
      <c r="HQ74" s="60"/>
      <c r="HR74" s="60"/>
      <c r="HS74" s="60"/>
      <c r="HT74" s="60"/>
      <c r="HU74" s="60"/>
      <c r="HV74" s="60"/>
      <c r="HW74" s="60"/>
      <c r="HX74" s="60"/>
      <c r="HY74" s="60"/>
      <c r="HZ74" s="60"/>
      <c r="IA74" s="60"/>
      <c r="IB74" s="60"/>
      <c r="IC74" s="60"/>
      <c r="ID74" s="60"/>
      <c r="IE74" s="60"/>
    </row>
    <row r="75" spans="1:239" s="25" customFormat="1">
      <c r="A75" s="12" t="s">
        <v>407</v>
      </c>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c r="AL75" s="60"/>
      <c r="AM75" s="60"/>
      <c r="AN75" s="60"/>
      <c r="AO75" s="60"/>
      <c r="AP75" s="60"/>
      <c r="AQ75" s="60"/>
      <c r="AR75" s="60"/>
      <c r="AS75" s="60"/>
      <c r="AT75" s="60"/>
      <c r="AU75" s="60"/>
      <c r="AV75" s="60"/>
      <c r="AW75" s="60"/>
      <c r="AX75" s="60"/>
      <c r="AY75" s="60"/>
      <c r="AZ75" s="60"/>
      <c r="BA75" s="60"/>
      <c r="BB75" s="60"/>
      <c r="BC75" s="60"/>
      <c r="BD75" s="60"/>
      <c r="BE75" s="60"/>
      <c r="BF75" s="60"/>
      <c r="BG75" s="60"/>
      <c r="BH75" s="60"/>
      <c r="BI75" s="60"/>
      <c r="BJ75" s="60"/>
      <c r="BK75" s="60"/>
      <c r="BL75" s="60"/>
      <c r="BM75" s="60"/>
      <c r="BN75" s="60"/>
      <c r="BO75" s="60"/>
      <c r="BP75" s="60"/>
      <c r="BQ75" s="60"/>
      <c r="BR75" s="60"/>
      <c r="BS75" s="60"/>
      <c r="BT75" s="60"/>
      <c r="BU75" s="60"/>
      <c r="BV75" s="60"/>
      <c r="BW75" s="60"/>
      <c r="BX75" s="60"/>
      <c r="BY75" s="60"/>
      <c r="BZ75" s="60"/>
      <c r="CA75" s="60"/>
      <c r="CB75" s="60"/>
      <c r="CC75" s="60"/>
      <c r="CD75" s="60"/>
      <c r="CE75" s="60"/>
      <c r="CF75" s="60"/>
      <c r="CG75" s="60"/>
      <c r="CH75" s="60"/>
      <c r="CI75" s="60"/>
      <c r="CJ75" s="60"/>
      <c r="CK75" s="60"/>
      <c r="CL75" s="60"/>
      <c r="CM75" s="60"/>
      <c r="CN75" s="60"/>
      <c r="CO75" s="60"/>
      <c r="CP75" s="60"/>
      <c r="CQ75" s="60"/>
      <c r="CR75" s="60"/>
      <c r="CS75" s="60"/>
      <c r="CT75" s="60"/>
      <c r="CU75" s="60"/>
      <c r="CV75" s="60"/>
      <c r="CW75" s="60"/>
      <c r="CX75" s="60"/>
      <c r="CY75" s="60"/>
      <c r="CZ75" s="60"/>
      <c r="DA75" s="60"/>
      <c r="DB75" s="60"/>
      <c r="DC75" s="60"/>
      <c r="DD75" s="60"/>
      <c r="DE75" s="60"/>
      <c r="DF75" s="60"/>
      <c r="DG75" s="60"/>
      <c r="DH75" s="60"/>
      <c r="DI75" s="60"/>
      <c r="DJ75" s="60"/>
      <c r="DK75" s="60"/>
      <c r="DL75" s="60"/>
      <c r="DM75" s="60"/>
      <c r="DN75" s="60"/>
      <c r="DO75" s="60"/>
      <c r="DP75" s="60"/>
      <c r="DQ75" s="60"/>
      <c r="DR75" s="60"/>
      <c r="DS75" s="60"/>
      <c r="DT75" s="60"/>
      <c r="DU75" s="60"/>
      <c r="DV75" s="60"/>
      <c r="DW75" s="60"/>
      <c r="DX75" s="60"/>
      <c r="DY75" s="60"/>
      <c r="DZ75" s="60"/>
      <c r="EA75" s="60"/>
      <c r="EB75" s="60"/>
      <c r="EC75" s="60"/>
      <c r="ED75" s="60"/>
      <c r="EE75" s="60"/>
      <c r="EF75" s="60"/>
      <c r="EG75" s="60"/>
      <c r="EH75" s="60"/>
      <c r="EI75" s="60"/>
      <c r="EJ75" s="60"/>
      <c r="EK75" s="60"/>
      <c r="EL75" s="60"/>
      <c r="EM75" s="60"/>
      <c r="EN75" s="60"/>
      <c r="EO75" s="60"/>
      <c r="EP75" s="60"/>
      <c r="EQ75" s="60"/>
      <c r="ER75" s="60"/>
      <c r="ES75" s="60"/>
      <c r="ET75" s="60"/>
      <c r="EU75" s="60"/>
      <c r="EV75" s="60"/>
      <c r="EW75" s="60"/>
      <c r="EX75" s="60"/>
      <c r="EY75" s="60"/>
      <c r="EZ75" s="60"/>
      <c r="FA75" s="60"/>
      <c r="FB75" s="60"/>
      <c r="FC75" s="60"/>
      <c r="FD75" s="60"/>
      <c r="FE75" s="60"/>
      <c r="FF75" s="60"/>
      <c r="FG75" s="60"/>
      <c r="FH75" s="60"/>
      <c r="FI75" s="60"/>
      <c r="FJ75" s="60"/>
      <c r="FK75" s="60"/>
      <c r="FL75" s="60"/>
      <c r="FM75" s="60"/>
      <c r="FN75" s="60"/>
      <c r="FO75" s="60"/>
      <c r="FP75" s="60"/>
      <c r="FQ75" s="60"/>
      <c r="FR75" s="60"/>
      <c r="FS75" s="60"/>
      <c r="FT75" s="60"/>
      <c r="FU75" s="60"/>
      <c r="FV75" s="60"/>
      <c r="FW75" s="60"/>
      <c r="FX75" s="60"/>
      <c r="FY75" s="60"/>
      <c r="FZ75" s="60"/>
      <c r="GA75" s="60"/>
      <c r="GB75" s="60"/>
      <c r="GC75" s="60"/>
      <c r="GD75" s="60"/>
      <c r="GE75" s="60"/>
      <c r="GF75" s="60"/>
      <c r="GG75" s="60"/>
      <c r="GH75" s="60"/>
      <c r="GI75" s="60"/>
      <c r="GJ75" s="60"/>
      <c r="GK75" s="60"/>
      <c r="GL75" s="60"/>
      <c r="GM75" s="60"/>
      <c r="GN75" s="60"/>
      <c r="GO75" s="60"/>
      <c r="GP75" s="122"/>
      <c r="GQ75" s="122"/>
      <c r="GR75" s="60"/>
      <c r="GS75" s="60"/>
      <c r="GT75" s="60"/>
      <c r="GU75" s="60"/>
      <c r="GV75" s="60"/>
      <c r="GW75" s="60"/>
      <c r="GX75" s="60"/>
      <c r="GY75" s="60"/>
      <c r="GZ75" s="122"/>
      <c r="HA75" s="122"/>
      <c r="HB75" s="122"/>
      <c r="HC75" s="60"/>
      <c r="HD75" s="60"/>
      <c r="HE75" s="60"/>
      <c r="HF75" s="60"/>
      <c r="HG75" s="60"/>
      <c r="HH75" s="60"/>
      <c r="HI75" s="60"/>
      <c r="HJ75" s="60"/>
      <c r="HK75" s="60"/>
      <c r="HL75" s="60"/>
      <c r="HM75" s="60"/>
      <c r="HN75" s="60"/>
      <c r="HO75" s="60"/>
      <c r="HP75" s="60"/>
      <c r="HQ75" s="60"/>
      <c r="HR75" s="60"/>
      <c r="HS75" s="60"/>
      <c r="HT75" s="60"/>
      <c r="HU75" s="60"/>
      <c r="HV75" s="60"/>
      <c r="HW75" s="60"/>
      <c r="HX75" s="60"/>
      <c r="HY75" s="60"/>
      <c r="HZ75" s="60"/>
      <c r="IA75" s="60"/>
      <c r="IB75" s="60"/>
      <c r="IC75" s="60"/>
      <c r="ID75" s="60"/>
      <c r="IE75" s="60"/>
    </row>
    <row r="76" spans="1:239" s="25" customFormat="1">
      <c r="A76" s="12" t="s">
        <v>548</v>
      </c>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c r="AL76" s="60"/>
      <c r="AM76" s="60"/>
      <c r="AN76" s="60"/>
      <c r="AO76" s="60"/>
      <c r="AP76" s="60"/>
      <c r="AQ76" s="60"/>
      <c r="AR76" s="60"/>
      <c r="AS76" s="60"/>
      <c r="AT76" s="60"/>
      <c r="AU76" s="60"/>
      <c r="AV76" s="60"/>
      <c r="AW76" s="60"/>
      <c r="AX76" s="60"/>
      <c r="AY76" s="60"/>
      <c r="AZ76" s="60"/>
      <c r="BA76" s="60"/>
      <c r="BB76" s="60"/>
      <c r="BC76" s="60"/>
      <c r="BD76" s="60"/>
      <c r="BE76" s="60"/>
      <c r="BF76" s="60"/>
      <c r="BG76" s="60"/>
      <c r="BH76" s="60"/>
      <c r="BI76" s="60"/>
      <c r="BJ76" s="60"/>
      <c r="BK76" s="60"/>
      <c r="BL76" s="60"/>
      <c r="BM76" s="60"/>
      <c r="BN76" s="60"/>
      <c r="BO76" s="60"/>
      <c r="BP76" s="60"/>
      <c r="BQ76" s="60"/>
      <c r="BR76" s="60"/>
      <c r="BS76" s="60"/>
      <c r="BT76" s="60"/>
      <c r="BU76" s="60"/>
      <c r="BV76" s="60"/>
      <c r="BW76" s="60"/>
      <c r="BX76" s="60"/>
      <c r="BY76" s="60"/>
      <c r="BZ76" s="60"/>
      <c r="CA76" s="60"/>
      <c r="CB76" s="60"/>
      <c r="CC76" s="60"/>
      <c r="CD76" s="60"/>
      <c r="CE76" s="60"/>
      <c r="CF76" s="60"/>
      <c r="CG76" s="60"/>
      <c r="CH76" s="60"/>
      <c r="CI76" s="60"/>
      <c r="CJ76" s="60"/>
      <c r="CK76" s="60"/>
      <c r="CL76" s="60"/>
      <c r="CM76" s="60"/>
      <c r="CN76" s="60"/>
      <c r="CO76" s="60"/>
      <c r="CP76" s="60"/>
      <c r="CQ76" s="60"/>
      <c r="CR76" s="60"/>
      <c r="CS76" s="60"/>
      <c r="CT76" s="60"/>
      <c r="CU76" s="60"/>
      <c r="CV76" s="60"/>
      <c r="CW76" s="60"/>
      <c r="CX76" s="60"/>
      <c r="CY76" s="60"/>
      <c r="CZ76" s="60"/>
      <c r="DA76" s="60"/>
      <c r="DB76" s="60"/>
      <c r="DC76" s="60"/>
      <c r="DD76" s="60"/>
      <c r="DE76" s="60"/>
      <c r="DF76" s="60"/>
      <c r="DG76" s="60"/>
      <c r="DH76" s="60"/>
      <c r="DI76" s="60"/>
      <c r="DJ76" s="60"/>
      <c r="DK76" s="60"/>
      <c r="DL76" s="60"/>
      <c r="DM76" s="60"/>
      <c r="DN76" s="60"/>
      <c r="DO76" s="60"/>
      <c r="DP76" s="60"/>
      <c r="DQ76" s="60"/>
      <c r="DR76" s="60"/>
      <c r="DS76" s="60"/>
      <c r="DT76" s="60"/>
      <c r="DU76" s="60"/>
      <c r="DV76" s="60"/>
      <c r="DW76" s="60"/>
      <c r="DX76" s="60"/>
      <c r="DY76" s="60"/>
      <c r="DZ76" s="60"/>
      <c r="EA76" s="60"/>
      <c r="EB76" s="60"/>
      <c r="EC76" s="60"/>
      <c r="ED76" s="60"/>
      <c r="EE76" s="60"/>
      <c r="EF76" s="60"/>
      <c r="EG76" s="60"/>
      <c r="EH76" s="60"/>
      <c r="EI76" s="60"/>
      <c r="EJ76" s="60"/>
      <c r="EK76" s="60"/>
      <c r="EL76" s="60"/>
      <c r="EM76" s="60"/>
      <c r="EN76" s="60"/>
      <c r="EO76" s="60"/>
      <c r="EP76" s="60"/>
      <c r="EQ76" s="60"/>
      <c r="ER76" s="60"/>
      <c r="ES76" s="60"/>
      <c r="ET76" s="60"/>
      <c r="EU76" s="60"/>
      <c r="EV76" s="60"/>
      <c r="EW76" s="60"/>
      <c r="EX76" s="60"/>
      <c r="EY76" s="60"/>
      <c r="EZ76" s="60"/>
      <c r="FA76" s="60"/>
      <c r="FB76" s="60"/>
      <c r="FC76" s="60"/>
      <c r="FD76" s="60"/>
      <c r="FE76" s="60"/>
      <c r="FF76" s="60"/>
      <c r="FG76" s="60"/>
      <c r="FH76" s="60"/>
      <c r="FI76" s="60"/>
      <c r="FJ76" s="60"/>
      <c r="FK76" s="60"/>
      <c r="FL76" s="60"/>
      <c r="FM76" s="60"/>
      <c r="FN76" s="60"/>
      <c r="FO76" s="60"/>
      <c r="FP76" s="60"/>
      <c r="FQ76" s="60"/>
      <c r="FR76" s="60"/>
      <c r="FS76" s="60"/>
      <c r="FT76" s="60"/>
      <c r="FU76" s="60"/>
      <c r="FV76" s="60"/>
      <c r="FW76" s="60"/>
      <c r="FX76" s="60"/>
      <c r="FY76" s="60"/>
      <c r="FZ76" s="60"/>
      <c r="GA76" s="60"/>
      <c r="GB76" s="60"/>
      <c r="GC76" s="60"/>
      <c r="GD76" s="60"/>
      <c r="GE76" s="60"/>
      <c r="GF76" s="60"/>
      <c r="GG76" s="60"/>
      <c r="GH76" s="60"/>
      <c r="GI76" s="60"/>
      <c r="GJ76" s="60"/>
      <c r="GK76" s="60"/>
      <c r="GL76" s="60"/>
      <c r="GM76" s="60"/>
      <c r="GN76" s="60"/>
      <c r="GO76" s="60"/>
      <c r="GP76" s="122"/>
      <c r="GQ76" s="122"/>
      <c r="GR76" s="60"/>
      <c r="GS76" s="60"/>
      <c r="GT76" s="60"/>
      <c r="GU76" s="60"/>
      <c r="GV76" s="60"/>
      <c r="GW76" s="60"/>
      <c r="GX76" s="60"/>
      <c r="GY76" s="60"/>
      <c r="GZ76" s="122"/>
      <c r="HA76" s="122"/>
      <c r="HB76" s="122"/>
      <c r="HC76" s="60"/>
      <c r="HD76" s="60"/>
      <c r="HE76" s="60"/>
      <c r="HF76" s="60"/>
      <c r="HG76" s="60"/>
      <c r="HH76" s="60"/>
      <c r="HI76" s="60"/>
      <c r="HJ76" s="60"/>
      <c r="HK76" s="60"/>
      <c r="HL76" s="60"/>
      <c r="HM76" s="60"/>
      <c r="HN76" s="60"/>
      <c r="HO76" s="60"/>
      <c r="HP76" s="60"/>
      <c r="HQ76" s="60"/>
      <c r="HR76" s="60"/>
      <c r="HS76" s="60"/>
      <c r="HT76" s="60"/>
      <c r="HU76" s="60"/>
      <c r="HV76" s="60"/>
      <c r="HW76" s="60"/>
      <c r="HX76" s="60"/>
      <c r="HY76" s="60"/>
      <c r="HZ76" s="60"/>
      <c r="IA76" s="60"/>
      <c r="IB76" s="60"/>
      <c r="IC76" s="60"/>
      <c r="ID76" s="60"/>
      <c r="IE76" s="60"/>
    </row>
    <row r="77" spans="1:239" s="25" customFormat="1">
      <c r="A77" s="34" t="s">
        <v>422</v>
      </c>
      <c r="B77" s="60" t="s">
        <v>410</v>
      </c>
      <c r="C77" s="66" t="str">
        <f>IFERROR(((C69/B69)^4-1)*100, "n/a")</f>
        <v>n/a</v>
      </c>
      <c r="D77" s="66" t="str">
        <f>IFERROR(((D69/#REF!)^4-1)*100, "n/a")</f>
        <v>n/a</v>
      </c>
      <c r="E77" s="66" t="str">
        <f>IFERROR(((E69/#REF!)^4-1)*100, "n/a")</f>
        <v>n/a</v>
      </c>
      <c r="F77" s="66" t="str">
        <f>IFERROR(((F69/#REF!)^4-1)*100, "n/a")</f>
        <v>n/a</v>
      </c>
      <c r="G77" s="66" t="str">
        <f>IFERROR(((G69/#REF!)^4-1)*100, "n/a")</f>
        <v>n/a</v>
      </c>
      <c r="H77" s="66" t="str">
        <f>IFERROR(((H69/#REF!)^4-1)*100, "n/a")</f>
        <v>n/a</v>
      </c>
      <c r="I77" s="66" t="str">
        <f>IFERROR(((I69/#REF!)^4-1)*100, "n/a")</f>
        <v>n/a</v>
      </c>
      <c r="J77" s="66" t="str">
        <f>IFERROR(((J69/#REF!)^4-1)*100, "n/a")</f>
        <v>n/a</v>
      </c>
      <c r="K77" s="66" t="str">
        <f>IFERROR(((K69/#REF!)^4-1)*100, "n/a")</f>
        <v>n/a</v>
      </c>
      <c r="L77" s="66">
        <f t="shared" ref="L77:BW77" si="1810">IFERROR(((L69/K69)^4-1)*100, "n/a")</f>
        <v>3.9335437322228328</v>
      </c>
      <c r="M77" s="66">
        <f t="shared" si="1810"/>
        <v>-17.108970656989918</v>
      </c>
      <c r="N77" s="66">
        <f t="shared" si="1810"/>
        <v>1.0425062616775227</v>
      </c>
      <c r="O77" s="66">
        <f t="shared" si="1810"/>
        <v>5.2802785571380406</v>
      </c>
      <c r="P77" s="66">
        <f t="shared" si="1810"/>
        <v>-6.3001421444139787</v>
      </c>
      <c r="Q77" s="66">
        <f t="shared" si="1810"/>
        <v>-13.426088138009874</v>
      </c>
      <c r="R77" s="66">
        <f t="shared" si="1810"/>
        <v>0.94609917610508631</v>
      </c>
      <c r="S77" s="66">
        <f t="shared" si="1810"/>
        <v>9.9586650958388034</v>
      </c>
      <c r="T77" s="66">
        <f t="shared" si="1810"/>
        <v>-1.3706250899487182</v>
      </c>
      <c r="U77" s="66">
        <f t="shared" si="1810"/>
        <v>2.5923043522834588</v>
      </c>
      <c r="V77" s="66">
        <f t="shared" si="1810"/>
        <v>4.0502921188919849</v>
      </c>
      <c r="W77" s="66">
        <f t="shared" si="1810"/>
        <v>-4.1438491793094334</v>
      </c>
      <c r="X77" s="66">
        <f t="shared" si="1810"/>
        <v>-3.9334125296360822</v>
      </c>
      <c r="Y77" s="66">
        <f t="shared" si="1810"/>
        <v>10.719874892281878</v>
      </c>
      <c r="Z77" s="66">
        <f t="shared" si="1810"/>
        <v>1.360414505646057</v>
      </c>
      <c r="AA77" s="66">
        <f t="shared" si="1810"/>
        <v>-3.9235691980620824</v>
      </c>
      <c r="AB77" s="66">
        <f t="shared" si="1810"/>
        <v>-1.3555843754501473</v>
      </c>
      <c r="AC77" s="66">
        <f t="shared" si="1810"/>
        <v>0.58722621807305586</v>
      </c>
      <c r="AD77" s="66">
        <f t="shared" si="1810"/>
        <v>0.91323608580364812</v>
      </c>
      <c r="AE77" s="66">
        <f t="shared" si="1810"/>
        <v>2.7521329174620135</v>
      </c>
      <c r="AF77" s="66">
        <f t="shared" si="1810"/>
        <v>5.187344849989306</v>
      </c>
      <c r="AG77" s="66">
        <f t="shared" si="1810"/>
        <v>4.0682661160436062</v>
      </c>
      <c r="AH77" s="66">
        <f t="shared" si="1810"/>
        <v>-2.7425512465896751</v>
      </c>
      <c r="AI77" s="66">
        <f t="shared" si="1810"/>
        <v>0.25392782019195703</v>
      </c>
      <c r="AJ77" s="66">
        <f t="shared" si="1810"/>
        <v>7.9596542203635767</v>
      </c>
      <c r="AK77" s="66">
        <f t="shared" si="1810"/>
        <v>2.6372211938350043</v>
      </c>
      <c r="AL77" s="66">
        <f t="shared" si="1810"/>
        <v>3.4412200132527992</v>
      </c>
      <c r="AM77" s="66">
        <f t="shared" si="1810"/>
        <v>-0.61115176350150513</v>
      </c>
      <c r="AN77" s="66">
        <f t="shared" si="1810"/>
        <v>4.1109771356403702</v>
      </c>
      <c r="AO77" s="66">
        <f t="shared" si="1810"/>
        <v>0.97530519193900211</v>
      </c>
      <c r="AP77" s="66">
        <f t="shared" si="1810"/>
        <v>0.42478890406030256</v>
      </c>
      <c r="AQ77" s="66">
        <f t="shared" si="1810"/>
        <v>11.085250958301973</v>
      </c>
      <c r="AR77" s="66">
        <f t="shared" si="1810"/>
        <v>8.1368997737625968</v>
      </c>
      <c r="AS77" s="66">
        <f t="shared" si="1810"/>
        <v>-4.4895075097642128</v>
      </c>
      <c r="AT77" s="66">
        <f t="shared" si="1810"/>
        <v>2.0031783569267159</v>
      </c>
      <c r="AU77" s="66">
        <f t="shared" si="1810"/>
        <v>8.0901522905037826</v>
      </c>
      <c r="AV77" s="66">
        <f t="shared" si="1810"/>
        <v>10.675041758136183</v>
      </c>
      <c r="AW77" s="66">
        <f t="shared" si="1810"/>
        <v>-1.6587973285155933</v>
      </c>
      <c r="AX77" s="66">
        <f t="shared" si="1810"/>
        <v>7.4048780134000181</v>
      </c>
      <c r="AY77" s="66">
        <f t="shared" si="1810"/>
        <v>0.27470624579344349</v>
      </c>
      <c r="AZ77" s="66">
        <f t="shared" si="1810"/>
        <v>1.6555939758905014</v>
      </c>
      <c r="BA77" s="66">
        <f t="shared" si="1810"/>
        <v>6.7175728963624781</v>
      </c>
      <c r="BB77" s="66">
        <f t="shared" si="1810"/>
        <v>9.7993624333343021</v>
      </c>
      <c r="BC77" s="66">
        <f t="shared" si="1810"/>
        <v>6.4504477124392334</v>
      </c>
      <c r="BD77" s="66">
        <f t="shared" si="1810"/>
        <v>7.6531444308914232</v>
      </c>
      <c r="BE77" s="66">
        <f t="shared" si="1810"/>
        <v>10.760183399770362</v>
      </c>
      <c r="BF77" s="66">
        <f t="shared" si="1810"/>
        <v>-12.34279628769862</v>
      </c>
      <c r="BG77" s="66">
        <f t="shared" si="1810"/>
        <v>3.4691595484555915</v>
      </c>
      <c r="BH77" s="66">
        <f t="shared" si="1810"/>
        <v>12.674992526572337</v>
      </c>
      <c r="BI77" s="66">
        <f t="shared" si="1810"/>
        <v>-0.39297508678126647</v>
      </c>
      <c r="BJ77" s="66">
        <f t="shared" si="1810"/>
        <v>13.485209996258352</v>
      </c>
      <c r="BK77" s="66">
        <f t="shared" si="1810"/>
        <v>3.6755561155837224</v>
      </c>
      <c r="BL77" s="66">
        <f t="shared" si="1810"/>
        <v>10.967998265415613</v>
      </c>
      <c r="BM77" s="66">
        <f t="shared" si="1810"/>
        <v>12.475895101429524</v>
      </c>
      <c r="BN77" s="66">
        <f t="shared" si="1810"/>
        <v>0.2238512751598476</v>
      </c>
      <c r="BO77" s="66">
        <f t="shared" si="1810"/>
        <v>-1.1130171601952732</v>
      </c>
      <c r="BP77" s="66">
        <f t="shared" si="1810"/>
        <v>13.599979654371563</v>
      </c>
      <c r="BQ77" s="66">
        <f t="shared" si="1810"/>
        <v>14.589407363799744</v>
      </c>
      <c r="BR77" s="66">
        <f t="shared" si="1810"/>
        <v>-4.6187209705164438</v>
      </c>
      <c r="BS77" s="66">
        <f t="shared" si="1810"/>
        <v>2.616063066654295</v>
      </c>
      <c r="BT77" s="66">
        <f t="shared" si="1810"/>
        <v>5.555747240062292</v>
      </c>
      <c r="BU77" s="66">
        <f t="shared" si="1810"/>
        <v>-0.54011821515942415</v>
      </c>
      <c r="BV77" s="66">
        <f t="shared" si="1810"/>
        <v>6.9264882502164449</v>
      </c>
      <c r="BW77" s="66">
        <f t="shared" si="1810"/>
        <v>-10.99420113135432</v>
      </c>
      <c r="BX77" s="66">
        <f t="shared" ref="BX77:EI77" si="1811">IFERROR(((BX69/BW69)^4-1)*100, "n/a")</f>
        <v>-2.9632203653491618</v>
      </c>
      <c r="BY77" s="66">
        <f t="shared" si="1811"/>
        <v>-1.899982843899739</v>
      </c>
      <c r="BZ77" s="66">
        <f t="shared" si="1811"/>
        <v>11.581418361397011</v>
      </c>
      <c r="CA77" s="66">
        <f t="shared" si="1811"/>
        <v>-7.1189769308402262</v>
      </c>
      <c r="CB77" s="66">
        <f t="shared" si="1811"/>
        <v>8.3826054337173836</v>
      </c>
      <c r="CC77" s="66">
        <f t="shared" si="1811"/>
        <v>3.319569656932253</v>
      </c>
      <c r="CD77" s="66">
        <f t="shared" si="1811"/>
        <v>-1.8397832659127866</v>
      </c>
      <c r="CE77" s="66">
        <f t="shared" si="1811"/>
        <v>6.8272248218959275</v>
      </c>
      <c r="CF77" s="66">
        <f t="shared" si="1811"/>
        <v>0.52993514612575954</v>
      </c>
      <c r="CG77" s="66">
        <f t="shared" si="1811"/>
        <v>-1.7757605210734995</v>
      </c>
      <c r="CH77" s="66">
        <f t="shared" si="1811"/>
        <v>0.49064612026652465</v>
      </c>
      <c r="CI77" s="66">
        <f t="shared" si="1811"/>
        <v>4.6441287232606321</v>
      </c>
      <c r="CJ77" s="66">
        <f t="shared" si="1811"/>
        <v>1.6626601835293853</v>
      </c>
      <c r="CK77" s="66">
        <f t="shared" si="1811"/>
        <v>-5.1936810613841367</v>
      </c>
      <c r="CL77" s="66">
        <f t="shared" si="1811"/>
        <v>-9.6368658345415739</v>
      </c>
      <c r="CM77" s="66">
        <f t="shared" si="1811"/>
        <v>1.5103571729744303</v>
      </c>
      <c r="CN77" s="66">
        <f t="shared" si="1811"/>
        <v>-1.0350272597589028</v>
      </c>
      <c r="CO77" s="66">
        <f t="shared" si="1811"/>
        <v>5.7453796910927446</v>
      </c>
      <c r="CP77" s="66">
        <f t="shared" si="1811"/>
        <v>0.28796196726346146</v>
      </c>
      <c r="CQ77" s="66">
        <f t="shared" si="1811"/>
        <v>-12.469738442474787</v>
      </c>
      <c r="CR77" s="66">
        <f t="shared" si="1811"/>
        <v>-4.1371498094354582</v>
      </c>
      <c r="CS77" s="66">
        <f t="shared" si="1811"/>
        <v>-1.4932274849664084</v>
      </c>
      <c r="CT77" s="66">
        <f t="shared" si="1811"/>
        <v>0.6908437196480488</v>
      </c>
      <c r="CU77" s="66">
        <f t="shared" si="1811"/>
        <v>-13.257271388170611</v>
      </c>
      <c r="CV77" s="66">
        <f t="shared" si="1811"/>
        <v>-1.6821227463578614</v>
      </c>
      <c r="CW77" s="66">
        <f t="shared" si="1811"/>
        <v>10.067265551712779</v>
      </c>
      <c r="CX77" s="66">
        <f t="shared" si="1811"/>
        <v>-10.118045057972191</v>
      </c>
      <c r="CY77" s="66">
        <f t="shared" si="1811"/>
        <v>-1.1167459959491977</v>
      </c>
      <c r="CZ77" s="66">
        <f t="shared" si="1811"/>
        <v>-1.3427134201215107</v>
      </c>
      <c r="DA77" s="66">
        <f t="shared" si="1811"/>
        <v>-3.1663867471232399</v>
      </c>
      <c r="DB77" s="66">
        <f t="shared" si="1811"/>
        <v>-12.967342778673451</v>
      </c>
      <c r="DC77" s="66">
        <f t="shared" si="1811"/>
        <v>8.1522589940391974</v>
      </c>
      <c r="DD77" s="66">
        <f t="shared" si="1811"/>
        <v>3.8421143662338064</v>
      </c>
      <c r="DE77" s="66">
        <f t="shared" si="1811"/>
        <v>-5.2035805280584828</v>
      </c>
      <c r="DF77" s="66">
        <f t="shared" si="1811"/>
        <v>-1.9336446196318913</v>
      </c>
      <c r="DG77" s="66">
        <f t="shared" si="1811"/>
        <v>-5.5209247330096805</v>
      </c>
      <c r="DH77" s="66">
        <f t="shared" si="1811"/>
        <v>9.1873550730668274</v>
      </c>
      <c r="DI77" s="66">
        <f t="shared" si="1811"/>
        <v>-1.7000359494864781</v>
      </c>
      <c r="DJ77" s="66">
        <f t="shared" si="1811"/>
        <v>-0.64859642522999694</v>
      </c>
      <c r="DK77" s="66">
        <f t="shared" si="1811"/>
        <v>-9.5891667211418845</v>
      </c>
      <c r="DL77" s="66">
        <f t="shared" si="1811"/>
        <v>8.056028289640027</v>
      </c>
      <c r="DM77" s="66">
        <f t="shared" si="1811"/>
        <v>-1.5351229972339842</v>
      </c>
      <c r="DN77" s="66">
        <f t="shared" si="1811"/>
        <v>2.5606292208171455</v>
      </c>
      <c r="DO77" s="66">
        <f t="shared" si="1811"/>
        <v>-0.32632103803078572</v>
      </c>
      <c r="DP77" s="66">
        <f t="shared" si="1811"/>
        <v>-0.41975106794164274</v>
      </c>
      <c r="DQ77" s="66">
        <f t="shared" si="1811"/>
        <v>6.5128786232504954</v>
      </c>
      <c r="DR77" s="66">
        <f t="shared" si="1811"/>
        <v>8.4485206026752024</v>
      </c>
      <c r="DS77" s="66">
        <f t="shared" si="1811"/>
        <v>-12.53458690678112</v>
      </c>
      <c r="DT77" s="66">
        <f t="shared" si="1811"/>
        <v>12.944860378577093</v>
      </c>
      <c r="DU77" s="66">
        <f t="shared" si="1811"/>
        <v>-7.5151007848531464</v>
      </c>
      <c r="DV77" s="66">
        <f t="shared" si="1811"/>
        <v>0.87947165145281225</v>
      </c>
      <c r="DW77" s="66">
        <f t="shared" si="1811"/>
        <v>8.8414347482070212</v>
      </c>
      <c r="DX77" s="66">
        <f t="shared" si="1811"/>
        <v>5.9420807459932501</v>
      </c>
      <c r="DY77" s="66">
        <f t="shared" si="1811"/>
        <v>2.4206010342613826</v>
      </c>
      <c r="DZ77" s="66">
        <f t="shared" si="1811"/>
        <v>4.8552418395967356</v>
      </c>
      <c r="EA77" s="66">
        <f t="shared" si="1811"/>
        <v>13.893005751602395</v>
      </c>
      <c r="EB77" s="66">
        <f t="shared" si="1811"/>
        <v>8.0022388982343031</v>
      </c>
      <c r="EC77" s="66">
        <f t="shared" si="1811"/>
        <v>3.995095312652408</v>
      </c>
      <c r="ED77" s="66">
        <f t="shared" si="1811"/>
        <v>6.9444724974275562</v>
      </c>
      <c r="EE77" s="66">
        <f t="shared" si="1811"/>
        <v>4.4713408900150853</v>
      </c>
      <c r="EF77" s="66">
        <f t="shared" si="1811"/>
        <v>14.4971826714277</v>
      </c>
      <c r="EG77" s="66">
        <f t="shared" si="1811"/>
        <v>-0.11570167038763568</v>
      </c>
      <c r="EH77" s="66">
        <f t="shared" si="1811"/>
        <v>7.6595273829022759</v>
      </c>
      <c r="EI77" s="66">
        <f t="shared" si="1811"/>
        <v>4.4290146198229019</v>
      </c>
      <c r="EJ77" s="66">
        <f t="shared" ref="EJ77:GU77" si="1812">IFERROR(((EJ69/EI69)^4-1)*100, "n/a")</f>
        <v>2.4204654157599537</v>
      </c>
      <c r="EK77" s="66">
        <f t="shared" si="1812"/>
        <v>4.5079430319946656</v>
      </c>
      <c r="EL77" s="66">
        <f t="shared" si="1812"/>
        <v>-0.69830210370562806</v>
      </c>
      <c r="EM77" s="66">
        <f t="shared" si="1812"/>
        <v>4.5419655278045035</v>
      </c>
      <c r="EN77" s="66">
        <f t="shared" si="1812"/>
        <v>-0.4373569759661744</v>
      </c>
      <c r="EO77" s="66">
        <f t="shared" si="1812"/>
        <v>3.1054170536188197</v>
      </c>
      <c r="EP77" s="66">
        <f t="shared" si="1812"/>
        <v>0.14515102393453105</v>
      </c>
      <c r="EQ77" s="66">
        <f t="shared" si="1812"/>
        <v>10.779083285067781</v>
      </c>
      <c r="ER77" s="66">
        <f t="shared" si="1812"/>
        <v>-2.7280658228233223</v>
      </c>
      <c r="ES77" s="66">
        <f t="shared" si="1812"/>
        <v>-3.5804668120394956</v>
      </c>
      <c r="ET77" s="66">
        <f t="shared" si="1812"/>
        <v>5.9830457289965944</v>
      </c>
      <c r="EU77" s="66">
        <f t="shared" si="1812"/>
        <v>-2.3502591252618221</v>
      </c>
      <c r="EV77" s="66">
        <f t="shared" si="1812"/>
        <v>6.7136524991469715</v>
      </c>
      <c r="EW77" s="66">
        <f t="shared" si="1812"/>
        <v>3.4773207863312949</v>
      </c>
      <c r="EX77" s="66">
        <f t="shared" si="1812"/>
        <v>6.8005250336654388</v>
      </c>
      <c r="EY77" s="66">
        <f t="shared" si="1812"/>
        <v>6.1499313126621269</v>
      </c>
      <c r="EZ77" s="66">
        <f t="shared" si="1812"/>
        <v>8.7556174961332935</v>
      </c>
      <c r="FA77" s="66">
        <f t="shared" si="1812"/>
        <v>5.1047974559048859</v>
      </c>
      <c r="FB77" s="66">
        <f t="shared" si="1812"/>
        <v>5.1418450286268902</v>
      </c>
      <c r="FC77" s="66">
        <f t="shared" si="1812"/>
        <v>5.1767245568081544</v>
      </c>
      <c r="FD77" s="66">
        <f t="shared" si="1812"/>
        <v>9.732368455895557</v>
      </c>
      <c r="FE77" s="66">
        <f t="shared" si="1812"/>
        <v>3.6465665009253634</v>
      </c>
      <c r="FF77" s="66">
        <f t="shared" si="1812"/>
        <v>6.1943843072105764</v>
      </c>
      <c r="FG77" s="66">
        <f t="shared" si="1812"/>
        <v>4.6512898596121843</v>
      </c>
      <c r="FH77" s="66">
        <f t="shared" si="1812"/>
        <v>5.4363825062047511</v>
      </c>
      <c r="FI77" s="66">
        <f t="shared" si="1812"/>
        <v>-1.7025884389936352</v>
      </c>
      <c r="FJ77" s="66">
        <f t="shared" si="1812"/>
        <v>-0.56256568754923242</v>
      </c>
      <c r="FK77" s="66">
        <f t="shared" si="1812"/>
        <v>-5.3846770374805564</v>
      </c>
      <c r="FL77" s="66">
        <f t="shared" si="1812"/>
        <v>-1.4382865718621796</v>
      </c>
      <c r="FM77" s="66">
        <f t="shared" si="1812"/>
        <v>-8.3429339666642122</v>
      </c>
      <c r="FN77" s="66">
        <f t="shared" si="1812"/>
        <v>1.5540932106643757</v>
      </c>
      <c r="FO77" s="66">
        <f t="shared" si="1812"/>
        <v>0</v>
      </c>
      <c r="FP77" s="66">
        <f t="shared" si="1812"/>
        <v>-3.1331931157743131</v>
      </c>
      <c r="FQ77" s="66">
        <f t="shared" si="1812"/>
        <v>0.8092084508391606</v>
      </c>
      <c r="FR77" s="66">
        <f t="shared" si="1812"/>
        <v>-7.7532740155514812</v>
      </c>
      <c r="FS77" s="66">
        <f t="shared" si="1812"/>
        <v>-8.8533400561611622</v>
      </c>
      <c r="FT77" s="66">
        <f t="shared" si="1812"/>
        <v>-3.2264414566727351</v>
      </c>
      <c r="FU77" s="66">
        <f t="shared" si="1812"/>
        <v>-5.6474123276472943</v>
      </c>
      <c r="FV77" s="66">
        <f t="shared" si="1812"/>
        <v>-6.7370158585364877</v>
      </c>
      <c r="FW77" s="66">
        <f t="shared" si="1812"/>
        <v>0.40458478371998563</v>
      </c>
      <c r="FX77" s="66">
        <f t="shared" si="1812"/>
        <v>-3.7464209023740813</v>
      </c>
      <c r="FY77" s="66">
        <f t="shared" si="1812"/>
        <v>4.6981802764533898</v>
      </c>
      <c r="FZ77" s="66">
        <f t="shared" si="1812"/>
        <v>-5.9383384719330685</v>
      </c>
      <c r="GA77" s="66">
        <f t="shared" si="1812"/>
        <v>2.1645911094254844</v>
      </c>
      <c r="GB77" s="66">
        <f t="shared" si="1812"/>
        <v>1.0550855327265962</v>
      </c>
      <c r="GC77" s="66">
        <f t="shared" si="1812"/>
        <v>-0.60723447714531309</v>
      </c>
      <c r="GD77" s="66">
        <f t="shared" si="1812"/>
        <v>2.3227042437292234</v>
      </c>
      <c r="GE77" s="66">
        <f t="shared" si="1812"/>
        <v>0.20217329916476512</v>
      </c>
      <c r="GF77" s="66">
        <f t="shared" si="1812"/>
        <v>-1.5723358847840374</v>
      </c>
      <c r="GG77" s="66">
        <f t="shared" si="1812"/>
        <v>1.6316481586974074</v>
      </c>
      <c r="GH77" s="66">
        <f t="shared" si="1812"/>
        <v>0.47193580640274568</v>
      </c>
      <c r="GI77" s="66">
        <f t="shared" si="1812"/>
        <v>-3.3606384916584631E-2</v>
      </c>
      <c r="GJ77" s="66">
        <f t="shared" si="1812"/>
        <v>2.4079983656993154</v>
      </c>
      <c r="GK77" s="66">
        <f t="shared" si="1812"/>
        <v>-1.296794854792771</v>
      </c>
      <c r="GL77" s="66">
        <f t="shared" si="1812"/>
        <v>4.0838895678857012</v>
      </c>
      <c r="GM77" s="66">
        <f t="shared" si="1812"/>
        <v>2.6478645538242418</v>
      </c>
      <c r="GN77" s="66">
        <f t="shared" si="1812"/>
        <v>3.6428293562889458</v>
      </c>
      <c r="GO77" s="66">
        <f t="shared" si="1812"/>
        <v>3.5428515847120812</v>
      </c>
      <c r="GP77" s="66">
        <f>IFERROR(((GP69/GO69)^4-1)*100, "n/a")</f>
        <v>1.5641251216963692</v>
      </c>
      <c r="GQ77" s="66">
        <f t="shared" si="1812"/>
        <v>0.17272158311867347</v>
      </c>
      <c r="GR77" s="66">
        <f t="shared" si="1812"/>
        <v>0.18433360982066382</v>
      </c>
      <c r="GS77" s="66">
        <f t="shared" si="1812"/>
        <v>0.24134548719021431</v>
      </c>
      <c r="GT77" s="66">
        <f t="shared" si="1812"/>
        <v>0.28700053328294395</v>
      </c>
      <c r="GU77" s="66">
        <f t="shared" si="1812"/>
        <v>0.3072690192863492</v>
      </c>
      <c r="GV77" s="66">
        <f t="shared" ref="GV77:HC77" si="1813">IFERROR(((GV69/GU69)^4-1)*100, "n/a")</f>
        <v>0.32541906658001274</v>
      </c>
      <c r="GW77" s="66">
        <f t="shared" si="1813"/>
        <v>-0.428405424617051</v>
      </c>
      <c r="GX77" s="66">
        <f t="shared" si="1813"/>
        <v>-0.13225322882526314</v>
      </c>
      <c r="GY77" s="66">
        <f t="shared" si="1813"/>
        <v>9.9395329651885689E-2</v>
      </c>
      <c r="GZ77" s="66">
        <f t="shared" si="1813"/>
        <v>9.9370637212592428E-2</v>
      </c>
      <c r="HA77" s="66">
        <f t="shared" si="1813"/>
        <v>-0.16524821496208819</v>
      </c>
      <c r="HB77" s="66">
        <f t="shared" si="1813"/>
        <v>-0.19833059440714784</v>
      </c>
      <c r="HC77" s="66">
        <f t="shared" si="1813"/>
        <v>-1.5710049482287491</v>
      </c>
      <c r="HD77" s="66"/>
      <c r="HE77" s="66"/>
      <c r="HF77" s="66"/>
      <c r="HG77" s="66"/>
      <c r="HH77" s="66"/>
      <c r="HI77" s="66"/>
      <c r="HJ77" s="66"/>
      <c r="HK77" s="66"/>
      <c r="HL77" s="66"/>
      <c r="HM77" s="66"/>
      <c r="HN77" s="66"/>
      <c r="HO77" s="66"/>
      <c r="HP77" s="66"/>
      <c r="HQ77" s="66"/>
      <c r="HR77" s="66"/>
      <c r="HS77" s="66"/>
      <c r="HT77" s="66"/>
      <c r="HU77" s="66"/>
      <c r="HV77" s="66"/>
      <c r="HW77" s="66"/>
      <c r="HX77" s="66"/>
      <c r="HY77" s="66"/>
      <c r="HZ77" s="66"/>
      <c r="IA77" s="66"/>
      <c r="IB77" s="66"/>
      <c r="IC77" s="66"/>
      <c r="ID77" s="66"/>
      <c r="IE77" s="66"/>
    </row>
    <row r="78" spans="1:239" s="25" customFormat="1">
      <c r="A78" s="34" t="s">
        <v>423</v>
      </c>
      <c r="B78" t="s">
        <v>411</v>
      </c>
      <c r="C78" s="60">
        <f t="shared" ref="C78:BN78" si="1814">IFERROR(C72/C$23, "n/a")</f>
        <v>0.12709284627092846</v>
      </c>
      <c r="D78" s="60">
        <f t="shared" si="1814"/>
        <v>0.1234776091437137</v>
      </c>
      <c r="E78" s="60">
        <f t="shared" si="1814"/>
        <v>0.12190406039959489</v>
      </c>
      <c r="F78" s="60">
        <f t="shared" si="1814"/>
        <v>0.12263457652030131</v>
      </c>
      <c r="G78" s="60">
        <f t="shared" si="1814"/>
        <v>0.11742424242424243</v>
      </c>
      <c r="H78" s="60">
        <f t="shared" si="1814"/>
        <v>0.11614632880740294</v>
      </c>
      <c r="I78" s="60">
        <f t="shared" si="1814"/>
        <v>0.11513967903540799</v>
      </c>
      <c r="J78" s="60">
        <f t="shared" si="1814"/>
        <v>0.11316474838276064</v>
      </c>
      <c r="K78" s="60">
        <f t="shared" si="1814"/>
        <v>0.11490329920364051</v>
      </c>
      <c r="L78" s="60">
        <f t="shared" si="1814"/>
        <v>0.11386607706885658</v>
      </c>
      <c r="M78" s="60">
        <f t="shared" si="1814"/>
        <v>0.10754687742135442</v>
      </c>
      <c r="N78" s="60">
        <f t="shared" si="1814"/>
        <v>0.10700579426593422</v>
      </c>
      <c r="O78" s="60">
        <f t="shared" si="1814"/>
        <v>0.10627949183303086</v>
      </c>
      <c r="P78" s="60">
        <f t="shared" si="1814"/>
        <v>0.10361411698139895</v>
      </c>
      <c r="Q78" s="60">
        <f t="shared" si="1814"/>
        <v>0.10057190682103501</v>
      </c>
      <c r="R78" s="60">
        <f t="shared" si="1814"/>
        <v>9.9979678927047344E-2</v>
      </c>
      <c r="S78" s="60">
        <f t="shared" si="1814"/>
        <v>0.10240075107296136</v>
      </c>
      <c r="T78" s="60">
        <f t="shared" si="1814"/>
        <v>0.1012352133847461</v>
      </c>
      <c r="U78" s="60">
        <f t="shared" si="1814"/>
        <v>0.10282051282051283</v>
      </c>
      <c r="V78" s="60">
        <f t="shared" si="1814"/>
        <v>0.10464462086641245</v>
      </c>
      <c r="W78" s="60">
        <f t="shared" si="1814"/>
        <v>0.1043252273992946</v>
      </c>
      <c r="X78" s="60">
        <f t="shared" si="1814"/>
        <v>0.10254858042254374</v>
      </c>
      <c r="Y78" s="60">
        <f t="shared" si="1814"/>
        <v>0.10299450228096853</v>
      </c>
      <c r="Z78" s="60">
        <f t="shared" si="1814"/>
        <v>0.10262231808377796</v>
      </c>
      <c r="AA78" s="60">
        <f t="shared" si="1814"/>
        <v>9.9752815160670139E-2</v>
      </c>
      <c r="AB78" s="60">
        <f t="shared" si="1814"/>
        <v>9.8526156670085838E-2</v>
      </c>
      <c r="AC78" s="60">
        <f t="shared" si="1814"/>
        <v>9.8006996713664807E-2</v>
      </c>
      <c r="AD78" s="60">
        <f t="shared" si="1814"/>
        <v>9.8330145272191485E-2</v>
      </c>
      <c r="AE78" s="60">
        <f t="shared" si="1814"/>
        <v>9.7656642864326668E-2</v>
      </c>
      <c r="AF78" s="60">
        <f t="shared" si="1814"/>
        <v>9.6745950678534948E-2</v>
      </c>
      <c r="AG78" s="60">
        <f t="shared" si="1814"/>
        <v>9.5303280623082368E-2</v>
      </c>
      <c r="AH78" s="60">
        <f t="shared" si="1814"/>
        <v>9.5319502841565401E-2</v>
      </c>
      <c r="AI78" s="60">
        <f t="shared" si="1814"/>
        <v>9.4788451062284368E-2</v>
      </c>
      <c r="AJ78" s="60">
        <f t="shared" si="1814"/>
        <v>9.3069137073254427E-2</v>
      </c>
      <c r="AK78" s="60">
        <f t="shared" si="1814"/>
        <v>9.2730992442904267E-2</v>
      </c>
      <c r="AL78" s="60">
        <f t="shared" si="1814"/>
        <v>9.196980096087852E-2</v>
      </c>
      <c r="AM78" s="60">
        <f t="shared" si="1814"/>
        <v>9.1704266603340454E-2</v>
      </c>
      <c r="AN78" s="60">
        <f t="shared" si="1814"/>
        <v>9.1694967582587217E-2</v>
      </c>
      <c r="AO78" s="60">
        <f t="shared" si="1814"/>
        <v>9.1355525566051879E-2</v>
      </c>
      <c r="AP78" s="60">
        <f t="shared" si="1814"/>
        <v>9.1523183670472491E-2</v>
      </c>
      <c r="AQ78" s="60">
        <f t="shared" si="1814"/>
        <v>9.359093841852463E-2</v>
      </c>
      <c r="AR78" s="60">
        <f t="shared" si="1814"/>
        <v>9.8841781654393362E-2</v>
      </c>
      <c r="AS78" s="60">
        <f t="shared" si="1814"/>
        <v>9.6656747768247869E-2</v>
      </c>
      <c r="AT78" s="60">
        <f t="shared" si="1814"/>
        <v>9.5726152197213296E-2</v>
      </c>
      <c r="AU78" s="60">
        <f t="shared" si="1814"/>
        <v>9.5128352858331738E-2</v>
      </c>
      <c r="AV78" s="60">
        <f t="shared" si="1814"/>
        <v>9.8624505928853745E-2</v>
      </c>
      <c r="AW78" s="60">
        <f t="shared" si="1814"/>
        <v>9.7344047107894252E-2</v>
      </c>
      <c r="AX78" s="60">
        <f t="shared" si="1814"/>
        <v>0.10037186052182394</v>
      </c>
      <c r="AY78" s="60">
        <f t="shared" si="1814"/>
        <v>0.10228140365879729</v>
      </c>
      <c r="AZ78" s="60">
        <f t="shared" si="1814"/>
        <v>0.10291116446578631</v>
      </c>
      <c r="BA78" s="60">
        <f t="shared" si="1814"/>
        <v>0.10441731277663903</v>
      </c>
      <c r="BB78" s="60">
        <f t="shared" si="1814"/>
        <v>0.10700640686533829</v>
      </c>
      <c r="BC78" s="60">
        <f t="shared" si="1814"/>
        <v>0.10666781827604076</v>
      </c>
      <c r="BD78" s="60">
        <f t="shared" si="1814"/>
        <v>0.10626466972169442</v>
      </c>
      <c r="BE78" s="60">
        <f t="shared" si="1814"/>
        <v>0.10690664642740974</v>
      </c>
      <c r="BF78" s="60">
        <f t="shared" si="1814"/>
        <v>0.10124647534719478</v>
      </c>
      <c r="BG78" s="60">
        <f t="shared" si="1814"/>
        <v>0.10040684731711061</v>
      </c>
      <c r="BH78" s="60">
        <f t="shared" si="1814"/>
        <v>0.1018306065442937</v>
      </c>
      <c r="BI78" s="60">
        <f t="shared" si="1814"/>
        <v>0.10136375878363489</v>
      </c>
      <c r="BJ78" s="60">
        <f t="shared" si="1814"/>
        <v>0.10425203683170225</v>
      </c>
      <c r="BK78" s="60">
        <f t="shared" si="1814"/>
        <v>0.10278473831024539</v>
      </c>
      <c r="BL78" s="60">
        <f t="shared" si="1814"/>
        <v>0.10414677873757248</v>
      </c>
      <c r="BM78" s="60">
        <f t="shared" si="1814"/>
        <v>0.10556670010030091</v>
      </c>
      <c r="BN78" s="60">
        <f t="shared" si="1814"/>
        <v>0.10494813348034471</v>
      </c>
      <c r="BO78" s="60">
        <f t="shared" ref="BO78:DZ78" si="1815">IFERROR(BO72/BO$23, "n/a")</f>
        <v>0.10293041105614588</v>
      </c>
      <c r="BP78" s="60">
        <f t="shared" si="1815"/>
        <v>0.10511957406551822</v>
      </c>
      <c r="BQ78" s="60">
        <f t="shared" si="1815"/>
        <v>0.10745057186882828</v>
      </c>
      <c r="BR78" s="60">
        <f t="shared" si="1815"/>
        <v>0.1051614565441429</v>
      </c>
      <c r="BS78" s="60">
        <f t="shared" si="1815"/>
        <v>0.10420990216424549</v>
      </c>
      <c r="BT78" s="60">
        <f t="shared" si="1815"/>
        <v>0.10428196912321584</v>
      </c>
      <c r="BU78" s="60">
        <f t="shared" si="1815"/>
        <v>0.10320189984850346</v>
      </c>
      <c r="BV78" s="60">
        <f t="shared" si="1815"/>
        <v>0.10257587859424921</v>
      </c>
      <c r="BW78" s="60">
        <f t="shared" si="1815"/>
        <v>9.9696456025545013E-2</v>
      </c>
      <c r="BX78" s="60">
        <f t="shared" si="1815"/>
        <v>9.7668593448940272E-2</v>
      </c>
      <c r="BY78" s="60">
        <f t="shared" si="1815"/>
        <v>9.6047550541379562E-2</v>
      </c>
      <c r="BZ78" s="60">
        <f t="shared" si="1815"/>
        <v>9.7342346513566075E-2</v>
      </c>
      <c r="CA78" s="60">
        <f t="shared" si="1815"/>
        <v>9.433346034510913E-2</v>
      </c>
      <c r="CB78" s="60">
        <f t="shared" si="1815"/>
        <v>9.5198218262806222E-2</v>
      </c>
      <c r="CC78" s="60">
        <f t="shared" si="1815"/>
        <v>9.505917055869649E-2</v>
      </c>
      <c r="CD78" s="60">
        <f t="shared" si="1815"/>
        <v>9.4097995545657009E-2</v>
      </c>
      <c r="CE78" s="60">
        <f t="shared" si="1815"/>
        <v>9.4283719583837092E-2</v>
      </c>
      <c r="CF78" s="60">
        <f t="shared" si="1815"/>
        <v>9.4614093959731541E-2</v>
      </c>
      <c r="CG78" s="60">
        <f t="shared" si="1815"/>
        <v>9.3464780302904366E-2</v>
      </c>
      <c r="CH78" s="60">
        <f t="shared" si="1815"/>
        <v>9.4875680716771868E-2</v>
      </c>
      <c r="CI78" s="60">
        <f t="shared" si="1815"/>
        <v>9.633483563096501E-2</v>
      </c>
      <c r="CJ78" s="60">
        <f t="shared" si="1815"/>
        <v>9.5741729096280342E-2</v>
      </c>
      <c r="CK78" s="60">
        <f t="shared" si="1815"/>
        <v>9.4474612868399421E-2</v>
      </c>
      <c r="CL78" s="60">
        <f t="shared" si="1815"/>
        <v>9.2170165216697256E-2</v>
      </c>
      <c r="CM78" s="60">
        <f t="shared" si="1815"/>
        <v>9.1197686662161506E-2</v>
      </c>
      <c r="CN78" s="60">
        <f t="shared" si="1815"/>
        <v>8.9772516535822452E-2</v>
      </c>
      <c r="CO78" s="60">
        <f t="shared" si="1815"/>
        <v>9.0488228306886367E-2</v>
      </c>
      <c r="CP78" s="60">
        <f t="shared" si="1815"/>
        <v>8.9570111363908508E-2</v>
      </c>
      <c r="CQ78" s="60">
        <f t="shared" si="1815"/>
        <v>8.623226094063452E-2</v>
      </c>
      <c r="CR78" s="60">
        <f t="shared" si="1815"/>
        <v>8.4697968834907267E-2</v>
      </c>
      <c r="CS78" s="60">
        <f t="shared" si="1815"/>
        <v>8.4087705787477665E-2</v>
      </c>
      <c r="CT78" s="60">
        <f t="shared" si="1815"/>
        <v>8.339392902462324E-2</v>
      </c>
      <c r="CU78" s="60">
        <f t="shared" si="1815"/>
        <v>7.9682954593363969E-2</v>
      </c>
      <c r="CV78" s="60">
        <f t="shared" si="1815"/>
        <v>7.8571527135740796E-2</v>
      </c>
      <c r="CW78" s="60">
        <f t="shared" si="1815"/>
        <v>8.0001636862135281E-2</v>
      </c>
      <c r="CX78" s="60">
        <f t="shared" si="1815"/>
        <v>7.7233645862674866E-2</v>
      </c>
      <c r="CY78" s="60">
        <f t="shared" si="1815"/>
        <v>7.6984432952687337E-2</v>
      </c>
      <c r="CZ78" s="60">
        <f t="shared" si="1815"/>
        <v>7.663896583564174E-2</v>
      </c>
      <c r="DA78" s="60">
        <f t="shared" si="1815"/>
        <v>7.5399252905728145E-2</v>
      </c>
      <c r="DB78" s="60">
        <f t="shared" si="1815"/>
        <v>7.2987160023672892E-2</v>
      </c>
      <c r="DC78" s="60">
        <f t="shared" si="1815"/>
        <v>7.368621719514519E-2</v>
      </c>
      <c r="DD78" s="60">
        <f t="shared" si="1815"/>
        <v>7.2465391893237724E-2</v>
      </c>
      <c r="DE78" s="60">
        <f t="shared" si="1815"/>
        <v>7.1057874412770242E-2</v>
      </c>
      <c r="DF78" s="60">
        <f t="shared" si="1815"/>
        <v>6.9844306157534078E-2</v>
      </c>
      <c r="DG78" s="60">
        <f t="shared" si="1815"/>
        <v>6.8243509871213845E-2</v>
      </c>
      <c r="DH78" s="60">
        <f t="shared" si="1815"/>
        <v>6.8929896229515911E-2</v>
      </c>
      <c r="DI78" s="60">
        <f t="shared" si="1815"/>
        <v>6.764556494435979E-2</v>
      </c>
      <c r="DJ78" s="60">
        <f t="shared" si="1815"/>
        <v>6.7215003593470157E-2</v>
      </c>
      <c r="DK78" s="60">
        <f t="shared" si="1815"/>
        <v>6.4535047651271646E-2</v>
      </c>
      <c r="DL78" s="60">
        <f t="shared" si="1815"/>
        <v>6.5453694103481716E-2</v>
      </c>
      <c r="DM78" s="60">
        <f t="shared" si="1815"/>
        <v>6.4531690256657642E-2</v>
      </c>
      <c r="DN78" s="60">
        <f t="shared" si="1815"/>
        <v>6.3933720680008618E-2</v>
      </c>
      <c r="DO78" s="60">
        <f t="shared" si="1815"/>
        <v>6.3234685100825083E-2</v>
      </c>
      <c r="DP78" s="60">
        <f t="shared" si="1815"/>
        <v>6.2976417966863346E-2</v>
      </c>
      <c r="DQ78" s="60">
        <f t="shared" si="1815"/>
        <v>6.3510261415631236E-2</v>
      </c>
      <c r="DR78" s="60">
        <f t="shared" si="1815"/>
        <v>6.4165504980099805E-2</v>
      </c>
      <c r="DS78" s="60">
        <f t="shared" si="1815"/>
        <v>6.2022013616051343E-2</v>
      </c>
      <c r="DT78" s="60">
        <f t="shared" si="1815"/>
        <v>6.2648203987236153E-2</v>
      </c>
      <c r="DU78" s="60">
        <f t="shared" si="1815"/>
        <v>6.14449892439776E-2</v>
      </c>
      <c r="DV78" s="60">
        <f t="shared" si="1815"/>
        <v>6.1155283073091288E-2</v>
      </c>
      <c r="DW78" s="60">
        <f t="shared" si="1815"/>
        <v>6.2360950644043199E-2</v>
      </c>
      <c r="DX78" s="60">
        <f t="shared" si="1815"/>
        <v>6.2852667534771381E-2</v>
      </c>
      <c r="DY78" s="60">
        <f t="shared" si="1815"/>
        <v>6.3635419910723551E-2</v>
      </c>
      <c r="DZ78" s="60">
        <f t="shared" si="1815"/>
        <v>6.4425954241437863E-2</v>
      </c>
      <c r="EA78" s="60">
        <f t="shared" ref="EA78:GL78" si="1816">IFERROR(EA72/EA$23, "n/a")</f>
        <v>6.61692464547224E-2</v>
      </c>
      <c r="EB78" s="60">
        <f t="shared" si="1816"/>
        <v>6.7445745969962917E-2</v>
      </c>
      <c r="EC78" s="60">
        <f t="shared" si="1816"/>
        <v>6.8067066347649682E-2</v>
      </c>
      <c r="ED78" s="60">
        <f t="shared" si="1816"/>
        <v>7.0008580589802652E-2</v>
      </c>
      <c r="EE78" s="60">
        <f t="shared" si="1816"/>
        <v>7.0845441945723606E-2</v>
      </c>
      <c r="EF78" s="60">
        <f t="shared" si="1816"/>
        <v>7.2969795543141022E-2</v>
      </c>
      <c r="EG78" s="60">
        <f t="shared" si="1816"/>
        <v>7.1987412792959476E-2</v>
      </c>
      <c r="EH78" s="60">
        <f t="shared" si="1816"/>
        <v>7.261264476222036E-2</v>
      </c>
      <c r="EI78" s="60">
        <f t="shared" si="1816"/>
        <v>7.309441116759785E-2</v>
      </c>
      <c r="EJ78" s="60">
        <f t="shared" si="1816"/>
        <v>7.3020067718226112E-2</v>
      </c>
      <c r="EK78" s="60">
        <f t="shared" si="1816"/>
        <v>7.3329919615062633E-2</v>
      </c>
      <c r="EL78" s="60">
        <f t="shared" si="1816"/>
        <v>7.2613875934325681E-2</v>
      </c>
      <c r="EM78" s="60">
        <f t="shared" si="1816"/>
        <v>7.2994130692014145E-2</v>
      </c>
      <c r="EN78" s="60">
        <f t="shared" si="1816"/>
        <v>7.2734314484895424E-2</v>
      </c>
      <c r="EO78" s="60">
        <f t="shared" si="1816"/>
        <v>7.2746501913580716E-2</v>
      </c>
      <c r="EP78" s="60">
        <f t="shared" si="1816"/>
        <v>7.2253099615220182E-2</v>
      </c>
      <c r="EQ78" s="60">
        <f t="shared" si="1816"/>
        <v>7.3258403840075273E-2</v>
      </c>
      <c r="ER78" s="60">
        <f t="shared" si="1816"/>
        <v>7.2481054269880288E-2</v>
      </c>
      <c r="ES78" s="60">
        <f t="shared" si="1816"/>
        <v>7.1743284658373888E-2</v>
      </c>
      <c r="ET78" s="60">
        <f t="shared" si="1816"/>
        <v>7.2279371954520846E-2</v>
      </c>
      <c r="EU78" s="60">
        <f t="shared" si="1816"/>
        <v>7.1590445223315452E-2</v>
      </c>
      <c r="EV78" s="60">
        <f t="shared" si="1816"/>
        <v>7.2449660696406723E-2</v>
      </c>
      <c r="EW78" s="60">
        <f t="shared" si="1816"/>
        <v>7.2810457516339869E-2</v>
      </c>
      <c r="EX78" s="60">
        <f t="shared" si="1816"/>
        <v>7.3875285222899559E-2</v>
      </c>
      <c r="EY78" s="60">
        <f t="shared" si="1816"/>
        <v>7.5783222988191928E-2</v>
      </c>
      <c r="EZ78" s="60">
        <f t="shared" si="1816"/>
        <v>7.7369373750472786E-2</v>
      </c>
      <c r="FA78" s="60">
        <f t="shared" si="1816"/>
        <v>7.8778850301984463E-2</v>
      </c>
      <c r="FB78" s="60">
        <f t="shared" si="1816"/>
        <v>8.0902503520038471E-2</v>
      </c>
      <c r="FC78" s="60">
        <f t="shared" si="1816"/>
        <v>8.2184167564000141E-2</v>
      </c>
      <c r="FD78" s="60">
        <f t="shared" si="1816"/>
        <v>8.435925840770854E-2</v>
      </c>
      <c r="FE78" s="60">
        <f t="shared" si="1816"/>
        <v>8.4984362322559168E-2</v>
      </c>
      <c r="FF78" s="60">
        <f t="shared" si="1816"/>
        <v>8.5684987694831835E-2</v>
      </c>
      <c r="FG78" s="60">
        <f t="shared" si="1816"/>
        <v>8.6656160419525327E-2</v>
      </c>
      <c r="FH78" s="60">
        <f t="shared" si="1816"/>
        <v>8.7269949953437259E-2</v>
      </c>
      <c r="FI78" s="60">
        <f t="shared" si="1816"/>
        <v>8.6359989124596317E-2</v>
      </c>
      <c r="FJ78" s="60">
        <f t="shared" si="1816"/>
        <v>8.6025667943939954E-2</v>
      </c>
      <c r="FK78" s="60">
        <f t="shared" si="1816"/>
        <v>8.5353726988446801E-2</v>
      </c>
      <c r="FL78" s="60">
        <f t="shared" si="1816"/>
        <v>8.4653011706095682E-2</v>
      </c>
      <c r="FM78" s="60">
        <f t="shared" si="1816"/>
        <v>8.2606994657482419E-2</v>
      </c>
      <c r="FN78" s="60">
        <f t="shared" si="1816"/>
        <v>8.1739625866489418E-2</v>
      </c>
      <c r="FO78" s="60">
        <f t="shared" si="1816"/>
        <v>8.0874917289853798E-2</v>
      </c>
      <c r="FP78" s="60">
        <f t="shared" si="1816"/>
        <v>7.9753347820434251E-2</v>
      </c>
      <c r="FQ78" s="60">
        <f t="shared" si="1816"/>
        <v>7.9552444455379762E-2</v>
      </c>
      <c r="FR78" s="60">
        <f t="shared" si="1816"/>
        <v>7.7578565795988721E-2</v>
      </c>
      <c r="FS78" s="60">
        <f t="shared" si="1816"/>
        <v>7.4835843955195061E-2</v>
      </c>
      <c r="FT78" s="60">
        <f t="shared" si="1816"/>
        <v>7.4065837635759316E-2</v>
      </c>
      <c r="FU78" s="60">
        <f t="shared" si="1816"/>
        <v>7.2314184477140678E-2</v>
      </c>
      <c r="FV78" s="60">
        <f t="shared" si="1816"/>
        <v>7.1158045085493851E-2</v>
      </c>
      <c r="FW78" s="60">
        <f t="shared" si="1816"/>
        <v>7.0935338451373744E-2</v>
      </c>
      <c r="FX78" s="60">
        <f t="shared" si="1816"/>
        <v>6.9276589883965164E-2</v>
      </c>
      <c r="FY78" s="60">
        <f t="shared" si="1816"/>
        <v>6.9233287057415993E-2</v>
      </c>
      <c r="FZ78" s="60">
        <f t="shared" si="1816"/>
        <v>6.7802786108697485E-2</v>
      </c>
      <c r="GA78" s="60">
        <f t="shared" si="1816"/>
        <v>6.7583359301963228E-2</v>
      </c>
      <c r="GB78" s="60">
        <f t="shared" si="1816"/>
        <v>6.7009488894864799E-2</v>
      </c>
      <c r="GC78" s="60">
        <f t="shared" si="1816"/>
        <v>6.6629934919344727E-2</v>
      </c>
      <c r="GD78" s="60">
        <f t="shared" si="1816"/>
        <v>6.6828662337096278E-2</v>
      </c>
      <c r="GE78" s="60">
        <f t="shared" si="1816"/>
        <v>6.6461695574471333E-2</v>
      </c>
      <c r="GF78" s="60">
        <f t="shared" si="1816"/>
        <v>6.5737874650630079E-2</v>
      </c>
      <c r="GG78" s="60">
        <f t="shared" si="1816"/>
        <v>6.5740760441711538E-2</v>
      </c>
      <c r="GH78" s="60">
        <f t="shared" si="1816"/>
        <v>6.5550708143651992E-2</v>
      </c>
      <c r="GI78" s="60">
        <f t="shared" si="1816"/>
        <v>6.5356475634830352E-2</v>
      </c>
      <c r="GJ78" s="60">
        <f t="shared" si="1816"/>
        <v>6.5292291480492384E-2</v>
      </c>
      <c r="GK78" s="60">
        <f t="shared" si="1816"/>
        <v>6.4518763943414631E-2</v>
      </c>
      <c r="GL78" s="60">
        <f t="shared" si="1816"/>
        <v>6.4573059429804652E-2</v>
      </c>
      <c r="GM78" s="60">
        <f t="shared" ref="GM78:HC78" si="1817">IFERROR(GM72/GM$23, "n/a")</f>
        <v>6.4607554513247845E-2</v>
      </c>
      <c r="GN78" s="60">
        <f t="shared" si="1817"/>
        <v>6.432522205184231E-2</v>
      </c>
      <c r="GO78" s="60">
        <f t="shared" si="1817"/>
        <v>6.4357010775382167E-2</v>
      </c>
      <c r="GP78" s="122">
        <f>IFERROR(GP72/GP$23, "n/a")</f>
        <v>6.4246532065826131E-2</v>
      </c>
      <c r="GQ78" s="122">
        <f t="shared" si="1817"/>
        <v>6.4369499815785228E-2</v>
      </c>
      <c r="GR78" s="60">
        <f t="shared" si="1817"/>
        <v>6.4010462395368575E-2</v>
      </c>
      <c r="GS78" s="60">
        <f t="shared" si="1817"/>
        <v>6.3500745974048714E-2</v>
      </c>
      <c r="GT78" s="60">
        <f t="shared" si="1817"/>
        <v>6.173727015590473E-2</v>
      </c>
      <c r="GU78" s="60">
        <f t="shared" si="1817"/>
        <v>6.0507312854512559E-2</v>
      </c>
      <c r="GV78" s="60">
        <f t="shared" si="1817"/>
        <v>5.9713305858732545E-2</v>
      </c>
      <c r="GW78" s="60">
        <f t="shared" si="1817"/>
        <v>5.9367604175179285E-2</v>
      </c>
      <c r="GX78" s="60">
        <f t="shared" si="1817"/>
        <v>5.909505686353296E-2</v>
      </c>
      <c r="GY78" s="60">
        <f t="shared" si="1817"/>
        <v>5.8861587144500654E-2</v>
      </c>
      <c r="GZ78" s="122">
        <f t="shared" si="1817"/>
        <v>5.8624812524728072E-2</v>
      </c>
      <c r="HA78" s="122">
        <f t="shared" si="1817"/>
        <v>5.8358494056830877E-2</v>
      </c>
      <c r="HB78" s="122">
        <f t="shared" si="1817"/>
        <v>5.8087060679944999E-2</v>
      </c>
      <c r="HC78" s="60">
        <f t="shared" si="1817"/>
        <v>5.7610536458461245E-2</v>
      </c>
      <c r="HD78" s="60"/>
      <c r="HE78" s="60"/>
      <c r="HF78" s="60"/>
      <c r="HG78" s="60"/>
      <c r="HH78" s="60"/>
      <c r="HI78" s="60"/>
      <c r="HJ78" s="60"/>
      <c r="HK78" s="60"/>
      <c r="HL78" s="60"/>
      <c r="HM78" s="60"/>
      <c r="HN78" s="60"/>
      <c r="HO78" s="60"/>
      <c r="HP78" s="60"/>
      <c r="HQ78" s="60"/>
      <c r="HR78" s="60"/>
      <c r="HS78" s="60"/>
      <c r="HT78" s="60"/>
      <c r="HU78" s="60"/>
      <c r="HV78" s="60"/>
      <c r="HW78" s="60"/>
      <c r="HX78" s="60"/>
      <c r="HY78" s="60"/>
      <c r="HZ78" s="60"/>
      <c r="IA78" s="60"/>
      <c r="IB78" s="60"/>
      <c r="IC78" s="60"/>
      <c r="ID78" s="60"/>
      <c r="IE78" s="60"/>
    </row>
    <row r="79" spans="1:239" s="25" customFormat="1">
      <c r="A79" s="34" t="s">
        <v>424</v>
      </c>
      <c r="B79" s="60" t="s">
        <v>398</v>
      </c>
      <c r="C79" s="60" t="str">
        <f>IFERROR(C78*C77, "n/a")</f>
        <v>n/a</v>
      </c>
      <c r="D79" s="60" t="str">
        <f t="shared" ref="D79:S79" si="1818">IFERROR(D78*D77, "n/a")</f>
        <v>n/a</v>
      </c>
      <c r="E79" s="60" t="str">
        <f t="shared" si="1818"/>
        <v>n/a</v>
      </c>
      <c r="F79" s="60" t="str">
        <f t="shared" si="1818"/>
        <v>n/a</v>
      </c>
      <c r="G79" s="60" t="str">
        <f t="shared" si="1818"/>
        <v>n/a</v>
      </c>
      <c r="H79" s="60" t="str">
        <f t="shared" si="1818"/>
        <v>n/a</v>
      </c>
      <c r="I79" s="60" t="str">
        <f t="shared" si="1818"/>
        <v>n/a</v>
      </c>
      <c r="J79" s="60" t="str">
        <f t="shared" si="1818"/>
        <v>n/a</v>
      </c>
      <c r="K79" s="60" t="str">
        <f t="shared" si="1818"/>
        <v>n/a</v>
      </c>
      <c r="L79" s="60">
        <f t="shared" si="1818"/>
        <v>0.44789719376700282</v>
      </c>
      <c r="M79" s="60">
        <f t="shared" si="1818"/>
        <v>-1.8400163700528442</v>
      </c>
      <c r="N79" s="60">
        <f t="shared" si="1818"/>
        <v>0.11155421055801318</v>
      </c>
      <c r="O79" s="60">
        <f t="shared" si="1818"/>
        <v>0.56118532178948033</v>
      </c>
      <c r="P79" s="60">
        <f t="shared" si="1818"/>
        <v>-0.6527836651507517</v>
      </c>
      <c r="Q79" s="60">
        <f t="shared" si="1818"/>
        <v>-1.3502872851869323</v>
      </c>
      <c r="R79" s="60">
        <f t="shared" si="1818"/>
        <v>9.4590691860130555E-2</v>
      </c>
      <c r="S79" s="60">
        <f t="shared" si="1818"/>
        <v>1.0197747854979782</v>
      </c>
      <c r="T79" s="60">
        <f t="shared" ref="T79" si="1819">IFERROR(T78*T77, "n/a")</f>
        <v>-0.13875552345144532</v>
      </c>
      <c r="U79" s="60">
        <f t="shared" ref="U79:Z79" si="1820">IFERROR(U78*U77, "n/a")</f>
        <v>0.26654206288863258</v>
      </c>
      <c r="V79" s="60">
        <f t="shared" si="1820"/>
        <v>0.42384128317967013</v>
      </c>
      <c r="W79" s="60">
        <f t="shared" si="1820"/>
        <v>-0.43230800793983698</v>
      </c>
      <c r="X79" s="60">
        <f t="shared" si="1820"/>
        <v>-0.40336587113042699</v>
      </c>
      <c r="Y79" s="60">
        <f t="shared" si="1820"/>
        <v>1.1040881790448231</v>
      </c>
      <c r="Z79" s="60">
        <f t="shared" si="1820"/>
        <v>0.13960889012419522</v>
      </c>
      <c r="AA79" s="60">
        <f t="shared" ref="AA79:CL79" si="1821">IFERROR(AA78*AA77, "n/a")</f>
        <v>-0.39138707298438569</v>
      </c>
      <c r="AB79" s="60">
        <f t="shared" si="1821"/>
        <v>-0.13356051855512169</v>
      </c>
      <c r="AC79" s="60">
        <f t="shared" si="1821"/>
        <v>5.7552278024863797E-2</v>
      </c>
      <c r="AD79" s="60">
        <f t="shared" si="1821"/>
        <v>8.9798636984880248E-2</v>
      </c>
      <c r="AE79" s="60">
        <f t="shared" si="1821"/>
        <v>0.26876406143574527</v>
      </c>
      <c r="AF79" s="60">
        <f t="shared" si="1821"/>
        <v>0.50185460900961765</v>
      </c>
      <c r="AG79" s="60">
        <f t="shared" si="1821"/>
        <v>0.38771910730668119</v>
      </c>
      <c r="AH79" s="60">
        <f t="shared" si="1821"/>
        <v>-0.26141862134244326</v>
      </c>
      <c r="AI79" s="60">
        <f t="shared" si="1821"/>
        <v>2.4069424757617863E-2</v>
      </c>
      <c r="AJ79" s="60">
        <f t="shared" si="1821"/>
        <v>0.74079814969072577</v>
      </c>
      <c r="AK79" s="60">
        <f t="shared" si="1821"/>
        <v>0.24455213859578076</v>
      </c>
      <c r="AL79" s="60">
        <f t="shared" si="1821"/>
        <v>0.31648831968145169</v>
      </c>
      <c r="AM79" s="60">
        <f t="shared" si="1821"/>
        <v>-5.6045224255243699E-2</v>
      </c>
      <c r="AN79" s="60">
        <f t="shared" si="1821"/>
        <v>0.37695591518530097</v>
      </c>
      <c r="AO79" s="60">
        <f t="shared" si="1821"/>
        <v>8.9099518396886637E-2</v>
      </c>
      <c r="AP79" s="60">
        <f t="shared" si="1821"/>
        <v>3.887803288748979E-2</v>
      </c>
      <c r="AQ79" s="60">
        <f t="shared" si="1821"/>
        <v>1.037479039792331</v>
      </c>
      <c r="AR79" s="60">
        <f t="shared" si="1821"/>
        <v>0.80426567078192535</v>
      </c>
      <c r="AS79" s="60">
        <f t="shared" si="1821"/>
        <v>-0.43394119497493411</v>
      </c>
      <c r="AT79" s="60">
        <f t="shared" si="1821"/>
        <v>0.19175655627333046</v>
      </c>
      <c r="AU79" s="60">
        <f t="shared" si="1821"/>
        <v>0.76960286176868453</v>
      </c>
      <c r="AV79" s="60">
        <f t="shared" si="1821"/>
        <v>1.0528207191660632</v>
      </c>
      <c r="AW79" s="60">
        <f t="shared" si="1821"/>
        <v>-0.16147404528947104</v>
      </c>
      <c r="AX79" s="60">
        <f t="shared" si="1821"/>
        <v>0.7432413831421073</v>
      </c>
      <c r="AY79" s="60">
        <f t="shared" si="1821"/>
        <v>2.8097340413591979E-2</v>
      </c>
      <c r="AZ79" s="60">
        <f t="shared" si="1821"/>
        <v>0.17037910394143244</v>
      </c>
      <c r="BA79" s="60">
        <f t="shared" si="1821"/>
        <v>0.70143091021935389</v>
      </c>
      <c r="BB79" s="60">
        <f t="shared" si="1821"/>
        <v>1.0485945635622818</v>
      </c>
      <c r="BC79" s="60">
        <f t="shared" si="1821"/>
        <v>0.68805518438957092</v>
      </c>
      <c r="BD79" s="60">
        <f t="shared" si="1821"/>
        <v>0.81325886528110203</v>
      </c>
      <c r="BE79" s="60">
        <f t="shared" si="1821"/>
        <v>1.1503351222133338</v>
      </c>
      <c r="BF79" s="60">
        <f t="shared" si="1821"/>
        <v>-1.2496646200579256</v>
      </c>
      <c r="BG79" s="60">
        <f t="shared" si="1821"/>
        <v>0.34832737310047696</v>
      </c>
      <c r="BH79" s="60">
        <f t="shared" si="1821"/>
        <v>1.2907021769252507</v>
      </c>
      <c r="BI79" s="60">
        <f t="shared" si="1821"/>
        <v>-3.9833431904474283E-2</v>
      </c>
      <c r="BJ79" s="60">
        <f t="shared" si="1821"/>
        <v>1.4058606092131651</v>
      </c>
      <c r="BK79" s="60">
        <f t="shared" si="1821"/>
        <v>0.37779107348489493</v>
      </c>
      <c r="BL79" s="60">
        <f t="shared" si="1821"/>
        <v>1.1422816885423186</v>
      </c>
      <c r="BM79" s="60">
        <f t="shared" si="1821"/>
        <v>1.3170390766554236</v>
      </c>
      <c r="BN79" s="60">
        <f t="shared" si="1821"/>
        <v>2.3492773505221057E-2</v>
      </c>
      <c r="BO79" s="60">
        <f t="shared" si="1821"/>
        <v>-0.11456331381144363</v>
      </c>
      <c r="BP79" s="60">
        <f t="shared" si="1821"/>
        <v>1.4296240685672523</v>
      </c>
      <c r="BQ79" s="60">
        <f t="shared" si="1821"/>
        <v>1.5676401644675768</v>
      </c>
      <c r="BR79" s="60">
        <f t="shared" si="1821"/>
        <v>-0.4857114246304865</v>
      </c>
      <c r="BS79" s="60">
        <f t="shared" si="1821"/>
        <v>0.2726196762315401</v>
      </c>
      <c r="BT79" s="60">
        <f t="shared" si="1821"/>
        <v>0.5793642621445676</v>
      </c>
      <c r="BU79" s="60">
        <f t="shared" si="1821"/>
        <v>-5.5741225947235337E-2</v>
      </c>
      <c r="BV79" s="60">
        <f t="shared" si="1821"/>
        <v>0.71049061783869571</v>
      </c>
      <c r="BW79" s="60">
        <f t="shared" si="1821"/>
        <v>-1.0960828896280632</v>
      </c>
      <c r="BX79" s="60">
        <f t="shared" si="1821"/>
        <v>-0.28941356516290756</v>
      </c>
      <c r="BY79" s="60">
        <f t="shared" si="1821"/>
        <v>-0.18248869822721425</v>
      </c>
      <c r="BZ79" s="60">
        <f t="shared" si="1821"/>
        <v>1.1273624392536845</v>
      </c>
      <c r="CA79" s="60">
        <f t="shared" si="1821"/>
        <v>-0.67155772800316316</v>
      </c>
      <c r="CB79" s="60">
        <f t="shared" si="1821"/>
        <v>0.79800910169001293</v>
      </c>
      <c r="CC79" s="60">
        <f t="shared" si="1821"/>
        <v>0.31555553819979665</v>
      </c>
      <c r="CD79" s="60">
        <f t="shared" si="1821"/>
        <v>-0.1731199175608357</v>
      </c>
      <c r="CE79" s="60">
        <f t="shared" si="1821"/>
        <v>0.64369615064344776</v>
      </c>
      <c r="CF79" s="60">
        <f t="shared" si="1821"/>
        <v>5.0139333708106679E-2</v>
      </c>
      <c r="CG79" s="60">
        <f t="shared" si="1821"/>
        <v>-0.16597106697270561</v>
      </c>
      <c r="CH79" s="60">
        <f t="shared" si="1821"/>
        <v>4.6550384651329643E-2</v>
      </c>
      <c r="CI79" s="60">
        <f t="shared" si="1821"/>
        <v>0.4473913772043564</v>
      </c>
      <c r="CJ79" s="60">
        <f t="shared" si="1821"/>
        <v>0.15918596087064216</v>
      </c>
      <c r="CK79" s="60">
        <f t="shared" si="1821"/>
        <v>-0.49067100763620414</v>
      </c>
      <c r="CL79" s="60">
        <f t="shared" si="1821"/>
        <v>-0.88823151614084195</v>
      </c>
      <c r="CM79" s="60">
        <f t="shared" ref="CM79:EX79" si="1822">IFERROR(CM78*CM77, "n/a")</f>
        <v>0.13774108020887016</v>
      </c>
      <c r="CN79" s="60">
        <f t="shared" si="1822"/>
        <v>-9.2917001791733095E-2</v>
      </c>
      <c r="CO79" s="60">
        <f t="shared" si="1822"/>
        <v>0.51988922919734859</v>
      </c>
      <c r="CP79" s="60">
        <f t="shared" si="1822"/>
        <v>2.579278547635842E-2</v>
      </c>
      <c r="CQ79" s="60">
        <f t="shared" si="1822"/>
        <v>-1.0752937392329474</v>
      </c>
      <c r="CR79" s="60">
        <f t="shared" si="1822"/>
        <v>-0.350408185624907</v>
      </c>
      <c r="CS79" s="60">
        <f t="shared" si="1822"/>
        <v>-0.12556207342963058</v>
      </c>
      <c r="CT79" s="60">
        <f t="shared" si="1822"/>
        <v>5.7612172123436098E-2</v>
      </c>
      <c r="CU79" s="60">
        <f t="shared" si="1822"/>
        <v>-1.0563785540555022</v>
      </c>
      <c r="CV79" s="60">
        <f t="shared" si="1822"/>
        <v>-0.13216695301110354</v>
      </c>
      <c r="CW79" s="60">
        <f t="shared" si="1822"/>
        <v>0.80539772286280975</v>
      </c>
      <c r="CX79" s="60">
        <f t="shared" si="1822"/>
        <v>-0.78145350883001174</v>
      </c>
      <c r="CY79" s="60">
        <f t="shared" si="1822"/>
        <v>-8.597205725033305E-2</v>
      </c>
      <c r="CZ79" s="60">
        <f t="shared" si="1822"/>
        <v>-0.10290416793175014</v>
      </c>
      <c r="DA79" s="60">
        <f t="shared" si="1822"/>
        <v>-0.23874319514369102</v>
      </c>
      <c r="DB79" s="60">
        <f t="shared" si="1822"/>
        <v>-0.94644952246885827</v>
      </c>
      <c r="DC79" s="60">
        <f t="shared" si="1822"/>
        <v>0.6007091268658481</v>
      </c>
      <c r="DD79" s="60">
        <f t="shared" si="1822"/>
        <v>0.2784203232477715</v>
      </c>
      <c r="DE79" s="60">
        <f t="shared" si="1822"/>
        <v>-0.36975537165951633</v>
      </c>
      <c r="DF79" s="60">
        <f t="shared" si="1822"/>
        <v>-0.13505406681343834</v>
      </c>
      <c r="DG79" s="60">
        <f t="shared" si="1822"/>
        <v>-0.37676728151537481</v>
      </c>
      <c r="DH79" s="60">
        <f t="shared" si="1822"/>
        <v>0.63328343181021296</v>
      </c>
      <c r="DI79" s="60">
        <f t="shared" si="1822"/>
        <v>-0.11499989222873391</v>
      </c>
      <c r="DJ79" s="60">
        <f t="shared" si="1822"/>
        <v>-4.3595411052546142E-2</v>
      </c>
      <c r="DK79" s="60">
        <f t="shared" si="1822"/>
        <v>-0.61883733128487983</v>
      </c>
      <c r="DL79" s="60">
        <f t="shared" si="1822"/>
        <v>0.52729681135909334</v>
      </c>
      <c r="DM79" s="60">
        <f t="shared" si="1822"/>
        <v>-9.9064081763375375E-2</v>
      </c>
      <c r="DN79" s="60">
        <f t="shared" si="1822"/>
        <v>0.16371055336879148</v>
      </c>
      <c r="DO79" s="60">
        <f t="shared" si="1822"/>
        <v>-2.06348080816511E-2</v>
      </c>
      <c r="DP79" s="60">
        <f t="shared" si="1822"/>
        <v>-2.6434418696730147E-2</v>
      </c>
      <c r="DQ79" s="60">
        <f t="shared" si="1822"/>
        <v>0.41363462393091543</v>
      </c>
      <c r="DR79" s="60">
        <f t="shared" si="1822"/>
        <v>0.54210359080543147</v>
      </c>
      <c r="DS79" s="60">
        <f t="shared" si="1822"/>
        <v>-0.77742031980395754</v>
      </c>
      <c r="DT79" s="60">
        <f t="shared" si="1822"/>
        <v>0.81097225358338876</v>
      </c>
      <c r="DU79" s="60">
        <f t="shared" si="1822"/>
        <v>-0.46176528689270918</v>
      </c>
      <c r="DV79" s="60">
        <f t="shared" si="1822"/>
        <v>5.3784337799355812E-2</v>
      </c>
      <c r="DW79" s="60">
        <f t="shared" si="1822"/>
        <v>0.55136027595546655</v>
      </c>
      <c r="DX79" s="60">
        <f t="shared" si="1822"/>
        <v>0.37347562559268005</v>
      </c>
      <c r="DY79" s="60">
        <f t="shared" si="1822"/>
        <v>0.1540359632515548</v>
      </c>
      <c r="DZ79" s="60">
        <f t="shared" si="1822"/>
        <v>0.31280358858897389</v>
      </c>
      <c r="EA79" s="60">
        <f t="shared" si="1822"/>
        <v>0.91928972157465472</v>
      </c>
      <c r="EB79" s="60">
        <f t="shared" si="1822"/>
        <v>0.53971697192126677</v>
      </c>
      <c r="EC79" s="60">
        <f t="shared" si="1822"/>
        <v>0.27193441771149574</v>
      </c>
      <c r="ED79" s="60">
        <f t="shared" si="1822"/>
        <v>0.48617266248982516</v>
      </c>
      <c r="EE79" s="60">
        <f t="shared" si="1822"/>
        <v>0.31677412144310385</v>
      </c>
      <c r="EF79" s="60">
        <f t="shared" si="1822"/>
        <v>1.0578564554856462</v>
      </c>
      <c r="EG79" s="60">
        <f t="shared" si="1822"/>
        <v>-8.3290639070296661E-3</v>
      </c>
      <c r="EH79" s="60">
        <f t="shared" si="1822"/>
        <v>0.55617854090118235</v>
      </c>
      <c r="EI79" s="60">
        <f t="shared" si="1822"/>
        <v>0.32373621568863725</v>
      </c>
      <c r="EJ79" s="60">
        <f t="shared" si="1822"/>
        <v>0.17674254856841615</v>
      </c>
      <c r="EK79" s="60">
        <f t="shared" si="1822"/>
        <v>0.33056710016545054</v>
      </c>
      <c r="EL79" s="60">
        <f t="shared" si="1822"/>
        <v>-5.0706422323159105E-2</v>
      </c>
      <c r="EM79" s="60">
        <f t="shared" si="1822"/>
        <v>0.33153682533518491</v>
      </c>
      <c r="EN79" s="60">
        <f t="shared" si="1822"/>
        <v>-3.1810859832086577E-2</v>
      </c>
      <c r="EO79" s="60">
        <f t="shared" si="1822"/>
        <v>0.22590822763354765</v>
      </c>
      <c r="EP79" s="60">
        <f t="shared" si="1822"/>
        <v>1.048761139159288E-2</v>
      </c>
      <c r="EQ79" s="60">
        <f t="shared" si="1822"/>
        <v>0.78965843632330068</v>
      </c>
      <c r="ER79" s="60">
        <f t="shared" si="1822"/>
        <v>-0.19773308695586284</v>
      </c>
      <c r="ES79" s="60">
        <f t="shared" si="1822"/>
        <v>-0.25687444970600998</v>
      </c>
      <c r="ET79" s="60">
        <f t="shared" si="1822"/>
        <v>0.43245078766705219</v>
      </c>
      <c r="EU79" s="60">
        <f t="shared" si="1822"/>
        <v>-0.16825609716765377</v>
      </c>
      <c r="EV79" s="60">
        <f t="shared" si="1822"/>
        <v>0.48640184559678112</v>
      </c>
      <c r="EW79" s="60">
        <f t="shared" si="1822"/>
        <v>0.2531853173838603</v>
      </c>
      <c r="EX79" s="60">
        <f t="shared" si="1822"/>
        <v>0.50239072652750294</v>
      </c>
      <c r="EY79" s="60">
        <f t="shared" ref="EY79:HC79" si="1823">IFERROR(EY78*EY77, "n/a")</f>
        <v>0.46606161602953788</v>
      </c>
      <c r="EZ79" s="60">
        <f t="shared" si="1823"/>
        <v>0.6774166424745155</v>
      </c>
      <c r="FA79" s="60">
        <f t="shared" si="1823"/>
        <v>0.40215007460068214</v>
      </c>
      <c r="FB79" s="60">
        <f t="shared" si="1823"/>
        <v>0.41598813552797931</v>
      </c>
      <c r="FC79" s="60">
        <f t="shared" si="1823"/>
        <v>0.4254447984093957</v>
      </c>
      <c r="FD79" s="60">
        <f t="shared" si="1823"/>
        <v>0.8210153854899247</v>
      </c>
      <c r="FE79" s="60">
        <f t="shared" si="1823"/>
        <v>0.3099011287479479</v>
      </c>
      <c r="FF79" s="60">
        <f t="shared" si="1823"/>
        <v>0.53076574314039771</v>
      </c>
      <c r="FG79" s="60">
        <f t="shared" si="1823"/>
        <v>0.40306292023226487</v>
      </c>
      <c r="FH79" s="60">
        <f t="shared" si="1823"/>
        <v>0.47443282924423047</v>
      </c>
      <c r="FI79" s="60">
        <f t="shared" si="1823"/>
        <v>-0.14703551907515375</v>
      </c>
      <c r="FJ79" s="60">
        <f t="shared" si="1823"/>
        <v>-4.8395089033764542E-2</v>
      </c>
      <c r="FK79" s="60">
        <f t="shared" si="1823"/>
        <v>-0.45960225377807395</v>
      </c>
      <c r="FL79" s="60">
        <f t="shared" si="1823"/>
        <v>-0.12175529000456932</v>
      </c>
      <c r="FM79" s="60">
        <f t="shared" si="1823"/>
        <v>-0.68918470161195922</v>
      </c>
      <c r="FN79" s="60">
        <f t="shared" si="1823"/>
        <v>0.12703099760135739</v>
      </c>
      <c r="FO79" s="60">
        <f t="shared" si="1823"/>
        <v>0</v>
      </c>
      <c r="FP79" s="60">
        <f t="shared" si="1823"/>
        <v>-0.24988264035093891</v>
      </c>
      <c r="FQ79" s="60">
        <f t="shared" si="1823"/>
        <v>6.4374510338206223E-2</v>
      </c>
      <c r="FR79" s="60">
        <f t="shared" si="1823"/>
        <v>-0.60148787834979023</v>
      </c>
      <c r="FS79" s="60">
        <f t="shared" si="1823"/>
        <v>-0.66254717492515458</v>
      </c>
      <c r="FT79" s="60">
        <f t="shared" si="1823"/>
        <v>-0.23896908907120556</v>
      </c>
      <c r="FU79" s="60">
        <f t="shared" si="1823"/>
        <v>-0.4083880168799649</v>
      </c>
      <c r="FV79" s="60">
        <f t="shared" si="1823"/>
        <v>-0.47939287820342646</v>
      </c>
      <c r="FW79" s="60">
        <f t="shared" si="1823"/>
        <v>2.8699358565453026E-2</v>
      </c>
      <c r="FX79" s="60">
        <f t="shared" si="1823"/>
        <v>-0.25953926438648395</v>
      </c>
      <c r="FY79" s="60">
        <f t="shared" si="1823"/>
        <v>0.32527046372718754</v>
      </c>
      <c r="FZ79" s="60">
        <f t="shared" si="1823"/>
        <v>-0.40263589325352733</v>
      </c>
      <c r="GA79" s="60">
        <f t="shared" si="1823"/>
        <v>0.14629033869013772</v>
      </c>
      <c r="GB79" s="60">
        <f t="shared" si="1823"/>
        <v>7.0700742288375362E-2</v>
      </c>
      <c r="GC79" s="60">
        <f t="shared" si="1823"/>
        <v>-4.0459993692974532E-2</v>
      </c>
      <c r="GD79" s="60">
        <f t="shared" si="1823"/>
        <v>0.15522321761312086</v>
      </c>
      <c r="GE79" s="60">
        <f t="shared" si="1823"/>
        <v>1.343678026237514E-2</v>
      </c>
      <c r="GF79" s="60">
        <f t="shared" si="1823"/>
        <v>-0.10336201930262059</v>
      </c>
      <c r="GG79" s="60">
        <f t="shared" si="1823"/>
        <v>0.107265790726086</v>
      </c>
      <c r="GH79" s="60">
        <f t="shared" si="1823"/>
        <v>3.0935726308045433E-2</v>
      </c>
      <c r="GI79" s="60">
        <f t="shared" si="1823"/>
        <v>-2.1963948769754935E-3</v>
      </c>
      <c r="GJ79" s="60">
        <f t="shared" si="1823"/>
        <v>0.15722373117778898</v>
      </c>
      <c r="GK79" s="60">
        <f t="shared" si="1823"/>
        <v>-8.3667601119409449E-2</v>
      </c>
      <c r="GL79" s="60">
        <f t="shared" si="1823"/>
        <v>0.26370924377184263</v>
      </c>
      <c r="GM79" s="60">
        <f t="shared" si="1823"/>
        <v>0.17107205350489638</v>
      </c>
      <c r="GN79" s="60">
        <f t="shared" si="1823"/>
        <v>0.23432580724025623</v>
      </c>
      <c r="GO79" s="60">
        <f t="shared" si="1823"/>
        <v>0.22800733761289518</v>
      </c>
      <c r="GP79" s="122">
        <f>IFERROR(GP78*GP77, "n/a")</f>
        <v>0.10048961478602998</v>
      </c>
      <c r="GQ79" s="122">
        <f t="shared" si="1823"/>
        <v>1.1118001912739584E-2</v>
      </c>
      <c r="GR79" s="60">
        <f t="shared" si="1823"/>
        <v>1.1799279599628145E-2</v>
      </c>
      <c r="GS79" s="60">
        <f t="shared" si="1823"/>
        <v>1.5325618474048827E-2</v>
      </c>
      <c r="GT79" s="60">
        <f t="shared" si="1823"/>
        <v>1.7718629458177839E-2</v>
      </c>
      <c r="GU79" s="60">
        <f t="shared" si="1823"/>
        <v>1.8592022680458384E-2</v>
      </c>
      <c r="GV79" s="60">
        <f t="shared" si="1823"/>
        <v>1.9431848254955551E-2</v>
      </c>
      <c r="GW79" s="60">
        <f t="shared" si="1823"/>
        <v>-2.5433403675164692E-2</v>
      </c>
      <c r="GX79" s="60">
        <f t="shared" si="1823"/>
        <v>-7.8155120778147617E-3</v>
      </c>
      <c r="GY79" s="60">
        <f t="shared" si="1823"/>
        <v>5.8505668580608391E-3</v>
      </c>
      <c r="GZ79" s="122">
        <f t="shared" si="1823"/>
        <v>5.8255849770509982E-3</v>
      </c>
      <c r="HA79" s="122">
        <f t="shared" si="1823"/>
        <v>-9.6436369707669344E-3</v>
      </c>
      <c r="HB79" s="122">
        <f t="shared" si="1823"/>
        <v>-1.1520441272017557E-2</v>
      </c>
      <c r="HC79" s="60">
        <f t="shared" si="1823"/>
        <v>-9.050643784635537E-2</v>
      </c>
      <c r="HD79" s="60"/>
      <c r="HE79" s="60"/>
      <c r="HF79" s="60"/>
      <c r="HG79" s="60"/>
      <c r="HH79" s="60"/>
      <c r="HI79" s="60"/>
      <c r="HJ79" s="60"/>
      <c r="HK79" s="60"/>
      <c r="HL79" s="60"/>
      <c r="HM79" s="60"/>
      <c r="HN79" s="60"/>
      <c r="HO79" s="60"/>
      <c r="HP79" s="60"/>
      <c r="HQ79" s="60"/>
      <c r="HR79" s="60"/>
      <c r="HS79" s="60"/>
      <c r="HT79" s="60"/>
      <c r="HU79" s="60"/>
      <c r="HV79" s="60"/>
      <c r="HW79" s="60"/>
      <c r="HX79" s="60"/>
      <c r="HY79" s="60"/>
      <c r="HZ79" s="60"/>
      <c r="IA79" s="60"/>
      <c r="IB79" s="60"/>
      <c r="IC79" s="60"/>
      <c r="ID79" s="60"/>
      <c r="IE79" s="60"/>
    </row>
    <row r="80" spans="1:239" s="25" customFormat="1">
      <c r="A80" s="34" t="s">
        <v>549</v>
      </c>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c r="AQ80" s="60"/>
      <c r="AR80" s="60"/>
      <c r="AS80" s="60"/>
      <c r="AT80" s="60"/>
      <c r="AU80" s="60"/>
      <c r="AV80" s="60"/>
      <c r="AW80" s="60"/>
      <c r="AX80" s="60"/>
      <c r="AY80" s="60"/>
      <c r="AZ80" s="60"/>
      <c r="BA80" s="60"/>
      <c r="BB80" s="60"/>
      <c r="BC80" s="60"/>
      <c r="BD80" s="60"/>
      <c r="BE80" s="60"/>
      <c r="BF80" s="60"/>
      <c r="BG80" s="60"/>
      <c r="BH80" s="60"/>
      <c r="BI80" s="60"/>
      <c r="BJ80" s="60"/>
      <c r="BK80" s="60"/>
      <c r="BL80" s="60"/>
      <c r="BM80" s="60"/>
      <c r="BN80" s="60"/>
      <c r="BO80" s="60"/>
      <c r="BP80" s="60"/>
      <c r="BQ80" s="60"/>
      <c r="BR80" s="60"/>
      <c r="BS80" s="60"/>
      <c r="BT80" s="60"/>
      <c r="BU80" s="60"/>
      <c r="BV80" s="60"/>
      <c r="BW80" s="60"/>
      <c r="BX80" s="60"/>
      <c r="BY80" s="60"/>
      <c r="BZ80" s="60"/>
      <c r="CA80" s="60"/>
      <c r="CB80" s="60"/>
      <c r="CC80" s="60"/>
      <c r="CD80" s="60"/>
      <c r="CE80" s="60"/>
      <c r="CF80" s="60"/>
      <c r="CG80" s="60"/>
      <c r="CH80" s="60"/>
      <c r="CI80" s="60"/>
      <c r="CJ80" s="60"/>
      <c r="CK80" s="60"/>
      <c r="CL80" s="60"/>
      <c r="CM80" s="60"/>
      <c r="CN80" s="60"/>
      <c r="CO80" s="60"/>
      <c r="CP80" s="60"/>
      <c r="CQ80" s="60"/>
      <c r="CR80" s="60"/>
      <c r="CS80" s="60"/>
      <c r="CT80" s="60"/>
      <c r="CU80" s="60"/>
      <c r="CV80" s="60"/>
      <c r="CW80" s="60"/>
      <c r="CX80" s="60"/>
      <c r="CY80" s="60"/>
      <c r="CZ80" s="60"/>
      <c r="DA80" s="60"/>
      <c r="DB80" s="60"/>
      <c r="DC80" s="60"/>
      <c r="DD80" s="60"/>
      <c r="DE80" s="60"/>
      <c r="DF80" s="60"/>
      <c r="DG80" s="60"/>
      <c r="DH80" s="60"/>
      <c r="DI80" s="60"/>
      <c r="DJ80" s="60"/>
      <c r="DK80" s="60"/>
      <c r="DL80" s="60"/>
      <c r="DM80" s="60"/>
      <c r="DN80" s="60"/>
      <c r="DO80" s="60"/>
      <c r="DP80" s="60"/>
      <c r="DQ80" s="60"/>
      <c r="DR80" s="60"/>
      <c r="DS80" s="60"/>
      <c r="DT80" s="60"/>
      <c r="DU80" s="60"/>
      <c r="DV80" s="60"/>
      <c r="DW80" s="60"/>
      <c r="DX80" s="60"/>
      <c r="DY80" s="60"/>
      <c r="DZ80" s="60"/>
      <c r="EA80" s="60"/>
      <c r="EB80" s="60"/>
      <c r="EC80" s="60"/>
      <c r="ED80" s="60"/>
      <c r="EE80" s="60"/>
      <c r="EF80" s="60"/>
      <c r="EG80" s="60"/>
      <c r="EH80" s="60"/>
      <c r="EI80" s="60"/>
      <c r="EJ80" s="60"/>
      <c r="EK80" s="60"/>
      <c r="EL80" s="60"/>
      <c r="EM80" s="60"/>
      <c r="EN80" s="60"/>
      <c r="EO80" s="60"/>
      <c r="EP80" s="60"/>
      <c r="EQ80" s="60"/>
      <c r="ER80" s="60"/>
      <c r="ES80" s="60"/>
      <c r="ET80" s="60"/>
      <c r="EU80" s="60"/>
      <c r="EV80" s="60"/>
      <c r="EW80" s="60"/>
      <c r="EX80" s="60"/>
      <c r="EY80" s="60"/>
      <c r="EZ80" s="60"/>
      <c r="FA80" s="60"/>
      <c r="FB80" s="60"/>
      <c r="FC80" s="60"/>
      <c r="FD80" s="60"/>
      <c r="FE80" s="60"/>
      <c r="FF80" s="60"/>
      <c r="FG80" s="60"/>
      <c r="FH80" s="60"/>
      <c r="FI80" s="60"/>
      <c r="FJ80" s="60"/>
      <c r="FK80" s="60"/>
      <c r="FL80" s="60"/>
      <c r="FM80" s="60"/>
      <c r="FN80" s="60"/>
      <c r="FO80" s="60"/>
      <c r="FP80" s="60"/>
      <c r="FQ80" s="60"/>
      <c r="FR80" s="60"/>
      <c r="FS80" s="60"/>
      <c r="FT80" s="60"/>
      <c r="FU80" s="60"/>
      <c r="FV80" s="60"/>
      <c r="FW80" s="60"/>
      <c r="FX80" s="60"/>
      <c r="FY80" s="60"/>
      <c r="FZ80" s="60"/>
      <c r="GA80" s="60"/>
      <c r="GB80" s="60"/>
      <c r="GC80" s="60"/>
      <c r="GD80" s="60"/>
      <c r="GE80" s="60"/>
      <c r="GF80" s="60"/>
      <c r="GG80" s="60"/>
      <c r="GH80" s="60"/>
      <c r="GI80" s="60"/>
      <c r="GJ80" s="60"/>
      <c r="GK80" s="60"/>
      <c r="GL80" s="60"/>
      <c r="GM80" s="60"/>
      <c r="GN80" s="60"/>
      <c r="GO80" s="60"/>
      <c r="GP80" s="122"/>
      <c r="GQ80" s="122"/>
      <c r="GR80" s="60"/>
      <c r="GS80" s="60"/>
      <c r="GT80" s="60"/>
      <c r="GU80" s="60"/>
      <c r="GV80" s="60"/>
      <c r="GW80" s="60"/>
      <c r="GX80" s="60"/>
      <c r="GY80" s="60"/>
      <c r="GZ80" s="122"/>
      <c r="HA80" s="122"/>
      <c r="HB80" s="122"/>
      <c r="HC80" s="60"/>
      <c r="HD80" s="60"/>
      <c r="HE80" s="60"/>
      <c r="HF80" s="60"/>
      <c r="HG80" s="60"/>
      <c r="HH80" s="60"/>
      <c r="HI80" s="60"/>
      <c r="HJ80" s="60"/>
      <c r="HK80" s="60"/>
      <c r="HL80" s="60"/>
      <c r="HM80" s="60"/>
      <c r="HN80" s="60"/>
      <c r="HO80" s="60"/>
      <c r="HP80" s="60"/>
      <c r="HQ80" s="60"/>
      <c r="HR80" s="60"/>
      <c r="HS80" s="60"/>
      <c r="HT80" s="60"/>
      <c r="HU80" s="60"/>
      <c r="HV80" s="60"/>
      <c r="HW80" s="60"/>
      <c r="HX80" s="60"/>
      <c r="HY80" s="60"/>
      <c r="HZ80" s="60"/>
      <c r="IA80" s="60"/>
      <c r="IB80" s="60"/>
      <c r="IC80" s="60"/>
      <c r="ID80" s="60"/>
      <c r="IE80" s="60"/>
    </row>
    <row r="81" spans="1:259" s="25" customFormat="1">
      <c r="A81" s="34" t="s">
        <v>422</v>
      </c>
      <c r="B81" s="60" t="s">
        <v>410</v>
      </c>
      <c r="C81" s="66" t="str">
        <f>IFERROR(((C73/B73)^4-1)*100, "n/a")</f>
        <v>n/a</v>
      </c>
      <c r="D81" s="66" t="str">
        <f>IFERROR(((D73/#REF!)^4-1)*100, "n/a")</f>
        <v>n/a</v>
      </c>
      <c r="E81" s="66" t="str">
        <f>IFERROR(((E73/#REF!)^4-1)*100, "n/a")</f>
        <v>n/a</v>
      </c>
      <c r="F81" s="66" t="str">
        <f>IFERROR(((F73/#REF!)^4-1)*100, "n/a")</f>
        <v>n/a</v>
      </c>
      <c r="G81" s="66" t="str">
        <f>IFERROR(((G73/#REF!)^4-1)*100, "n/a")</f>
        <v>n/a</v>
      </c>
      <c r="H81" s="66" t="str">
        <f>IFERROR(((H73/#REF!)^4-1)*100, "n/a")</f>
        <v>n/a</v>
      </c>
      <c r="I81" s="66" t="str">
        <f>IFERROR(((I73/#REF!)^4-1)*100, "n/a")</f>
        <v>n/a</v>
      </c>
      <c r="J81" s="66" t="str">
        <f>IFERROR(((J73/#REF!)^4-1)*100, "n/a")</f>
        <v>n/a</v>
      </c>
      <c r="K81" s="66" t="str">
        <f>IFERROR(((K73/#REF!)^4-1)*100, "n/a")</f>
        <v>n/a</v>
      </c>
      <c r="L81" s="66">
        <f t="shared" ref="L81:BW81" si="1824">IFERROR(((L73/K73)^4-1)*100, "n/a")</f>
        <v>4.0369870440244648</v>
      </c>
      <c r="M81" s="66">
        <f t="shared" si="1824"/>
        <v>9.9125071285679489</v>
      </c>
      <c r="N81" s="66">
        <f t="shared" si="1824"/>
        <v>11.450205655239065</v>
      </c>
      <c r="O81" s="66">
        <f t="shared" si="1824"/>
        <v>9.9787266559485879</v>
      </c>
      <c r="P81" s="66">
        <f t="shared" si="1824"/>
        <v>8.0659951155784384</v>
      </c>
      <c r="Q81" s="66">
        <f t="shared" si="1824"/>
        <v>9.8170408163842371</v>
      </c>
      <c r="R81" s="66">
        <f t="shared" si="1824"/>
        <v>13.381427841270055</v>
      </c>
      <c r="S81" s="66">
        <f t="shared" si="1824"/>
        <v>17.806086732873428</v>
      </c>
      <c r="T81" s="66">
        <f t="shared" si="1824"/>
        <v>20.490094370857403</v>
      </c>
      <c r="U81" s="66">
        <f t="shared" si="1824"/>
        <v>14.497648731871582</v>
      </c>
      <c r="V81" s="66">
        <f t="shared" si="1824"/>
        <v>12.576691049609234</v>
      </c>
      <c r="W81" s="66">
        <f t="shared" si="1824"/>
        <v>21.562690326623859</v>
      </c>
      <c r="X81" s="66">
        <f t="shared" si="1824"/>
        <v>5.0559048717115029</v>
      </c>
      <c r="Y81" s="66">
        <f t="shared" si="1824"/>
        <v>10.804205394734678</v>
      </c>
      <c r="Z81" s="66">
        <f t="shared" si="1824"/>
        <v>10.932856147989224</v>
      </c>
      <c r="AA81" s="66">
        <f t="shared" si="1824"/>
        <v>9.4417728479421434</v>
      </c>
      <c r="AB81" s="66">
        <f t="shared" si="1824"/>
        <v>-2.1669625173136753</v>
      </c>
      <c r="AC81" s="66">
        <f t="shared" si="1824"/>
        <v>0.18319207475292476</v>
      </c>
      <c r="AD81" s="66">
        <f t="shared" si="1824"/>
        <v>3.7101833277382923</v>
      </c>
      <c r="AE81" s="66">
        <f t="shared" si="1824"/>
        <v>12.119562995157128</v>
      </c>
      <c r="AF81" s="66">
        <f t="shared" si="1824"/>
        <v>9.8603722127956317</v>
      </c>
      <c r="AG81" s="66">
        <f t="shared" si="1824"/>
        <v>6.5220347109151477</v>
      </c>
      <c r="AH81" s="66">
        <f t="shared" si="1824"/>
        <v>7.6654536201847145</v>
      </c>
      <c r="AI81" s="66">
        <f t="shared" si="1824"/>
        <v>5.6025687218163034</v>
      </c>
      <c r="AJ81" s="66">
        <f t="shared" si="1824"/>
        <v>20.245395211014426</v>
      </c>
      <c r="AK81" s="66">
        <f t="shared" si="1824"/>
        <v>11.257037148889527</v>
      </c>
      <c r="AL81" s="66">
        <f t="shared" si="1824"/>
        <v>9.7992305225801157</v>
      </c>
      <c r="AM81" s="66">
        <f t="shared" si="1824"/>
        <v>2.5577042836716579</v>
      </c>
      <c r="AN81" s="66">
        <f t="shared" si="1824"/>
        <v>13.683050932343367</v>
      </c>
      <c r="AO81" s="66">
        <f t="shared" si="1824"/>
        <v>15.931124939347585</v>
      </c>
      <c r="AP81" s="66">
        <f t="shared" si="1824"/>
        <v>13.031936482078144</v>
      </c>
      <c r="AQ81" s="66">
        <f t="shared" si="1824"/>
        <v>13.061491354279454</v>
      </c>
      <c r="AR81" s="66">
        <f t="shared" si="1824"/>
        <v>5.7081302321646765</v>
      </c>
      <c r="AS81" s="66">
        <f t="shared" si="1824"/>
        <v>5.3609328827921132</v>
      </c>
      <c r="AT81" s="66">
        <f t="shared" si="1824"/>
        <v>9.156562014472879</v>
      </c>
      <c r="AU81" s="66">
        <f t="shared" si="1824"/>
        <v>17.091728697893551</v>
      </c>
      <c r="AV81" s="66">
        <f t="shared" si="1824"/>
        <v>0.83569162406400554</v>
      </c>
      <c r="AW81" s="66">
        <f t="shared" si="1824"/>
        <v>4.2220149111754868</v>
      </c>
      <c r="AX81" s="66">
        <f t="shared" si="1824"/>
        <v>9.8663733787423666</v>
      </c>
      <c r="AY81" s="66">
        <f t="shared" si="1824"/>
        <v>5.6258445086900366</v>
      </c>
      <c r="AZ81" s="66">
        <f t="shared" si="1824"/>
        <v>8.1663199454904412</v>
      </c>
      <c r="BA81" s="66">
        <f t="shared" si="1824"/>
        <v>6.3653003138815833</v>
      </c>
      <c r="BB81" s="66">
        <f t="shared" si="1824"/>
        <v>8.4568920614369389</v>
      </c>
      <c r="BC81" s="66">
        <f t="shared" si="1824"/>
        <v>4.4661582066917838</v>
      </c>
      <c r="BD81" s="66">
        <f t="shared" si="1824"/>
        <v>3.5437581902475923</v>
      </c>
      <c r="BE81" s="66">
        <f t="shared" si="1824"/>
        <v>7.6712392716978606</v>
      </c>
      <c r="BF81" s="66">
        <f t="shared" si="1824"/>
        <v>3.2360698414808375</v>
      </c>
      <c r="BG81" s="66">
        <f t="shared" si="1824"/>
        <v>11.406911560558708</v>
      </c>
      <c r="BH81" s="66">
        <f t="shared" si="1824"/>
        <v>9.4830589712086457</v>
      </c>
      <c r="BI81" s="66">
        <f t="shared" si="1824"/>
        <v>11.043377890624928</v>
      </c>
      <c r="BJ81" s="66">
        <f t="shared" si="1824"/>
        <v>8.3096668893064098</v>
      </c>
      <c r="BK81" s="66">
        <f t="shared" si="1824"/>
        <v>10.226170459519413</v>
      </c>
      <c r="BL81" s="66">
        <f t="shared" si="1824"/>
        <v>11.736036341604361</v>
      </c>
      <c r="BM81" s="66">
        <f t="shared" si="1824"/>
        <v>10.162841619995632</v>
      </c>
      <c r="BN81" s="66">
        <f t="shared" si="1824"/>
        <v>6.8910312591394352</v>
      </c>
      <c r="BO81" s="66">
        <f t="shared" si="1824"/>
        <v>9.3787721894844864</v>
      </c>
      <c r="BP81" s="66">
        <f t="shared" si="1824"/>
        <v>5.8403751104283641</v>
      </c>
      <c r="BQ81" s="66">
        <f t="shared" si="1824"/>
        <v>7.3841625341015682</v>
      </c>
      <c r="BR81" s="66">
        <f t="shared" si="1824"/>
        <v>6.6596345278283176</v>
      </c>
      <c r="BS81" s="66">
        <f t="shared" si="1824"/>
        <v>8.048952676822374</v>
      </c>
      <c r="BT81" s="66">
        <f t="shared" si="1824"/>
        <v>5.9360668298522823</v>
      </c>
      <c r="BU81" s="66">
        <f t="shared" si="1824"/>
        <v>6.3280594367504328</v>
      </c>
      <c r="BV81" s="66">
        <f t="shared" si="1824"/>
        <v>7.891040647613945</v>
      </c>
      <c r="BW81" s="66">
        <f t="shared" si="1824"/>
        <v>6.6505811629687495</v>
      </c>
      <c r="BX81" s="66">
        <f t="shared" ref="BX81:EI81" si="1825">IFERROR(((BX73/BW73)^4-1)*100, "n/a")</f>
        <v>9.3085258601894658</v>
      </c>
      <c r="BY81" s="66">
        <f t="shared" si="1825"/>
        <v>5.2834666013655607</v>
      </c>
      <c r="BZ81" s="66">
        <f t="shared" si="1825"/>
        <v>9.8013519475594677</v>
      </c>
      <c r="CA81" s="66">
        <f t="shared" si="1825"/>
        <v>8.7628567379445919</v>
      </c>
      <c r="CB81" s="66">
        <f t="shared" si="1825"/>
        <v>10.296490544263337</v>
      </c>
      <c r="CC81" s="66">
        <f t="shared" si="1825"/>
        <v>7.8757760880925121</v>
      </c>
      <c r="CD81" s="66">
        <f t="shared" si="1825"/>
        <v>11.018568775388138</v>
      </c>
      <c r="CE81" s="66">
        <f t="shared" si="1825"/>
        <v>12.488715885938229</v>
      </c>
      <c r="CF81" s="66">
        <f t="shared" si="1825"/>
        <v>4.9465104719896624</v>
      </c>
      <c r="CG81" s="66">
        <f t="shared" si="1825"/>
        <v>8.3476557542750296</v>
      </c>
      <c r="CH81" s="66">
        <f t="shared" si="1825"/>
        <v>11.329357169412656</v>
      </c>
      <c r="CI81" s="66">
        <f t="shared" si="1825"/>
        <v>2.3093736917523255</v>
      </c>
      <c r="CJ81" s="66">
        <f t="shared" si="1825"/>
        <v>4.1026280685658723</v>
      </c>
      <c r="CK81" s="66">
        <f t="shared" si="1825"/>
        <v>5.7547759662248676</v>
      </c>
      <c r="CL81" s="66">
        <f t="shared" si="1825"/>
        <v>6.5445230875670557</v>
      </c>
      <c r="CM81" s="66">
        <f t="shared" si="1825"/>
        <v>8.2850087470037082</v>
      </c>
      <c r="CN81" s="66">
        <f t="shared" si="1825"/>
        <v>4.2477795267880758</v>
      </c>
      <c r="CO81" s="66">
        <f t="shared" si="1825"/>
        <v>3.1673282430947136</v>
      </c>
      <c r="CP81" s="66">
        <f t="shared" si="1825"/>
        <v>2.4437709992221057</v>
      </c>
      <c r="CQ81" s="66">
        <f t="shared" si="1825"/>
        <v>3.7674174167569019</v>
      </c>
      <c r="CR81" s="66">
        <f t="shared" si="1825"/>
        <v>5.7181608900795933</v>
      </c>
      <c r="CS81" s="66">
        <f t="shared" si="1825"/>
        <v>3.3127786608936116</v>
      </c>
      <c r="CT81" s="66">
        <f t="shared" si="1825"/>
        <v>4.0149482278340143</v>
      </c>
      <c r="CU81" s="66">
        <f t="shared" si="1825"/>
        <v>5.0131095636923639</v>
      </c>
      <c r="CV81" s="66">
        <f t="shared" si="1825"/>
        <v>6.9716686315558496</v>
      </c>
      <c r="CW81" s="66">
        <f t="shared" si="1825"/>
        <v>8.5022794060148463</v>
      </c>
      <c r="CX81" s="66">
        <f t="shared" si="1825"/>
        <v>4.9649868086832694</v>
      </c>
      <c r="CY81" s="66">
        <f t="shared" si="1825"/>
        <v>5.4927153364141335</v>
      </c>
      <c r="CZ81" s="66">
        <f t="shared" si="1825"/>
        <v>6.3911522998155279</v>
      </c>
      <c r="DA81" s="66">
        <f t="shared" si="1825"/>
        <v>2.0339115800106722</v>
      </c>
      <c r="DB81" s="66">
        <f t="shared" si="1825"/>
        <v>3.7020288929410672</v>
      </c>
      <c r="DC81" s="66">
        <f t="shared" si="1825"/>
        <v>3.2968052643246981</v>
      </c>
      <c r="DD81" s="66">
        <f t="shared" si="1825"/>
        <v>6.4310700543265265</v>
      </c>
      <c r="DE81" s="66">
        <f t="shared" si="1825"/>
        <v>6.0982515391417857</v>
      </c>
      <c r="DF81" s="66">
        <f t="shared" si="1825"/>
        <v>8.9006014056025151</v>
      </c>
      <c r="DG81" s="66">
        <f t="shared" si="1825"/>
        <v>2.7983888061148487</v>
      </c>
      <c r="DH81" s="66">
        <f t="shared" si="1825"/>
        <v>4.3427590460864529</v>
      </c>
      <c r="DI81" s="66">
        <f t="shared" si="1825"/>
        <v>5.904075674530973</v>
      </c>
      <c r="DJ81" s="66">
        <f t="shared" si="1825"/>
        <v>6.9422106667500261</v>
      </c>
      <c r="DK81" s="66">
        <f t="shared" si="1825"/>
        <v>4.2461801354934714</v>
      </c>
      <c r="DL81" s="66">
        <f t="shared" si="1825"/>
        <v>8.5769135283342059</v>
      </c>
      <c r="DM81" s="66">
        <f t="shared" si="1825"/>
        <v>8.9413747903202001</v>
      </c>
      <c r="DN81" s="66">
        <f t="shared" si="1825"/>
        <v>5.7426350766498269</v>
      </c>
      <c r="DO81" s="66">
        <f t="shared" si="1825"/>
        <v>8.0965834790095226</v>
      </c>
      <c r="DP81" s="66">
        <f t="shared" si="1825"/>
        <v>8.2519122582594306</v>
      </c>
      <c r="DQ81" s="66">
        <f t="shared" si="1825"/>
        <v>9.134135562960477</v>
      </c>
      <c r="DR81" s="66">
        <f t="shared" si="1825"/>
        <v>10.192886582993065</v>
      </c>
      <c r="DS81" s="66">
        <f t="shared" si="1825"/>
        <v>8.3757543535490253</v>
      </c>
      <c r="DT81" s="66">
        <f t="shared" si="1825"/>
        <v>3.7073233866761424</v>
      </c>
      <c r="DU81" s="66">
        <f t="shared" si="1825"/>
        <v>5.9535614161626782</v>
      </c>
      <c r="DV81" s="66">
        <f t="shared" si="1825"/>
        <v>8.4679775917317013</v>
      </c>
      <c r="DW81" s="66">
        <f t="shared" si="1825"/>
        <v>9.9688649135420313</v>
      </c>
      <c r="DX81" s="66">
        <f t="shared" si="1825"/>
        <v>9.4529270700808077</v>
      </c>
      <c r="DY81" s="66">
        <f t="shared" si="1825"/>
        <v>-0.77841843896393481</v>
      </c>
      <c r="DZ81" s="66">
        <f t="shared" si="1825"/>
        <v>8.6528725390879515</v>
      </c>
      <c r="EA81" s="66">
        <f t="shared" si="1825"/>
        <v>6.2075162507611914</v>
      </c>
      <c r="EB81" s="66">
        <f t="shared" si="1825"/>
        <v>4.23157533414531</v>
      </c>
      <c r="EC81" s="66">
        <f t="shared" si="1825"/>
        <v>4.0640949876254773</v>
      </c>
      <c r="ED81" s="66">
        <f t="shared" si="1825"/>
        <v>4.4198939107753965</v>
      </c>
      <c r="EE81" s="66">
        <f t="shared" si="1825"/>
        <v>3.8889535084415616</v>
      </c>
      <c r="EF81" s="66">
        <f t="shared" si="1825"/>
        <v>-1.7278211198501814</v>
      </c>
      <c r="EG81" s="66">
        <f t="shared" si="1825"/>
        <v>4.2885443004300194</v>
      </c>
      <c r="EH81" s="66">
        <f t="shared" si="1825"/>
        <v>2.559312252783541</v>
      </c>
      <c r="EI81" s="66">
        <f t="shared" si="1825"/>
        <v>5.4616051719270198</v>
      </c>
      <c r="EJ81" s="66">
        <f t="shared" ref="EJ81:GU81" si="1826">IFERROR(((EJ73/EI73)^4-1)*100, "n/a")</f>
        <v>6.1245399808931511</v>
      </c>
      <c r="EK81" s="66">
        <f t="shared" si="1826"/>
        <v>5.046875456286215</v>
      </c>
      <c r="EL81" s="66">
        <f t="shared" si="1826"/>
        <v>7.1388506929590978</v>
      </c>
      <c r="EM81" s="66">
        <f t="shared" si="1826"/>
        <v>4.143111420473522</v>
      </c>
      <c r="EN81" s="66">
        <f t="shared" si="1826"/>
        <v>5.0410974848318135</v>
      </c>
      <c r="EO81" s="66">
        <f t="shared" si="1826"/>
        <v>6.7986402680279667</v>
      </c>
      <c r="EP81" s="66">
        <f t="shared" si="1826"/>
        <v>7.1496299697122234</v>
      </c>
      <c r="EQ81" s="66">
        <f t="shared" si="1826"/>
        <v>4.7575230034454741</v>
      </c>
      <c r="ER81" s="66">
        <f t="shared" si="1826"/>
        <v>7.8466380473323882</v>
      </c>
      <c r="ES81" s="66">
        <f t="shared" si="1826"/>
        <v>5.408984076489709</v>
      </c>
      <c r="ET81" s="66">
        <f t="shared" si="1826"/>
        <v>6.1017100604094709</v>
      </c>
      <c r="EU81" s="66">
        <f t="shared" si="1826"/>
        <v>10.484466953606987</v>
      </c>
      <c r="EV81" s="66">
        <f t="shared" si="1826"/>
        <v>6.3257113103460272</v>
      </c>
      <c r="EW81" s="66">
        <f t="shared" si="1826"/>
        <v>5.2859468604111948</v>
      </c>
      <c r="EX81" s="66">
        <f t="shared" si="1826"/>
        <v>6.9364691513584154</v>
      </c>
      <c r="EY81" s="66">
        <f t="shared" si="1826"/>
        <v>4.268202332447002</v>
      </c>
      <c r="EZ81" s="66">
        <f t="shared" si="1826"/>
        <v>6.0468700447602108</v>
      </c>
      <c r="FA81" s="66">
        <f t="shared" si="1826"/>
        <v>7.4983012598858201</v>
      </c>
      <c r="FB81" s="66">
        <f t="shared" si="1826"/>
        <v>-3.5453871491073374</v>
      </c>
      <c r="FC81" s="66">
        <f t="shared" si="1826"/>
        <v>-1.18888679012773</v>
      </c>
      <c r="FD81" s="66">
        <f t="shared" si="1826"/>
        <v>4.4272991213577972</v>
      </c>
      <c r="FE81" s="66">
        <f t="shared" si="1826"/>
        <v>1.473032346443004</v>
      </c>
      <c r="FF81" s="66">
        <f t="shared" si="1826"/>
        <v>0.19332486372516389</v>
      </c>
      <c r="FG81" s="66">
        <f t="shared" si="1826"/>
        <v>-1.7477066325863655</v>
      </c>
      <c r="FH81" s="66">
        <f t="shared" si="1826"/>
        <v>1.2774894313705598</v>
      </c>
      <c r="FI81" s="66">
        <f t="shared" si="1826"/>
        <v>-1.3889791047779765</v>
      </c>
      <c r="FJ81" s="66">
        <f t="shared" si="1826"/>
        <v>-0.55928876113776615</v>
      </c>
      <c r="FK81" s="66">
        <f t="shared" si="1826"/>
        <v>-0.38799329178880182</v>
      </c>
      <c r="FL81" s="66">
        <f t="shared" si="1826"/>
        <v>1.1937250892610107</v>
      </c>
      <c r="FM81" s="66">
        <f t="shared" si="1826"/>
        <v>-1.5421397986362884</v>
      </c>
      <c r="FN81" s="66">
        <f t="shared" si="1826"/>
        <v>-1.9749298254206349</v>
      </c>
      <c r="FO81" s="66">
        <f t="shared" si="1826"/>
        <v>1.9044478428732914</v>
      </c>
      <c r="FP81" s="66">
        <f t="shared" si="1826"/>
        <v>-1.3131162249619632</v>
      </c>
      <c r="FQ81" s="66">
        <f t="shared" si="1826"/>
        <v>0.74001208128660068</v>
      </c>
      <c r="FR81" s="66">
        <f t="shared" si="1826"/>
        <v>3.8233271031556937</v>
      </c>
      <c r="FS81" s="66">
        <f t="shared" si="1826"/>
        <v>4.6505216059978594</v>
      </c>
      <c r="FT81" s="66">
        <f t="shared" si="1826"/>
        <v>3.134323798512928</v>
      </c>
      <c r="FU81" s="66">
        <f t="shared" si="1826"/>
        <v>3.4335315931114829</v>
      </c>
      <c r="FV81" s="66">
        <f t="shared" si="1826"/>
        <v>1.532981649487386</v>
      </c>
      <c r="FW81" s="66">
        <f t="shared" si="1826"/>
        <v>0.60459004892401413</v>
      </c>
      <c r="FX81" s="66">
        <f t="shared" si="1826"/>
        <v>3.7698952886222159</v>
      </c>
      <c r="FY81" s="66">
        <f t="shared" si="1826"/>
        <v>4.0523445535950442</v>
      </c>
      <c r="FZ81" s="66">
        <f t="shared" si="1826"/>
        <v>3.1748479283486564</v>
      </c>
      <c r="GA81" s="66">
        <f t="shared" si="1826"/>
        <v>-0.92671246399826934</v>
      </c>
      <c r="GB81" s="66">
        <f t="shared" si="1826"/>
        <v>8.9156927397803454</v>
      </c>
      <c r="GC81" s="66">
        <f t="shared" si="1826"/>
        <v>3.8019173274348894</v>
      </c>
      <c r="GD81" s="66">
        <f t="shared" si="1826"/>
        <v>-1.6210997724349974</v>
      </c>
      <c r="GE81" s="66">
        <f t="shared" si="1826"/>
        <v>2.38890529103295</v>
      </c>
      <c r="GF81" s="66">
        <f t="shared" si="1826"/>
        <v>2.7145313641117941</v>
      </c>
      <c r="GG81" s="66">
        <f t="shared" si="1826"/>
        <v>2.3190860587779749</v>
      </c>
      <c r="GH81" s="66">
        <f t="shared" si="1826"/>
        <v>2.6609123016612113</v>
      </c>
      <c r="GI81" s="66">
        <f t="shared" si="1826"/>
        <v>3.0364286465509815</v>
      </c>
      <c r="GJ81" s="66">
        <f t="shared" si="1826"/>
        <v>0.40176919421917034</v>
      </c>
      <c r="GK81" s="66">
        <f t="shared" si="1826"/>
        <v>2.406920872886853</v>
      </c>
      <c r="GL81" s="66">
        <f t="shared" si="1826"/>
        <v>5.8138696475714013</v>
      </c>
      <c r="GM81" s="66">
        <f t="shared" si="1826"/>
        <v>4.4685916773616441</v>
      </c>
      <c r="GN81" s="66">
        <f t="shared" si="1826"/>
        <v>5.9565469483615185</v>
      </c>
      <c r="GO81" s="66">
        <f t="shared" si="1826"/>
        <v>5.1099136317227511</v>
      </c>
      <c r="GP81" s="66">
        <f t="shared" si="1826"/>
        <v>2.3069511949025179</v>
      </c>
      <c r="GQ81" s="66">
        <f t="shared" si="1826"/>
        <v>3.8931183071956088</v>
      </c>
      <c r="GR81" s="66">
        <f t="shared" si="1826"/>
        <v>4.0053961857561049</v>
      </c>
      <c r="GS81" s="66">
        <f t="shared" si="1826"/>
        <v>3.8729893047183994</v>
      </c>
      <c r="GT81" s="66">
        <f t="shared" si="1826"/>
        <v>3.8725594285464515</v>
      </c>
      <c r="GU81" s="66">
        <f t="shared" si="1826"/>
        <v>3.6720478282463942</v>
      </c>
      <c r="GV81" s="66">
        <f t="shared" ref="GV81:HC81" si="1827">IFERROR(((GV73/GU73)^4-1)*100, "n/a")</f>
        <v>3.638651213138222</v>
      </c>
      <c r="GW81" s="66">
        <f t="shared" si="1827"/>
        <v>3.6058564817366134</v>
      </c>
      <c r="GX81" s="66">
        <f t="shared" si="1827"/>
        <v>3.6265718896787646</v>
      </c>
      <c r="GY81" s="66">
        <f t="shared" si="1827"/>
        <v>3.6639707116410847</v>
      </c>
      <c r="GZ81" s="66">
        <f t="shared" si="1827"/>
        <v>3.6480624263075745</v>
      </c>
      <c r="HA81" s="66">
        <f t="shared" si="1827"/>
        <v>3.6666686415132599</v>
      </c>
      <c r="HB81" s="66">
        <f t="shared" si="1827"/>
        <v>3.6504075546072379</v>
      </c>
      <c r="HC81" s="66">
        <f t="shared" si="1827"/>
        <v>3.6849632182663461</v>
      </c>
      <c r="HD81" s="66"/>
      <c r="HE81" s="66"/>
      <c r="HF81" s="66"/>
      <c r="HG81" s="66"/>
      <c r="HH81" s="66"/>
      <c r="HI81" s="66"/>
      <c r="HJ81" s="66"/>
      <c r="HK81" s="66"/>
      <c r="HL81" s="66"/>
      <c r="HM81" s="66"/>
      <c r="HN81" s="66"/>
      <c r="HO81" s="66"/>
      <c r="HP81" s="66"/>
      <c r="HQ81" s="66"/>
      <c r="HR81" s="66"/>
      <c r="HS81" s="66"/>
      <c r="HT81" s="66"/>
      <c r="HU81" s="66"/>
      <c r="HV81" s="66"/>
      <c r="HW81" s="66"/>
      <c r="HX81" s="66"/>
      <c r="HY81" s="66"/>
      <c r="HZ81" s="66"/>
      <c r="IA81" s="66"/>
      <c r="IB81" s="66"/>
      <c r="IC81" s="66"/>
      <c r="ID81" s="66"/>
      <c r="IE81" s="66"/>
    </row>
    <row r="82" spans="1:259" s="25" customFormat="1">
      <c r="A82" s="34" t="s">
        <v>423</v>
      </c>
      <c r="B82" s="60" t="s">
        <v>411</v>
      </c>
      <c r="C82" s="60">
        <f t="shared" ref="C82:BN82" si="1828">IFERROR(C76/C$23, "n/a")</f>
        <v>0</v>
      </c>
      <c r="D82" s="60">
        <f t="shared" si="1828"/>
        <v>0</v>
      </c>
      <c r="E82" s="60">
        <f t="shared" si="1828"/>
        <v>0</v>
      </c>
      <c r="F82" s="60">
        <f t="shared" si="1828"/>
        <v>0</v>
      </c>
      <c r="G82" s="60">
        <f t="shared" si="1828"/>
        <v>0</v>
      </c>
      <c r="H82" s="60">
        <f t="shared" si="1828"/>
        <v>0</v>
      </c>
      <c r="I82" s="60">
        <f t="shared" si="1828"/>
        <v>0</v>
      </c>
      <c r="J82" s="60">
        <f t="shared" si="1828"/>
        <v>0</v>
      </c>
      <c r="K82" s="60">
        <f t="shared" si="1828"/>
        <v>0</v>
      </c>
      <c r="L82" s="60">
        <f t="shared" si="1828"/>
        <v>0</v>
      </c>
      <c r="M82" s="60">
        <f t="shared" si="1828"/>
        <v>0</v>
      </c>
      <c r="N82" s="60">
        <f t="shared" si="1828"/>
        <v>0</v>
      </c>
      <c r="O82" s="60">
        <f t="shared" si="1828"/>
        <v>0</v>
      </c>
      <c r="P82" s="60">
        <f t="shared" si="1828"/>
        <v>0</v>
      </c>
      <c r="Q82" s="60">
        <f t="shared" si="1828"/>
        <v>0</v>
      </c>
      <c r="R82" s="60">
        <f t="shared" si="1828"/>
        <v>0</v>
      </c>
      <c r="S82" s="60">
        <f t="shared" si="1828"/>
        <v>0</v>
      </c>
      <c r="T82" s="60">
        <f t="shared" si="1828"/>
        <v>0</v>
      </c>
      <c r="U82" s="60">
        <f t="shared" si="1828"/>
        <v>0</v>
      </c>
      <c r="V82" s="60">
        <f t="shared" si="1828"/>
        <v>0</v>
      </c>
      <c r="W82" s="60">
        <f t="shared" si="1828"/>
        <v>0</v>
      </c>
      <c r="X82" s="60">
        <f t="shared" si="1828"/>
        <v>0</v>
      </c>
      <c r="Y82" s="60">
        <f t="shared" si="1828"/>
        <v>0</v>
      </c>
      <c r="Z82" s="60">
        <f t="shared" si="1828"/>
        <v>0</v>
      </c>
      <c r="AA82" s="60">
        <f t="shared" si="1828"/>
        <v>0</v>
      </c>
      <c r="AB82" s="60">
        <f t="shared" si="1828"/>
        <v>0</v>
      </c>
      <c r="AC82" s="60">
        <f t="shared" si="1828"/>
        <v>0</v>
      </c>
      <c r="AD82" s="60">
        <f t="shared" si="1828"/>
        <v>0</v>
      </c>
      <c r="AE82" s="60">
        <f t="shared" si="1828"/>
        <v>0</v>
      </c>
      <c r="AF82" s="60">
        <f t="shared" si="1828"/>
        <v>0</v>
      </c>
      <c r="AG82" s="60">
        <f t="shared" si="1828"/>
        <v>0</v>
      </c>
      <c r="AH82" s="60">
        <f t="shared" si="1828"/>
        <v>0</v>
      </c>
      <c r="AI82" s="60">
        <f t="shared" si="1828"/>
        <v>0</v>
      </c>
      <c r="AJ82" s="60">
        <f t="shared" si="1828"/>
        <v>0</v>
      </c>
      <c r="AK82" s="60">
        <f t="shared" si="1828"/>
        <v>0</v>
      </c>
      <c r="AL82" s="60">
        <f t="shared" si="1828"/>
        <v>0</v>
      </c>
      <c r="AM82" s="60">
        <f t="shared" si="1828"/>
        <v>0</v>
      </c>
      <c r="AN82" s="60">
        <f t="shared" si="1828"/>
        <v>0</v>
      </c>
      <c r="AO82" s="60">
        <f t="shared" si="1828"/>
        <v>0</v>
      </c>
      <c r="AP82" s="60">
        <f t="shared" si="1828"/>
        <v>0</v>
      </c>
      <c r="AQ82" s="60">
        <f t="shared" si="1828"/>
        <v>0</v>
      </c>
      <c r="AR82" s="60">
        <f t="shared" si="1828"/>
        <v>0</v>
      </c>
      <c r="AS82" s="60">
        <f t="shared" si="1828"/>
        <v>0</v>
      </c>
      <c r="AT82" s="60">
        <f t="shared" si="1828"/>
        <v>0</v>
      </c>
      <c r="AU82" s="60">
        <f t="shared" si="1828"/>
        <v>0</v>
      </c>
      <c r="AV82" s="60">
        <f t="shared" si="1828"/>
        <v>0</v>
      </c>
      <c r="AW82" s="60">
        <f t="shared" si="1828"/>
        <v>0</v>
      </c>
      <c r="AX82" s="60">
        <f t="shared" si="1828"/>
        <v>0</v>
      </c>
      <c r="AY82" s="60">
        <f t="shared" si="1828"/>
        <v>0</v>
      </c>
      <c r="AZ82" s="60">
        <f t="shared" si="1828"/>
        <v>0</v>
      </c>
      <c r="BA82" s="60">
        <f t="shared" si="1828"/>
        <v>0</v>
      </c>
      <c r="BB82" s="60">
        <f t="shared" si="1828"/>
        <v>0</v>
      </c>
      <c r="BC82" s="60">
        <f t="shared" si="1828"/>
        <v>0</v>
      </c>
      <c r="BD82" s="60">
        <f t="shared" si="1828"/>
        <v>0</v>
      </c>
      <c r="BE82" s="60">
        <f t="shared" si="1828"/>
        <v>0</v>
      </c>
      <c r="BF82" s="60">
        <f t="shared" si="1828"/>
        <v>0</v>
      </c>
      <c r="BG82" s="60">
        <f t="shared" si="1828"/>
        <v>0</v>
      </c>
      <c r="BH82" s="60">
        <f t="shared" si="1828"/>
        <v>0</v>
      </c>
      <c r="BI82" s="60">
        <f t="shared" si="1828"/>
        <v>0</v>
      </c>
      <c r="BJ82" s="60">
        <f t="shared" si="1828"/>
        <v>0</v>
      </c>
      <c r="BK82" s="60">
        <f t="shared" si="1828"/>
        <v>0</v>
      </c>
      <c r="BL82" s="60">
        <f t="shared" si="1828"/>
        <v>0</v>
      </c>
      <c r="BM82" s="60">
        <f t="shared" si="1828"/>
        <v>0</v>
      </c>
      <c r="BN82" s="60">
        <f t="shared" si="1828"/>
        <v>0</v>
      </c>
      <c r="BO82" s="60">
        <f t="shared" ref="BO82:DZ82" si="1829">IFERROR(BO76/BO$23, "n/a")</f>
        <v>0</v>
      </c>
      <c r="BP82" s="60">
        <f t="shared" si="1829"/>
        <v>0</v>
      </c>
      <c r="BQ82" s="60">
        <f t="shared" si="1829"/>
        <v>0</v>
      </c>
      <c r="BR82" s="60">
        <f t="shared" si="1829"/>
        <v>0</v>
      </c>
      <c r="BS82" s="60">
        <f t="shared" si="1829"/>
        <v>0</v>
      </c>
      <c r="BT82" s="60">
        <f t="shared" si="1829"/>
        <v>0</v>
      </c>
      <c r="BU82" s="60">
        <f t="shared" si="1829"/>
        <v>0</v>
      </c>
      <c r="BV82" s="60">
        <f t="shared" si="1829"/>
        <v>0</v>
      </c>
      <c r="BW82" s="60">
        <f t="shared" si="1829"/>
        <v>0</v>
      </c>
      <c r="BX82" s="60">
        <f t="shared" si="1829"/>
        <v>0</v>
      </c>
      <c r="BY82" s="60">
        <f t="shared" si="1829"/>
        <v>0</v>
      </c>
      <c r="BZ82" s="60">
        <f t="shared" si="1829"/>
        <v>0</v>
      </c>
      <c r="CA82" s="60">
        <f t="shared" si="1829"/>
        <v>0</v>
      </c>
      <c r="CB82" s="60">
        <f t="shared" si="1829"/>
        <v>0</v>
      </c>
      <c r="CC82" s="60">
        <f t="shared" si="1829"/>
        <v>0</v>
      </c>
      <c r="CD82" s="60">
        <f t="shared" si="1829"/>
        <v>0</v>
      </c>
      <c r="CE82" s="60">
        <f t="shared" si="1829"/>
        <v>0</v>
      </c>
      <c r="CF82" s="60">
        <f t="shared" si="1829"/>
        <v>0</v>
      </c>
      <c r="CG82" s="60">
        <f t="shared" si="1829"/>
        <v>0</v>
      </c>
      <c r="CH82" s="60">
        <f t="shared" si="1829"/>
        <v>0</v>
      </c>
      <c r="CI82" s="60">
        <f t="shared" si="1829"/>
        <v>0</v>
      </c>
      <c r="CJ82" s="60">
        <f t="shared" si="1829"/>
        <v>0</v>
      </c>
      <c r="CK82" s="60">
        <f t="shared" si="1829"/>
        <v>0</v>
      </c>
      <c r="CL82" s="60">
        <f t="shared" si="1829"/>
        <v>0</v>
      </c>
      <c r="CM82" s="60">
        <f t="shared" si="1829"/>
        <v>0</v>
      </c>
      <c r="CN82" s="60">
        <f t="shared" si="1829"/>
        <v>0</v>
      </c>
      <c r="CO82" s="60">
        <f t="shared" si="1829"/>
        <v>0</v>
      </c>
      <c r="CP82" s="60">
        <f t="shared" si="1829"/>
        <v>0</v>
      </c>
      <c r="CQ82" s="60">
        <f t="shared" si="1829"/>
        <v>0</v>
      </c>
      <c r="CR82" s="60">
        <f t="shared" si="1829"/>
        <v>0</v>
      </c>
      <c r="CS82" s="60">
        <f t="shared" si="1829"/>
        <v>0</v>
      </c>
      <c r="CT82" s="60">
        <f t="shared" si="1829"/>
        <v>0</v>
      </c>
      <c r="CU82" s="60">
        <f t="shared" si="1829"/>
        <v>0</v>
      </c>
      <c r="CV82" s="60">
        <f t="shared" si="1829"/>
        <v>0</v>
      </c>
      <c r="CW82" s="60">
        <f t="shared" si="1829"/>
        <v>0</v>
      </c>
      <c r="CX82" s="60">
        <f t="shared" si="1829"/>
        <v>0</v>
      </c>
      <c r="CY82" s="60">
        <f t="shared" si="1829"/>
        <v>0</v>
      </c>
      <c r="CZ82" s="60">
        <f t="shared" si="1829"/>
        <v>0</v>
      </c>
      <c r="DA82" s="60">
        <f t="shared" si="1829"/>
        <v>0</v>
      </c>
      <c r="DB82" s="60">
        <f t="shared" si="1829"/>
        <v>0</v>
      </c>
      <c r="DC82" s="60">
        <f t="shared" si="1829"/>
        <v>0</v>
      </c>
      <c r="DD82" s="60">
        <f t="shared" si="1829"/>
        <v>0</v>
      </c>
      <c r="DE82" s="60">
        <f t="shared" si="1829"/>
        <v>0</v>
      </c>
      <c r="DF82" s="60">
        <f t="shared" si="1829"/>
        <v>0</v>
      </c>
      <c r="DG82" s="60">
        <f t="shared" si="1829"/>
        <v>0</v>
      </c>
      <c r="DH82" s="60">
        <f t="shared" si="1829"/>
        <v>0</v>
      </c>
      <c r="DI82" s="60">
        <f t="shared" si="1829"/>
        <v>0</v>
      </c>
      <c r="DJ82" s="60">
        <f t="shared" si="1829"/>
        <v>0</v>
      </c>
      <c r="DK82" s="60">
        <f t="shared" si="1829"/>
        <v>0</v>
      </c>
      <c r="DL82" s="60">
        <f t="shared" si="1829"/>
        <v>0</v>
      </c>
      <c r="DM82" s="60">
        <f t="shared" si="1829"/>
        <v>0</v>
      </c>
      <c r="DN82" s="60">
        <f t="shared" si="1829"/>
        <v>0</v>
      </c>
      <c r="DO82" s="60">
        <f t="shared" si="1829"/>
        <v>0</v>
      </c>
      <c r="DP82" s="60">
        <f t="shared" si="1829"/>
        <v>0</v>
      </c>
      <c r="DQ82" s="60">
        <f t="shared" si="1829"/>
        <v>0</v>
      </c>
      <c r="DR82" s="60">
        <f t="shared" si="1829"/>
        <v>0</v>
      </c>
      <c r="DS82" s="60">
        <f t="shared" si="1829"/>
        <v>0</v>
      </c>
      <c r="DT82" s="60">
        <f t="shared" si="1829"/>
        <v>0</v>
      </c>
      <c r="DU82" s="60">
        <f t="shared" si="1829"/>
        <v>0</v>
      </c>
      <c r="DV82" s="60">
        <f t="shared" si="1829"/>
        <v>0</v>
      </c>
      <c r="DW82" s="60">
        <f t="shared" si="1829"/>
        <v>0</v>
      </c>
      <c r="DX82" s="60">
        <f t="shared" si="1829"/>
        <v>0</v>
      </c>
      <c r="DY82" s="60">
        <f t="shared" si="1829"/>
        <v>0</v>
      </c>
      <c r="DZ82" s="60">
        <f t="shared" si="1829"/>
        <v>0</v>
      </c>
      <c r="EA82" s="60">
        <f t="shared" ref="EA82:GL82" si="1830">IFERROR(EA76/EA$23, "n/a")</f>
        <v>0</v>
      </c>
      <c r="EB82" s="60">
        <f t="shared" si="1830"/>
        <v>0</v>
      </c>
      <c r="EC82" s="60">
        <f t="shared" si="1830"/>
        <v>0</v>
      </c>
      <c r="ED82" s="60">
        <f t="shared" si="1830"/>
        <v>0</v>
      </c>
      <c r="EE82" s="60">
        <f t="shared" si="1830"/>
        <v>0</v>
      </c>
      <c r="EF82" s="60">
        <f t="shared" si="1830"/>
        <v>0</v>
      </c>
      <c r="EG82" s="60">
        <f t="shared" si="1830"/>
        <v>0</v>
      </c>
      <c r="EH82" s="60">
        <f t="shared" si="1830"/>
        <v>0</v>
      </c>
      <c r="EI82" s="60">
        <f t="shared" si="1830"/>
        <v>0</v>
      </c>
      <c r="EJ82" s="60">
        <f t="shared" si="1830"/>
        <v>0</v>
      </c>
      <c r="EK82" s="60">
        <f t="shared" si="1830"/>
        <v>0</v>
      </c>
      <c r="EL82" s="60">
        <f t="shared" si="1830"/>
        <v>0</v>
      </c>
      <c r="EM82" s="60">
        <f t="shared" si="1830"/>
        <v>0</v>
      </c>
      <c r="EN82" s="60">
        <f t="shared" si="1830"/>
        <v>0</v>
      </c>
      <c r="EO82" s="60">
        <f t="shared" si="1830"/>
        <v>0</v>
      </c>
      <c r="EP82" s="60">
        <f t="shared" si="1830"/>
        <v>0</v>
      </c>
      <c r="EQ82" s="60">
        <f t="shared" si="1830"/>
        <v>0</v>
      </c>
      <c r="ER82" s="60">
        <f t="shared" si="1830"/>
        <v>0</v>
      </c>
      <c r="ES82" s="60">
        <f t="shared" si="1830"/>
        <v>0</v>
      </c>
      <c r="ET82" s="60">
        <f t="shared" si="1830"/>
        <v>0</v>
      </c>
      <c r="EU82" s="60">
        <f t="shared" si="1830"/>
        <v>0</v>
      </c>
      <c r="EV82" s="60">
        <f t="shared" si="1830"/>
        <v>0</v>
      </c>
      <c r="EW82" s="60">
        <f t="shared" si="1830"/>
        <v>0</v>
      </c>
      <c r="EX82" s="60">
        <f t="shared" si="1830"/>
        <v>0</v>
      </c>
      <c r="EY82" s="60">
        <f t="shared" si="1830"/>
        <v>0</v>
      </c>
      <c r="EZ82" s="60">
        <f t="shared" si="1830"/>
        <v>0</v>
      </c>
      <c r="FA82" s="60">
        <f t="shared" si="1830"/>
        <v>0</v>
      </c>
      <c r="FB82" s="60">
        <f t="shared" si="1830"/>
        <v>0</v>
      </c>
      <c r="FC82" s="60">
        <f t="shared" si="1830"/>
        <v>0</v>
      </c>
      <c r="FD82" s="60">
        <f t="shared" si="1830"/>
        <v>0</v>
      </c>
      <c r="FE82" s="60">
        <f t="shared" si="1830"/>
        <v>0</v>
      </c>
      <c r="FF82" s="60">
        <f t="shared" si="1830"/>
        <v>0</v>
      </c>
      <c r="FG82" s="60">
        <f t="shared" si="1830"/>
        <v>0</v>
      </c>
      <c r="FH82" s="60">
        <f t="shared" si="1830"/>
        <v>0</v>
      </c>
      <c r="FI82" s="60">
        <f t="shared" si="1830"/>
        <v>0</v>
      </c>
      <c r="FJ82" s="60">
        <f t="shared" si="1830"/>
        <v>0</v>
      </c>
      <c r="FK82" s="60">
        <f t="shared" si="1830"/>
        <v>0</v>
      </c>
      <c r="FL82" s="60">
        <f t="shared" si="1830"/>
        <v>0</v>
      </c>
      <c r="FM82" s="60">
        <f t="shared" si="1830"/>
        <v>0</v>
      </c>
      <c r="FN82" s="60">
        <f t="shared" si="1830"/>
        <v>0</v>
      </c>
      <c r="FO82" s="60">
        <f t="shared" si="1830"/>
        <v>0</v>
      </c>
      <c r="FP82" s="60">
        <f t="shared" si="1830"/>
        <v>0</v>
      </c>
      <c r="FQ82" s="60">
        <f t="shared" si="1830"/>
        <v>0</v>
      </c>
      <c r="FR82" s="60">
        <f t="shared" si="1830"/>
        <v>0</v>
      </c>
      <c r="FS82" s="60">
        <f t="shared" si="1830"/>
        <v>0</v>
      </c>
      <c r="FT82" s="60">
        <f t="shared" si="1830"/>
        <v>0</v>
      </c>
      <c r="FU82" s="60">
        <f t="shared" si="1830"/>
        <v>0</v>
      </c>
      <c r="FV82" s="60">
        <f t="shared" si="1830"/>
        <v>0</v>
      </c>
      <c r="FW82" s="60">
        <f t="shared" si="1830"/>
        <v>0</v>
      </c>
      <c r="FX82" s="60">
        <f t="shared" si="1830"/>
        <v>0</v>
      </c>
      <c r="FY82" s="60">
        <f t="shared" si="1830"/>
        <v>0</v>
      </c>
      <c r="FZ82" s="60">
        <f t="shared" si="1830"/>
        <v>0</v>
      </c>
      <c r="GA82" s="60">
        <f t="shared" si="1830"/>
        <v>0</v>
      </c>
      <c r="GB82" s="60">
        <f t="shared" si="1830"/>
        <v>0</v>
      </c>
      <c r="GC82" s="60">
        <f t="shared" si="1830"/>
        <v>0</v>
      </c>
      <c r="GD82" s="60">
        <f t="shared" si="1830"/>
        <v>0</v>
      </c>
      <c r="GE82" s="60">
        <f t="shared" si="1830"/>
        <v>0</v>
      </c>
      <c r="GF82" s="60">
        <f t="shared" si="1830"/>
        <v>0</v>
      </c>
      <c r="GG82" s="60">
        <f t="shared" si="1830"/>
        <v>0</v>
      </c>
      <c r="GH82" s="60">
        <f t="shared" si="1830"/>
        <v>0</v>
      </c>
      <c r="GI82" s="60">
        <f t="shared" si="1830"/>
        <v>0</v>
      </c>
      <c r="GJ82" s="60">
        <f t="shared" si="1830"/>
        <v>0</v>
      </c>
      <c r="GK82" s="60">
        <f t="shared" si="1830"/>
        <v>0</v>
      </c>
      <c r="GL82" s="60">
        <f t="shared" si="1830"/>
        <v>0</v>
      </c>
      <c r="GM82" s="60">
        <f t="shared" ref="GM82:HC82" si="1831">IFERROR(GM76/GM$23, "n/a")</f>
        <v>0</v>
      </c>
      <c r="GN82" s="60">
        <f t="shared" si="1831"/>
        <v>0</v>
      </c>
      <c r="GO82" s="60">
        <f t="shared" si="1831"/>
        <v>0</v>
      </c>
      <c r="GP82" s="122">
        <f>IFERROR(GP76/GP$23, "n/a")</f>
        <v>0</v>
      </c>
      <c r="GQ82" s="122">
        <f t="shared" si="1831"/>
        <v>0</v>
      </c>
      <c r="GR82" s="60">
        <f t="shared" si="1831"/>
        <v>0</v>
      </c>
      <c r="GS82" s="60">
        <f t="shared" si="1831"/>
        <v>0</v>
      </c>
      <c r="GT82" s="60">
        <f t="shared" si="1831"/>
        <v>0</v>
      </c>
      <c r="GU82" s="60">
        <f t="shared" si="1831"/>
        <v>0</v>
      </c>
      <c r="GV82" s="60">
        <f t="shared" si="1831"/>
        <v>0</v>
      </c>
      <c r="GW82" s="60">
        <f t="shared" si="1831"/>
        <v>0</v>
      </c>
      <c r="GX82" s="60">
        <f t="shared" si="1831"/>
        <v>0</v>
      </c>
      <c r="GY82" s="60">
        <f t="shared" si="1831"/>
        <v>0</v>
      </c>
      <c r="GZ82" s="122">
        <f t="shared" si="1831"/>
        <v>0</v>
      </c>
      <c r="HA82" s="122">
        <f t="shared" si="1831"/>
        <v>0</v>
      </c>
      <c r="HB82" s="122">
        <f t="shared" si="1831"/>
        <v>0</v>
      </c>
      <c r="HC82" s="60">
        <f t="shared" si="1831"/>
        <v>0</v>
      </c>
      <c r="HD82" s="60"/>
      <c r="HE82" s="60"/>
      <c r="HF82" s="60"/>
      <c r="HG82" s="60"/>
      <c r="HH82" s="60"/>
      <c r="HI82" s="60"/>
      <c r="HJ82" s="60"/>
      <c r="HK82" s="60"/>
      <c r="HL82" s="60"/>
      <c r="HM82" s="60"/>
      <c r="HN82" s="60"/>
      <c r="HO82" s="60"/>
      <c r="HP82" s="60"/>
      <c r="HQ82" s="60"/>
      <c r="HR82" s="60"/>
      <c r="HS82" s="60"/>
      <c r="HT82" s="60"/>
      <c r="HU82" s="60"/>
      <c r="HV82" s="60"/>
      <c r="HW82" s="60"/>
      <c r="HX82" s="60"/>
      <c r="HY82" s="60"/>
      <c r="HZ82" s="60"/>
      <c r="IA82" s="60"/>
      <c r="IB82" s="60"/>
      <c r="IC82" s="60"/>
      <c r="ID82" s="60"/>
      <c r="IE82" s="60"/>
    </row>
    <row r="83" spans="1:259" s="25" customFormat="1">
      <c r="A83" s="34" t="s">
        <v>424</v>
      </c>
      <c r="B83" s="60" t="s">
        <v>398</v>
      </c>
      <c r="C83" s="60" t="str">
        <f>IFERROR(C82*C81, "n/a")</f>
        <v>n/a</v>
      </c>
      <c r="D83" s="60" t="str">
        <f t="shared" ref="D83:BO83" si="1832">IFERROR(D82*D81, "n/a")</f>
        <v>n/a</v>
      </c>
      <c r="E83" s="60" t="str">
        <f t="shared" si="1832"/>
        <v>n/a</v>
      </c>
      <c r="F83" s="60" t="str">
        <f t="shared" si="1832"/>
        <v>n/a</v>
      </c>
      <c r="G83" s="60" t="str">
        <f t="shared" si="1832"/>
        <v>n/a</v>
      </c>
      <c r="H83" s="60" t="str">
        <f t="shared" si="1832"/>
        <v>n/a</v>
      </c>
      <c r="I83" s="60" t="str">
        <f t="shared" si="1832"/>
        <v>n/a</v>
      </c>
      <c r="J83" s="60" t="str">
        <f t="shared" si="1832"/>
        <v>n/a</v>
      </c>
      <c r="K83" s="60" t="str">
        <f t="shared" si="1832"/>
        <v>n/a</v>
      </c>
      <c r="L83" s="60">
        <f t="shared" si="1832"/>
        <v>0</v>
      </c>
      <c r="M83" s="60">
        <f t="shared" si="1832"/>
        <v>0</v>
      </c>
      <c r="N83" s="60">
        <f t="shared" si="1832"/>
        <v>0</v>
      </c>
      <c r="O83" s="60">
        <f t="shared" si="1832"/>
        <v>0</v>
      </c>
      <c r="P83" s="60">
        <f t="shared" si="1832"/>
        <v>0</v>
      </c>
      <c r="Q83" s="60">
        <f t="shared" si="1832"/>
        <v>0</v>
      </c>
      <c r="R83" s="60">
        <f t="shared" si="1832"/>
        <v>0</v>
      </c>
      <c r="S83" s="60">
        <f t="shared" si="1832"/>
        <v>0</v>
      </c>
      <c r="T83" s="60">
        <f t="shared" si="1832"/>
        <v>0</v>
      </c>
      <c r="U83" s="60">
        <f t="shared" si="1832"/>
        <v>0</v>
      </c>
      <c r="V83" s="60">
        <f t="shared" si="1832"/>
        <v>0</v>
      </c>
      <c r="W83" s="60">
        <f t="shared" si="1832"/>
        <v>0</v>
      </c>
      <c r="X83" s="60">
        <f t="shared" si="1832"/>
        <v>0</v>
      </c>
      <c r="Y83" s="60">
        <f t="shared" si="1832"/>
        <v>0</v>
      </c>
      <c r="Z83" s="60">
        <f t="shared" si="1832"/>
        <v>0</v>
      </c>
      <c r="AA83" s="60">
        <f t="shared" si="1832"/>
        <v>0</v>
      </c>
      <c r="AB83" s="60">
        <f t="shared" si="1832"/>
        <v>0</v>
      </c>
      <c r="AC83" s="60">
        <f t="shared" si="1832"/>
        <v>0</v>
      </c>
      <c r="AD83" s="60">
        <f t="shared" si="1832"/>
        <v>0</v>
      </c>
      <c r="AE83" s="60">
        <f t="shared" si="1832"/>
        <v>0</v>
      </c>
      <c r="AF83" s="60">
        <f t="shared" si="1832"/>
        <v>0</v>
      </c>
      <c r="AG83" s="60">
        <f t="shared" si="1832"/>
        <v>0</v>
      </c>
      <c r="AH83" s="60">
        <f t="shared" si="1832"/>
        <v>0</v>
      </c>
      <c r="AI83" s="60">
        <f t="shared" si="1832"/>
        <v>0</v>
      </c>
      <c r="AJ83" s="60">
        <f t="shared" si="1832"/>
        <v>0</v>
      </c>
      <c r="AK83" s="60">
        <f t="shared" si="1832"/>
        <v>0</v>
      </c>
      <c r="AL83" s="60">
        <f t="shared" si="1832"/>
        <v>0</v>
      </c>
      <c r="AM83" s="60">
        <f t="shared" si="1832"/>
        <v>0</v>
      </c>
      <c r="AN83" s="60">
        <f t="shared" si="1832"/>
        <v>0</v>
      </c>
      <c r="AO83" s="60">
        <f t="shared" si="1832"/>
        <v>0</v>
      </c>
      <c r="AP83" s="60">
        <f t="shared" si="1832"/>
        <v>0</v>
      </c>
      <c r="AQ83" s="60">
        <f t="shared" si="1832"/>
        <v>0</v>
      </c>
      <c r="AR83" s="60">
        <f t="shared" si="1832"/>
        <v>0</v>
      </c>
      <c r="AS83" s="60">
        <f t="shared" si="1832"/>
        <v>0</v>
      </c>
      <c r="AT83" s="60">
        <f t="shared" si="1832"/>
        <v>0</v>
      </c>
      <c r="AU83" s="60">
        <f t="shared" si="1832"/>
        <v>0</v>
      </c>
      <c r="AV83" s="60">
        <f t="shared" si="1832"/>
        <v>0</v>
      </c>
      <c r="AW83" s="60">
        <f t="shared" si="1832"/>
        <v>0</v>
      </c>
      <c r="AX83" s="60">
        <f t="shared" si="1832"/>
        <v>0</v>
      </c>
      <c r="AY83" s="60">
        <f t="shared" si="1832"/>
        <v>0</v>
      </c>
      <c r="AZ83" s="60">
        <f t="shared" si="1832"/>
        <v>0</v>
      </c>
      <c r="BA83" s="60">
        <f t="shared" si="1832"/>
        <v>0</v>
      </c>
      <c r="BB83" s="60">
        <f t="shared" si="1832"/>
        <v>0</v>
      </c>
      <c r="BC83" s="60">
        <f t="shared" si="1832"/>
        <v>0</v>
      </c>
      <c r="BD83" s="60">
        <f t="shared" si="1832"/>
        <v>0</v>
      </c>
      <c r="BE83" s="60">
        <f t="shared" si="1832"/>
        <v>0</v>
      </c>
      <c r="BF83" s="60">
        <f t="shared" si="1832"/>
        <v>0</v>
      </c>
      <c r="BG83" s="60">
        <f t="shared" si="1832"/>
        <v>0</v>
      </c>
      <c r="BH83" s="60">
        <f t="shared" si="1832"/>
        <v>0</v>
      </c>
      <c r="BI83" s="60">
        <f t="shared" si="1832"/>
        <v>0</v>
      </c>
      <c r="BJ83" s="60">
        <f t="shared" si="1832"/>
        <v>0</v>
      </c>
      <c r="BK83" s="60">
        <f t="shared" si="1832"/>
        <v>0</v>
      </c>
      <c r="BL83" s="60">
        <f t="shared" si="1832"/>
        <v>0</v>
      </c>
      <c r="BM83" s="60">
        <f t="shared" si="1832"/>
        <v>0</v>
      </c>
      <c r="BN83" s="60">
        <f t="shared" si="1832"/>
        <v>0</v>
      </c>
      <c r="BO83" s="60">
        <f t="shared" si="1832"/>
        <v>0</v>
      </c>
      <c r="BP83" s="60">
        <f t="shared" ref="BP83:EA83" si="1833">IFERROR(BP82*BP81, "n/a")</f>
        <v>0</v>
      </c>
      <c r="BQ83" s="60">
        <f t="shared" si="1833"/>
        <v>0</v>
      </c>
      <c r="BR83" s="60">
        <f t="shared" si="1833"/>
        <v>0</v>
      </c>
      <c r="BS83" s="60">
        <f t="shared" si="1833"/>
        <v>0</v>
      </c>
      <c r="BT83" s="60">
        <f t="shared" si="1833"/>
        <v>0</v>
      </c>
      <c r="BU83" s="60">
        <f t="shared" si="1833"/>
        <v>0</v>
      </c>
      <c r="BV83" s="60">
        <f t="shared" si="1833"/>
        <v>0</v>
      </c>
      <c r="BW83" s="60">
        <f t="shared" si="1833"/>
        <v>0</v>
      </c>
      <c r="BX83" s="60">
        <f t="shared" si="1833"/>
        <v>0</v>
      </c>
      <c r="BY83" s="60">
        <f t="shared" si="1833"/>
        <v>0</v>
      </c>
      <c r="BZ83" s="60">
        <f t="shared" si="1833"/>
        <v>0</v>
      </c>
      <c r="CA83" s="60">
        <f t="shared" si="1833"/>
        <v>0</v>
      </c>
      <c r="CB83" s="60">
        <f t="shared" si="1833"/>
        <v>0</v>
      </c>
      <c r="CC83" s="60">
        <f t="shared" si="1833"/>
        <v>0</v>
      </c>
      <c r="CD83" s="60">
        <f t="shared" si="1833"/>
        <v>0</v>
      </c>
      <c r="CE83" s="60">
        <f t="shared" si="1833"/>
        <v>0</v>
      </c>
      <c r="CF83" s="60">
        <f t="shared" si="1833"/>
        <v>0</v>
      </c>
      <c r="CG83" s="60">
        <f t="shared" si="1833"/>
        <v>0</v>
      </c>
      <c r="CH83" s="60">
        <f t="shared" si="1833"/>
        <v>0</v>
      </c>
      <c r="CI83" s="60">
        <f t="shared" si="1833"/>
        <v>0</v>
      </c>
      <c r="CJ83" s="60">
        <f t="shared" si="1833"/>
        <v>0</v>
      </c>
      <c r="CK83" s="60">
        <f t="shared" si="1833"/>
        <v>0</v>
      </c>
      <c r="CL83" s="60">
        <f t="shared" si="1833"/>
        <v>0</v>
      </c>
      <c r="CM83" s="60">
        <f t="shared" si="1833"/>
        <v>0</v>
      </c>
      <c r="CN83" s="60">
        <f t="shared" si="1833"/>
        <v>0</v>
      </c>
      <c r="CO83" s="60">
        <f t="shared" si="1833"/>
        <v>0</v>
      </c>
      <c r="CP83" s="60">
        <f t="shared" si="1833"/>
        <v>0</v>
      </c>
      <c r="CQ83" s="60">
        <f t="shared" si="1833"/>
        <v>0</v>
      </c>
      <c r="CR83" s="60">
        <f t="shared" si="1833"/>
        <v>0</v>
      </c>
      <c r="CS83" s="60">
        <f t="shared" si="1833"/>
        <v>0</v>
      </c>
      <c r="CT83" s="60">
        <f t="shared" si="1833"/>
        <v>0</v>
      </c>
      <c r="CU83" s="60">
        <f t="shared" si="1833"/>
        <v>0</v>
      </c>
      <c r="CV83" s="60">
        <f t="shared" si="1833"/>
        <v>0</v>
      </c>
      <c r="CW83" s="60">
        <f t="shared" si="1833"/>
        <v>0</v>
      </c>
      <c r="CX83" s="60">
        <f t="shared" si="1833"/>
        <v>0</v>
      </c>
      <c r="CY83" s="60">
        <f t="shared" si="1833"/>
        <v>0</v>
      </c>
      <c r="CZ83" s="60">
        <f t="shared" si="1833"/>
        <v>0</v>
      </c>
      <c r="DA83" s="60">
        <f t="shared" si="1833"/>
        <v>0</v>
      </c>
      <c r="DB83" s="60">
        <f t="shared" si="1833"/>
        <v>0</v>
      </c>
      <c r="DC83" s="60">
        <f t="shared" si="1833"/>
        <v>0</v>
      </c>
      <c r="DD83" s="60">
        <f t="shared" si="1833"/>
        <v>0</v>
      </c>
      <c r="DE83" s="60">
        <f t="shared" si="1833"/>
        <v>0</v>
      </c>
      <c r="DF83" s="60">
        <f t="shared" si="1833"/>
        <v>0</v>
      </c>
      <c r="DG83" s="60">
        <f t="shared" si="1833"/>
        <v>0</v>
      </c>
      <c r="DH83" s="60">
        <f t="shared" si="1833"/>
        <v>0</v>
      </c>
      <c r="DI83" s="60">
        <f t="shared" si="1833"/>
        <v>0</v>
      </c>
      <c r="DJ83" s="60">
        <f t="shared" si="1833"/>
        <v>0</v>
      </c>
      <c r="DK83" s="60">
        <f t="shared" si="1833"/>
        <v>0</v>
      </c>
      <c r="DL83" s="60">
        <f t="shared" si="1833"/>
        <v>0</v>
      </c>
      <c r="DM83" s="60">
        <f t="shared" si="1833"/>
        <v>0</v>
      </c>
      <c r="DN83" s="60">
        <f t="shared" si="1833"/>
        <v>0</v>
      </c>
      <c r="DO83" s="60">
        <f t="shared" si="1833"/>
        <v>0</v>
      </c>
      <c r="DP83" s="60">
        <f t="shared" si="1833"/>
        <v>0</v>
      </c>
      <c r="DQ83" s="60">
        <f t="shared" si="1833"/>
        <v>0</v>
      </c>
      <c r="DR83" s="60">
        <f t="shared" si="1833"/>
        <v>0</v>
      </c>
      <c r="DS83" s="60">
        <f t="shared" si="1833"/>
        <v>0</v>
      </c>
      <c r="DT83" s="60">
        <f t="shared" si="1833"/>
        <v>0</v>
      </c>
      <c r="DU83" s="60">
        <f t="shared" si="1833"/>
        <v>0</v>
      </c>
      <c r="DV83" s="60">
        <f t="shared" si="1833"/>
        <v>0</v>
      </c>
      <c r="DW83" s="60">
        <f t="shared" si="1833"/>
        <v>0</v>
      </c>
      <c r="DX83" s="60">
        <f t="shared" si="1833"/>
        <v>0</v>
      </c>
      <c r="DY83" s="60">
        <f t="shared" si="1833"/>
        <v>0</v>
      </c>
      <c r="DZ83" s="60">
        <f t="shared" si="1833"/>
        <v>0</v>
      </c>
      <c r="EA83" s="60">
        <f t="shared" si="1833"/>
        <v>0</v>
      </c>
      <c r="EB83" s="60">
        <f t="shared" ref="EB83:GM83" si="1834">IFERROR(EB82*EB81, "n/a")</f>
        <v>0</v>
      </c>
      <c r="EC83" s="60">
        <f t="shared" si="1834"/>
        <v>0</v>
      </c>
      <c r="ED83" s="60">
        <f t="shared" si="1834"/>
        <v>0</v>
      </c>
      <c r="EE83" s="60">
        <f t="shared" si="1834"/>
        <v>0</v>
      </c>
      <c r="EF83" s="60">
        <f t="shared" si="1834"/>
        <v>0</v>
      </c>
      <c r="EG83" s="60">
        <f t="shared" si="1834"/>
        <v>0</v>
      </c>
      <c r="EH83" s="60">
        <f t="shared" si="1834"/>
        <v>0</v>
      </c>
      <c r="EI83" s="60">
        <f t="shared" si="1834"/>
        <v>0</v>
      </c>
      <c r="EJ83" s="60">
        <f t="shared" si="1834"/>
        <v>0</v>
      </c>
      <c r="EK83" s="60">
        <f t="shared" si="1834"/>
        <v>0</v>
      </c>
      <c r="EL83" s="60">
        <f t="shared" si="1834"/>
        <v>0</v>
      </c>
      <c r="EM83" s="60">
        <f t="shared" si="1834"/>
        <v>0</v>
      </c>
      <c r="EN83" s="60">
        <f t="shared" si="1834"/>
        <v>0</v>
      </c>
      <c r="EO83" s="60">
        <f t="shared" si="1834"/>
        <v>0</v>
      </c>
      <c r="EP83" s="60">
        <f t="shared" si="1834"/>
        <v>0</v>
      </c>
      <c r="EQ83" s="60">
        <f t="shared" si="1834"/>
        <v>0</v>
      </c>
      <c r="ER83" s="60">
        <f t="shared" si="1834"/>
        <v>0</v>
      </c>
      <c r="ES83" s="60">
        <f t="shared" si="1834"/>
        <v>0</v>
      </c>
      <c r="ET83" s="60">
        <f t="shared" si="1834"/>
        <v>0</v>
      </c>
      <c r="EU83" s="60">
        <f t="shared" si="1834"/>
        <v>0</v>
      </c>
      <c r="EV83" s="60">
        <f t="shared" si="1834"/>
        <v>0</v>
      </c>
      <c r="EW83" s="60">
        <f t="shared" si="1834"/>
        <v>0</v>
      </c>
      <c r="EX83" s="60">
        <f t="shared" si="1834"/>
        <v>0</v>
      </c>
      <c r="EY83" s="60">
        <f t="shared" si="1834"/>
        <v>0</v>
      </c>
      <c r="EZ83" s="60">
        <f t="shared" si="1834"/>
        <v>0</v>
      </c>
      <c r="FA83" s="60">
        <f t="shared" si="1834"/>
        <v>0</v>
      </c>
      <c r="FB83" s="60">
        <f t="shared" si="1834"/>
        <v>0</v>
      </c>
      <c r="FC83" s="60">
        <f t="shared" si="1834"/>
        <v>0</v>
      </c>
      <c r="FD83" s="60">
        <f t="shared" si="1834"/>
        <v>0</v>
      </c>
      <c r="FE83" s="60">
        <f t="shared" si="1834"/>
        <v>0</v>
      </c>
      <c r="FF83" s="60">
        <f t="shared" si="1834"/>
        <v>0</v>
      </c>
      <c r="FG83" s="60">
        <f t="shared" si="1834"/>
        <v>0</v>
      </c>
      <c r="FH83" s="60">
        <f t="shared" si="1834"/>
        <v>0</v>
      </c>
      <c r="FI83" s="60">
        <f t="shared" si="1834"/>
        <v>0</v>
      </c>
      <c r="FJ83" s="60">
        <f t="shared" si="1834"/>
        <v>0</v>
      </c>
      <c r="FK83" s="60">
        <f t="shared" si="1834"/>
        <v>0</v>
      </c>
      <c r="FL83" s="60">
        <f t="shared" si="1834"/>
        <v>0</v>
      </c>
      <c r="FM83" s="60">
        <f t="shared" si="1834"/>
        <v>0</v>
      </c>
      <c r="FN83" s="60">
        <f t="shared" si="1834"/>
        <v>0</v>
      </c>
      <c r="FO83" s="60">
        <f t="shared" si="1834"/>
        <v>0</v>
      </c>
      <c r="FP83" s="60">
        <f t="shared" si="1834"/>
        <v>0</v>
      </c>
      <c r="FQ83" s="60">
        <f t="shared" si="1834"/>
        <v>0</v>
      </c>
      <c r="FR83" s="60">
        <f t="shared" si="1834"/>
        <v>0</v>
      </c>
      <c r="FS83" s="60">
        <f t="shared" si="1834"/>
        <v>0</v>
      </c>
      <c r="FT83" s="60">
        <f t="shared" si="1834"/>
        <v>0</v>
      </c>
      <c r="FU83" s="60">
        <f t="shared" si="1834"/>
        <v>0</v>
      </c>
      <c r="FV83" s="60">
        <f t="shared" si="1834"/>
        <v>0</v>
      </c>
      <c r="FW83" s="60">
        <f t="shared" si="1834"/>
        <v>0</v>
      </c>
      <c r="FX83" s="60">
        <f t="shared" si="1834"/>
        <v>0</v>
      </c>
      <c r="FY83" s="60">
        <f t="shared" si="1834"/>
        <v>0</v>
      </c>
      <c r="FZ83" s="60">
        <f t="shared" si="1834"/>
        <v>0</v>
      </c>
      <c r="GA83" s="60">
        <f t="shared" si="1834"/>
        <v>0</v>
      </c>
      <c r="GB83" s="60">
        <f t="shared" si="1834"/>
        <v>0</v>
      </c>
      <c r="GC83" s="60">
        <f t="shared" si="1834"/>
        <v>0</v>
      </c>
      <c r="GD83" s="60">
        <f t="shared" si="1834"/>
        <v>0</v>
      </c>
      <c r="GE83" s="60">
        <f t="shared" si="1834"/>
        <v>0</v>
      </c>
      <c r="GF83" s="60">
        <f t="shared" si="1834"/>
        <v>0</v>
      </c>
      <c r="GG83" s="60">
        <f t="shared" si="1834"/>
        <v>0</v>
      </c>
      <c r="GH83" s="60">
        <f t="shared" si="1834"/>
        <v>0</v>
      </c>
      <c r="GI83" s="60">
        <f t="shared" si="1834"/>
        <v>0</v>
      </c>
      <c r="GJ83" s="60">
        <f t="shared" si="1834"/>
        <v>0</v>
      </c>
      <c r="GK83" s="60">
        <f t="shared" si="1834"/>
        <v>0</v>
      </c>
      <c r="GL83" s="60">
        <f t="shared" si="1834"/>
        <v>0</v>
      </c>
      <c r="GM83" s="60">
        <f t="shared" si="1834"/>
        <v>0</v>
      </c>
      <c r="GN83" s="60">
        <f t="shared" ref="GN83:HC83" si="1835">IFERROR(GN82*GN81, "n/a")</f>
        <v>0</v>
      </c>
      <c r="GO83" s="60">
        <f t="shared" si="1835"/>
        <v>0</v>
      </c>
      <c r="GP83" s="122">
        <f t="shared" si="1835"/>
        <v>0</v>
      </c>
      <c r="GQ83" s="122">
        <f t="shared" si="1835"/>
        <v>0</v>
      </c>
      <c r="GR83" s="60">
        <f t="shared" si="1835"/>
        <v>0</v>
      </c>
      <c r="GS83" s="60">
        <f t="shared" si="1835"/>
        <v>0</v>
      </c>
      <c r="GT83" s="60">
        <f t="shared" si="1835"/>
        <v>0</v>
      </c>
      <c r="GU83" s="60">
        <f t="shared" si="1835"/>
        <v>0</v>
      </c>
      <c r="GV83" s="60">
        <f t="shared" si="1835"/>
        <v>0</v>
      </c>
      <c r="GW83" s="60">
        <f t="shared" si="1835"/>
        <v>0</v>
      </c>
      <c r="GX83" s="60">
        <f t="shared" si="1835"/>
        <v>0</v>
      </c>
      <c r="GY83" s="60">
        <f t="shared" si="1835"/>
        <v>0</v>
      </c>
      <c r="GZ83" s="122">
        <f t="shared" si="1835"/>
        <v>0</v>
      </c>
      <c r="HA83" s="122">
        <f t="shared" si="1835"/>
        <v>0</v>
      </c>
      <c r="HB83" s="122">
        <f t="shared" si="1835"/>
        <v>0</v>
      </c>
      <c r="HC83" s="60">
        <f t="shared" si="1835"/>
        <v>0</v>
      </c>
      <c r="HD83" s="60"/>
      <c r="HE83" s="60"/>
      <c r="HF83" s="60"/>
      <c r="HG83" s="60"/>
      <c r="HH83" s="60"/>
      <c r="HI83" s="60"/>
      <c r="HJ83" s="60"/>
      <c r="HK83" s="60"/>
      <c r="HL83" s="60"/>
      <c r="HM83" s="60"/>
      <c r="HN83" s="60"/>
      <c r="HO83" s="60"/>
      <c r="HP83" s="60"/>
      <c r="HQ83" s="60"/>
      <c r="HR83" s="60"/>
      <c r="HS83" s="60"/>
      <c r="HT83" s="60"/>
      <c r="HU83" s="60"/>
      <c r="HV83" s="60"/>
      <c r="HW83" s="60"/>
      <c r="HX83" s="60"/>
      <c r="HY83" s="60"/>
      <c r="HZ83" s="60"/>
      <c r="IA83" s="60"/>
      <c r="IB83" s="60"/>
      <c r="IC83" s="60"/>
      <c r="ID83" s="60"/>
      <c r="IE83" s="60"/>
    </row>
    <row r="84" spans="1:259" s="25" customFormat="1">
      <c r="A84" s="34" t="s">
        <v>425</v>
      </c>
      <c r="B84" s="60" t="s">
        <v>412</v>
      </c>
      <c r="C84" s="66" t="str">
        <f>IFERROR(((C70/#REF!)^4-1)*100, "n/a")</f>
        <v>n/a</v>
      </c>
      <c r="D84" s="66" t="str">
        <f>IFERROR(((D70/#REF!)^4-1)*100, "n/a")</f>
        <v>n/a</v>
      </c>
      <c r="E84" s="66" t="str">
        <f>IFERROR(((E70/#REF!)^4-1)*100, "n/a")</f>
        <v>n/a</v>
      </c>
      <c r="F84" s="66" t="str">
        <f>IFERROR(((F70/#REF!)^4-1)*100, "n/a")</f>
        <v>n/a</v>
      </c>
      <c r="G84" s="66" t="str">
        <f>IFERROR(((G70/#REF!)^4-1)*100, "n/a")</f>
        <v>n/a</v>
      </c>
      <c r="H84" s="66" t="str">
        <f>IFERROR(((H70/#REF!)^4-1)*100, "n/a")</f>
        <v>n/a</v>
      </c>
      <c r="I84" s="66" t="str">
        <f>IFERROR(((I70/#REF!)^4-1)*100, "n/a")</f>
        <v>n/a</v>
      </c>
      <c r="J84" s="66" t="str">
        <f>IFERROR(((J70/#REF!)^4-1)*100, "n/a")</f>
        <v>n/a</v>
      </c>
      <c r="K84" s="66" t="str">
        <f>IFERROR(((K70/#REF!)^4-1)*100, "n/a")</f>
        <v>n/a</v>
      </c>
      <c r="L84" s="66">
        <f t="shared" ref="L84:BW84" si="1836">IFERROR(((L70/K70)^4-1)*100, "n/a")</f>
        <v>-0.67336049316413238</v>
      </c>
      <c r="M84" s="66">
        <f t="shared" si="1836"/>
        <v>3.2393439506871013</v>
      </c>
      <c r="N84" s="66">
        <f t="shared" si="1836"/>
        <v>5.6154127815708943</v>
      </c>
      <c r="O84" s="66">
        <f t="shared" si="1836"/>
        <v>1.865787129098595</v>
      </c>
      <c r="P84" s="66">
        <f t="shared" si="1836"/>
        <v>0.6603180134009401</v>
      </c>
      <c r="Q84" s="66">
        <f t="shared" si="1836"/>
        <v>4.2303397709798851</v>
      </c>
      <c r="R84" s="66">
        <f t="shared" si="1836"/>
        <v>4.9488049897622233</v>
      </c>
      <c r="S84" s="66">
        <f t="shared" si="1836"/>
        <v>5.1551720386488809</v>
      </c>
      <c r="T84" s="66">
        <f t="shared" si="1836"/>
        <v>5.0456590589108341</v>
      </c>
      <c r="U84" s="66">
        <f t="shared" si="1836"/>
        <v>-0.75054395850985278</v>
      </c>
      <c r="V84" s="66">
        <f t="shared" si="1836"/>
        <v>0.16767969491082724</v>
      </c>
      <c r="W84" s="66">
        <f t="shared" si="1836"/>
        <v>12.342364584369992</v>
      </c>
      <c r="X84" s="66">
        <f t="shared" si="1836"/>
        <v>-2.817007667622895</v>
      </c>
      <c r="Y84" s="66">
        <f t="shared" si="1836"/>
        <v>5.2200307993706119</v>
      </c>
      <c r="Z84" s="66">
        <f t="shared" si="1836"/>
        <v>5.4471244405549735</v>
      </c>
      <c r="AA84" s="66">
        <f t="shared" si="1836"/>
        <v>4.5461206055297687</v>
      </c>
      <c r="AB84" s="66">
        <f t="shared" si="1836"/>
        <v>-6.8061226238443906</v>
      </c>
      <c r="AC84" s="66">
        <f t="shared" si="1836"/>
        <v>-2.6254161492577421</v>
      </c>
      <c r="AD84" s="66">
        <f t="shared" si="1836"/>
        <v>-1.2078371815349431</v>
      </c>
      <c r="AE84" s="66">
        <f t="shared" si="1836"/>
        <v>4.0353249458539908</v>
      </c>
      <c r="AF84" s="66">
        <f t="shared" si="1836"/>
        <v>2.4728980365509301</v>
      </c>
      <c r="AG84" s="66">
        <f t="shared" si="1836"/>
        <v>-0.43844286557659373</v>
      </c>
      <c r="AH84" s="66">
        <f t="shared" si="1836"/>
        <v>0.64102358974589269</v>
      </c>
      <c r="AI84" s="66">
        <f t="shared" si="1836"/>
        <v>-7.9784577660191314E-2</v>
      </c>
      <c r="AJ84" s="66">
        <f t="shared" si="1836"/>
        <v>12.565710197207135</v>
      </c>
      <c r="AK84" s="66">
        <f t="shared" si="1836"/>
        <v>4.6914093123942679</v>
      </c>
      <c r="AL84" s="66">
        <f t="shared" si="1836"/>
        <v>3.8466515981536276</v>
      </c>
      <c r="AM84" s="66">
        <f t="shared" si="1836"/>
        <v>-6.6214558833761377</v>
      </c>
      <c r="AN84" s="66">
        <f t="shared" si="1836"/>
        <v>3.8370607474973895</v>
      </c>
      <c r="AO84" s="66">
        <f t="shared" si="1836"/>
        <v>1.3837964685955439</v>
      </c>
      <c r="AP84" s="66">
        <f t="shared" si="1836"/>
        <v>4.5733558299476895</v>
      </c>
      <c r="AQ84" s="66">
        <f t="shared" si="1836"/>
        <v>1.8594445643318691</v>
      </c>
      <c r="AR84" s="66">
        <f t="shared" si="1836"/>
        <v>-5.1853266858459701</v>
      </c>
      <c r="AS84" s="66">
        <f t="shared" si="1836"/>
        <v>-6.0540326985944475</v>
      </c>
      <c r="AT84" s="66">
        <f t="shared" si="1836"/>
        <v>-1.9548066655380891</v>
      </c>
      <c r="AU84" s="66">
        <f t="shared" si="1836"/>
        <v>3.1804328786369407</v>
      </c>
      <c r="AV84" s="66">
        <f t="shared" si="1836"/>
        <v>-7.4446023679276552</v>
      </c>
      <c r="AW84" s="66">
        <f t="shared" si="1836"/>
        <v>-1.133520583774017</v>
      </c>
      <c r="AX84" s="66">
        <f t="shared" si="1836"/>
        <v>3.1463872243383761</v>
      </c>
      <c r="AY84" s="66">
        <f t="shared" si="1836"/>
        <v>-1.0892720881826135</v>
      </c>
      <c r="AZ84" s="66">
        <f t="shared" si="1836"/>
        <v>1.4175797908820176</v>
      </c>
      <c r="BA84" s="66">
        <f t="shared" si="1836"/>
        <v>0</v>
      </c>
      <c r="BB84" s="66">
        <f t="shared" si="1836"/>
        <v>3.0395075362007251</v>
      </c>
      <c r="BC84" s="66">
        <f t="shared" si="1836"/>
        <v>1.4803020736259942</v>
      </c>
      <c r="BD84" s="66">
        <f t="shared" si="1836"/>
        <v>-0.8081155389381478</v>
      </c>
      <c r="BE84" s="66">
        <f t="shared" si="1836"/>
        <v>3.5266544873997496</v>
      </c>
      <c r="BF84" s="66">
        <f t="shared" si="1836"/>
        <v>0.26867518332691631</v>
      </c>
      <c r="BG84" s="66">
        <f t="shared" si="1836"/>
        <v>5.1547029684503753</v>
      </c>
      <c r="BH84" s="66">
        <f t="shared" si="1836"/>
        <v>5.443051229254614</v>
      </c>
      <c r="BI84" s="66">
        <f t="shared" si="1836"/>
        <v>7.0105712187674474</v>
      </c>
      <c r="BJ84" s="66">
        <f t="shared" si="1836"/>
        <v>4.1001245759756832</v>
      </c>
      <c r="BK84" s="66">
        <f t="shared" si="1836"/>
        <v>5.1487770953352552</v>
      </c>
      <c r="BL84" s="66">
        <f t="shared" si="1836"/>
        <v>7.4500701226508648</v>
      </c>
      <c r="BM84" s="66">
        <f t="shared" si="1836"/>
        <v>6.535428185135328</v>
      </c>
      <c r="BN84" s="66">
        <f t="shared" si="1836"/>
        <v>3.0888473874398858</v>
      </c>
      <c r="BO84" s="66">
        <f t="shared" si="1836"/>
        <v>7.5759699681663406</v>
      </c>
      <c r="BP84" s="66">
        <f t="shared" si="1836"/>
        <v>3.9458252831450658</v>
      </c>
      <c r="BQ84" s="66">
        <f t="shared" si="1836"/>
        <v>3.7694894482781294</v>
      </c>
      <c r="BR84" s="66">
        <f t="shared" si="1836"/>
        <v>1.3338707019191043</v>
      </c>
      <c r="BS84" s="66">
        <f t="shared" si="1836"/>
        <v>2.13343605898213</v>
      </c>
      <c r="BT84" s="66">
        <f t="shared" si="1836"/>
        <v>0.89119390057108561</v>
      </c>
      <c r="BU84" s="66">
        <f t="shared" si="1836"/>
        <v>1.3857749469961878</v>
      </c>
      <c r="BV84" s="66">
        <f t="shared" si="1836"/>
        <v>5.3715313319166347</v>
      </c>
      <c r="BW84" s="66">
        <f t="shared" si="1836"/>
        <v>4.4971913349930448</v>
      </c>
      <c r="BX84" s="66">
        <f t="shared" ref="BX84:EI84" si="1837">IFERROR(((BX70/BW70)^4-1)*100, "n/a")</f>
        <v>5.1417748715774314</v>
      </c>
      <c r="BY84" s="66">
        <f t="shared" si="1837"/>
        <v>1.8096933651899905</v>
      </c>
      <c r="BZ84" s="66">
        <f t="shared" si="1837"/>
        <v>4.8906074796747134</v>
      </c>
      <c r="CA84" s="66">
        <f t="shared" si="1837"/>
        <v>3.265551083754481</v>
      </c>
      <c r="CB84" s="66">
        <f t="shared" si="1837"/>
        <v>4.5056379895030974</v>
      </c>
      <c r="CC84" s="66">
        <f t="shared" si="1837"/>
        <v>3.9218632960941413</v>
      </c>
      <c r="CD84" s="66">
        <f t="shared" si="1837"/>
        <v>5.4434607245499977</v>
      </c>
      <c r="CE84" s="66">
        <f t="shared" si="1837"/>
        <v>6.332779515508169</v>
      </c>
      <c r="CF84" s="66">
        <f t="shared" si="1837"/>
        <v>0.73440003068390158</v>
      </c>
      <c r="CG84" s="66">
        <f t="shared" si="1837"/>
        <v>2.6876849119741308</v>
      </c>
      <c r="CH84" s="66">
        <f t="shared" si="1837"/>
        <v>4.5490997183859516</v>
      </c>
      <c r="CI84" s="66">
        <f t="shared" si="1837"/>
        <v>0.60464107110729248</v>
      </c>
      <c r="CJ84" s="66">
        <f t="shared" si="1837"/>
        <v>1.6160123110652735</v>
      </c>
      <c r="CK84" s="66">
        <f t="shared" si="1837"/>
        <v>2.3633510159113191</v>
      </c>
      <c r="CL84" s="66">
        <f t="shared" si="1837"/>
        <v>2.8416905239328383</v>
      </c>
      <c r="CM84" s="66">
        <f t="shared" si="1837"/>
        <v>5.2622374577337983</v>
      </c>
      <c r="CN84" s="66">
        <f t="shared" si="1837"/>
        <v>-0.58347359379787855</v>
      </c>
      <c r="CO84" s="66">
        <f t="shared" si="1837"/>
        <v>0.16742235611244549</v>
      </c>
      <c r="CP84" s="66">
        <f t="shared" si="1837"/>
        <v>-0.30626782937237529</v>
      </c>
      <c r="CQ84" s="66">
        <f t="shared" si="1837"/>
        <v>1.4021098542363886</v>
      </c>
      <c r="CR84" s="66">
        <f t="shared" si="1837"/>
        <v>3.2923699758844682</v>
      </c>
      <c r="CS84" s="66">
        <f t="shared" si="1837"/>
        <v>2.1122117462316847</v>
      </c>
      <c r="CT84" s="66">
        <f t="shared" si="1837"/>
        <v>1.9618772606299073</v>
      </c>
      <c r="CU84" s="66">
        <f t="shared" si="1837"/>
        <v>1.6479774040182082</v>
      </c>
      <c r="CV84" s="66">
        <f t="shared" si="1837"/>
        <v>4.6462155083949908</v>
      </c>
      <c r="CW84" s="66">
        <f t="shared" si="1837"/>
        <v>4.7876154344511646</v>
      </c>
      <c r="CX84" s="66">
        <f t="shared" si="1837"/>
        <v>1.4692377654483835</v>
      </c>
      <c r="CY84" s="66">
        <f t="shared" si="1837"/>
        <v>3.160330393812405</v>
      </c>
      <c r="CZ84" s="66">
        <f t="shared" si="1837"/>
        <v>3.1893311975774274</v>
      </c>
      <c r="DA84" s="66">
        <f t="shared" si="1837"/>
        <v>0.39147834340425014</v>
      </c>
      <c r="DB84" s="66">
        <f t="shared" si="1837"/>
        <v>2.0991150511456169</v>
      </c>
      <c r="DC84" s="66">
        <f t="shared" si="1837"/>
        <v>-0.72323092249304555</v>
      </c>
      <c r="DD84" s="66">
        <f t="shared" si="1837"/>
        <v>5.8858747019759017</v>
      </c>
      <c r="DE84" s="66">
        <f t="shared" si="1837"/>
        <v>3.445616400052276</v>
      </c>
      <c r="DF84" s="66">
        <f t="shared" si="1837"/>
        <v>5.8299655839904929</v>
      </c>
      <c r="DG84" s="66">
        <f t="shared" si="1837"/>
        <v>0.12508989308945839</v>
      </c>
      <c r="DH84" s="66">
        <f t="shared" si="1837"/>
        <v>2.9826066506310589</v>
      </c>
      <c r="DI84" s="66">
        <f t="shared" si="1837"/>
        <v>4.081112113457408</v>
      </c>
      <c r="DJ84" s="66">
        <f t="shared" si="1837"/>
        <v>3.6607797962989741</v>
      </c>
      <c r="DK84" s="66">
        <f t="shared" si="1837"/>
        <v>3.7026285226773981</v>
      </c>
      <c r="DL84" s="66">
        <f t="shared" si="1837"/>
        <v>6.7008747758576126</v>
      </c>
      <c r="DM84" s="66">
        <f t="shared" si="1837"/>
        <v>5.7462771954097658</v>
      </c>
      <c r="DN84" s="66">
        <f t="shared" si="1837"/>
        <v>2.2902764349967297</v>
      </c>
      <c r="DO84" s="66">
        <f t="shared" si="1837"/>
        <v>4.4968786704743469</v>
      </c>
      <c r="DP84" s="66">
        <f t="shared" si="1837"/>
        <v>2.5802876741337633</v>
      </c>
      <c r="DQ84" s="66">
        <f t="shared" si="1837"/>
        <v>4.0877463884293475</v>
      </c>
      <c r="DR84" s="66">
        <f t="shared" si="1837"/>
        <v>5.2886262537417128</v>
      </c>
      <c r="DS84" s="66">
        <f t="shared" si="1837"/>
        <v>2.8929592513823765</v>
      </c>
      <c r="DT84" s="66">
        <f t="shared" si="1837"/>
        <v>-0.55387720325728029</v>
      </c>
      <c r="DU84" s="66">
        <f t="shared" si="1837"/>
        <v>1.5653529459701332</v>
      </c>
      <c r="DV84" s="66">
        <f t="shared" si="1837"/>
        <v>3.2273555422948075</v>
      </c>
      <c r="DW84" s="66">
        <f t="shared" si="1837"/>
        <v>4.9902395379455955</v>
      </c>
      <c r="DX84" s="66">
        <f t="shared" si="1837"/>
        <v>7.769965774672527</v>
      </c>
      <c r="DY84" s="66">
        <f t="shared" si="1837"/>
        <v>-1.8404903067362199</v>
      </c>
      <c r="DZ84" s="66">
        <f t="shared" si="1837"/>
        <v>7.7715835210957041</v>
      </c>
      <c r="EA84" s="66">
        <f t="shared" si="1837"/>
        <v>3.6837009058098502</v>
      </c>
      <c r="EB84" s="66">
        <f t="shared" si="1837"/>
        <v>0.54231507370772203</v>
      </c>
      <c r="EC84" s="66">
        <f t="shared" si="1837"/>
        <v>1.1692119299222092</v>
      </c>
      <c r="ED84" s="66">
        <f t="shared" si="1837"/>
        <v>1.0195241303301517</v>
      </c>
      <c r="EE84" s="66">
        <f t="shared" si="1837"/>
        <v>-1.7458308685091573</v>
      </c>
      <c r="EF84" s="66">
        <f t="shared" si="1837"/>
        <v>-1.9582493893117947</v>
      </c>
      <c r="EG84" s="66">
        <f t="shared" si="1837"/>
        <v>1.5955177755166972</v>
      </c>
      <c r="EH84" s="66">
        <f t="shared" si="1837"/>
        <v>-0.56006292735640839</v>
      </c>
      <c r="EI84" s="66">
        <f t="shared" si="1837"/>
        <v>0.22917254077912119</v>
      </c>
      <c r="EJ84" s="66">
        <f t="shared" ref="EJ84:GU84" si="1838">IFERROR(((EJ70/EI70)^4-1)*100, "n/a")</f>
        <v>0.27072742556193408</v>
      </c>
      <c r="EK84" s="66">
        <f t="shared" si="1838"/>
        <v>-1.529608535240401</v>
      </c>
      <c r="EL84" s="66">
        <f t="shared" si="1838"/>
        <v>8.3507302341789824E-2</v>
      </c>
      <c r="EM84" s="66">
        <f t="shared" si="1838"/>
        <v>0.48078092685788221</v>
      </c>
      <c r="EN84" s="66">
        <f t="shared" si="1838"/>
        <v>-0.10416394522946293</v>
      </c>
      <c r="EO84" s="66">
        <f t="shared" si="1838"/>
        <v>0.25039111381581769</v>
      </c>
      <c r="EP84" s="66">
        <f t="shared" si="1838"/>
        <v>0.43821829695702696</v>
      </c>
      <c r="EQ84" s="66">
        <f t="shared" si="1838"/>
        <v>1.8228493103581878</v>
      </c>
      <c r="ER84" s="66">
        <f t="shared" si="1838"/>
        <v>1.5418791699664425</v>
      </c>
      <c r="ES84" s="66">
        <f t="shared" si="1838"/>
        <v>1.3065283789305049</v>
      </c>
      <c r="ET84" s="66">
        <f t="shared" si="1838"/>
        <v>1.7391797108434526</v>
      </c>
      <c r="EU84" s="66">
        <f t="shared" si="1838"/>
        <v>2.418058110814747</v>
      </c>
      <c r="EV84" s="66">
        <f t="shared" si="1838"/>
        <v>1.8863536249553947</v>
      </c>
      <c r="EW84" s="66">
        <f t="shared" si="1838"/>
        <v>0.81308657869321177</v>
      </c>
      <c r="EX84" s="66">
        <f t="shared" si="1838"/>
        <v>0.95394479136781118</v>
      </c>
      <c r="EY84" s="66">
        <f t="shared" si="1838"/>
        <v>-2.2208573579815871</v>
      </c>
      <c r="EZ84" s="66">
        <f t="shared" si="1838"/>
        <v>0.28436482340163938</v>
      </c>
      <c r="FA84" s="66">
        <f t="shared" si="1838"/>
        <v>1.9813007383912007</v>
      </c>
      <c r="FB84" s="66">
        <f t="shared" si="1838"/>
        <v>1.0736527359186177</v>
      </c>
      <c r="FC84" s="66">
        <f t="shared" si="1838"/>
        <v>4.064962222370827</v>
      </c>
      <c r="FD84" s="66">
        <f t="shared" si="1838"/>
        <v>3.4710951068211315</v>
      </c>
      <c r="FE84" s="66">
        <f t="shared" si="1838"/>
        <v>-0.61097108851980719</v>
      </c>
      <c r="FF84" s="66">
        <f t="shared" si="1838"/>
        <v>-2.7217946059341469</v>
      </c>
      <c r="FG84" s="66">
        <f t="shared" si="1838"/>
        <v>-5.5387462613136211</v>
      </c>
      <c r="FH84" s="66">
        <f t="shared" si="1838"/>
        <v>-1.3470190503744095</v>
      </c>
      <c r="FI84" s="66">
        <f t="shared" si="1838"/>
        <v>-3.4025793167471563</v>
      </c>
      <c r="FJ84" s="66">
        <f t="shared" si="1838"/>
        <v>-3.7898889995531704</v>
      </c>
      <c r="FK84" s="66">
        <f t="shared" si="1838"/>
        <v>-4.3664797412155458</v>
      </c>
      <c r="FL84" s="66">
        <f t="shared" si="1838"/>
        <v>-3.5233365166473352</v>
      </c>
      <c r="FM84" s="66">
        <f t="shared" si="1838"/>
        <v>-3.5956495355212614</v>
      </c>
      <c r="FN84" s="66">
        <f t="shared" si="1838"/>
        <v>-1.5432706558763387</v>
      </c>
      <c r="FO84" s="66">
        <f t="shared" si="1838"/>
        <v>-2.8926209513820189</v>
      </c>
      <c r="FP84" s="66">
        <f t="shared" si="1838"/>
        <v>-1.3053188746682487</v>
      </c>
      <c r="FQ84" s="66">
        <f t="shared" si="1838"/>
        <v>-1.6083307229731392</v>
      </c>
      <c r="FR84" s="66">
        <f t="shared" si="1838"/>
        <v>-1.1002241463167639</v>
      </c>
      <c r="FS84" s="66">
        <f t="shared" si="1838"/>
        <v>0.19564679897243753</v>
      </c>
      <c r="FT84" s="66">
        <f t="shared" si="1838"/>
        <v>0.98062517666903659</v>
      </c>
      <c r="FU84" s="66">
        <f t="shared" si="1838"/>
        <v>0.2167668418804114</v>
      </c>
      <c r="FV84" s="66">
        <f t="shared" si="1838"/>
        <v>-0.73398146413850007</v>
      </c>
      <c r="FW84" s="66">
        <f t="shared" si="1838"/>
        <v>-2.5133682883812236</v>
      </c>
      <c r="FX84" s="66">
        <f t="shared" si="1838"/>
        <v>2.3558839455312786</v>
      </c>
      <c r="FY84" s="66">
        <f t="shared" si="1838"/>
        <v>1.6154233126059347</v>
      </c>
      <c r="FZ84" s="66">
        <f t="shared" si="1838"/>
        <v>3.2150554449464686</v>
      </c>
      <c r="GA84" s="66">
        <f t="shared" si="1838"/>
        <v>2.3359205980470144</v>
      </c>
      <c r="GB84" s="66">
        <f t="shared" si="1838"/>
        <v>5.8147082564855346</v>
      </c>
      <c r="GC84" s="66">
        <f t="shared" si="1838"/>
        <v>3.3626621001087376</v>
      </c>
      <c r="GD84" s="66">
        <f t="shared" si="1838"/>
        <v>-0.27072742514229198</v>
      </c>
      <c r="GE84" s="66">
        <f t="shared" si="1838"/>
        <v>5.4047791458141647</v>
      </c>
      <c r="GF84" s="66">
        <f t="shared" si="1838"/>
        <v>-0.4111202741397757</v>
      </c>
      <c r="GG84" s="66">
        <f t="shared" si="1838"/>
        <v>0.59900170821791665</v>
      </c>
      <c r="GH84" s="66">
        <f t="shared" si="1838"/>
        <v>-4.1150146052904013E-2</v>
      </c>
      <c r="GI84" s="66">
        <f t="shared" si="1838"/>
        <v>-1.2087238590045679</v>
      </c>
      <c r="GJ84" s="66">
        <f t="shared" si="1838"/>
        <v>-1.3146229169779478</v>
      </c>
      <c r="GK84" s="66">
        <f t="shared" si="1838"/>
        <v>-0.90819371845040076</v>
      </c>
      <c r="GL84" s="66">
        <f t="shared" si="1838"/>
        <v>1.3771315346281954</v>
      </c>
      <c r="GM84" s="66">
        <f t="shared" si="1838"/>
        <v>0.87172585588852769</v>
      </c>
      <c r="GN84" s="66">
        <f t="shared" si="1838"/>
        <v>1.8499263073454841</v>
      </c>
      <c r="GO84" s="66">
        <f t="shared" si="1838"/>
        <v>2.0081669572772354</v>
      </c>
      <c r="GP84" s="66">
        <f t="shared" si="1838"/>
        <v>-0.26554306812686113</v>
      </c>
      <c r="GQ84" s="66">
        <f t="shared" si="1838"/>
        <v>1.7547552838275138</v>
      </c>
      <c r="GR84" s="66">
        <f t="shared" si="1838"/>
        <v>1.2492018283205564</v>
      </c>
      <c r="GS84" s="66">
        <f t="shared" si="1838"/>
        <v>1.060124229441306</v>
      </c>
      <c r="GT84" s="66">
        <f t="shared" si="1838"/>
        <v>0.93447184072064093</v>
      </c>
      <c r="GU84" s="66">
        <f t="shared" si="1838"/>
        <v>0.93229386408437698</v>
      </c>
      <c r="GV84" s="66">
        <f t="shared" ref="GV84:HC84" si="1839">IFERROR(((GV70/GU70)^4-1)*100, "n/a")</f>
        <v>0.9097684437544773</v>
      </c>
      <c r="GW84" s="66">
        <f t="shared" si="1839"/>
        <v>0.86710017807178907</v>
      </c>
      <c r="GX84" s="66">
        <f t="shared" si="1839"/>
        <v>0.86522460876834462</v>
      </c>
      <c r="GY84" s="66">
        <f t="shared" si="1839"/>
        <v>0.86335713570928618</v>
      </c>
      <c r="GZ84" s="66">
        <f t="shared" si="1839"/>
        <v>0.84133690187953025</v>
      </c>
      <c r="HA84" s="66">
        <f t="shared" si="1839"/>
        <v>0.8194587961464217</v>
      </c>
      <c r="HB84" s="66">
        <f t="shared" si="1839"/>
        <v>0.81778346386147671</v>
      </c>
      <c r="HC84" s="66">
        <f t="shared" si="1839"/>
        <v>0.83614461096539472</v>
      </c>
      <c r="HD84" s="66"/>
      <c r="HE84" s="66"/>
      <c r="HF84" s="66"/>
      <c r="HG84" s="66"/>
      <c r="HH84" s="66"/>
      <c r="HI84" s="66"/>
      <c r="HJ84" s="66"/>
      <c r="HK84" s="66"/>
      <c r="HL84" s="66"/>
      <c r="HM84" s="66"/>
      <c r="HN84" s="66"/>
      <c r="HO84" s="66"/>
      <c r="HP84" s="66"/>
      <c r="HQ84" s="66"/>
      <c r="HR84" s="66"/>
      <c r="HS84" s="66"/>
      <c r="HT84" s="66"/>
      <c r="HU84" s="66"/>
      <c r="HV84" s="66"/>
      <c r="HW84" s="66"/>
      <c r="HX84" s="66"/>
      <c r="HY84" s="66"/>
      <c r="HZ84" s="66"/>
      <c r="IA84" s="66"/>
      <c r="IB84" s="66"/>
      <c r="IC84" s="66"/>
      <c r="ID84" s="66"/>
      <c r="IE84" s="66"/>
    </row>
    <row r="85" spans="1:259">
      <c r="A85" s="34" t="s">
        <v>426</v>
      </c>
      <c r="B85" s="60" t="s">
        <v>413</v>
      </c>
      <c r="C85" s="60">
        <f t="shared" ref="C85:BN85" si="1840">IFERROR(C73/C$23, "n/a")</f>
        <v>0.10873287671232876</v>
      </c>
      <c r="D85" s="60">
        <f t="shared" si="1840"/>
        <v>0.10998688401723815</v>
      </c>
      <c r="E85" s="60">
        <f t="shared" si="1840"/>
        <v>0.11251265997606115</v>
      </c>
      <c r="F85" s="60">
        <f t="shared" si="1840"/>
        <v>0.11501010472166086</v>
      </c>
      <c r="G85" s="60">
        <f t="shared" si="1840"/>
        <v>0.11328400281888654</v>
      </c>
      <c r="H85" s="60">
        <f t="shared" si="1840"/>
        <v>0.1140707428867941</v>
      </c>
      <c r="I85" s="60">
        <f t="shared" si="1840"/>
        <v>0.1139509212872548</v>
      </c>
      <c r="J85" s="60">
        <f t="shared" si="1840"/>
        <v>0.11543308409644629</v>
      </c>
      <c r="K85" s="60">
        <f t="shared" si="1840"/>
        <v>0.11441573216317245</v>
      </c>
      <c r="L85" s="60">
        <f t="shared" si="1840"/>
        <v>0.11228679722046744</v>
      </c>
      <c r="M85" s="60">
        <f t="shared" si="1840"/>
        <v>0.1128157446149078</v>
      </c>
      <c r="N85" s="60">
        <f t="shared" si="1840"/>
        <v>0.11257430957935133</v>
      </c>
      <c r="O85" s="60">
        <f t="shared" si="1840"/>
        <v>0.11121597096188747</v>
      </c>
      <c r="P85" s="60">
        <f t="shared" si="1840"/>
        <v>0.1104745738736827</v>
      </c>
      <c r="Q85" s="60">
        <f t="shared" si="1840"/>
        <v>0.11152183010182731</v>
      </c>
      <c r="R85" s="60">
        <f t="shared" si="1840"/>
        <v>0.11176590123958545</v>
      </c>
      <c r="S85" s="60">
        <f t="shared" si="1840"/>
        <v>0.11527628755364806</v>
      </c>
      <c r="T85" s="60">
        <f t="shared" si="1840"/>
        <v>0.1177047251813607</v>
      </c>
      <c r="U85" s="60">
        <f t="shared" si="1840"/>
        <v>0.11942307692307692</v>
      </c>
      <c r="V85" s="60">
        <f t="shared" si="1840"/>
        <v>0.11995999249859349</v>
      </c>
      <c r="W85" s="60">
        <f t="shared" si="1840"/>
        <v>0.12468287853474415</v>
      </c>
      <c r="X85" s="60">
        <f t="shared" si="1840"/>
        <v>0.12349415824202432</v>
      </c>
      <c r="Y85" s="60">
        <f t="shared" si="1840"/>
        <v>0.12241197800912389</v>
      </c>
      <c r="Z85" s="60">
        <f t="shared" si="1840"/>
        <v>0.12192076285616983</v>
      </c>
      <c r="AA85" s="60">
        <f t="shared" si="1840"/>
        <v>0.12068113155726448</v>
      </c>
      <c r="AB85" s="60">
        <f t="shared" si="1840"/>
        <v>0.11796145332829455</v>
      </c>
      <c r="AC85" s="60">
        <f t="shared" si="1840"/>
        <v>0.1158698187215096</v>
      </c>
      <c r="AD85" s="60">
        <f t="shared" si="1840"/>
        <v>0.1140464250633304</v>
      </c>
      <c r="AE85" s="60">
        <f t="shared" si="1840"/>
        <v>0.11415065875490295</v>
      </c>
      <c r="AF85" s="60">
        <f t="shared" si="1840"/>
        <v>0.11304051753489955</v>
      </c>
      <c r="AG85" s="60">
        <f t="shared" si="1840"/>
        <v>0.1114467783809299</v>
      </c>
      <c r="AH85" s="60">
        <f t="shared" si="1840"/>
        <v>0.11112137873677401</v>
      </c>
      <c r="AI85" s="60">
        <f t="shared" si="1840"/>
        <v>0.11067731977483203</v>
      </c>
      <c r="AJ85" s="60">
        <f t="shared" si="1840"/>
        <v>0.10949562532166754</v>
      </c>
      <c r="AK85" s="60">
        <f t="shared" si="1840"/>
        <v>0.1094735084130099</v>
      </c>
      <c r="AL85" s="60">
        <f t="shared" si="1840"/>
        <v>0.10836125802414306</v>
      </c>
      <c r="AM85" s="60">
        <f t="shared" si="1840"/>
        <v>0.10690255679569383</v>
      </c>
      <c r="AN85" s="60">
        <f t="shared" si="1840"/>
        <v>0.10763352886693424</v>
      </c>
      <c r="AO85" s="60">
        <f t="shared" si="1840"/>
        <v>0.10848702953966112</v>
      </c>
      <c r="AP85" s="60">
        <f t="shared" si="1840"/>
        <v>0.10954880869341752</v>
      </c>
      <c r="AQ85" s="60">
        <f t="shared" si="1840"/>
        <v>0.11029464477740339</v>
      </c>
      <c r="AR85" s="60">
        <f t="shared" si="1840"/>
        <v>0.1115321369843426</v>
      </c>
      <c r="AS85" s="60">
        <f t="shared" si="1840"/>
        <v>0.11065989847715736</v>
      </c>
      <c r="AT85" s="60">
        <f t="shared" si="1840"/>
        <v>0.1082194533762058</v>
      </c>
      <c r="AU85" s="60">
        <f t="shared" si="1840"/>
        <v>0.10757954036233278</v>
      </c>
      <c r="AV85" s="60">
        <f t="shared" si="1840"/>
        <v>0.10649802371541503</v>
      </c>
      <c r="AW85" s="60">
        <f t="shared" si="1840"/>
        <v>0.10436729436300068</v>
      </c>
      <c r="AX85" s="60">
        <f t="shared" si="1840"/>
        <v>0.10619361131431357</v>
      </c>
      <c r="AY85" s="60">
        <f t="shared" si="1840"/>
        <v>0.10787038450966618</v>
      </c>
      <c r="AZ85" s="60">
        <f t="shared" si="1840"/>
        <v>0.1081032412965186</v>
      </c>
      <c r="BA85" s="60">
        <f t="shared" si="1840"/>
        <v>0.10866530018120785</v>
      </c>
      <c r="BB85" s="60">
        <f t="shared" si="1840"/>
        <v>0.10971022159525069</v>
      </c>
      <c r="BC85" s="60">
        <f t="shared" si="1840"/>
        <v>0.10865434444636378</v>
      </c>
      <c r="BD85" s="60">
        <f t="shared" si="1840"/>
        <v>0.1063764390298424</v>
      </c>
      <c r="BE85" s="60">
        <f t="shared" si="1840"/>
        <v>0.10511764068090644</v>
      </c>
      <c r="BF85" s="60">
        <f t="shared" si="1840"/>
        <v>0.10301209581785122</v>
      </c>
      <c r="BG85" s="60">
        <f t="shared" si="1840"/>
        <v>0.10276093242240476</v>
      </c>
      <c r="BH85" s="60">
        <f t="shared" si="1840"/>
        <v>0.10245411013567439</v>
      </c>
      <c r="BI85" s="60">
        <f t="shared" si="1840"/>
        <v>0.10324902676101168</v>
      </c>
      <c r="BJ85" s="60">
        <f t="shared" si="1840"/>
        <v>0.10369763293641227</v>
      </c>
      <c r="BK85" s="60">
        <f t="shared" si="1840"/>
        <v>0.10420311096402061</v>
      </c>
      <c r="BL85" s="60">
        <f t="shared" si="1840"/>
        <v>0.10552050105939603</v>
      </c>
      <c r="BM85" s="60">
        <f t="shared" si="1840"/>
        <v>0.1058402480167776</v>
      </c>
      <c r="BN85" s="60">
        <f t="shared" si="1840"/>
        <v>0.10623073288179834</v>
      </c>
      <c r="BO85" s="60">
        <f t="shared" ref="BO85:DZ85" si="1841">IFERROR(BO73/BO$23, "n/a")</f>
        <v>0.10710086736617938</v>
      </c>
      <c r="BP85" s="60">
        <f t="shared" si="1841"/>
        <v>0.10773766308054473</v>
      </c>
      <c r="BQ85" s="60">
        <f t="shared" si="1841"/>
        <v>0.10818846713110664</v>
      </c>
      <c r="BR85" s="60">
        <f t="shared" si="1841"/>
        <v>0.10876846444520782</v>
      </c>
      <c r="BS85" s="60">
        <f t="shared" si="1841"/>
        <v>0.10937698530346025</v>
      </c>
      <c r="BT85" s="60">
        <f t="shared" si="1841"/>
        <v>0.10902584162123924</v>
      </c>
      <c r="BU85" s="60">
        <f t="shared" si="1841"/>
        <v>0.10893420136756336</v>
      </c>
      <c r="BV85" s="60">
        <f t="shared" si="1841"/>
        <v>0.1082867412140575</v>
      </c>
      <c r="BW85" s="60">
        <f t="shared" si="1841"/>
        <v>0.10862537942996808</v>
      </c>
      <c r="BX85" s="60">
        <f t="shared" si="1841"/>
        <v>0.10857418111753372</v>
      </c>
      <c r="BY85" s="60">
        <f t="shared" si="1841"/>
        <v>0.10804876202014083</v>
      </c>
      <c r="BZ85" s="60">
        <f t="shared" si="1841"/>
        <v>0.108213723492916</v>
      </c>
      <c r="CA85" s="60">
        <f t="shared" si="1841"/>
        <v>0.10826846660497524</v>
      </c>
      <c r="CB85" s="60">
        <f t="shared" si="1841"/>
        <v>0.1089532293986637</v>
      </c>
      <c r="CC85" s="60">
        <f t="shared" si="1841"/>
        <v>0.10942163851529306</v>
      </c>
      <c r="CD85" s="60">
        <f t="shared" si="1841"/>
        <v>0.11130637527839644</v>
      </c>
      <c r="CE85" s="60">
        <f t="shared" si="1841"/>
        <v>0.11218008752362627</v>
      </c>
      <c r="CF85" s="60">
        <f t="shared" si="1841"/>
        <v>0.11187919463087248</v>
      </c>
      <c r="CG85" s="60">
        <f t="shared" si="1841"/>
        <v>0.11309870160097088</v>
      </c>
      <c r="CH85" s="60">
        <f t="shared" si="1841"/>
        <v>0.1163755058537479</v>
      </c>
      <c r="CI85" s="60">
        <f t="shared" si="1841"/>
        <v>0.11645015906680806</v>
      </c>
      <c r="CJ85" s="60">
        <f t="shared" si="1841"/>
        <v>0.11586609867959327</v>
      </c>
      <c r="CK85" s="60">
        <f t="shared" si="1841"/>
        <v>0.11600251373692777</v>
      </c>
      <c r="CL85" s="60">
        <f t="shared" si="1841"/>
        <v>0.11675313273206162</v>
      </c>
      <c r="CM85" s="60">
        <f t="shared" si="1841"/>
        <v>0.11725416856563624</v>
      </c>
      <c r="CN85" s="60">
        <f t="shared" si="1841"/>
        <v>0.11650800519255733</v>
      </c>
      <c r="CO85" s="60">
        <f t="shared" si="1841"/>
        <v>0.11570675844424815</v>
      </c>
      <c r="CP85" s="60">
        <f t="shared" si="1841"/>
        <v>0.11441743503772003</v>
      </c>
      <c r="CQ85" s="60">
        <f t="shared" si="1841"/>
        <v>0.11464447581543949</v>
      </c>
      <c r="CR85" s="60">
        <f t="shared" si="1841"/>
        <v>0.11489374201412857</v>
      </c>
      <c r="CS85" s="60">
        <f t="shared" si="1841"/>
        <v>0.11460164775286613</v>
      </c>
      <c r="CT85" s="60">
        <f t="shared" si="1841"/>
        <v>0.11356345438213782</v>
      </c>
      <c r="CU85" s="60">
        <f t="shared" si="1841"/>
        <v>0.11331281532386132</v>
      </c>
      <c r="CV85" s="60">
        <f t="shared" si="1841"/>
        <v>0.1131518304378424</v>
      </c>
      <c r="CW85" s="60">
        <f t="shared" si="1841"/>
        <v>0.11415749341845016</v>
      </c>
      <c r="CX85" s="60">
        <f t="shared" si="1841"/>
        <v>0.11362386490147948</v>
      </c>
      <c r="CY85" s="60">
        <f t="shared" si="1841"/>
        <v>0.11412732807784853</v>
      </c>
      <c r="CZ85" s="60">
        <f t="shared" si="1841"/>
        <v>0.11501121224112913</v>
      </c>
      <c r="DA85" s="60">
        <f t="shared" si="1841"/>
        <v>0.11405552446278194</v>
      </c>
      <c r="DB85" s="60">
        <f t="shared" si="1841"/>
        <v>0.11377145356766075</v>
      </c>
      <c r="DC85" s="60">
        <f t="shared" si="1841"/>
        <v>0.11329986655652284</v>
      </c>
      <c r="DD85" s="60">
        <f t="shared" si="1841"/>
        <v>0.11272532616273279</v>
      </c>
      <c r="DE85" s="60">
        <f t="shared" si="1841"/>
        <v>0.11301866837199007</v>
      </c>
      <c r="DF85" s="60">
        <f t="shared" si="1841"/>
        <v>0.11365892636625585</v>
      </c>
      <c r="DG85" s="60">
        <f t="shared" si="1841"/>
        <v>0.11303765530271322</v>
      </c>
      <c r="DH85" s="60">
        <f t="shared" si="1841"/>
        <v>0.11215194628351412</v>
      </c>
      <c r="DI85" s="60">
        <f t="shared" si="1841"/>
        <v>0.11188068522879439</v>
      </c>
      <c r="DJ85" s="60">
        <f t="shared" si="1841"/>
        <v>0.11243568829213202</v>
      </c>
      <c r="DK85" s="60">
        <f t="shared" si="1841"/>
        <v>0.11232166018158236</v>
      </c>
      <c r="DL85" s="60">
        <f t="shared" si="1841"/>
        <v>0.11333712387259327</v>
      </c>
      <c r="DM85" s="60">
        <f t="shared" si="1841"/>
        <v>0.11386784488712982</v>
      </c>
      <c r="DN85" s="60">
        <f t="shared" si="1841"/>
        <v>0.11332042177749085</v>
      </c>
      <c r="DO85" s="60">
        <f t="shared" si="1841"/>
        <v>0.11403480827838129</v>
      </c>
      <c r="DP85" s="60">
        <f t="shared" si="1841"/>
        <v>0.11501228449633565</v>
      </c>
      <c r="DQ85" s="60">
        <f t="shared" si="1841"/>
        <v>0.11563845939330089</v>
      </c>
      <c r="DR85" s="60">
        <f t="shared" si="1841"/>
        <v>0.11587570963896801</v>
      </c>
      <c r="DS85" s="60">
        <f t="shared" si="1841"/>
        <v>0.11700606824021036</v>
      </c>
      <c r="DT85" s="60">
        <f t="shared" si="1841"/>
        <v>0.11525513041950874</v>
      </c>
      <c r="DU85" s="60">
        <f t="shared" si="1841"/>
        <v>0.11611659140681022</v>
      </c>
      <c r="DV85" s="60">
        <f t="shared" si="1841"/>
        <v>0.11714723632531852</v>
      </c>
      <c r="DW85" s="60">
        <f t="shared" si="1841"/>
        <v>0.11957528478262945</v>
      </c>
      <c r="DX85" s="60">
        <f t="shared" si="1841"/>
        <v>0.12086470776953709</v>
      </c>
      <c r="DY85" s="60">
        <f t="shared" si="1841"/>
        <v>0.12064588582807208</v>
      </c>
      <c r="DZ85" s="60">
        <f t="shared" si="1841"/>
        <v>0.12243557873605809</v>
      </c>
      <c r="EA85" s="60">
        <f t="shared" ref="EA85:GL85" si="1842">IFERROR(EA73/EA$23, "n/a")</f>
        <v>0.1228102697191584</v>
      </c>
      <c r="EB85" s="60">
        <f t="shared" si="1842"/>
        <v>0.12290236110601108</v>
      </c>
      <c r="EC85" s="60">
        <f t="shared" si="1842"/>
        <v>0.1230156203091311</v>
      </c>
      <c r="ED85" s="60">
        <f t="shared" si="1842"/>
        <v>0.12346113896039382</v>
      </c>
      <c r="EE85" s="60">
        <f t="shared" si="1842"/>
        <v>0.12339607457414942</v>
      </c>
      <c r="EF85" s="60">
        <f t="shared" si="1842"/>
        <v>0.12145426902032194</v>
      </c>
      <c r="EG85" s="60">
        <f t="shared" si="1842"/>
        <v>0.12003665505346971</v>
      </c>
      <c r="EH85" s="60">
        <f t="shared" si="1842"/>
        <v>0.11872413822402353</v>
      </c>
      <c r="EI85" s="60">
        <f t="shared" si="1842"/>
        <v>0.11878995318870487</v>
      </c>
      <c r="EJ85" s="60">
        <f t="shared" si="1842"/>
        <v>0.11868857874308367</v>
      </c>
      <c r="EK85" s="60">
        <f t="shared" si="1842"/>
        <v>0.11826095437809368</v>
      </c>
      <c r="EL85" s="60">
        <f t="shared" si="1842"/>
        <v>0.11821216380246598</v>
      </c>
      <c r="EM85" s="60">
        <f t="shared" si="1842"/>
        <v>0.11718241871909603</v>
      </c>
      <c r="EN85" s="60">
        <f t="shared" si="1842"/>
        <v>0.11726568551510458</v>
      </c>
      <c r="EO85" s="60">
        <f t="shared" si="1842"/>
        <v>0.11709744424746442</v>
      </c>
      <c r="EP85" s="60">
        <f t="shared" si="1842"/>
        <v>0.11744410191789864</v>
      </c>
      <c r="EQ85" s="60">
        <f t="shared" si="1842"/>
        <v>0.11644454898962797</v>
      </c>
      <c r="ER85" s="60">
        <f t="shared" si="1842"/>
        <v>0.11740534407773204</v>
      </c>
      <c r="ES85" s="60">
        <f t="shared" si="1842"/>
        <v>0.11795204615107266</v>
      </c>
      <c r="ET85" s="60">
        <f t="shared" si="1842"/>
        <v>0.11826432621890404</v>
      </c>
      <c r="EU85" s="60">
        <f t="shared" si="1842"/>
        <v>0.11978660811058091</v>
      </c>
      <c r="EV85" s="60">
        <f t="shared" si="1842"/>
        <v>0.12016770497274447</v>
      </c>
      <c r="EW85" s="60">
        <f t="shared" si="1842"/>
        <v>0.12044719642242863</v>
      </c>
      <c r="EX85" s="60">
        <f t="shared" si="1842"/>
        <v>0.12126145148656473</v>
      </c>
      <c r="EY85" s="60">
        <f t="shared" si="1842"/>
        <v>0.12279025322503584</v>
      </c>
      <c r="EZ85" s="60">
        <f t="shared" si="1842"/>
        <v>0.12330469552061381</v>
      </c>
      <c r="FA85" s="60">
        <f t="shared" si="1842"/>
        <v>0.12530333261432269</v>
      </c>
      <c r="FB85" s="60">
        <f t="shared" si="1842"/>
        <v>0.12652907036642741</v>
      </c>
      <c r="FC85" s="60">
        <f t="shared" si="1842"/>
        <v>0.12759734620862134</v>
      </c>
      <c r="FD85" s="60">
        <f t="shared" si="1842"/>
        <v>0.12936061701816359</v>
      </c>
      <c r="FE85" s="60">
        <f t="shared" si="1842"/>
        <v>0.12922754727710242</v>
      </c>
      <c r="FF85" s="60">
        <f t="shared" si="1842"/>
        <v>0.12745419742958711</v>
      </c>
      <c r="FG85" s="60">
        <f t="shared" si="1842"/>
        <v>0.12608855136060429</v>
      </c>
      <c r="FH85" s="60">
        <f t="shared" si="1842"/>
        <v>0.12475462444978928</v>
      </c>
      <c r="FI85" s="60">
        <f t="shared" si="1842"/>
        <v>0.12305121386746597</v>
      </c>
      <c r="FJ85" s="60">
        <f t="shared" si="1842"/>
        <v>0.12158154427589103</v>
      </c>
      <c r="FK85" s="60">
        <f t="shared" si="1842"/>
        <v>0.12110586295777781</v>
      </c>
      <c r="FL85" s="60">
        <f t="shared" si="1842"/>
        <v>0.11981647113485887</v>
      </c>
      <c r="FM85" s="60">
        <f t="shared" si="1842"/>
        <v>0.11861928308929637</v>
      </c>
      <c r="FN85" s="60">
        <f t="shared" si="1842"/>
        <v>0.11650049061500965</v>
      </c>
      <c r="FO85" s="60">
        <f t="shared" si="1842"/>
        <v>0.1154196681606512</v>
      </c>
      <c r="FP85" s="60">
        <f t="shared" si="1842"/>
        <v>0.11409520625545588</v>
      </c>
      <c r="FQ85" s="60">
        <f t="shared" si="1842"/>
        <v>0.11356814211549343</v>
      </c>
      <c r="FR85" s="60">
        <f t="shared" si="1842"/>
        <v>0.11392575295404948</v>
      </c>
      <c r="FS85" s="60">
        <f t="shared" si="1842"/>
        <v>0.11376255310930862</v>
      </c>
      <c r="FT85" s="60">
        <f t="shared" si="1842"/>
        <v>0.11417306270623094</v>
      </c>
      <c r="FU85" s="60">
        <f t="shared" si="1842"/>
        <v>0.11370016677844581</v>
      </c>
      <c r="FV85" s="60">
        <f t="shared" si="1842"/>
        <v>0.11256739116436713</v>
      </c>
      <c r="FW85" s="60">
        <f t="shared" si="1842"/>
        <v>0.1126066339626613</v>
      </c>
      <c r="FX85" s="60">
        <f t="shared" si="1842"/>
        <v>0.11154724603748466</v>
      </c>
      <c r="FY85" s="60">
        <f t="shared" si="1842"/>
        <v>0.11079131818643552</v>
      </c>
      <c r="FZ85" s="60">
        <f t="shared" si="1842"/>
        <v>0.11091739776326484</v>
      </c>
      <c r="GA85" s="60">
        <f t="shared" si="1842"/>
        <v>0.10984730445621688</v>
      </c>
      <c r="GB85" s="60">
        <f t="shared" si="1842"/>
        <v>0.11067267428778407</v>
      </c>
      <c r="GC85" s="60">
        <f t="shared" si="1842"/>
        <v>0.11104079951557735</v>
      </c>
      <c r="GD85" s="60">
        <f t="shared" si="1842"/>
        <v>0.1104476310857342</v>
      </c>
      <c r="GE85" s="60">
        <f t="shared" si="1842"/>
        <v>0.11077130332281318</v>
      </c>
      <c r="GF85" s="60">
        <f t="shared" si="1842"/>
        <v>0.11012998438899826</v>
      </c>
      <c r="GG85" s="60">
        <f t="shared" si="1842"/>
        <v>0.10982680482563459</v>
      </c>
      <c r="GH85" s="60">
        <f t="shared" si="1842"/>
        <v>0.10950408868656214</v>
      </c>
      <c r="GI85" s="60">
        <f t="shared" si="1842"/>
        <v>0.10927014079509045</v>
      </c>
      <c r="GJ85" s="60">
        <f t="shared" si="1842"/>
        <v>0.1082694959992975</v>
      </c>
      <c r="GK85" s="60">
        <f t="shared" si="1842"/>
        <v>0.10764188461361746</v>
      </c>
      <c r="GL85" s="60">
        <f t="shared" si="1842"/>
        <v>0.10783186599300114</v>
      </c>
      <c r="GM85" s="60">
        <f t="shared" ref="GM85:HC85" si="1843">IFERROR(GM73/GM$23, "n/a")</f>
        <v>0.10787884836086023</v>
      </c>
      <c r="GN85" s="60">
        <f t="shared" si="1843"/>
        <v>0.10746182374007318</v>
      </c>
      <c r="GO85" s="60">
        <f t="shared" si="1843"/>
        <v>0.10751178708696789</v>
      </c>
      <c r="GP85" s="122">
        <f t="shared" si="1843"/>
        <v>0.10691959370841589</v>
      </c>
      <c r="GQ85" s="122">
        <f t="shared" si="1843"/>
        <v>0.10669414127197097</v>
      </c>
      <c r="GR85" s="60">
        <f t="shared" si="1843"/>
        <v>0.10659206638380371</v>
      </c>
      <c r="GS85" s="60">
        <f t="shared" si="1843"/>
        <v>0.10642820707259257</v>
      </c>
      <c r="GT85" s="60">
        <f t="shared" si="1843"/>
        <v>0.10641192330113165</v>
      </c>
      <c r="GU85" s="60">
        <f t="shared" si="1843"/>
        <v>0.10633518510712725</v>
      </c>
      <c r="GV85" s="60">
        <f t="shared" si="1843"/>
        <v>0.10626582141462845</v>
      </c>
      <c r="GW85" s="60">
        <f t="shared" si="1843"/>
        <v>0.10621675192153637</v>
      </c>
      <c r="GX85" s="60">
        <f t="shared" si="1843"/>
        <v>0.10619901358218631</v>
      </c>
      <c r="GY85" s="60">
        <f t="shared" si="1843"/>
        <v>0.10618996741398101</v>
      </c>
      <c r="GZ85" s="122">
        <f t="shared" si="1843"/>
        <v>0.10617984593696887</v>
      </c>
      <c r="HA85" s="122">
        <f t="shared" si="1843"/>
        <v>0.10617654663514316</v>
      </c>
      <c r="HB85" s="122">
        <f t="shared" si="1843"/>
        <v>0.10616744330831164</v>
      </c>
      <c r="HC85" s="60">
        <f t="shared" si="1843"/>
        <v>0.10615322667561446</v>
      </c>
      <c r="IW85"/>
      <c r="IX85"/>
      <c r="IY85"/>
    </row>
    <row r="86" spans="1:259" s="30" customFormat="1">
      <c r="A86" s="34" t="s">
        <v>427</v>
      </c>
      <c r="B86" s="60" t="s">
        <v>414</v>
      </c>
      <c r="C86" s="60" t="str">
        <f t="shared" ref="C86:S86" si="1844">IFERROR(C85*C84, "n/a")</f>
        <v>n/a</v>
      </c>
      <c r="D86" s="60" t="str">
        <f t="shared" si="1844"/>
        <v>n/a</v>
      </c>
      <c r="E86" s="60" t="str">
        <f t="shared" si="1844"/>
        <v>n/a</v>
      </c>
      <c r="F86" s="60" t="str">
        <f t="shared" si="1844"/>
        <v>n/a</v>
      </c>
      <c r="G86" s="60" t="str">
        <f t="shared" si="1844"/>
        <v>n/a</v>
      </c>
      <c r="H86" s="60" t="str">
        <f t="shared" si="1844"/>
        <v>n/a</v>
      </c>
      <c r="I86" s="60" t="str">
        <f t="shared" si="1844"/>
        <v>n/a</v>
      </c>
      <c r="J86" s="60" t="str">
        <f t="shared" si="1844"/>
        <v>n/a</v>
      </c>
      <c r="K86" s="60" t="str">
        <f t="shared" si="1844"/>
        <v>n/a</v>
      </c>
      <c r="L86" s="60">
        <f t="shared" si="1844"/>
        <v>-7.5609493152194882E-2</v>
      </c>
      <c r="M86" s="60">
        <f t="shared" si="1844"/>
        <v>0.36544899986056251</v>
      </c>
      <c r="N86" s="60">
        <f t="shared" si="1844"/>
        <v>0.63215121688840825</v>
      </c>
      <c r="O86" s="60">
        <f t="shared" si="1844"/>
        <v>0.20750532717089273</v>
      </c>
      <c r="P86" s="60">
        <f t="shared" si="1844"/>
        <v>7.2948351151585558E-2</v>
      </c>
      <c r="Q86" s="60">
        <f t="shared" si="1844"/>
        <v>0.47177523321222181</v>
      </c>
      <c r="R86" s="60">
        <f t="shared" si="1844"/>
        <v>0.55310764973973237</v>
      </c>
      <c r="S86" s="60">
        <f t="shared" si="1844"/>
        <v>0.59426909431581454</v>
      </c>
      <c r="T86" s="60">
        <f t="shared" ref="T86" si="1845">IFERROR(T85*T84, "n/a")</f>
        <v>0.5938979128879428</v>
      </c>
      <c r="U86" s="60">
        <f t="shared" ref="U86:Z86" si="1846">IFERROR(U85*U84, "n/a")</f>
        <v>-8.9632268891272807E-2</v>
      </c>
      <c r="V86" s="60">
        <f t="shared" si="1846"/>
        <v>2.011485494366928E-2</v>
      </c>
      <c r="W86" s="60">
        <f t="shared" si="1846"/>
        <v>1.5388815443045316</v>
      </c>
      <c r="X86" s="60">
        <f t="shared" si="1846"/>
        <v>-0.34788399067441766</v>
      </c>
      <c r="Y86" s="60">
        <f t="shared" si="1846"/>
        <v>0.6389942954195047</v>
      </c>
      <c r="Z86" s="60">
        <f t="shared" si="1846"/>
        <v>0.66411756716494963</v>
      </c>
      <c r="AA86" s="60">
        <f t="shared" ref="AA86:CL86" si="1847">IFERROR(AA85*AA84, "n/a")</f>
        <v>0.54863097887112888</v>
      </c>
      <c r="AB86" s="60">
        <f t="shared" si="1847"/>
        <v>-0.80286011623926978</v>
      </c>
      <c r="AC86" s="60">
        <f t="shared" si="1847"/>
        <v>-0.30420649328301835</v>
      </c>
      <c r="AD86" s="60">
        <f t="shared" si="1847"/>
        <v>-0.1377495126126291</v>
      </c>
      <c r="AE86" s="60">
        <f t="shared" si="1847"/>
        <v>0.46063500085932613</v>
      </c>
      <c r="AF86" s="60">
        <f t="shared" si="1847"/>
        <v>0.27953767386275408</v>
      </c>
      <c r="AG86" s="60">
        <f t="shared" si="1847"/>
        <v>-4.8863044872614475E-2</v>
      </c>
      <c r="AH86" s="60">
        <f t="shared" si="1847"/>
        <v>7.1231425095359791E-2</v>
      </c>
      <c r="AI86" s="60">
        <f t="shared" si="1847"/>
        <v>-8.8303432147969138E-3</v>
      </c>
      <c r="AJ86" s="60">
        <f t="shared" si="1847"/>
        <v>1.3758902956540495</v>
      </c>
      <c r="AK86" s="60">
        <f t="shared" si="1847"/>
        <v>0.51358503682926693</v>
      </c>
      <c r="AL86" s="60">
        <f t="shared" si="1847"/>
        <v>0.41682800635650752</v>
      </c>
      <c r="AM86" s="60">
        <f t="shared" si="1847"/>
        <v>-0.70785056364279864</v>
      </c>
      <c r="AN86" s="60">
        <f t="shared" si="1847"/>
        <v>0.41299638872994054</v>
      </c>
      <c r="AO86" s="60">
        <f t="shared" si="1847"/>
        <v>0.15012396836540351</v>
      </c>
      <c r="AP86" s="60">
        <f t="shared" si="1847"/>
        <v>0.50100568290186509</v>
      </c>
      <c r="AQ86" s="60">
        <f t="shared" si="1847"/>
        <v>0.20508677770625711</v>
      </c>
      <c r="AR86" s="60">
        <f t="shared" si="1847"/>
        <v>-0.57833056623433998</v>
      </c>
      <c r="AS86" s="60">
        <f t="shared" si="1847"/>
        <v>-0.6699386438038526</v>
      </c>
      <c r="AT86" s="60">
        <f t="shared" si="1847"/>
        <v>-0.21154810880069555</v>
      </c>
      <c r="AU86" s="60">
        <f t="shared" si="1847"/>
        <v>0.34214950723701298</v>
      </c>
      <c r="AV86" s="60">
        <f t="shared" si="1847"/>
        <v>-0.79283543953139435</v>
      </c>
      <c r="AW86" s="60">
        <f t="shared" si="1847"/>
        <v>-0.11830247643326321</v>
      </c>
      <c r="AX86" s="60">
        <f t="shared" si="1847"/>
        <v>0.33412622194571145</v>
      </c>
      <c r="AY86" s="60">
        <f t="shared" si="1847"/>
        <v>-0.11750019898790552</v>
      </c>
      <c r="AZ86" s="60">
        <f t="shared" si="1847"/>
        <v>0.15324497019078712</v>
      </c>
      <c r="BA86" s="60">
        <f t="shared" si="1847"/>
        <v>0</v>
      </c>
      <c r="BB86" s="60">
        <f t="shared" si="1847"/>
        <v>0.33346504533701604</v>
      </c>
      <c r="BC86" s="60">
        <f t="shared" si="1847"/>
        <v>0.16084125139242533</v>
      </c>
      <c r="BD86" s="60">
        <f t="shared" si="1847"/>
        <v>-8.5964453356922113E-2</v>
      </c>
      <c r="BE86" s="60">
        <f t="shared" si="1847"/>
        <v>0.37071359921219316</v>
      </c>
      <c r="BF86" s="60">
        <f t="shared" si="1847"/>
        <v>2.7676793728751044E-2</v>
      </c>
      <c r="BG86" s="60">
        <f t="shared" si="1847"/>
        <v>0.52970208339849822</v>
      </c>
      <c r="BH86" s="60">
        <f t="shared" si="1847"/>
        <v>0.55766297011617005</v>
      </c>
      <c r="BI86" s="60">
        <f t="shared" si="1847"/>
        <v>0.72383465537649838</v>
      </c>
      <c r="BJ86" s="60">
        <f t="shared" si="1847"/>
        <v>0.42517321327308938</v>
      </c>
      <c r="BK86" s="60">
        <f t="shared" si="1847"/>
        <v>0.53651859099422738</v>
      </c>
      <c r="BL86" s="60">
        <f t="shared" si="1847"/>
        <v>0.78613513226975529</v>
      </c>
      <c r="BM86" s="60">
        <f t="shared" si="1847"/>
        <v>0.69171134001056189</v>
      </c>
      <c r="BN86" s="60">
        <f t="shared" si="1847"/>
        <v>0.32813052172776719</v>
      </c>
      <c r="BO86" s="60">
        <f t="shared" si="1847"/>
        <v>0.81139295473074147</v>
      </c>
      <c r="BP86" s="60">
        <f t="shared" si="1847"/>
        <v>0.42511399493017815</v>
      </c>
      <c r="BQ86" s="60">
        <f t="shared" si="1847"/>
        <v>0.40781528527609168</v>
      </c>
      <c r="BR86" s="60">
        <f t="shared" si="1847"/>
        <v>0.1450830680161925</v>
      </c>
      <c r="BS86" s="60">
        <f t="shared" si="1847"/>
        <v>0.23334880446916059</v>
      </c>
      <c r="BT86" s="60">
        <f t="shared" si="1847"/>
        <v>9.7163165057477616E-2</v>
      </c>
      <c r="BU86" s="60">
        <f t="shared" si="1847"/>
        <v>0.15095828712620715</v>
      </c>
      <c r="BV86" s="60">
        <f t="shared" si="1847"/>
        <v>0.58166562326245819</v>
      </c>
      <c r="BW86" s="60">
        <f t="shared" si="1847"/>
        <v>0.48850911513278417</v>
      </c>
      <c r="BX86" s="60">
        <f t="shared" si="1847"/>
        <v>0.55826399617223177</v>
      </c>
      <c r="BY86" s="60">
        <f t="shared" si="1847"/>
        <v>0.19553512774484108</v>
      </c>
      <c r="BZ86" s="60">
        <f t="shared" si="1847"/>
        <v>0.52923084551790622</v>
      </c>
      <c r="CA86" s="60">
        <f t="shared" si="1847"/>
        <v>0.35355620845831276</v>
      </c>
      <c r="CB86" s="60">
        <f t="shared" si="1847"/>
        <v>0.49090380945766487</v>
      </c>
      <c r="CC86" s="60">
        <f t="shared" si="1847"/>
        <v>0.4291367078916089</v>
      </c>
      <c r="CD86" s="60">
        <f t="shared" si="1847"/>
        <v>0.60589188221997381</v>
      </c>
      <c r="CE86" s="60">
        <f t="shared" si="1847"/>
        <v>0.71041176031753395</v>
      </c>
      <c r="CF86" s="60">
        <f t="shared" si="1847"/>
        <v>8.2164083969802945E-2</v>
      </c>
      <c r="CG86" s="60">
        <f t="shared" si="1847"/>
        <v>0.30397367385679391</v>
      </c>
      <c r="CH86" s="60">
        <f t="shared" si="1847"/>
        <v>0.52940378090630724</v>
      </c>
      <c r="CI86" s="60">
        <f t="shared" si="1847"/>
        <v>7.041054890876941E-2</v>
      </c>
      <c r="CJ86" s="60">
        <f t="shared" si="1847"/>
        <v>0.18724104190132657</v>
      </c>
      <c r="CK86" s="60">
        <f t="shared" si="1847"/>
        <v>0.27415465868843503</v>
      </c>
      <c r="CL86" s="60">
        <f t="shared" si="1847"/>
        <v>0.33177627092417239</v>
      </c>
      <c r="CM86" s="60">
        <f t="shared" ref="CM86:EX86" si="1848">IFERROR(CM85*CM84, "n/a")</f>
        <v>0.61701927790152389</v>
      </c>
      <c r="CN86" s="60">
        <f t="shared" si="1848"/>
        <v>-6.7979344495923313E-2</v>
      </c>
      <c r="CO86" s="60">
        <f t="shared" si="1848"/>
        <v>1.9371898116869624E-2</v>
      </c>
      <c r="CP86" s="60">
        <f t="shared" si="1848"/>
        <v>-3.5042379471357271E-2</v>
      </c>
      <c r="CQ86" s="60">
        <f t="shared" si="1848"/>
        <v>0.16074414927459305</v>
      </c>
      <c r="CR86" s="60">
        <f t="shared" si="1848"/>
        <v>0.37827270662433277</v>
      </c>
      <c r="CS86" s="60">
        <f t="shared" si="1848"/>
        <v>0.2420629465211098</v>
      </c>
      <c r="CT86" s="60">
        <f t="shared" si="1848"/>
        <v>0.22279755879089799</v>
      </c>
      <c r="CU86" s="60">
        <f t="shared" si="1848"/>
        <v>0.18673695923941164</v>
      </c>
      <c r="CV86" s="60">
        <f t="shared" si="1848"/>
        <v>0.52572778938358367</v>
      </c>
      <c r="CW86" s="60">
        <f t="shared" si="1848"/>
        <v>0.54654217744842926</v>
      </c>
      <c r="CX86" s="60">
        <f t="shared" si="1848"/>
        <v>0.16694047336945872</v>
      </c>
      <c r="CY86" s="60">
        <f t="shared" si="1848"/>
        <v>0.36068006368902461</v>
      </c>
      <c r="CZ86" s="60">
        <f t="shared" si="1848"/>
        <v>0.36680884727183205</v>
      </c>
      <c r="DA86" s="60">
        <f t="shared" si="1848"/>
        <v>4.4650267772792802E-2</v>
      </c>
      <c r="DB86" s="60">
        <f t="shared" si="1848"/>
        <v>0.23881937057459138</v>
      </c>
      <c r="DC86" s="60">
        <f t="shared" si="1848"/>
        <v>-8.194196700801297E-2</v>
      </c>
      <c r="DD86" s="60">
        <f t="shared" si="1848"/>
        <v>0.6634871455332112</v>
      </c>
      <c r="DE86" s="60">
        <f t="shared" si="1848"/>
        <v>0.38941897725459845</v>
      </c>
      <c r="DF86" s="60">
        <f t="shared" si="1848"/>
        <v>0.66262762902858119</v>
      </c>
      <c r="DG86" s="60">
        <f t="shared" si="1848"/>
        <v>1.4139868216899446E-2</v>
      </c>
      <c r="DH86" s="60">
        <f t="shared" si="1848"/>
        <v>0.33450514086642646</v>
      </c>
      <c r="DI86" s="60">
        <f t="shared" si="1848"/>
        <v>0.45659761974914809</v>
      </c>
      <c r="DJ86" s="60">
        <f t="shared" si="1848"/>
        <v>0.41160229608280602</v>
      </c>
      <c r="DK86" s="60">
        <f t="shared" si="1848"/>
        <v>0.41588538270280506</v>
      </c>
      <c r="DL86" s="60">
        <f t="shared" si="1848"/>
        <v>0.75945787452610991</v>
      </c>
      <c r="DM86" s="60">
        <f t="shared" si="1848"/>
        <v>0.65431620036537064</v>
      </c>
      <c r="DN86" s="60">
        <f t="shared" si="1848"/>
        <v>0.25953509160087751</v>
      </c>
      <c r="DO86" s="60">
        <f t="shared" si="1848"/>
        <v>0.51280069703868436</v>
      </c>
      <c r="DP86" s="60">
        <f t="shared" si="1848"/>
        <v>0.29676478005986057</v>
      </c>
      <c r="DQ86" s="60">
        <f t="shared" si="1848"/>
        <v>0.47270069474849946</v>
      </c>
      <c r="DR86" s="60">
        <f t="shared" si="1848"/>
        <v>0.61282332016759788</v>
      </c>
      <c r="DS86" s="60">
        <f t="shared" si="1848"/>
        <v>0.33849378758339421</v>
      </c>
      <c r="DT86" s="60">
        <f t="shared" si="1848"/>
        <v>-6.3837189297810598E-2</v>
      </c>
      <c r="DU86" s="60">
        <f t="shared" si="1848"/>
        <v>0.18176344843466063</v>
      </c>
      <c r="DV86" s="60">
        <f t="shared" si="1848"/>
        <v>0.37807578241903633</v>
      </c>
      <c r="DW86" s="60">
        <f t="shared" si="1848"/>
        <v>0.59670931388338178</v>
      </c>
      <c r="DX86" s="60">
        <f t="shared" si="1848"/>
        <v>0.93911464273509981</v>
      </c>
      <c r="DY86" s="60">
        <f t="shared" si="1848"/>
        <v>-0.22204758341417136</v>
      </c>
      <c r="DZ86" s="60">
        <f t="shared" si="1848"/>
        <v>0.95151832610096465</v>
      </c>
      <c r="EA86" s="60">
        <f t="shared" si="1848"/>
        <v>0.45239630180721579</v>
      </c>
      <c r="EB86" s="60">
        <f t="shared" si="1848"/>
        <v>6.6651803022059461E-2</v>
      </c>
      <c r="EC86" s="60">
        <f t="shared" si="1848"/>
        <v>0.14383133083221689</v>
      </c>
      <c r="ED86" s="60">
        <f t="shared" si="1848"/>
        <v>0.12587161032816552</v>
      </c>
      <c r="EE86" s="60">
        <f t="shared" si="1848"/>
        <v>-0.21542867604440802</v>
      </c>
      <c r="EF86" s="60">
        <f t="shared" si="1848"/>
        <v>-0.23783774813835587</v>
      </c>
      <c r="EG86" s="60">
        <f t="shared" si="1848"/>
        <v>0.19152061685137708</v>
      </c>
      <c r="EH86" s="60">
        <f t="shared" si="1848"/>
        <v>-6.6492988401613481E-2</v>
      </c>
      <c r="EI86" s="60">
        <f t="shared" si="1848"/>
        <v>2.7223395391288364E-2</v>
      </c>
      <c r="EJ86" s="60">
        <f t="shared" si="1848"/>
        <v>3.2132253366719932E-2</v>
      </c>
      <c r="EK86" s="60">
        <f t="shared" si="1848"/>
        <v>-0.18089296520240777</v>
      </c>
      <c r="EL86" s="60">
        <f t="shared" si="1848"/>
        <v>9.8715789031297088E-3</v>
      </c>
      <c r="EM86" s="60">
        <f t="shared" si="1848"/>
        <v>5.6339071883215436E-2</v>
      </c>
      <c r="EN86" s="60">
        <f t="shared" si="1848"/>
        <v>-1.2214856443290777E-2</v>
      </c>
      <c r="EO86" s="60">
        <f t="shared" si="1848"/>
        <v>2.932015949010823E-2</v>
      </c>
      <c r="EP86" s="60">
        <f t="shared" si="1848"/>
        <v>5.1466154330109044E-2</v>
      </c>
      <c r="EQ86" s="60">
        <f t="shared" si="1848"/>
        <v>0.21226086582071355</v>
      </c>
      <c r="ER86" s="60">
        <f t="shared" si="1848"/>
        <v>0.18102485447619807</v>
      </c>
      <c r="ES86" s="60">
        <f t="shared" si="1848"/>
        <v>0.15410769564929705</v>
      </c>
      <c r="ET86" s="60">
        <f t="shared" si="1848"/>
        <v>0.20568291667648927</v>
      </c>
      <c r="EU86" s="60">
        <f t="shared" si="1848"/>
        <v>0.2896509793087777</v>
      </c>
      <c r="EV86" s="60">
        <f t="shared" si="1848"/>
        <v>0.22667878587790694</v>
      </c>
      <c r="EW86" s="60">
        <f t="shared" si="1848"/>
        <v>9.7933998852301751E-2</v>
      </c>
      <c r="EX86" s="60">
        <f t="shared" si="1848"/>
        <v>0.11567673003930895</v>
      </c>
      <c r="EY86" s="60">
        <f t="shared" ref="EY86:HC86" si="1849">IFERROR(EY85*EY84, "n/a")</f>
        <v>-0.27269963736324315</v>
      </c>
      <c r="EZ86" s="60">
        <f t="shared" si="1849"/>
        <v>3.5063517966312262E-2</v>
      </c>
      <c r="FA86" s="60">
        <f t="shared" si="1849"/>
        <v>0.24826358543163576</v>
      </c>
      <c r="FB86" s="60">
        <f t="shared" si="1849"/>
        <v>0.13584828257215409</v>
      </c>
      <c r="FC86" s="60">
        <f t="shared" si="1849"/>
        <v>0.51867839201281729</v>
      </c>
      <c r="FD86" s="60">
        <f t="shared" si="1849"/>
        <v>0.44902300474711004</v>
      </c>
      <c r="FE86" s="60">
        <f t="shared" si="1849"/>
        <v>-7.8954295226636106E-2</v>
      </c>
      <c r="FF86" s="60">
        <f t="shared" si="1849"/>
        <v>-0.34690414706751599</v>
      </c>
      <c r="FG86" s="60">
        <f t="shared" si="1849"/>
        <v>-0.69837249244299748</v>
      </c>
      <c r="FH86" s="60">
        <f t="shared" si="1849"/>
        <v>-0.16804685575617126</v>
      </c>
      <c r="FI86" s="60">
        <f t="shared" si="1849"/>
        <v>-0.41869151520607056</v>
      </c>
      <c r="FJ86" s="60">
        <f t="shared" si="1849"/>
        <v>-0.46078055719988614</v>
      </c>
      <c r="FK86" s="60">
        <f t="shared" si="1849"/>
        <v>-0.528806297147563</v>
      </c>
      <c r="FL86" s="60">
        <f t="shared" si="1849"/>
        <v>-0.42215374804526962</v>
      </c>
      <c r="FM86" s="60">
        <f t="shared" si="1849"/>
        <v>-0.42651337014389351</v>
      </c>
      <c r="FN86" s="60">
        <f t="shared" si="1849"/>
        <v>-0.17979178856134118</v>
      </c>
      <c r="FO86" s="60">
        <f t="shared" si="1849"/>
        <v>-0.33386535032305981</v>
      </c>
      <c r="FP86" s="60">
        <f t="shared" si="1849"/>
        <v>-0.14893062623441342</v>
      </c>
      <c r="FQ86" s="60">
        <f t="shared" si="1849"/>
        <v>-0.18265513211532777</v>
      </c>
      <c r="FR86" s="60">
        <f t="shared" si="1849"/>
        <v>-0.12534386428736363</v>
      </c>
      <c r="FS86" s="60">
        <f t="shared" si="1849"/>
        <v>2.2257279358768152E-2</v>
      </c>
      <c r="FT86" s="60">
        <f t="shared" si="1849"/>
        <v>0.11196097978714271</v>
      </c>
      <c r="FU86" s="60">
        <f t="shared" si="1849"/>
        <v>2.464642607383977E-2</v>
      </c>
      <c r="FV86" s="60">
        <f t="shared" si="1849"/>
        <v>-8.262237858107345E-2</v>
      </c>
      <c r="FW86" s="60">
        <f t="shared" si="1849"/>
        <v>-0.283021942863105</v>
      </c>
      <c r="FX86" s="60">
        <f t="shared" si="1849"/>
        <v>0.26279236610793766</v>
      </c>
      <c r="FY86" s="60">
        <f t="shared" si="1849"/>
        <v>0.1789748782327098</v>
      </c>
      <c r="FZ86" s="60">
        <f t="shared" si="1849"/>
        <v>0.35660558361807787</v>
      </c>
      <c r="GA86" s="60">
        <f t="shared" si="1849"/>
        <v>0.25659458111921857</v>
      </c>
      <c r="GB86" s="60">
        <f t="shared" si="1849"/>
        <v>0.64352931294851234</v>
      </c>
      <c r="GC86" s="60">
        <f t="shared" si="1849"/>
        <v>0.37339268809680465</v>
      </c>
      <c r="GD86" s="60">
        <f t="shared" si="1849"/>
        <v>-2.9901202776906586E-2</v>
      </c>
      <c r="GE86" s="60">
        <f t="shared" si="1849"/>
        <v>0.59869443015379598</v>
      </c>
      <c r="GF86" s="60">
        <f t="shared" si="1849"/>
        <v>-4.5276669373014188E-2</v>
      </c>
      <c r="GG86" s="60">
        <f t="shared" si="1849"/>
        <v>6.5786443698670843E-2</v>
      </c>
      <c r="GH86" s="60">
        <f t="shared" si="1849"/>
        <v>-4.5061092428421859E-3</v>
      </c>
      <c r="GI86" s="60">
        <f t="shared" si="1849"/>
        <v>-0.1320774262558142</v>
      </c>
      <c r="GJ86" s="60">
        <f t="shared" si="1849"/>
        <v>-0.14233356065032873</v>
      </c>
      <c r="GK86" s="60">
        <f t="shared" si="1849"/>
        <v>-9.7759683448250215E-2</v>
      </c>
      <c r="GL86" s="60">
        <f t="shared" si="1849"/>
        <v>0.14849866309676357</v>
      </c>
      <c r="GM86" s="60">
        <f t="shared" si="1849"/>
        <v>9.4040781419639577E-2</v>
      </c>
      <c r="GN86" s="60">
        <f t="shared" si="1849"/>
        <v>0.19879645477208485</v>
      </c>
      <c r="GO86" s="60">
        <f t="shared" si="1849"/>
        <v>0.21590161834587426</v>
      </c>
      <c r="GP86" s="122">
        <f t="shared" si="1849"/>
        <v>-2.8391756956210192E-2</v>
      </c>
      <c r="GQ86" s="122">
        <f t="shared" si="1849"/>
        <v>0.18722210815043028</v>
      </c>
      <c r="GR86" s="60">
        <f t="shared" si="1849"/>
        <v>0.1331550042111137</v>
      </c>
      <c r="GS86" s="60">
        <f t="shared" si="1849"/>
        <v>0.11282712101365196</v>
      </c>
      <c r="GT86" s="60">
        <f t="shared" si="1849"/>
        <v>9.943894584183216E-2</v>
      </c>
      <c r="GU86" s="60">
        <f t="shared" si="1849"/>
        <v>9.9135640611651157E-2</v>
      </c>
      <c r="GV86" s="60">
        <f t="shared" si="1849"/>
        <v>9.6677290972677729E-2</v>
      </c>
      <c r="GW86" s="60">
        <f t="shared" si="1849"/>
        <v>9.2100564505371227E-2</v>
      </c>
      <c r="GX86" s="60">
        <f t="shared" si="1849"/>
        <v>9.188599997823127E-2</v>
      </c>
      <c r="GY86" s="60">
        <f t="shared" si="1849"/>
        <v>9.1679866107597083E-2</v>
      </c>
      <c r="GZ86" s="122">
        <f t="shared" si="1849"/>
        <v>8.9333022622655217E-2</v>
      </c>
      <c r="HA86" s="122">
        <f t="shared" si="1849"/>
        <v>8.7007305084618819E-2</v>
      </c>
      <c r="HB86" s="122">
        <f t="shared" si="1849"/>
        <v>8.682197953798805E-2</v>
      </c>
      <c r="HC86" s="60">
        <f t="shared" si="1849"/>
        <v>8.8759448421403014E-2</v>
      </c>
      <c r="HD86" s="60"/>
      <c r="HE86" s="60"/>
      <c r="HF86" s="60"/>
      <c r="HG86" s="60"/>
      <c r="HH86" s="60"/>
      <c r="HI86" s="60"/>
      <c r="HJ86" s="60"/>
      <c r="HK86" s="60"/>
      <c r="HL86" s="60"/>
      <c r="HM86" s="60"/>
      <c r="HN86" s="60"/>
      <c r="HO86" s="60"/>
      <c r="HP86" s="60"/>
      <c r="HQ86" s="60"/>
      <c r="HR86" s="60"/>
      <c r="HS86" s="60"/>
      <c r="HT86" s="60"/>
      <c r="HU86" s="60"/>
      <c r="HV86" s="60"/>
      <c r="HW86" s="60"/>
      <c r="HX86" s="60"/>
      <c r="HY86" s="60"/>
      <c r="HZ86" s="60"/>
      <c r="IA86" s="60"/>
      <c r="IB86" s="60"/>
      <c r="IC86" s="60"/>
      <c r="ID86" s="60"/>
      <c r="IE86" s="60"/>
    </row>
    <row r="87" spans="1:259" s="30" customFormat="1">
      <c r="A87" s="29" t="s">
        <v>428</v>
      </c>
      <c r="B87" s="30" t="s">
        <v>333</v>
      </c>
      <c r="C87" s="30" t="str">
        <f t="shared" ref="C87:BN87" ca="1" si="1850">IFERROR(C86+C79+C58, "n/a")</f>
        <v>n/a</v>
      </c>
      <c r="D87" s="30" t="str">
        <f t="shared" ca="1" si="1850"/>
        <v>n/a</v>
      </c>
      <c r="E87" s="30" t="str">
        <f t="shared" ca="1" si="1850"/>
        <v>n/a</v>
      </c>
      <c r="F87" s="30" t="str">
        <f t="shared" ca="1" si="1850"/>
        <v>n/a</v>
      </c>
      <c r="G87" s="30" t="str">
        <f t="shared" ca="1" si="1850"/>
        <v>n/a</v>
      </c>
      <c r="H87" s="30" t="str">
        <f t="shared" ca="1" si="1850"/>
        <v>n/a</v>
      </c>
      <c r="I87" s="30" t="str">
        <f t="shared" ca="1" si="1850"/>
        <v>n/a</v>
      </c>
      <c r="J87" s="30" t="str">
        <f t="shared" ca="1" si="1850"/>
        <v>n/a</v>
      </c>
      <c r="K87" s="30" t="str">
        <f t="shared" ca="1" si="1850"/>
        <v>n/a</v>
      </c>
      <c r="L87" s="30" t="str">
        <f t="shared" ca="1" si="1850"/>
        <v>n/a</v>
      </c>
      <c r="M87" s="30" t="str">
        <f t="shared" ca="1" si="1850"/>
        <v>n/a</v>
      </c>
      <c r="N87" s="30" t="str">
        <f t="shared" ca="1" si="1850"/>
        <v>n/a</v>
      </c>
      <c r="O87" s="30">
        <f t="shared" ca="1" si="1850"/>
        <v>1.4142139180101043</v>
      </c>
      <c r="P87" s="30">
        <f t="shared" ca="1" si="1850"/>
        <v>-0.21270528143851342</v>
      </c>
      <c r="Q87" s="30">
        <f t="shared" ca="1" si="1850"/>
        <v>-0.3293011384057295</v>
      </c>
      <c r="R87" s="30">
        <f t="shared" ca="1" si="1850"/>
        <v>0.60753921198840199</v>
      </c>
      <c r="S87" s="30">
        <f t="shared" ca="1" si="1850"/>
        <v>1.5280906094098932</v>
      </c>
      <c r="T87" s="30">
        <f t="shared" ca="1" si="1850"/>
        <v>0.87266281198448703</v>
      </c>
      <c r="U87" s="30">
        <f t="shared" ca="1" si="1850"/>
        <v>0.69691232925967395</v>
      </c>
      <c r="V87" s="30">
        <f t="shared" ca="1" si="1850"/>
        <v>0.78457051446284942</v>
      </c>
      <c r="W87" s="30">
        <f t="shared" ca="1" si="1850"/>
        <v>2.5302422164410725</v>
      </c>
      <c r="X87" s="30">
        <f t="shared" ca="1" si="1850"/>
        <v>2.065182658845746</v>
      </c>
      <c r="Y87" s="30">
        <f t="shared" ca="1" si="1850"/>
        <v>3.3721421081139242</v>
      </c>
      <c r="Z87" s="30">
        <f t="shared" ca="1" si="1850"/>
        <v>1.4734865985183512</v>
      </c>
      <c r="AA87" s="30">
        <f t="shared" ca="1" si="1850"/>
        <v>0.89232961435905045</v>
      </c>
      <c r="AB87" s="30">
        <f t="shared" ca="1" si="1850"/>
        <v>-1.2867168185599673</v>
      </c>
      <c r="AC87" s="30">
        <f t="shared" ca="1" si="1850"/>
        <v>-0.25660667969703899</v>
      </c>
      <c r="AD87" s="30">
        <f t="shared" ca="1" si="1850"/>
        <v>-6.6686026465927944E-2</v>
      </c>
      <c r="AE87" s="30">
        <f t="shared" ca="1" si="1850"/>
        <v>0.45276174973275646</v>
      </c>
      <c r="AF87" s="30">
        <f t="shared" ca="1" si="1850"/>
        <v>-2.4275981432079652E-2</v>
      </c>
      <c r="AG87" s="30">
        <f t="shared" ca="1" si="1850"/>
        <v>-4.2400143758008935E-2</v>
      </c>
      <c r="AH87" s="30">
        <f t="shared" ca="1" si="1850"/>
        <v>-0.55678151880970872</v>
      </c>
      <c r="AI87" s="30">
        <f t="shared" ca="1" si="1850"/>
        <v>-0.52077790877461716</v>
      </c>
      <c r="AJ87" s="30">
        <f t="shared" ca="1" si="1850"/>
        <v>1.8265136874989927</v>
      </c>
      <c r="AK87" s="30">
        <f t="shared" ca="1" si="1850"/>
        <v>0.22289947028064461</v>
      </c>
      <c r="AL87" s="30">
        <f t="shared" ca="1" si="1850"/>
        <v>0.27338902483355054</v>
      </c>
      <c r="AM87" s="30">
        <f t="shared" ca="1" si="1850"/>
        <v>-1.1721261198004369</v>
      </c>
      <c r="AN87" s="30">
        <f t="shared" ca="1" si="1850"/>
        <v>0.59950320032296245</v>
      </c>
      <c r="AO87" s="30">
        <f t="shared" ca="1" si="1850"/>
        <v>0.35554125430124156</v>
      </c>
      <c r="AP87" s="30">
        <f t="shared" ca="1" si="1850"/>
        <v>0.55351848145687721</v>
      </c>
      <c r="AQ87" s="30">
        <f t="shared" ca="1" si="1850"/>
        <v>1.6076130522954926</v>
      </c>
      <c r="AR87" s="30">
        <f t="shared" ca="1" si="1850"/>
        <v>0.19560690764979111</v>
      </c>
      <c r="AS87" s="30">
        <f t="shared" ca="1" si="1850"/>
        <v>-8.4466723024038348E-2</v>
      </c>
      <c r="AT87" s="30">
        <f t="shared" ca="1" si="1850"/>
        <v>0.76257496144664816</v>
      </c>
      <c r="AU87" s="30">
        <f t="shared" ca="1" si="1850"/>
        <v>1.0654046012321126</v>
      </c>
      <c r="AV87" s="30">
        <f t="shared" ca="1" si="1850"/>
        <v>3.1022424833989704E-2</v>
      </c>
      <c r="AW87" s="30">
        <f t="shared" ca="1" si="1850"/>
        <v>-0.57082739647436553</v>
      </c>
      <c r="AX87" s="30">
        <f t="shared" ca="1" si="1850"/>
        <v>0.83482068871183068</v>
      </c>
      <c r="AY87" s="30">
        <f t="shared" ca="1" si="1850"/>
        <v>8.5941346051719741E-2</v>
      </c>
      <c r="AZ87" s="30">
        <f t="shared" ca="1" si="1850"/>
        <v>0.4515947790531058</v>
      </c>
      <c r="BA87" s="30">
        <f t="shared" ca="1" si="1850"/>
        <v>1.2165058607432051</v>
      </c>
      <c r="BB87" s="30">
        <f t="shared" ca="1" si="1850"/>
        <v>2.508733811012585</v>
      </c>
      <c r="BC87" s="30">
        <f t="shared" ca="1" si="1850"/>
        <v>1.8719095366105276</v>
      </c>
      <c r="BD87" s="30">
        <f t="shared" ca="1" si="1850"/>
        <v>1.6789154649363525</v>
      </c>
      <c r="BE87" s="30">
        <f t="shared" ca="1" si="1850"/>
        <v>2.1562454396094206</v>
      </c>
      <c r="BF87" s="30">
        <f t="shared" ca="1" si="1850"/>
        <v>-1.1835209497783969</v>
      </c>
      <c r="BG87" s="30">
        <f t="shared" ca="1" si="1850"/>
        <v>0.51117020649399825</v>
      </c>
      <c r="BH87" s="30">
        <f t="shared" ca="1" si="1850"/>
        <v>1.4381194983930232</v>
      </c>
      <c r="BI87" s="30">
        <f t="shared" ca="1" si="1850"/>
        <v>0.21272455135085061</v>
      </c>
      <c r="BJ87" s="30">
        <f t="shared" ca="1" si="1850"/>
        <v>1.4534163751594802</v>
      </c>
      <c r="BK87" s="30">
        <f t="shared" ca="1" si="1850"/>
        <v>0.4281814539827824</v>
      </c>
      <c r="BL87" s="30">
        <f t="shared" ca="1" si="1850"/>
        <v>1.8725780843016167</v>
      </c>
      <c r="BM87" s="30">
        <f t="shared" ca="1" si="1850"/>
        <v>1.9998484597659623</v>
      </c>
      <c r="BN87" s="30">
        <f t="shared" ca="1" si="1850"/>
        <v>-0.32345203765888991</v>
      </c>
      <c r="BO87" s="30">
        <f t="shared" ref="BO87:DZ87" ca="1" si="1851">IFERROR(BO86+BO79+BO58, "n/a")</f>
        <v>0.47559433336344953</v>
      </c>
      <c r="BP87" s="30">
        <f t="shared" ca="1" si="1851"/>
        <v>1.709108537899944</v>
      </c>
      <c r="BQ87" s="30">
        <f t="shared" ca="1" si="1851"/>
        <v>2.1337381476237174</v>
      </c>
      <c r="BR87" s="30">
        <f t="shared" ca="1" si="1851"/>
        <v>-0.55434222057121429</v>
      </c>
      <c r="BS87" s="30">
        <f t="shared" ca="1" si="1851"/>
        <v>0.48687879159406866</v>
      </c>
      <c r="BT87" s="30">
        <f t="shared" ca="1" si="1851"/>
        <v>0.15946849276979724</v>
      </c>
      <c r="BU87" s="30">
        <f t="shared" ca="1" si="1851"/>
        <v>-0.25740974977418857</v>
      </c>
      <c r="BV87" s="30">
        <f t="shared" ca="1" si="1851"/>
        <v>0.90674013200170545</v>
      </c>
      <c r="BW87" s="30">
        <f t="shared" ca="1" si="1851"/>
        <v>-0.64340248633678043</v>
      </c>
      <c r="BX87" s="30">
        <f t="shared" ca="1" si="1851"/>
        <v>0.10160424642706439</v>
      </c>
      <c r="BY87" s="30">
        <f t="shared" ca="1" si="1851"/>
        <v>-1.3418932034473963E-2</v>
      </c>
      <c r="BZ87" s="30">
        <f t="shared" ca="1" si="1851"/>
        <v>1.6336093926480215</v>
      </c>
      <c r="CA87" s="30">
        <f t="shared" ca="1" si="1851"/>
        <v>-0.66420354890773314</v>
      </c>
      <c r="CB87" s="30">
        <f t="shared" ca="1" si="1851"/>
        <v>1.2935692903026625</v>
      </c>
      <c r="CC87" s="30">
        <f t="shared" ca="1" si="1851"/>
        <v>0.79726641365641282</v>
      </c>
      <c r="CD87" s="30">
        <f t="shared" ca="1" si="1851"/>
        <v>0.61244173268094437</v>
      </c>
      <c r="CE87" s="30">
        <f t="shared" ca="1" si="1851"/>
        <v>1.6856649400024237</v>
      </c>
      <c r="CF87" s="30">
        <f t="shared" ca="1" si="1851"/>
        <v>0.23996806879756469</v>
      </c>
      <c r="CG87" s="30">
        <f t="shared" ca="1" si="1851"/>
        <v>0.39604035575088004</v>
      </c>
      <c r="CH87" s="30">
        <f t="shared" ca="1" si="1851"/>
        <v>0.74040133285882326</v>
      </c>
      <c r="CI87" s="30">
        <f t="shared" ca="1" si="1851"/>
        <v>0.9644330747668548</v>
      </c>
      <c r="CJ87" s="30">
        <f t="shared" ca="1" si="1851"/>
        <v>1.2282781245254997</v>
      </c>
      <c r="CK87" s="30">
        <f t="shared" ca="1" si="1851"/>
        <v>0.49954376509885084</v>
      </c>
      <c r="CL87" s="30">
        <f t="shared" ca="1" si="1851"/>
        <v>0.11906270909117689</v>
      </c>
      <c r="CM87" s="30">
        <f t="shared" ca="1" si="1851"/>
        <v>1.9941119955253397</v>
      </c>
      <c r="CN87" s="30">
        <f t="shared" ca="1" si="1851"/>
        <v>0.65016005965479651</v>
      </c>
      <c r="CO87" s="30">
        <f t="shared" ca="1" si="1851"/>
        <v>1.4216922691852125</v>
      </c>
      <c r="CP87" s="30">
        <f t="shared" ca="1" si="1851"/>
        <v>0.54004450334127541</v>
      </c>
      <c r="CQ87" s="30">
        <f t="shared" ca="1" si="1851"/>
        <v>-0.60117158514418767</v>
      </c>
      <c r="CR87" s="30">
        <f t="shared" ca="1" si="1851"/>
        <v>0.16184163174825408</v>
      </c>
      <c r="CS87" s="30">
        <f t="shared" ca="1" si="1851"/>
        <v>0.16942732210972025</v>
      </c>
      <c r="CT87" s="30">
        <f t="shared" ca="1" si="1851"/>
        <v>0.22128319213155195</v>
      </c>
      <c r="CU87" s="30">
        <f t="shared" ca="1" si="1851"/>
        <v>-1.0090971927230123</v>
      </c>
      <c r="CV87" s="30">
        <f t="shared" ca="1" si="1851"/>
        <v>0.1293534962541224</v>
      </c>
      <c r="CW87" s="30">
        <f t="shared" ca="1" si="1851"/>
        <v>1.0378057734236512</v>
      </c>
      <c r="CX87" s="30">
        <f t="shared" ca="1" si="1851"/>
        <v>-0.67233128498586991</v>
      </c>
      <c r="CY87" s="30">
        <f t="shared" ca="1" si="1851"/>
        <v>6.6721474304883871E-2</v>
      </c>
      <c r="CZ87" s="30">
        <f t="shared" ca="1" si="1851"/>
        <v>0.25029177540764785</v>
      </c>
      <c r="DA87" s="30">
        <f t="shared" ca="1" si="1851"/>
        <v>-0.16489498760992982</v>
      </c>
      <c r="DB87" s="30">
        <f t="shared" ca="1" si="1851"/>
        <v>-0.96234416111133281</v>
      </c>
      <c r="DC87" s="30">
        <f t="shared" ca="1" si="1851"/>
        <v>0.25618402943901308</v>
      </c>
      <c r="DD87" s="30">
        <f t="shared" ca="1" si="1851"/>
        <v>0.77310266529668248</v>
      </c>
      <c r="DE87" s="30">
        <f t="shared" ca="1" si="1851"/>
        <v>-0.32704962259867587</v>
      </c>
      <c r="DF87" s="30">
        <f t="shared" ca="1" si="1851"/>
        <v>0.397253819946078</v>
      </c>
      <c r="DG87" s="30">
        <f t="shared" ca="1" si="1851"/>
        <v>-0.76548471404578078</v>
      </c>
      <c r="DH87" s="30">
        <f t="shared" ca="1" si="1851"/>
        <v>0.2311486871609858</v>
      </c>
      <c r="DI87" s="30">
        <f t="shared" ca="1" si="1851"/>
        <v>-7.3392127503079441E-2</v>
      </c>
      <c r="DJ87" s="30">
        <f t="shared" ca="1" si="1851"/>
        <v>-0.12368389385713552</v>
      </c>
      <c r="DK87" s="30">
        <f t="shared" ca="1" si="1851"/>
        <v>-0.87974191758177456</v>
      </c>
      <c r="DL87" s="30">
        <f t="shared" ca="1" si="1851"/>
        <v>0.89089647370237102</v>
      </c>
      <c r="DM87" s="30">
        <f t="shared" ca="1" si="1851"/>
        <v>2.4324042423777836E-2</v>
      </c>
      <c r="DN87" s="30">
        <f t="shared" ca="1" si="1851"/>
        <v>-3.5655509594743007E-2</v>
      </c>
      <c r="DO87" s="30">
        <f t="shared" ca="1" si="1851"/>
        <v>9.2765444915183626E-2</v>
      </c>
      <c r="DP87" s="30">
        <f t="shared" ca="1" si="1851"/>
        <v>9.0079183898588183E-2</v>
      </c>
      <c r="DQ87" s="30">
        <f t="shared" ca="1" si="1851"/>
        <v>0.67295991633646979</v>
      </c>
      <c r="DR87" s="30">
        <f t="shared" ca="1" si="1851"/>
        <v>0.95088143560170191</v>
      </c>
      <c r="DS87" s="30">
        <f t="shared" ca="1" si="1851"/>
        <v>-0.78200113462973819</v>
      </c>
      <c r="DT87" s="30">
        <f t="shared" ca="1" si="1851"/>
        <v>0.48924380903565562</v>
      </c>
      <c r="DU87" s="30">
        <f t="shared" ca="1" si="1851"/>
        <v>-0.32089971817148533</v>
      </c>
      <c r="DV87" s="30">
        <f t="shared" ca="1" si="1851"/>
        <v>0.42095065682410054</v>
      </c>
      <c r="DW87" s="30">
        <f t="shared" ca="1" si="1851"/>
        <v>1.1913577997184264</v>
      </c>
      <c r="DX87" s="30">
        <f t="shared" ca="1" si="1851"/>
        <v>1.3970352444307406</v>
      </c>
      <c r="DY87" s="30">
        <f t="shared" ca="1" si="1851"/>
        <v>0.9619512269785474</v>
      </c>
      <c r="DZ87" s="30">
        <f t="shared" ca="1" si="1851"/>
        <v>2.4865411098599384</v>
      </c>
      <c r="EA87" s="30">
        <f t="shared" ref="EA87:GL87" ca="1" si="1852">IFERROR(EA86+EA79+EA58, "n/a")</f>
        <v>2.5433906167970015</v>
      </c>
      <c r="EB87" s="30">
        <f t="shared" ca="1" si="1852"/>
        <v>2.2643581410758014</v>
      </c>
      <c r="EC87" s="30">
        <f t="shared" ca="1" si="1852"/>
        <v>1.8268205800466388</v>
      </c>
      <c r="ED87" s="30">
        <f t="shared" ca="1" si="1852"/>
        <v>1.7329599768208586</v>
      </c>
      <c r="EE87" s="30">
        <f t="shared" ca="1" si="1852"/>
        <v>1.2824215213517167</v>
      </c>
      <c r="EF87" s="30">
        <f t="shared" ca="1" si="1852"/>
        <v>1.8841416261823727</v>
      </c>
      <c r="EG87" s="30">
        <f t="shared" ca="1" si="1852"/>
        <v>1.2113974155099001</v>
      </c>
      <c r="EH87" s="30">
        <f t="shared" ca="1" si="1852"/>
        <v>1.1644269371058722</v>
      </c>
      <c r="EI87" s="30">
        <f t="shared" ca="1" si="1852"/>
        <v>0.70630291919094768</v>
      </c>
      <c r="EJ87" s="30">
        <f t="shared" ca="1" si="1852"/>
        <v>0.489446088973783</v>
      </c>
      <c r="EK87" s="30">
        <f t="shared" ca="1" si="1852"/>
        <v>0.162439102494427</v>
      </c>
      <c r="EL87" s="30">
        <f t="shared" ca="1" si="1852"/>
        <v>-3.7190058461069E-2</v>
      </c>
      <c r="EM87" s="30">
        <f t="shared" ca="1" si="1852"/>
        <v>-0.10189853348164235</v>
      </c>
      <c r="EN87" s="30">
        <f t="shared" ca="1" si="1852"/>
        <v>-0.48324439551098697</v>
      </c>
      <c r="EO87" s="30">
        <f t="shared" ca="1" si="1852"/>
        <v>-0.15958897501231489</v>
      </c>
      <c r="EP87" s="30">
        <f t="shared" ca="1" si="1852"/>
        <v>-0.45927924815669591</v>
      </c>
      <c r="EQ87" s="30">
        <f t="shared" ca="1" si="1852"/>
        <v>0.47807652150253077</v>
      </c>
      <c r="ER87" s="30">
        <f t="shared" ca="1" si="1852"/>
        <v>-0.5976281863467714</v>
      </c>
      <c r="ES87" s="30">
        <f t="shared" ca="1" si="1852"/>
        <v>-0.39621267915498759</v>
      </c>
      <c r="ET87" s="30">
        <f t="shared" ca="1" si="1852"/>
        <v>0.24929921397584798</v>
      </c>
      <c r="EU87" s="30">
        <f t="shared" ca="1" si="1852"/>
        <v>-0.16308447515252067</v>
      </c>
      <c r="EV87" s="30">
        <f t="shared" ca="1" si="1852"/>
        <v>0.34251407850950133</v>
      </c>
      <c r="EW87" s="30">
        <f t="shared" ca="1" si="1852"/>
        <v>0.25272634256402188</v>
      </c>
      <c r="EX87" s="30">
        <f t="shared" ca="1" si="1852"/>
        <v>0.72781208302337341</v>
      </c>
      <c r="EY87" s="30">
        <f t="shared" ca="1" si="1852"/>
        <v>0.22272437946762239</v>
      </c>
      <c r="EZ87" s="30">
        <f t="shared" ca="1" si="1852"/>
        <v>2.8403664964398461</v>
      </c>
      <c r="FA87" s="30">
        <f t="shared" ca="1" si="1852"/>
        <v>1.5472684332107323</v>
      </c>
      <c r="FB87" s="30">
        <f t="shared" ca="1" si="1852"/>
        <v>1.2940189105119062</v>
      </c>
      <c r="FC87" s="30">
        <f t="shared" ca="1" si="1852"/>
        <v>3.3915284358124143</v>
      </c>
      <c r="FD87" s="30">
        <f t="shared" ca="1" si="1852"/>
        <v>2.7860956030907555</v>
      </c>
      <c r="FE87" s="30">
        <f t="shared" ca="1" si="1852"/>
        <v>2.6832539431228257</v>
      </c>
      <c r="FF87" s="30">
        <f t="shared" ca="1" si="1852"/>
        <v>2.4510302010058038</v>
      </c>
      <c r="FG87" s="30">
        <f t="shared" ca="1" si="1852"/>
        <v>1.9063811270668007</v>
      </c>
      <c r="FH87" s="30">
        <f t="shared" ca="1" si="1852"/>
        <v>1.6283062348579929</v>
      </c>
      <c r="FI87" s="30">
        <f t="shared" ca="1" si="1852"/>
        <v>0.69169638117482213</v>
      </c>
      <c r="FJ87" s="30">
        <f t="shared" ca="1" si="1852"/>
        <v>0.50948136485975171</v>
      </c>
      <c r="FK87" s="30">
        <f t="shared" ca="1" si="1852"/>
        <v>-1.2636131046436281</v>
      </c>
      <c r="FL87" s="30">
        <f t="shared" ca="1" si="1852"/>
        <v>-1.0102798902989285</v>
      </c>
      <c r="FM87" s="30">
        <f t="shared" ca="1" si="1852"/>
        <v>-1.7186518115995453</v>
      </c>
      <c r="FN87" s="30">
        <f t="shared" ca="1" si="1852"/>
        <v>-0.68817019014654868</v>
      </c>
      <c r="FO87" s="30">
        <f t="shared" ca="1" si="1852"/>
        <v>-1.0984281707229022</v>
      </c>
      <c r="FP87" s="30">
        <f t="shared" ca="1" si="1852"/>
        <v>-0.99797985844032966</v>
      </c>
      <c r="FQ87" s="30">
        <f t="shared" ca="1" si="1852"/>
        <v>-0.56841979182518765</v>
      </c>
      <c r="FR87" s="30">
        <f t="shared" ca="1" si="1852"/>
        <v>-1.2630136316256557</v>
      </c>
      <c r="FS87" s="30">
        <f t="shared" ca="1" si="1852"/>
        <v>-1.5002977636917412</v>
      </c>
      <c r="FT87" s="30">
        <f t="shared" ca="1" si="1852"/>
        <v>-1.0022994631396547</v>
      </c>
      <c r="FU87" s="30">
        <f t="shared" ca="1" si="1852"/>
        <v>-0.79546756934794505</v>
      </c>
      <c r="FV87" s="30">
        <f t="shared" ca="1" si="1852"/>
        <v>-1.0488107631607715</v>
      </c>
      <c r="FW87" s="30">
        <f t="shared" ca="1" si="1852"/>
        <v>-0.92573437533639513</v>
      </c>
      <c r="FX87" s="30">
        <f t="shared" ca="1" si="1852"/>
        <v>-0.42337159028213167</v>
      </c>
      <c r="FY87" s="30">
        <f t="shared" ca="1" si="1852"/>
        <v>0.19338656271610938</v>
      </c>
      <c r="FZ87" s="30">
        <f t="shared" ca="1" si="1852"/>
        <v>-0.24712589992310868</v>
      </c>
      <c r="GA87" s="30">
        <f t="shared" ca="1" si="1852"/>
        <v>0.41695543711780508</v>
      </c>
      <c r="GB87" s="30">
        <f t="shared" ca="1" si="1852"/>
        <v>0.7098664056438232</v>
      </c>
      <c r="GC87" s="30">
        <f t="shared" ca="1" si="1852"/>
        <v>0.27728549656278972</v>
      </c>
      <c r="GD87" s="30">
        <f t="shared" ca="1" si="1852"/>
        <v>4.6864413420423995E-2</v>
      </c>
      <c r="GE87" s="30">
        <f t="shared" ca="1" si="1852"/>
        <v>0.66338411026833977</v>
      </c>
      <c r="GF87" s="30">
        <f t="shared" ca="1" si="1852"/>
        <v>-0.11424068537532256</v>
      </c>
      <c r="GG87" s="30">
        <f t="shared" ca="1" si="1852"/>
        <v>0.10007681314599301</v>
      </c>
      <c r="GH87" s="30">
        <f t="shared" ca="1" si="1852"/>
        <v>3.8591525810235117E-2</v>
      </c>
      <c r="GI87" s="30">
        <f t="shared" ca="1" si="1852"/>
        <v>-3.817628811908344E-2</v>
      </c>
      <c r="GJ87" s="30">
        <f t="shared" ca="1" si="1852"/>
        <v>0.11058889918955292</v>
      </c>
      <c r="GK87" s="30">
        <f t="shared" ca="1" si="1852"/>
        <v>-0.11397332158874114</v>
      </c>
      <c r="GL87" s="30">
        <f t="shared" ca="1" si="1852"/>
        <v>0.47448813894844211</v>
      </c>
      <c r="GM87" s="30">
        <f t="shared" ref="GM87:HC87" ca="1" si="1853">IFERROR(GM86+GM79+GM58, "n/a")</f>
        <v>0.42115611122104046</v>
      </c>
      <c r="GN87" s="30">
        <f t="shared" ca="1" si="1853"/>
        <v>0.75431888755327514</v>
      </c>
      <c r="GO87" s="30">
        <f t="shared" ca="1" si="1853"/>
        <v>0.62403604754412811</v>
      </c>
      <c r="GP87" s="30">
        <f ca="1">IFERROR(GP86+GP79+GP58, "n/a")</f>
        <v>0.24612204244234248</v>
      </c>
      <c r="GQ87" s="30">
        <f t="shared" ca="1" si="1853"/>
        <v>0.38400222319874999</v>
      </c>
      <c r="GR87" s="30">
        <f t="shared" ca="1" si="1853"/>
        <v>0.32801004807372902</v>
      </c>
      <c r="GS87" s="30">
        <f t="shared" ca="1" si="1853"/>
        <v>0.34289702332672889</v>
      </c>
      <c r="GT87" s="30">
        <f t="shared" ca="1" si="1853"/>
        <v>0.3865923175147179</v>
      </c>
      <c r="GU87" s="30">
        <f t="shared" ca="1" si="1853"/>
        <v>0.35662373588154905</v>
      </c>
      <c r="GV87" s="30">
        <f t="shared" ca="1" si="1853"/>
        <v>0.39105665606884732</v>
      </c>
      <c r="GW87" s="30">
        <f t="shared" ca="1" si="1853"/>
        <v>0.38668577524882808</v>
      </c>
      <c r="GX87" s="30">
        <f t="shared" ca="1" si="1853"/>
        <v>0.39853964946727205</v>
      </c>
      <c r="GY87" s="30">
        <f t="shared" ca="1" si="1853"/>
        <v>0.34213809641419779</v>
      </c>
      <c r="GZ87" s="30">
        <f t="shared" ca="1" si="1853"/>
        <v>0.3730082434706859</v>
      </c>
      <c r="HA87" s="30">
        <f t="shared" ca="1" si="1853"/>
        <v>0.36606282654168731</v>
      </c>
      <c r="HB87" s="30">
        <f t="shared" ca="1" si="1853"/>
        <v>0.3527921389339409</v>
      </c>
      <c r="HC87" s="30">
        <f t="shared" ca="1" si="1853"/>
        <v>0.28042767693307935</v>
      </c>
    </row>
    <row r="88" spans="1:259" s="61" customFormat="1">
      <c r="A88" s="7"/>
      <c r="B88"/>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c r="AQ88" s="60"/>
      <c r="AR88" s="60"/>
      <c r="AS88" s="60"/>
      <c r="AT88" s="60"/>
      <c r="AU88" s="60"/>
      <c r="AV88" s="60"/>
      <c r="AW88" s="60"/>
      <c r="AX88" s="60"/>
      <c r="AY88" s="60"/>
      <c r="AZ88" s="60"/>
      <c r="BA88" s="60"/>
      <c r="BB88" s="60"/>
      <c r="BC88" s="60"/>
      <c r="BD88" s="60"/>
      <c r="BE88" s="60"/>
      <c r="BF88" s="60"/>
      <c r="BG88" s="60"/>
      <c r="BH88" s="60"/>
      <c r="BI88" s="60"/>
      <c r="BJ88" s="60"/>
      <c r="BK88" s="60"/>
      <c r="BL88" s="60"/>
      <c r="BM88" s="60"/>
      <c r="BN88" s="60"/>
      <c r="BO88" s="60"/>
      <c r="BP88" s="60"/>
      <c r="BQ88" s="60"/>
      <c r="BR88" s="60"/>
      <c r="BS88" s="60"/>
      <c r="BT88" s="60"/>
      <c r="BU88" s="60"/>
      <c r="BV88" s="60"/>
      <c r="BW88" s="60"/>
      <c r="BX88" s="60"/>
      <c r="BY88" s="60"/>
      <c r="BZ88" s="60"/>
      <c r="CA88" s="60"/>
      <c r="CB88" s="60"/>
      <c r="CC88" s="60"/>
      <c r="CD88" s="60"/>
      <c r="CE88" s="60"/>
      <c r="CF88" s="60"/>
      <c r="CG88" s="60"/>
      <c r="CH88" s="60"/>
      <c r="CI88" s="60"/>
      <c r="CJ88" s="60"/>
      <c r="CK88" s="60"/>
      <c r="CL88" s="60"/>
      <c r="CM88" s="60"/>
      <c r="CN88" s="60"/>
      <c r="CO88" s="60"/>
      <c r="CP88" s="60"/>
      <c r="CQ88" s="60"/>
      <c r="CR88" s="60"/>
      <c r="CS88" s="60"/>
      <c r="CT88" s="60"/>
      <c r="CU88" s="60"/>
      <c r="CV88" s="60"/>
      <c r="CW88" s="60"/>
      <c r="CX88" s="60"/>
      <c r="CY88" s="60"/>
      <c r="CZ88" s="60"/>
      <c r="DA88" s="60"/>
      <c r="DB88" s="60"/>
      <c r="DC88" s="60"/>
      <c r="DD88" s="60"/>
      <c r="DE88" s="60"/>
      <c r="DF88" s="60"/>
      <c r="DG88" s="60"/>
      <c r="DH88" s="60"/>
      <c r="DI88" s="60"/>
      <c r="DJ88" s="60"/>
      <c r="DK88" s="60"/>
      <c r="DL88" s="60"/>
      <c r="DM88" s="60"/>
      <c r="DN88" s="60"/>
      <c r="DO88" s="60"/>
      <c r="DP88" s="60"/>
      <c r="DQ88" s="60"/>
      <c r="DR88" s="60"/>
      <c r="DS88" s="60"/>
      <c r="DT88" s="60"/>
      <c r="DU88" s="60"/>
      <c r="DV88" s="60"/>
      <c r="DW88" s="60"/>
      <c r="DX88" s="60"/>
      <c r="DY88" s="60"/>
      <c r="DZ88" s="60"/>
      <c r="EA88" s="60"/>
      <c r="EB88" s="60"/>
      <c r="EC88" s="60"/>
      <c r="ED88" s="60"/>
      <c r="EE88" s="60"/>
      <c r="EF88" s="60"/>
      <c r="EG88" s="60"/>
      <c r="EH88" s="60"/>
      <c r="EI88" s="60"/>
      <c r="EJ88" s="60"/>
      <c r="EK88" s="60"/>
      <c r="EL88" s="60"/>
      <c r="EM88" s="60"/>
      <c r="EN88" s="60"/>
      <c r="EO88" s="60"/>
      <c r="EP88" s="60"/>
      <c r="EQ88" s="60"/>
      <c r="ER88" s="60"/>
      <c r="ES88" s="60"/>
      <c r="ET88" s="60"/>
      <c r="EU88" s="60"/>
      <c r="EV88" s="60"/>
      <c r="EW88" s="60"/>
      <c r="EX88" s="60"/>
      <c r="EY88" s="60"/>
      <c r="EZ88" s="60"/>
      <c r="FA88" s="60"/>
      <c r="FB88" s="60"/>
      <c r="FC88" s="60"/>
      <c r="FD88" s="60"/>
      <c r="FE88" s="60"/>
      <c r="FF88" s="60"/>
      <c r="FG88" s="60"/>
      <c r="FH88" s="60"/>
      <c r="FI88" s="60"/>
      <c r="FJ88" s="60"/>
      <c r="FK88" s="60"/>
      <c r="FL88" s="60"/>
      <c r="FM88" s="60"/>
      <c r="FN88" s="60"/>
      <c r="FO88" s="60"/>
      <c r="FP88" s="60"/>
      <c r="FQ88" s="60"/>
      <c r="FR88" s="60"/>
      <c r="FS88" s="60"/>
      <c r="FT88" s="60"/>
      <c r="FU88" s="60"/>
      <c r="FV88" s="60"/>
      <c r="FW88" s="60"/>
      <c r="FX88" s="60"/>
      <c r="FY88" s="60"/>
      <c r="FZ88" s="60"/>
      <c r="GA88" s="60"/>
      <c r="GB88" s="60"/>
      <c r="GC88" s="60"/>
      <c r="GD88" s="60"/>
      <c r="GE88" s="60"/>
      <c r="GF88" s="60"/>
      <c r="GG88" s="60"/>
      <c r="GH88" s="60"/>
      <c r="GI88" s="60"/>
      <c r="GJ88" s="60"/>
      <c r="GK88" s="60"/>
      <c r="GL88" s="60"/>
      <c r="GM88" s="60"/>
      <c r="GN88" s="60"/>
      <c r="GO88" s="60"/>
      <c r="GP88" s="122"/>
      <c r="GQ88" s="122"/>
      <c r="GR88" s="60"/>
      <c r="GS88" s="60"/>
      <c r="GT88" s="60"/>
      <c r="GU88" s="60"/>
      <c r="GV88" s="60"/>
      <c r="GW88" s="60"/>
      <c r="GX88" s="60"/>
      <c r="GY88" s="60"/>
      <c r="GZ88" s="122"/>
      <c r="HA88" s="122"/>
      <c r="HB88" s="122"/>
      <c r="HC88" s="60"/>
      <c r="HD88" s="60"/>
      <c r="HE88" s="60"/>
      <c r="HF88" s="60"/>
      <c r="HG88" s="60"/>
      <c r="HH88" s="60"/>
      <c r="HI88" s="60"/>
      <c r="HJ88" s="60"/>
      <c r="HK88" s="60"/>
      <c r="HL88" s="60"/>
      <c r="HM88" s="60"/>
      <c r="HN88" s="60"/>
      <c r="HO88" s="60"/>
      <c r="HP88" s="60"/>
      <c r="HQ88" s="60"/>
      <c r="HR88" s="60"/>
      <c r="HS88" s="60"/>
      <c r="HT88" s="60"/>
      <c r="HU88" s="60"/>
      <c r="HV88" s="60"/>
      <c r="HW88" s="60"/>
      <c r="HX88" s="60"/>
      <c r="HY88" s="60"/>
      <c r="HZ88" s="60"/>
      <c r="IA88" s="60"/>
      <c r="IB88" s="60"/>
      <c r="IC88" s="60"/>
      <c r="ID88" s="60"/>
      <c r="IE88" s="60"/>
    </row>
    <row r="89" spans="1:259" s="61" customFormat="1">
      <c r="A89" s="12" t="s">
        <v>234</v>
      </c>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0"/>
      <c r="BB89" s="30"/>
      <c r="BC89" s="30"/>
      <c r="BD89" s="30"/>
      <c r="BE89" s="30"/>
      <c r="BF89" s="30"/>
      <c r="BG89" s="30"/>
      <c r="BH89" s="30"/>
      <c r="BI89" s="30"/>
      <c r="BJ89" s="30"/>
      <c r="BK89" s="30"/>
      <c r="BL89" s="30"/>
      <c r="BM89" s="30"/>
      <c r="BN89" s="30"/>
      <c r="BO89" s="30"/>
      <c r="BP89" s="30"/>
      <c r="BQ89" s="30"/>
      <c r="BR89" s="30"/>
      <c r="BS89" s="30"/>
      <c r="BT89" s="30"/>
      <c r="BU89" s="30"/>
      <c r="BV89" s="30"/>
      <c r="BW89" s="30"/>
      <c r="BX89" s="30"/>
      <c r="BY89" s="30"/>
      <c r="BZ89" s="30"/>
      <c r="CA89" s="30"/>
      <c r="CB89" s="30"/>
      <c r="CC89" s="30"/>
      <c r="CD89" s="30"/>
      <c r="CE89" s="30"/>
      <c r="CF89" s="30"/>
      <c r="CG89" s="30"/>
      <c r="CH89" s="30"/>
      <c r="CI89" s="30"/>
      <c r="CJ89" s="30"/>
      <c r="CK89" s="30"/>
      <c r="CL89" s="30"/>
      <c r="CM89" s="30"/>
      <c r="CN89" s="30"/>
      <c r="CO89" s="30"/>
      <c r="CP89" s="30"/>
      <c r="CQ89" s="30"/>
      <c r="CR89" s="30"/>
      <c r="CS89" s="30"/>
      <c r="CT89" s="30"/>
      <c r="CU89" s="30"/>
      <c r="CV89" s="30"/>
      <c r="CW89" s="30"/>
      <c r="CX89" s="30"/>
      <c r="CY89" s="30"/>
      <c r="CZ89" s="30"/>
      <c r="DA89" s="30"/>
      <c r="DB89" s="30"/>
      <c r="DC89" s="30"/>
      <c r="DD89" s="30"/>
      <c r="DE89" s="30"/>
      <c r="DF89" s="30"/>
      <c r="DG89" s="30"/>
      <c r="DH89" s="30"/>
      <c r="DI89" s="30"/>
      <c r="DJ89" s="30"/>
      <c r="DK89" s="30"/>
      <c r="DL89" s="30"/>
      <c r="DM89" s="30"/>
      <c r="DN89" s="30"/>
      <c r="DO89" s="30"/>
      <c r="DP89" s="30"/>
      <c r="DQ89" s="30"/>
      <c r="DR89" s="30"/>
      <c r="DS89" s="30"/>
      <c r="DT89" s="30"/>
      <c r="DU89" s="30"/>
      <c r="DV89" s="30"/>
      <c r="DW89" s="30"/>
      <c r="DX89" s="30"/>
      <c r="DY89" s="30"/>
      <c r="DZ89" s="30"/>
      <c r="EA89" s="30"/>
      <c r="EB89" s="30"/>
      <c r="EC89" s="30"/>
      <c r="ED89" s="30"/>
      <c r="EE89" s="30"/>
      <c r="EF89" s="30"/>
      <c r="EG89" s="30"/>
      <c r="EH89" s="30"/>
      <c r="EI89" s="30"/>
      <c r="EJ89" s="30"/>
      <c r="EK89" s="30"/>
      <c r="EL89" s="30"/>
      <c r="EM89" s="30"/>
      <c r="EN89" s="30"/>
      <c r="EO89" s="30"/>
      <c r="EP89" s="30"/>
      <c r="EQ89" s="30"/>
      <c r="ER89" s="30"/>
      <c r="ES89" s="30"/>
      <c r="ET89" s="30"/>
      <c r="EU89" s="30"/>
      <c r="EV89" s="30"/>
      <c r="EW89" s="30"/>
      <c r="EX89" s="30"/>
      <c r="EY89" s="30"/>
      <c r="EZ89" s="30"/>
      <c r="FA89" s="30"/>
      <c r="FB89" s="30"/>
      <c r="FC89" s="30"/>
      <c r="FD89" s="30"/>
      <c r="FE89" s="30"/>
      <c r="FF89" s="30"/>
      <c r="FG89" s="30"/>
      <c r="FH89" s="30"/>
      <c r="FI89" s="30"/>
      <c r="FJ89" s="30"/>
      <c r="FK89" s="30"/>
      <c r="FL89" s="30"/>
      <c r="FM89" s="30"/>
      <c r="FN89" s="30"/>
      <c r="FO89" s="30"/>
      <c r="FP89" s="30"/>
      <c r="FQ89" s="30"/>
      <c r="FR89" s="30"/>
      <c r="FS89" s="30"/>
      <c r="FT89" s="30"/>
      <c r="FU89" s="30"/>
      <c r="FV89" s="30"/>
      <c r="FW89" s="30"/>
      <c r="FX89" s="30"/>
      <c r="FY89" s="30"/>
      <c r="FZ89" s="30"/>
      <c r="GA89" s="30"/>
      <c r="GB89" s="30"/>
      <c r="GC89" s="30"/>
      <c r="GD89" s="30"/>
      <c r="GE89" s="30"/>
      <c r="GF89" s="30"/>
      <c r="GG89" s="30"/>
      <c r="GH89" s="30"/>
      <c r="GI89" s="30"/>
      <c r="GJ89" s="30"/>
      <c r="GK89" s="30"/>
      <c r="GL89" s="30"/>
      <c r="GM89" s="30"/>
      <c r="GN89" s="30"/>
      <c r="GO89" s="30"/>
      <c r="GP89" s="30"/>
      <c r="GQ89" s="30"/>
      <c r="GR89" s="30"/>
      <c r="GS89" s="30"/>
      <c r="GT89" s="30"/>
      <c r="GU89" s="30"/>
      <c r="GV89" s="30"/>
      <c r="GW89" s="30"/>
      <c r="GX89" s="30"/>
      <c r="GY89" s="30"/>
      <c r="GZ89" s="30"/>
      <c r="HA89" s="30"/>
      <c r="HB89" s="30"/>
      <c r="HC89" s="30"/>
      <c r="HD89" s="30"/>
      <c r="HE89" s="30"/>
      <c r="HF89" s="30"/>
      <c r="HG89" s="30"/>
      <c r="HH89" s="30"/>
      <c r="HI89" s="30"/>
      <c r="HJ89" s="30"/>
      <c r="HK89" s="30"/>
      <c r="HL89" s="30"/>
      <c r="HM89" s="30"/>
      <c r="HN89" s="30"/>
      <c r="HO89" s="30"/>
      <c r="HP89" s="30"/>
      <c r="HQ89" s="30"/>
      <c r="HR89" s="30"/>
      <c r="HS89" s="30"/>
      <c r="HT89" s="30"/>
      <c r="HU89" s="30"/>
      <c r="HV89" s="30"/>
      <c r="HW89" s="30"/>
      <c r="HX89" s="30"/>
      <c r="HY89" s="30"/>
      <c r="HZ89" s="30"/>
      <c r="IA89" s="30"/>
      <c r="IB89" s="30"/>
      <c r="IC89" s="30"/>
      <c r="ID89" s="30"/>
      <c r="IE89" s="30"/>
    </row>
    <row r="90" spans="1:259" s="61" customFormat="1">
      <c r="A90" s="6" t="s">
        <v>235</v>
      </c>
      <c r="B90" s="35" t="s">
        <v>328</v>
      </c>
      <c r="C90" s="6" t="e">
        <f ca="1">IF(ISTEXT(#REF!), "n/a", AVERAGE(C87:C87))</f>
        <v>#DIV/0!</v>
      </c>
      <c r="D90" s="6" t="e">
        <f ca="1">IF(ISTEXT(#REF!), "n/a", AVERAGE(D87:D87))</f>
        <v>#DIV/0!</v>
      </c>
      <c r="E90" s="6" t="e">
        <f ca="1">IF(ISTEXT(#REF!), "n/a", AVERAGE(E87:E87))</f>
        <v>#DIV/0!</v>
      </c>
      <c r="F90" s="6" t="e">
        <f ca="1">IF(ISTEXT(#REF!), "n/a", AVERAGE(F87:F87))</f>
        <v>#DIV/0!</v>
      </c>
      <c r="G90" s="6" t="e">
        <f ca="1">IF(ISTEXT(#REF!), "n/a", AVERAGE(G87:G87))</f>
        <v>#DIV/0!</v>
      </c>
      <c r="H90" s="6" t="e">
        <f ca="1">IF(ISTEXT(#REF!), "n/a", AVERAGE(H87:H87))</f>
        <v>#DIV/0!</v>
      </c>
      <c r="I90" s="6" t="e">
        <f ca="1">IF(ISTEXT(#REF!), "n/a", AVERAGE(I87:I87))</f>
        <v>#DIV/0!</v>
      </c>
      <c r="J90" s="6" t="e">
        <f ca="1">IF(ISTEXT(#REF!), "n/a", AVERAGE(J87:J87))</f>
        <v>#DIV/0!</v>
      </c>
      <c r="K90" s="6" t="e">
        <f ca="1">IF(ISTEXT(#REF!), "n/a", AVERAGE(K87:K87))</f>
        <v>#DIV/0!</v>
      </c>
      <c r="L90" s="6" t="e">
        <f ca="1">IF(ISTEXT(#REF!), "n/a", AVERAGE(K87:L87))</f>
        <v>#DIV/0!</v>
      </c>
      <c r="M90" s="6" t="e">
        <f ca="1">IF(ISTEXT(#REF!), "n/a", AVERAGE(K87:M87))</f>
        <v>#DIV/0!</v>
      </c>
      <c r="N90" s="6" t="str">
        <f t="shared" ref="N90" ca="1" si="1854">IF(ISTEXT(K87), "n/a", AVERAGE(K87:N87))</f>
        <v>n/a</v>
      </c>
      <c r="O90" s="6" t="str">
        <f t="shared" ref="O90" ca="1" si="1855">IF(ISTEXT(L87), "n/a", AVERAGE(L87:O87))</f>
        <v>n/a</v>
      </c>
      <c r="P90" s="6" t="str">
        <f t="shared" ref="P90" ca="1" si="1856">IF(ISTEXT(M87), "n/a", AVERAGE(M87:P87))</f>
        <v>n/a</v>
      </c>
      <c r="Q90" s="6" t="str">
        <f t="shared" ref="Q90" ca="1" si="1857">IF(ISTEXT(N87), "n/a", AVERAGE(N87:Q87))</f>
        <v>n/a</v>
      </c>
      <c r="R90" s="6">
        <f t="shared" ref="R90" ca="1" si="1858">IF(ISTEXT(O87), "n/a", AVERAGE(O87:R87))</f>
        <v>0.36993667753856585</v>
      </c>
      <c r="S90" s="6">
        <f t="shared" ref="S90:T90" ca="1" si="1859">IF(ISTEXT(P87), "n/a", AVERAGE(P87:S87))</f>
        <v>0.39840585038851306</v>
      </c>
      <c r="T90" s="6">
        <f t="shared" ca="1" si="1859"/>
        <v>0.66974787374426326</v>
      </c>
      <c r="U90" s="6">
        <f t="shared" ref="U90" ca="1" si="1860">IF(ISTEXT(R87), "n/a", AVERAGE(R87:U87))</f>
        <v>0.92630124066061392</v>
      </c>
      <c r="V90" s="6">
        <f t="shared" ref="V90" ca="1" si="1861">IF(ISTEXT(S87), "n/a", AVERAGE(S87:V87))</f>
        <v>0.97055906627922583</v>
      </c>
      <c r="W90" s="6">
        <f t="shared" ref="W90" ca="1" si="1862">IF(ISTEXT(T87), "n/a", AVERAGE(T87:W87))</f>
        <v>1.2210969680370207</v>
      </c>
      <c r="X90" s="6">
        <f t="shared" ref="X90" ca="1" si="1863">IF(ISTEXT(U87), "n/a", AVERAGE(U87:X87))</f>
        <v>1.5192269297523355</v>
      </c>
      <c r="Y90" s="6">
        <f t="shared" ref="Y90" ca="1" si="1864">IF(ISTEXT(V87), "n/a", AVERAGE(V87:Y87))</f>
        <v>2.1880343744658983</v>
      </c>
      <c r="Z90" s="6">
        <f t="shared" ref="Z90" ca="1" si="1865">IF(ISTEXT(W87), "n/a", AVERAGE(W87:Z87))</f>
        <v>2.3602633954797736</v>
      </c>
      <c r="AA90" s="6">
        <f t="shared" ref="AA90" ca="1" si="1866">IF(ISTEXT(X87), "n/a", AVERAGE(X87:AA87))</f>
        <v>1.9507852449592682</v>
      </c>
      <c r="AB90" s="6">
        <f t="shared" ref="AB90" ca="1" si="1867">IF(ISTEXT(Y87), "n/a", AVERAGE(Y87:AB87))</f>
        <v>1.1128103756078398</v>
      </c>
      <c r="AC90" s="6">
        <f t="shared" ref="AC90" ca="1" si="1868">IF(ISTEXT(Z87), "n/a", AVERAGE(Z87:AC87))</f>
        <v>0.20562317865509883</v>
      </c>
      <c r="AD90" s="6">
        <f t="shared" ref="AD90" ca="1" si="1869">IF(ISTEXT(AA87), "n/a", AVERAGE(AA87:AD87))</f>
        <v>-0.17941997759097095</v>
      </c>
      <c r="AE90" s="6">
        <f t="shared" ref="AE90" ca="1" si="1870">IF(ISTEXT(AB87), "n/a", AVERAGE(AB87:AE87))</f>
        <v>-0.28931194374754443</v>
      </c>
      <c r="AF90" s="6">
        <f t="shared" ref="AF90" ca="1" si="1871">IF(ISTEXT(AC87), "n/a", AVERAGE(AC87:AF87))</f>
        <v>2.6298265534427476E-2</v>
      </c>
      <c r="AG90" s="6">
        <f t="shared" ref="AG90" ca="1" si="1872">IF(ISTEXT(AD87), "n/a", AVERAGE(AD87:AG87))</f>
        <v>7.9849899519184975E-2</v>
      </c>
      <c r="AH90" s="6">
        <f t="shared" ref="AH90" ca="1" si="1873">IF(ISTEXT(AE87), "n/a", AVERAGE(AE87:AH87))</f>
        <v>-4.2673973566760212E-2</v>
      </c>
      <c r="AI90" s="6">
        <f t="shared" ref="AI90" ca="1" si="1874">IF(ISTEXT(AF87), "n/a", AVERAGE(AF87:AI87))</f>
        <v>-0.28605888819360359</v>
      </c>
      <c r="AJ90" s="6">
        <f t="shared" ref="AJ90" ca="1" si="1875">IF(ISTEXT(AG87), "n/a", AVERAGE(AG87:AJ87))</f>
        <v>0.17663852903916444</v>
      </c>
      <c r="AK90" s="6">
        <f t="shared" ref="AK90" ca="1" si="1876">IF(ISTEXT(AH87), "n/a", AVERAGE(AH87:AK87))</f>
        <v>0.24296343254882785</v>
      </c>
      <c r="AL90" s="6">
        <f t="shared" ref="AL90" ca="1" si="1877">IF(ISTEXT(AI87), "n/a", AVERAGE(AI87:AL87))</f>
        <v>0.45050606845964269</v>
      </c>
      <c r="AM90" s="6">
        <f t="shared" ref="AM90" ca="1" si="1878">IF(ISTEXT(AJ87), "n/a", AVERAGE(AJ87:AM87))</f>
        <v>0.28766901570318776</v>
      </c>
      <c r="AN90" s="6">
        <f t="shared" ref="AN90" ca="1" si="1879">IF(ISTEXT(AK87), "n/a", AVERAGE(AK87:AN87))</f>
        <v>-1.9083606090819827E-2</v>
      </c>
      <c r="AO90" s="6">
        <f t="shared" ref="AO90" ca="1" si="1880">IF(ISTEXT(AL87), "n/a", AVERAGE(AL87:AO87))</f>
        <v>1.4076839914329412E-2</v>
      </c>
      <c r="AP90" s="6">
        <f t="shared" ref="AP90" ca="1" si="1881">IF(ISTEXT(AM87), "n/a", AVERAGE(AM87:AP87))</f>
        <v>8.4109204070161078E-2</v>
      </c>
      <c r="AQ90" s="6">
        <f t="shared" ref="AQ90" ca="1" si="1882">IF(ISTEXT(AN87), "n/a", AVERAGE(AN87:AQ87))</f>
        <v>0.7790439970941434</v>
      </c>
      <c r="AR90" s="6">
        <f t="shared" ref="AR90" ca="1" si="1883">IF(ISTEXT(AO87), "n/a", AVERAGE(AO87:AR87))</f>
        <v>0.67806992392585064</v>
      </c>
      <c r="AS90" s="6">
        <f t="shared" ref="AS90" ca="1" si="1884">IF(ISTEXT(AP87), "n/a", AVERAGE(AP87:AS87))</f>
        <v>0.56806792959453056</v>
      </c>
      <c r="AT90" s="6">
        <f t="shared" ref="AT90" ca="1" si="1885">IF(ISTEXT(AQ87), "n/a", AVERAGE(AQ87:AT87))</f>
        <v>0.6203320495919733</v>
      </c>
      <c r="AU90" s="6">
        <f t="shared" ref="AU90" ca="1" si="1886">IF(ISTEXT(AR87), "n/a", AVERAGE(AR87:AU87))</f>
        <v>0.48477993682612835</v>
      </c>
      <c r="AV90" s="6">
        <f t="shared" ref="AV90" ca="1" si="1887">IF(ISTEXT(AS87), "n/a", AVERAGE(AS87:AV87))</f>
        <v>0.443633816122178</v>
      </c>
      <c r="AW90" s="6">
        <f t="shared" ref="AW90" ca="1" si="1888">IF(ISTEXT(AT87), "n/a", AVERAGE(AT87:AW87))</f>
        <v>0.32204364775959621</v>
      </c>
      <c r="AX90" s="6">
        <f t="shared" ref="AX90" ca="1" si="1889">IF(ISTEXT(AU87), "n/a", AVERAGE(AU87:AX87))</f>
        <v>0.34010507957589187</v>
      </c>
      <c r="AY90" s="6">
        <f t="shared" ref="AY90" ca="1" si="1890">IF(ISTEXT(AV87), "n/a", AVERAGE(AV87:AY87))</f>
        <v>9.5239265780793642E-2</v>
      </c>
      <c r="AZ90" s="6">
        <f t="shared" ref="AZ90" ca="1" si="1891">IF(ISTEXT(AW87), "n/a", AVERAGE(AW87:AZ87))</f>
        <v>0.20038235433557267</v>
      </c>
      <c r="BA90" s="6">
        <f t="shared" ref="BA90" ca="1" si="1892">IF(ISTEXT(AX87), "n/a", AVERAGE(AX87:BA87))</f>
        <v>0.64721566863996527</v>
      </c>
      <c r="BB90" s="6">
        <f t="shared" ref="BB90" ca="1" si="1893">IF(ISTEXT(AY87), "n/a", AVERAGE(AY87:BB87))</f>
        <v>1.065693949215154</v>
      </c>
      <c r="BC90" s="6">
        <f t="shared" ref="BC90" ca="1" si="1894">IF(ISTEXT(AZ87), "n/a", AVERAGE(AZ87:BC87))</f>
        <v>1.5121859968548557</v>
      </c>
      <c r="BD90" s="6">
        <f t="shared" ref="BD90" ca="1" si="1895">IF(ISTEXT(BA87), "n/a", AVERAGE(BA87:BD87))</f>
        <v>1.8190161683256676</v>
      </c>
      <c r="BE90" s="6">
        <f t="shared" ref="BE90" ca="1" si="1896">IF(ISTEXT(BB87), "n/a", AVERAGE(BB87:BE87))</f>
        <v>2.0539510630422213</v>
      </c>
      <c r="BF90" s="6">
        <f t="shared" ref="BF90" ca="1" si="1897">IF(ISTEXT(BC87), "n/a", AVERAGE(BC87:BF87))</f>
        <v>1.1308873728444759</v>
      </c>
      <c r="BG90" s="6">
        <f t="shared" ref="BG90" ca="1" si="1898">IF(ISTEXT(BD87), "n/a", AVERAGE(BD87:BG87))</f>
        <v>0.79070254031534359</v>
      </c>
      <c r="BH90" s="6">
        <f t="shared" ref="BH90" ca="1" si="1899">IF(ISTEXT(BE87), "n/a", AVERAGE(BE87:BH87))</f>
        <v>0.73050354867951128</v>
      </c>
      <c r="BI90" s="6">
        <f t="shared" ref="BI90" ca="1" si="1900">IF(ISTEXT(BF87), "n/a", AVERAGE(BF87:BI87))</f>
        <v>0.2446233266148688</v>
      </c>
      <c r="BJ90" s="6">
        <f t="shared" ref="BJ90" ca="1" si="1901">IF(ISTEXT(BG87), "n/a", AVERAGE(BG87:BJ87))</f>
        <v>0.90385765784933803</v>
      </c>
      <c r="BK90" s="6">
        <f t="shared" ref="BK90" ca="1" si="1902">IF(ISTEXT(BH87), "n/a", AVERAGE(BH87:BK87))</f>
        <v>0.88311046972153417</v>
      </c>
      <c r="BL90" s="6">
        <f t="shared" ref="BL90" ca="1" si="1903">IF(ISTEXT(BI87), "n/a", AVERAGE(BI87:BL87))</f>
        <v>0.99172511619868253</v>
      </c>
      <c r="BM90" s="6">
        <f t="shared" ref="BM90" ca="1" si="1904">IF(ISTEXT(BJ87), "n/a", AVERAGE(BJ87:BM87))</f>
        <v>1.4385060933024603</v>
      </c>
      <c r="BN90" s="6">
        <f t="shared" ref="BN90" ca="1" si="1905">IF(ISTEXT(BK87), "n/a", AVERAGE(BK87:BN87))</f>
        <v>0.99428899009786798</v>
      </c>
      <c r="BO90" s="6">
        <f t="shared" ref="BO90" ca="1" si="1906">IF(ISTEXT(BL87), "n/a", AVERAGE(BL87:BO87))</f>
        <v>1.0061422099430346</v>
      </c>
      <c r="BP90" s="6">
        <f t="shared" ref="BP90" ca="1" si="1907">IF(ISTEXT(BM87), "n/a", AVERAGE(BM87:BP87))</f>
        <v>0.96527482334261649</v>
      </c>
      <c r="BQ90" s="6">
        <f t="shared" ref="BQ90" ca="1" si="1908">IF(ISTEXT(BN87), "n/a", AVERAGE(BN87:BQ87))</f>
        <v>0.99874724530705528</v>
      </c>
      <c r="BR90" s="6">
        <f t="shared" ref="BR90" ca="1" si="1909">IF(ISTEXT(BO87), "n/a", AVERAGE(BO87:BR87))</f>
        <v>0.94102469957897406</v>
      </c>
      <c r="BS90" s="6">
        <f t="shared" ref="BS90" ca="1" si="1910">IF(ISTEXT(BP87), "n/a", AVERAGE(BP87:BS87))</f>
        <v>0.94384581413662905</v>
      </c>
      <c r="BT90" s="6">
        <f t="shared" ref="BT90" ca="1" si="1911">IF(ISTEXT(BQ87), "n/a", AVERAGE(BQ87:BT87))</f>
        <v>0.55643580285409222</v>
      </c>
      <c r="BU90" s="6">
        <f t="shared" ref="BU90" ca="1" si="1912">IF(ISTEXT(BR87), "n/a", AVERAGE(BR87:BU87))</f>
        <v>-4.135117149538424E-2</v>
      </c>
      <c r="BV90" s="6">
        <f t="shared" ref="BV90" ca="1" si="1913">IF(ISTEXT(BS87), "n/a", AVERAGE(BS87:BV87))</f>
        <v>0.32391941664784568</v>
      </c>
      <c r="BW90" s="6">
        <f t="shared" ref="BW90" ca="1" si="1914">IF(ISTEXT(BT87), "n/a", AVERAGE(BT87:BW87))</f>
        <v>4.1349097165133408E-2</v>
      </c>
      <c r="BX90" s="6">
        <f t="shared" ref="BX90" ca="1" si="1915">IF(ISTEXT(BU87), "n/a", AVERAGE(BU87:BX87))</f>
        <v>2.6883035579450223E-2</v>
      </c>
      <c r="BY90" s="6">
        <f t="shared" ref="BY90" ca="1" si="1916">IF(ISTEXT(BV87), "n/a", AVERAGE(BV87:BY87))</f>
        <v>8.7880740014378858E-2</v>
      </c>
      <c r="BZ90" s="6">
        <f t="shared" ref="BZ90" ca="1" si="1917">IF(ISTEXT(BW87), "n/a", AVERAGE(BW87:BZ87))</f>
        <v>0.26959805517595786</v>
      </c>
      <c r="CA90" s="6">
        <f t="shared" ref="CA90" ca="1" si="1918">IF(ISTEXT(BX87), "n/a", AVERAGE(BX87:CA87))</f>
        <v>0.26439778953321968</v>
      </c>
      <c r="CB90" s="6">
        <f t="shared" ref="CB90" ca="1" si="1919">IF(ISTEXT(BY87), "n/a", AVERAGE(BY87:CB87))</f>
        <v>0.56238905050211918</v>
      </c>
      <c r="CC90" s="6">
        <f t="shared" ref="CC90" ca="1" si="1920">IF(ISTEXT(BZ87), "n/a", AVERAGE(BZ87:CC87))</f>
        <v>0.76506038692484091</v>
      </c>
      <c r="CD90" s="6">
        <f t="shared" ref="CD90" ca="1" si="1921">IF(ISTEXT(CA87), "n/a", AVERAGE(CA87:CD87))</f>
        <v>0.50976847193307162</v>
      </c>
      <c r="CE90" s="6">
        <f t="shared" ref="CE90" ca="1" si="1922">IF(ISTEXT(CB87), "n/a", AVERAGE(CB87:CE87))</f>
        <v>1.0972355941606109</v>
      </c>
      <c r="CF90" s="6">
        <f t="shared" ref="CF90" ca="1" si="1923">IF(ISTEXT(CC87), "n/a", AVERAGE(CC87:CF87))</f>
        <v>0.83383528878433644</v>
      </c>
      <c r="CG90" s="6">
        <f t="shared" ref="CG90" ca="1" si="1924">IF(ISTEXT(CD87), "n/a", AVERAGE(CD87:CG87))</f>
        <v>0.73352877430795327</v>
      </c>
      <c r="CH90" s="6">
        <f t="shared" ref="CH90" ca="1" si="1925">IF(ISTEXT(CE87), "n/a", AVERAGE(CE87:CH87))</f>
        <v>0.76551867435242293</v>
      </c>
      <c r="CI90" s="6">
        <f t="shared" ref="CI90" ca="1" si="1926">IF(ISTEXT(CF87), "n/a", AVERAGE(CF87:CI87))</f>
        <v>0.5852107080435307</v>
      </c>
      <c r="CJ90" s="6">
        <f t="shared" ref="CJ90" ca="1" si="1927">IF(ISTEXT(CG87), "n/a", AVERAGE(CG87:CJ87))</f>
        <v>0.83228822197551444</v>
      </c>
      <c r="CK90" s="6">
        <f t="shared" ref="CK90" ca="1" si="1928">IF(ISTEXT(CH87), "n/a", AVERAGE(CH87:CK87))</f>
        <v>0.85816407431250719</v>
      </c>
      <c r="CL90" s="6">
        <f t="shared" ref="CL90" ca="1" si="1929">IF(ISTEXT(CI87), "n/a", AVERAGE(CI87:CL87))</f>
        <v>0.70282941837059554</v>
      </c>
      <c r="CM90" s="6">
        <f t="shared" ref="CM90" ca="1" si="1930">IF(ISTEXT(CJ87), "n/a", AVERAGE(CJ87:CM87))</f>
        <v>0.9602491485602167</v>
      </c>
      <c r="CN90" s="6">
        <f t="shared" ref="CN90" ca="1" si="1931">IF(ISTEXT(CK87), "n/a", AVERAGE(CK87:CN87))</f>
        <v>0.81571963234254086</v>
      </c>
      <c r="CO90" s="6">
        <f t="shared" ref="CO90" ca="1" si="1932">IF(ISTEXT(CL87), "n/a", AVERAGE(CL87:CO87))</f>
        <v>1.0462567583641316</v>
      </c>
      <c r="CP90" s="6">
        <f t="shared" ref="CP90" ca="1" si="1933">IF(ISTEXT(CM87), "n/a", AVERAGE(CM87:CP87))</f>
        <v>1.1515022069266558</v>
      </c>
      <c r="CQ90" s="6">
        <f t="shared" ref="CQ90" ca="1" si="1934">IF(ISTEXT(CN87), "n/a", AVERAGE(CN87:CQ87))</f>
        <v>0.50268131175927422</v>
      </c>
      <c r="CR90" s="6">
        <f t="shared" ref="CR90" ca="1" si="1935">IF(ISTEXT(CO87), "n/a", AVERAGE(CO87:CR87))</f>
        <v>0.38060170478263855</v>
      </c>
      <c r="CS90" s="6">
        <f t="shared" ref="CS90" ca="1" si="1936">IF(ISTEXT(CP87), "n/a", AVERAGE(CP87:CS87))</f>
        <v>6.7535468013765518E-2</v>
      </c>
      <c r="CT90" s="6">
        <f t="shared" ref="CT90" ca="1" si="1937">IF(ISTEXT(CQ87), "n/a", AVERAGE(CQ87:CT87))</f>
        <v>-1.2154859788665359E-2</v>
      </c>
      <c r="CU90" s="6">
        <f t="shared" ref="CU90" ca="1" si="1938">IF(ISTEXT(CR87), "n/a", AVERAGE(CR87:CU87))</f>
        <v>-0.11413626168337151</v>
      </c>
      <c r="CV90" s="6">
        <f t="shared" ref="CV90" ca="1" si="1939">IF(ISTEXT(CS87), "n/a", AVERAGE(CS87:CV87))</f>
        <v>-0.12225829555690443</v>
      </c>
      <c r="CW90" s="6">
        <f t="shared" ref="CW90" ca="1" si="1940">IF(ISTEXT(CT87), "n/a", AVERAGE(CT87:CW87))</f>
        <v>9.4836317271578291E-2</v>
      </c>
      <c r="CX90" s="6">
        <f t="shared" ref="CX90" ca="1" si="1941">IF(ISTEXT(CU87), "n/a", AVERAGE(CU87:CX87))</f>
        <v>-0.12856730200777716</v>
      </c>
      <c r="CY90" s="6">
        <f t="shared" ref="CY90" ca="1" si="1942">IF(ISTEXT(CV87), "n/a", AVERAGE(CV87:CY87))</f>
        <v>0.14038736474919691</v>
      </c>
      <c r="CZ90" s="6">
        <f t="shared" ref="CZ90" ca="1" si="1943">IF(ISTEXT(CW87), "n/a", AVERAGE(CW87:CZ87))</f>
        <v>0.17062193453757823</v>
      </c>
      <c r="DA90" s="6">
        <f t="shared" ref="DA90" ca="1" si="1944">IF(ISTEXT(CX87), "n/a", AVERAGE(CX87:DA87))</f>
        <v>-0.130053255720817</v>
      </c>
      <c r="DB90" s="6">
        <f t="shared" ref="DB90" ca="1" si="1945">IF(ISTEXT(CY87), "n/a", AVERAGE(CY87:DB87))</f>
        <v>-0.20255647475218272</v>
      </c>
      <c r="DC90" s="6">
        <f t="shared" ref="DC90" ca="1" si="1946">IF(ISTEXT(CZ87), "n/a", AVERAGE(CZ87:DC87))</f>
        <v>-0.15519083596865044</v>
      </c>
      <c r="DD90" s="6">
        <f t="shared" ref="DD90" ca="1" si="1947">IF(ISTEXT(DA87), "n/a", AVERAGE(DA87:DD87))</f>
        <v>-2.4488113496391795E-2</v>
      </c>
      <c r="DE90" s="6">
        <f t="shared" ref="DE90" ca="1" si="1948">IF(ISTEXT(DB87), "n/a", AVERAGE(DB87:DE87))</f>
        <v>-6.5026772243578279E-2</v>
      </c>
      <c r="DF90" s="6">
        <f t="shared" ref="DF90" ca="1" si="1949">IF(ISTEXT(DC87), "n/a", AVERAGE(DC87:DF87))</f>
        <v>0.27487272302077442</v>
      </c>
      <c r="DG90" s="6">
        <f t="shared" ref="DG90" ca="1" si="1950">IF(ISTEXT(DD87), "n/a", AVERAGE(DD87:DG87))</f>
        <v>1.9455537149575958E-2</v>
      </c>
      <c r="DH90" s="6">
        <f t="shared" ref="DH90" ca="1" si="1951">IF(ISTEXT(DE87), "n/a", AVERAGE(DE87:DH87))</f>
        <v>-0.11603295738434821</v>
      </c>
      <c r="DI90" s="6">
        <f t="shared" ref="DI90" ca="1" si="1952">IF(ISTEXT(DF87), "n/a", AVERAGE(DF87:DI87))</f>
        <v>-5.2618583610449104E-2</v>
      </c>
      <c r="DJ90" s="6">
        <f t="shared" ref="DJ90" ca="1" si="1953">IF(ISTEXT(DG87), "n/a", AVERAGE(DG87:DJ87))</f>
        <v>-0.18285301206125248</v>
      </c>
      <c r="DK90" s="6">
        <f t="shared" ref="DK90" ca="1" si="1954">IF(ISTEXT(DH87), "n/a", AVERAGE(DH87:DK87))</f>
        <v>-0.21141731294525093</v>
      </c>
      <c r="DL90" s="6">
        <f t="shared" ref="DL90" ca="1" si="1955">IF(ISTEXT(DI87), "n/a", AVERAGE(DI87:DL87))</f>
        <v>-4.6480366309904653E-2</v>
      </c>
      <c r="DM90" s="6">
        <f t="shared" ref="DM90" ca="1" si="1956">IF(ISTEXT(DJ87), "n/a", AVERAGE(DJ87:DM87))</f>
        <v>-2.2051323828190306E-2</v>
      </c>
      <c r="DN90" s="6">
        <f t="shared" ref="DN90" ca="1" si="1957">IF(ISTEXT(DK87), "n/a", AVERAGE(DK87:DN87))</f>
        <v>-4.4227762592177755E-5</v>
      </c>
      <c r="DO90" s="6">
        <f t="shared" ref="DO90" ca="1" si="1958">IF(ISTEXT(DL87), "n/a", AVERAGE(DL87:DO87))</f>
        <v>0.24308261286164734</v>
      </c>
      <c r="DP90" s="6">
        <f t="shared" ref="DP90" ca="1" si="1959">IF(ISTEXT(DM87), "n/a", AVERAGE(DM87:DP87))</f>
        <v>4.287829041070166E-2</v>
      </c>
      <c r="DQ90" s="6">
        <f t="shared" ref="DQ90" ca="1" si="1960">IF(ISTEXT(DN87), "n/a", AVERAGE(DN87:DQ87))</f>
        <v>0.20503725888887464</v>
      </c>
      <c r="DR90" s="6">
        <f t="shared" ref="DR90" ca="1" si="1961">IF(ISTEXT(DO87), "n/a", AVERAGE(DO87:DR87))</f>
        <v>0.45167149518798588</v>
      </c>
      <c r="DS90" s="6">
        <f t="shared" ref="DS90" ca="1" si="1962">IF(ISTEXT(DP87), "n/a", AVERAGE(DP87:DS87))</f>
        <v>0.23297985030175539</v>
      </c>
      <c r="DT90" s="6">
        <f t="shared" ref="DT90" ca="1" si="1963">IF(ISTEXT(DQ87), "n/a", AVERAGE(DQ87:DT87))</f>
        <v>0.33277100658602227</v>
      </c>
      <c r="DU90" s="6">
        <f t="shared" ref="DU90" ca="1" si="1964">IF(ISTEXT(DR87), "n/a", AVERAGE(DR87:DU87))</f>
        <v>8.4306097959033516E-2</v>
      </c>
      <c r="DV90" s="6">
        <f t="shared" ref="DV90" ca="1" si="1965">IF(ISTEXT(DS87), "n/a", AVERAGE(DS87:DV87))</f>
        <v>-4.8176596735366853E-2</v>
      </c>
      <c r="DW90" s="6">
        <f t="shared" ref="DW90" ca="1" si="1966">IF(ISTEXT(DT87), "n/a", AVERAGE(DT87:DW87))</f>
        <v>0.4451631368516743</v>
      </c>
      <c r="DX90" s="6">
        <f t="shared" ref="DX90" ca="1" si="1967">IF(ISTEXT(DU87), "n/a", AVERAGE(DU87:DX87))</f>
        <v>0.67211099570044552</v>
      </c>
      <c r="DY90" s="6">
        <f t="shared" ref="DY90" ca="1" si="1968">IF(ISTEXT(DV87), "n/a", AVERAGE(DV87:DY87))</f>
        <v>0.99282373198795371</v>
      </c>
      <c r="DZ90" s="6">
        <f t="shared" ref="DZ90" ca="1" si="1969">IF(ISTEXT(DW87), "n/a", AVERAGE(DW87:DZ87))</f>
        <v>1.5092213452469132</v>
      </c>
      <c r="EA90" s="6">
        <f t="shared" ref="EA90" ca="1" si="1970">IF(ISTEXT(DX87), "n/a", AVERAGE(DX87:EA87))</f>
        <v>1.8472295495165569</v>
      </c>
      <c r="EB90" s="6">
        <f t="shared" ref="EB90" ca="1" si="1971">IF(ISTEXT(DY87), "n/a", AVERAGE(DY87:EB87))</f>
        <v>2.0640602736778222</v>
      </c>
      <c r="EC90" s="6">
        <f t="shared" ref="EC90" ca="1" si="1972">IF(ISTEXT(DZ87), "n/a", AVERAGE(DZ87:EC87))</f>
        <v>2.2802776119448449</v>
      </c>
      <c r="ED90" s="6">
        <f t="shared" ref="ED90" ca="1" si="1973">IF(ISTEXT(EA87), "n/a", AVERAGE(EA87:ED87))</f>
        <v>2.0918823286850752</v>
      </c>
      <c r="EE90" s="6">
        <f t="shared" ref="EE90" ca="1" si="1974">IF(ISTEXT(EB87), "n/a", AVERAGE(EB87:EE87))</f>
        <v>1.776640054823754</v>
      </c>
      <c r="EF90" s="6">
        <f t="shared" ref="EF90" ca="1" si="1975">IF(ISTEXT(EC87), "n/a", AVERAGE(EC87:EF87))</f>
        <v>1.6815859261003969</v>
      </c>
      <c r="EG90" s="6">
        <f t="shared" ref="EG90" ca="1" si="1976">IF(ISTEXT(ED87), "n/a", AVERAGE(ED87:EG87))</f>
        <v>1.527730134966212</v>
      </c>
      <c r="EH90" s="6">
        <f t="shared" ref="EH90" ca="1" si="1977">IF(ISTEXT(EE87), "n/a", AVERAGE(EE87:EH87))</f>
        <v>1.3855968750374656</v>
      </c>
      <c r="EI90" s="6">
        <f t="shared" ref="EI90" ca="1" si="1978">IF(ISTEXT(EF87), "n/a", AVERAGE(EF87:EI87))</f>
        <v>1.2415672244972731</v>
      </c>
      <c r="EJ90" s="6">
        <f t="shared" ref="EJ90" ca="1" si="1979">IF(ISTEXT(EG87), "n/a", AVERAGE(EG87:EJ87))</f>
        <v>0.89289334019512578</v>
      </c>
      <c r="EK90" s="6">
        <f t="shared" ref="EK90" ca="1" si="1980">IF(ISTEXT(EH87), "n/a", AVERAGE(EH87:EK87))</f>
        <v>0.63065376194125755</v>
      </c>
      <c r="EL90" s="6">
        <f t="shared" ref="EL90" ca="1" si="1981">IF(ISTEXT(EI87), "n/a", AVERAGE(EI87:EL87))</f>
        <v>0.33024951304952216</v>
      </c>
      <c r="EM90" s="6">
        <f t="shared" ref="EM90" ca="1" si="1982">IF(ISTEXT(EJ87), "n/a", AVERAGE(EJ87:EM87))</f>
        <v>0.12819914988137465</v>
      </c>
      <c r="EN90" s="6">
        <f t="shared" ref="EN90" ca="1" si="1983">IF(ISTEXT(EK87), "n/a", AVERAGE(EK87:EN87))</f>
        <v>-0.11497347123981783</v>
      </c>
      <c r="EO90" s="6">
        <f t="shared" ref="EO90" ca="1" si="1984">IF(ISTEXT(EL87), "n/a", AVERAGE(EL87:EO87))</f>
        <v>-0.1954804906165033</v>
      </c>
      <c r="EP90" s="6">
        <f t="shared" ref="EP90" ca="1" si="1985">IF(ISTEXT(EM87), "n/a", AVERAGE(EM87:EP87))</f>
        <v>-0.30100278804041003</v>
      </c>
      <c r="EQ90" s="6">
        <f t="shared" ref="EQ90" ca="1" si="1986">IF(ISTEXT(EN87), "n/a", AVERAGE(EN87:EQ87))</f>
        <v>-0.15600902429436672</v>
      </c>
      <c r="ER90" s="6">
        <f t="shared" ref="ER90" ca="1" si="1987">IF(ISTEXT(EO87), "n/a", AVERAGE(EO87:ER87))</f>
        <v>-0.18460497200331286</v>
      </c>
      <c r="ES90" s="6">
        <f t="shared" ref="ES90" ca="1" si="1988">IF(ISTEXT(EP87), "n/a", AVERAGE(EP87:ES87))</f>
        <v>-0.24376089803898104</v>
      </c>
      <c r="ET90" s="6">
        <f t="shared" ref="ET90" ca="1" si="1989">IF(ISTEXT(EQ87), "n/a", AVERAGE(EQ87:ET87))</f>
        <v>-6.6616282505845059E-2</v>
      </c>
      <c r="EU90" s="6">
        <f t="shared" ref="EU90" ca="1" si="1990">IF(ISTEXT(ER87), "n/a", AVERAGE(ER87:EU87))</f>
        <v>-0.22690653166960792</v>
      </c>
      <c r="EV90" s="6">
        <f t="shared" ref="EV90" ca="1" si="1991">IF(ISTEXT(ES87), "n/a", AVERAGE(ES87:EV87))</f>
        <v>8.1290345444602619E-3</v>
      </c>
      <c r="EW90" s="6">
        <f t="shared" ref="EW90" ca="1" si="1992">IF(ISTEXT(ET87), "n/a", AVERAGE(ET87:EW87))</f>
        <v>0.17036378997421264</v>
      </c>
      <c r="EX90" s="6">
        <f t="shared" ref="EX90" ca="1" si="1993">IF(ISTEXT(EU87), "n/a", AVERAGE(EU87:EX87))</f>
        <v>0.28999200723609397</v>
      </c>
      <c r="EY90" s="6">
        <f t="shared" ref="EY90" ca="1" si="1994">IF(ISTEXT(EV87), "n/a", AVERAGE(EV87:EY87))</f>
        <v>0.38644422089112973</v>
      </c>
      <c r="EZ90" s="6">
        <f t="shared" ref="EZ90" ca="1" si="1995">IF(ISTEXT(EW87), "n/a", AVERAGE(EW87:EZ87))</f>
        <v>1.010907325373716</v>
      </c>
      <c r="FA90" s="6">
        <f t="shared" ref="FA90" ca="1" si="1996">IF(ISTEXT(EX87), "n/a", AVERAGE(EX87:FA87))</f>
        <v>1.3345428480353936</v>
      </c>
      <c r="FB90" s="6">
        <f t="shared" ref="FB90" ca="1" si="1997">IF(ISTEXT(EY87), "n/a", AVERAGE(EY87:FB87))</f>
        <v>1.4760945549075268</v>
      </c>
      <c r="FC90" s="6">
        <f t="shared" ref="FC90" ca="1" si="1998">IF(ISTEXT(EZ87), "n/a", AVERAGE(EZ87:FC87))</f>
        <v>2.2682955689937248</v>
      </c>
      <c r="FD90" s="6">
        <f t="shared" ref="FD90" ca="1" si="1999">IF(ISTEXT(FA87), "n/a", AVERAGE(FA87:FD87))</f>
        <v>2.2547278456564519</v>
      </c>
      <c r="FE90" s="6">
        <f t="shared" ref="FE90" ca="1" si="2000">IF(ISTEXT(FB87), "n/a", AVERAGE(FB87:FE87))</f>
        <v>2.5387242231344755</v>
      </c>
      <c r="FF90" s="6">
        <f t="shared" ref="FF90" ca="1" si="2001">IF(ISTEXT(FC87), "n/a", AVERAGE(FC87:FF87))</f>
        <v>2.8279770457579501</v>
      </c>
      <c r="FG90" s="6">
        <f t="shared" ref="FG90" ca="1" si="2002">IF(ISTEXT(FD87), "n/a", AVERAGE(FD87:FG87))</f>
        <v>2.4566902185715467</v>
      </c>
      <c r="FH90" s="6">
        <f t="shared" ref="FH90" ca="1" si="2003">IF(ISTEXT(FE87), "n/a", AVERAGE(FE87:FH87))</f>
        <v>2.167242876513356</v>
      </c>
      <c r="FI90" s="6">
        <f t="shared" ref="FI90" ca="1" si="2004">IF(ISTEXT(FF87), "n/a", AVERAGE(FF87:FI87))</f>
        <v>1.6693534860263548</v>
      </c>
      <c r="FJ90" s="6">
        <f t="shared" ref="FJ90" ca="1" si="2005">IF(ISTEXT(FG87), "n/a", AVERAGE(FG87:FJ87))</f>
        <v>1.1839662769898418</v>
      </c>
      <c r="FK90" s="6">
        <f t="shared" ref="FK90" ca="1" si="2006">IF(ISTEXT(FH87), "n/a", AVERAGE(FH87:FK87))</f>
        <v>0.39146771906223471</v>
      </c>
      <c r="FL90" s="6">
        <f t="shared" ref="FL90" ca="1" si="2007">IF(ISTEXT(FI87), "n/a", AVERAGE(FI87:FL87))</f>
        <v>-0.26817881222699569</v>
      </c>
      <c r="FM90" s="6">
        <f t="shared" ref="FM90" ca="1" si="2008">IF(ISTEXT(FJ87), "n/a", AVERAGE(FJ87:FM87))</f>
        <v>-0.87076586042058757</v>
      </c>
      <c r="FN90" s="6">
        <f t="shared" ref="FN90" ca="1" si="2009">IF(ISTEXT(FK87), "n/a", AVERAGE(FK87:FN87))</f>
        <v>-1.1701787491721627</v>
      </c>
      <c r="FO90" s="6">
        <f t="shared" ref="FO90" ca="1" si="2010">IF(ISTEXT(FL87), "n/a", AVERAGE(FL87:FO87))</f>
        <v>-1.1288825156919811</v>
      </c>
      <c r="FP90" s="6">
        <f t="shared" ref="FP90" ca="1" si="2011">IF(ISTEXT(FM87), "n/a", AVERAGE(FM87:FP87))</f>
        <v>-1.1258075077273315</v>
      </c>
      <c r="FQ90" s="6">
        <f t="shared" ref="FQ90" ca="1" si="2012">IF(ISTEXT(FN87), "n/a", AVERAGE(FN87:FQ87))</f>
        <v>-0.83824950278374211</v>
      </c>
      <c r="FR90" s="6">
        <f t="shared" ref="FR90" ca="1" si="2013">IF(ISTEXT(FO87), "n/a", AVERAGE(FO87:FR87))</f>
        <v>-0.98196036315351887</v>
      </c>
      <c r="FS90" s="6">
        <f t="shared" ref="FS90" ca="1" si="2014">IF(ISTEXT(FP87), "n/a", AVERAGE(FP87:FS87))</f>
        <v>-1.0824277613957287</v>
      </c>
      <c r="FT90" s="6">
        <f t="shared" ref="FT90" ca="1" si="2015">IF(ISTEXT(FQ87), "n/a", AVERAGE(FQ87:FT87))</f>
        <v>-1.0835076625705597</v>
      </c>
      <c r="FU90" s="6">
        <f t="shared" ref="FU90" ca="1" si="2016">IF(ISTEXT(FR87), "n/a", AVERAGE(FR87:FU87))</f>
        <v>-1.1402696069512492</v>
      </c>
      <c r="FV90" s="6">
        <f t="shared" ref="FV90" ca="1" si="2017">IF(ISTEXT(FS87), "n/a", AVERAGE(FS87:FV87))</f>
        <v>-1.0867188898350282</v>
      </c>
      <c r="FW90" s="6">
        <f t="shared" ref="FW90" ca="1" si="2018">IF(ISTEXT(FT87), "n/a", AVERAGE(FT87:FW87))</f>
        <v>-0.94307804274619156</v>
      </c>
      <c r="FX90" s="6">
        <f t="shared" ref="FX90" ca="1" si="2019">IF(ISTEXT(FU87), "n/a", AVERAGE(FU87:FX87))</f>
        <v>-0.79834607453181083</v>
      </c>
      <c r="FY90" s="6">
        <f t="shared" ref="FY90" ca="1" si="2020">IF(ISTEXT(FV87), "n/a", AVERAGE(FV87:FY87))</f>
        <v>-0.55113254151579716</v>
      </c>
      <c r="FZ90" s="6">
        <f t="shared" ref="FZ90" ca="1" si="2021">IF(ISTEXT(FW87), "n/a", AVERAGE(FW87:FZ87))</f>
        <v>-0.35071132570638153</v>
      </c>
      <c r="GA90" s="6">
        <f t="shared" ref="GA90" ca="1" si="2022">IF(ISTEXT(FX87), "n/a", AVERAGE(FX87:GA87))</f>
        <v>-1.5038872592831473E-2</v>
      </c>
      <c r="GB90" s="6">
        <f t="shared" ref="GB90" ca="1" si="2023">IF(ISTEXT(FY87), "n/a", AVERAGE(FY87:GB87))</f>
        <v>0.26827062638865723</v>
      </c>
      <c r="GC90" s="6">
        <f t="shared" ref="GC90" ca="1" si="2024">IF(ISTEXT(FZ87), "n/a", AVERAGE(FZ87:GC87))</f>
        <v>0.28924535985032734</v>
      </c>
      <c r="GD90" s="6">
        <f t="shared" ref="GD90" ca="1" si="2025">IF(ISTEXT(GA87), "n/a", AVERAGE(GA87:GD87))</f>
        <v>0.36274293818621051</v>
      </c>
      <c r="GE90" s="6">
        <f t="shared" ref="GE90" ca="1" si="2026">IF(ISTEXT(GB87), "n/a", AVERAGE(GB87:GE87))</f>
        <v>0.42435010647384414</v>
      </c>
      <c r="GF90" s="6">
        <f t="shared" ref="GF90" ca="1" si="2027">IF(ISTEXT(GC87), "n/a", AVERAGE(GC87:GF87))</f>
        <v>0.21832333371905771</v>
      </c>
      <c r="GG90" s="6">
        <f t="shared" ref="GG90" ca="1" si="2028">IF(ISTEXT(GD87), "n/a", AVERAGE(GD87:GG87))</f>
        <v>0.17402116286485858</v>
      </c>
      <c r="GH90" s="6">
        <f t="shared" ref="GH90" ca="1" si="2029">IF(ISTEXT(GE87), "n/a", AVERAGE(GE87:GH87))</f>
        <v>0.17195294096231134</v>
      </c>
      <c r="GI90" s="6">
        <f t="shared" ref="GI90" ca="1" si="2030">IF(ISTEXT(GF87), "n/a", AVERAGE(GF87:GI87))</f>
        <v>-3.4371586345444682E-3</v>
      </c>
      <c r="GJ90" s="6">
        <f t="shared" ref="GJ90" ca="1" si="2031">IF(ISTEXT(GG87), "n/a", AVERAGE(GG87:GJ87))</f>
        <v>5.2770237506674401E-2</v>
      </c>
      <c r="GK90" s="6">
        <f t="shared" ref="GK90" ca="1" si="2032">IF(ISTEXT(GH87), "n/a", AVERAGE(GH87:GK87))</f>
        <v>-7.4229617700913644E-4</v>
      </c>
      <c r="GL90" s="6">
        <f t="shared" ref="GL90" ca="1" si="2033">IF(ISTEXT(GI87), "n/a", AVERAGE(GI87:GL87))</f>
        <v>0.10823185710754261</v>
      </c>
      <c r="GM90" s="6">
        <f t="shared" ref="GM90" ca="1" si="2034">IF(ISTEXT(GJ87), "n/a", AVERAGE(GJ87:GM87))</f>
        <v>0.22306495694257358</v>
      </c>
      <c r="GN90" s="6">
        <f t="shared" ref="GN90" ca="1" si="2035">IF(ISTEXT(GK87), "n/a", AVERAGE(GK87:GN87))</f>
        <v>0.38399745403350416</v>
      </c>
      <c r="GO90" s="6">
        <f t="shared" ref="GO90" ca="1" si="2036">IF(ISTEXT(GL87), "n/a", AVERAGE(GL87:GO87))</f>
        <v>0.56849979631672143</v>
      </c>
      <c r="GP90" s="6">
        <f ca="1">IF(ISTEXT(GM87), "n/a", AVERAGE(GM87:GP87))</f>
        <v>0.51140827219019647</v>
      </c>
      <c r="GQ90" s="6">
        <f t="shared" ref="GQ90" ca="1" si="2037">IF(ISTEXT(GN87), "n/a", AVERAGE(GN87:GQ87))</f>
        <v>0.50211980018462399</v>
      </c>
      <c r="GR90" s="6">
        <f t="shared" ref="GR90" ca="1" si="2038">IF(ISTEXT(GO87), "n/a", AVERAGE(GO87:GR87))</f>
        <v>0.39554259031473737</v>
      </c>
      <c r="GS90" s="6">
        <f t="shared" ref="GS90" ca="1" si="2039">IF(ISTEXT(GP87), "n/a", AVERAGE(GP87:GS87))</f>
        <v>0.32525783426038757</v>
      </c>
      <c r="GT90" s="6">
        <f t="shared" ref="GT90" ca="1" si="2040">IF(ISTEXT(GQ87), "n/a", AVERAGE(GQ87:GT87))</f>
        <v>0.36037540302848148</v>
      </c>
      <c r="GU90" s="6">
        <f t="shared" ref="GU90" ca="1" si="2041">IF(ISTEXT(GR87), "n/a", AVERAGE(GR87:GU87))</f>
        <v>0.35353078119918124</v>
      </c>
      <c r="GV90" s="6">
        <f t="shared" ref="GV90" ca="1" si="2042">IF(ISTEXT(GS87), "n/a", AVERAGE(GS87:GV87))</f>
        <v>0.36929243319796079</v>
      </c>
      <c r="GW90" s="6">
        <f t="shared" ref="GW90" ca="1" si="2043">IF(ISTEXT(GT87), "n/a", AVERAGE(GT87:GW87))</f>
        <v>0.38023962117848564</v>
      </c>
      <c r="GX90" s="6">
        <f t="shared" ref="GX90" ca="1" si="2044">IF(ISTEXT(GU87), "n/a", AVERAGE(GU87:GX87))</f>
        <v>0.38322645416662415</v>
      </c>
      <c r="GY90" s="6">
        <f t="shared" ref="GY90" ca="1" si="2045">IF(ISTEXT(GV87), "n/a", AVERAGE(GV87:GY87))</f>
        <v>0.37960504429978631</v>
      </c>
      <c r="GZ90" s="6">
        <f t="shared" ref="GZ90" ca="1" si="2046">IF(ISTEXT(GW87), "n/a", AVERAGE(GW87:GZ87))</f>
        <v>0.37509294115024594</v>
      </c>
      <c r="HA90" s="6">
        <f t="shared" ref="HA90" ca="1" si="2047">IF(ISTEXT(GX87), "n/a", AVERAGE(GX87:HA87))</f>
        <v>0.36993720397346075</v>
      </c>
      <c r="HB90" s="6">
        <f t="shared" ref="HB90" ca="1" si="2048">IF(ISTEXT(GY87), "n/a", AVERAGE(GY87:HB87))</f>
        <v>0.35850032634012796</v>
      </c>
      <c r="HC90" s="6">
        <f t="shared" ref="HC90" ca="1" si="2049">IF(ISTEXT(GZ87), "n/a", AVERAGE(GZ87:HC87))</f>
        <v>0.34307272146984835</v>
      </c>
      <c r="HD90" s="6"/>
      <c r="HE90" s="6"/>
      <c r="HF90" s="6"/>
      <c r="HG90" s="6"/>
      <c r="HH90" s="6"/>
      <c r="HI90" s="6"/>
      <c r="HJ90" s="6"/>
      <c r="HK90" s="6"/>
      <c r="HL90" s="6"/>
      <c r="HM90" s="6"/>
      <c r="HN90" s="6"/>
      <c r="HO90" s="6"/>
      <c r="HP90" s="6"/>
      <c r="HQ90" s="6"/>
      <c r="HR90" s="6"/>
      <c r="HS90" s="6"/>
      <c r="HT90" s="6"/>
      <c r="HU90" s="6"/>
      <c r="HV90" s="6"/>
      <c r="HW90" s="6"/>
      <c r="HX90" s="6"/>
      <c r="HY90" s="6"/>
      <c r="HZ90" s="6"/>
      <c r="IA90" s="6"/>
      <c r="IB90" s="6"/>
      <c r="IC90" s="6"/>
      <c r="ID90" s="6"/>
      <c r="IE90" s="6"/>
    </row>
    <row r="91" spans="1:259" s="8" customFormat="1">
      <c r="A91" s="35" t="s">
        <v>237</v>
      </c>
      <c r="B91" s="6" t="s">
        <v>236</v>
      </c>
      <c r="C91" s="6" t="e">
        <f>IF(ISTEXT(#REF!), "n/a", AVERAGE(C63:C63))</f>
        <v>#DIV/0!</v>
      </c>
      <c r="D91" s="6" t="e">
        <f>IF(ISTEXT(#REF!), "n/a", AVERAGE(D63:D63))</f>
        <v>#DIV/0!</v>
      </c>
      <c r="E91" s="6" t="e">
        <f>IF(ISTEXT(#REF!), "n/a", AVERAGE(E63:E63))</f>
        <v>#DIV/0!</v>
      </c>
      <c r="F91" s="6" t="e">
        <f>IF(ISTEXT(#REF!), "n/a", AVERAGE(F63:F63))</f>
        <v>#DIV/0!</v>
      </c>
      <c r="G91" s="6" t="e">
        <f>IF(ISTEXT(#REF!), "n/a", AVERAGE(G63:G63))</f>
        <v>#DIV/0!</v>
      </c>
      <c r="H91" s="6" t="e">
        <f>IF(ISTEXT(#REF!), "n/a", AVERAGE(H63:H63))</f>
        <v>#DIV/0!</v>
      </c>
      <c r="I91" s="6" t="e">
        <f>IF(ISTEXT(#REF!), "n/a", AVERAGE(I63:I63))</f>
        <v>#DIV/0!</v>
      </c>
      <c r="J91" s="6" t="e">
        <f>IF(ISTEXT(#REF!), "n/a", AVERAGE(J63:J63))</f>
        <v>#DIV/0!</v>
      </c>
      <c r="K91" s="6" t="e">
        <f>IF(ISTEXT(#REF!), "n/a", AVERAGE(K63:K63))</f>
        <v>#DIV/0!</v>
      </c>
      <c r="L91" s="6">
        <f>IF(ISTEXT(#REF!), "n/a", AVERAGE(K63:L63))</f>
        <v>0.66932070035894731</v>
      </c>
      <c r="M91" s="6">
        <f>IF(ISTEXT(#REF!), "n/a", AVERAGE(K63:M63))</f>
        <v>0.66939981505977886</v>
      </c>
      <c r="N91" s="6" t="str">
        <f t="shared" ref="N91:BY91" si="2050">IF(ISTEXT(K63), "n/a", AVERAGE(K63:N63))</f>
        <v>n/a</v>
      </c>
      <c r="O91" s="6">
        <f t="shared" si="2050"/>
        <v>0.67320157828969718</v>
      </c>
      <c r="P91" s="6">
        <f t="shared" si="2050"/>
        <v>0.68491521838809299</v>
      </c>
      <c r="Q91" s="6">
        <f t="shared" si="2050"/>
        <v>0.69876736663276562</v>
      </c>
      <c r="R91" s="6">
        <f t="shared" si="2050"/>
        <v>0.71672923694916535</v>
      </c>
      <c r="S91" s="6">
        <f t="shared" si="2050"/>
        <v>0.7357164116198085</v>
      </c>
      <c r="T91" s="6">
        <f t="shared" si="2050"/>
        <v>0.75889255368626551</v>
      </c>
      <c r="U91" s="6">
        <f t="shared" si="2050"/>
        <v>0.78157668597408925</v>
      </c>
      <c r="V91" s="6">
        <f t="shared" si="2050"/>
        <v>0.80185493546598918</v>
      </c>
      <c r="W91" s="6">
        <f t="shared" si="2050"/>
        <v>0.81129881063433873</v>
      </c>
      <c r="X91" s="6">
        <f t="shared" si="2050"/>
        <v>0.80448799605759946</v>
      </c>
      <c r="Y91" s="6">
        <f t="shared" si="2050"/>
        <v>0.78866824462465857</v>
      </c>
      <c r="Z91" s="6">
        <f t="shared" si="2050"/>
        <v>0.76726097963117867</v>
      </c>
      <c r="AA91" s="6">
        <f t="shared" si="2050"/>
        <v>0.74440194642770785</v>
      </c>
      <c r="AB91" s="6">
        <f t="shared" si="2050"/>
        <v>0.72050083702381773</v>
      </c>
      <c r="AC91" s="6">
        <f t="shared" si="2050"/>
        <v>0.70064965737651097</v>
      </c>
      <c r="AD91" s="6">
        <f t="shared" si="2050"/>
        <v>0.68441999243297091</v>
      </c>
      <c r="AE91" s="6">
        <f t="shared" si="2050"/>
        <v>0.67957755671707676</v>
      </c>
      <c r="AF91" s="6">
        <f t="shared" si="2050"/>
        <v>0.68247312264400328</v>
      </c>
      <c r="AG91" s="6">
        <f t="shared" si="2050"/>
        <v>0.68939316393573813</v>
      </c>
      <c r="AH91" s="6">
        <f t="shared" si="2050"/>
        <v>0.69781962473105219</v>
      </c>
      <c r="AI91" s="6">
        <f t="shared" si="2050"/>
        <v>0.70350035838141023</v>
      </c>
      <c r="AJ91" s="6">
        <f t="shared" si="2050"/>
        <v>0.71605253115986689</v>
      </c>
      <c r="AK91" s="6">
        <f t="shared" si="2050"/>
        <v>0.72451743404167879</v>
      </c>
      <c r="AL91" s="6">
        <f t="shared" si="2050"/>
        <v>0.72962761143704713</v>
      </c>
      <c r="AM91" s="6">
        <f t="shared" si="2050"/>
        <v>0.72554023243674304</v>
      </c>
      <c r="AN91" s="6">
        <f t="shared" si="2050"/>
        <v>0.70192103362669234</v>
      </c>
      <c r="AO91" s="6">
        <f t="shared" si="2050"/>
        <v>0.67326580063848973</v>
      </c>
      <c r="AP91" s="6">
        <f t="shared" si="2050"/>
        <v>0.63736419233361263</v>
      </c>
      <c r="AQ91" s="6">
        <f t="shared" si="2050"/>
        <v>0.59138276703364623</v>
      </c>
      <c r="AR91" s="6">
        <f t="shared" si="2050"/>
        <v>0.53604974094990121</v>
      </c>
      <c r="AS91" s="6">
        <f t="shared" si="2050"/>
        <v>0.48696081593266283</v>
      </c>
      <c r="AT91" s="6">
        <f t="shared" si="2050"/>
        <v>0.44600931031667146</v>
      </c>
      <c r="AU91" s="6">
        <f t="shared" si="2050"/>
        <v>0.42648332136149325</v>
      </c>
      <c r="AV91" s="6">
        <f t="shared" si="2050"/>
        <v>0.44349879957006932</v>
      </c>
      <c r="AW91" s="6">
        <f t="shared" si="2050"/>
        <v>0.4731698836203122</v>
      </c>
      <c r="AX91" s="6">
        <f t="shared" si="2050"/>
        <v>0.51198459335084245</v>
      </c>
      <c r="AY91" s="6">
        <f t="shared" si="2050"/>
        <v>0.57080827454288163</v>
      </c>
      <c r="AZ91" s="6">
        <f t="shared" si="2050"/>
        <v>0.62064231256042135</v>
      </c>
      <c r="BA91" s="6">
        <f t="shared" si="2050"/>
        <v>0.66490516953140655</v>
      </c>
      <c r="BB91" s="6">
        <f t="shared" si="2050"/>
        <v>0.70470777490112546</v>
      </c>
      <c r="BC91" s="6">
        <f t="shared" si="2050"/>
        <v>0.71351242338129395</v>
      </c>
      <c r="BD91" s="6">
        <f t="shared" si="2050"/>
        <v>0.71193063909788479</v>
      </c>
      <c r="BE91" s="6">
        <f t="shared" si="2050"/>
        <v>0.70451632416856702</v>
      </c>
      <c r="BF91" s="6">
        <f t="shared" si="2050"/>
        <v>0.69631026366467541</v>
      </c>
      <c r="BG91" s="6">
        <f t="shared" si="2050"/>
        <v>0.6944137127877098</v>
      </c>
      <c r="BH91" s="6">
        <f t="shared" si="2050"/>
        <v>0.70140764744567086</v>
      </c>
      <c r="BI91" s="6">
        <f t="shared" si="2050"/>
        <v>0.71383748709068418</v>
      </c>
      <c r="BJ91" s="6">
        <f t="shared" si="2050"/>
        <v>0.72789709423770677</v>
      </c>
      <c r="BK91" s="6">
        <f t="shared" si="2050"/>
        <v>0.74960315106969555</v>
      </c>
      <c r="BL91" s="6">
        <f t="shared" si="2050"/>
        <v>0.7659999449360928</v>
      </c>
      <c r="BM91" s="6">
        <f t="shared" si="2050"/>
        <v>0.78066226761597968</v>
      </c>
      <c r="BN91" s="6">
        <f t="shared" si="2050"/>
        <v>0.7923951337005477</v>
      </c>
      <c r="BO91" s="6">
        <f t="shared" si="2050"/>
        <v>0.79152935065170626</v>
      </c>
      <c r="BP91" s="6">
        <f t="shared" si="2050"/>
        <v>0.78680589222182751</v>
      </c>
      <c r="BQ91" s="6">
        <f t="shared" si="2050"/>
        <v>0.77955143246399572</v>
      </c>
      <c r="BR91" s="6">
        <f t="shared" si="2050"/>
        <v>0.77143787431164679</v>
      </c>
      <c r="BS91" s="6">
        <f t="shared" si="2050"/>
        <v>0.76434442138511427</v>
      </c>
      <c r="BT91" s="6">
        <f t="shared" si="2050"/>
        <v>0.7574231591016769</v>
      </c>
      <c r="BU91" s="6">
        <f t="shared" si="2050"/>
        <v>0.74785189601092472</v>
      </c>
      <c r="BV91" s="6">
        <f t="shared" si="2050"/>
        <v>0.73500578916466586</v>
      </c>
      <c r="BW91" s="6">
        <f t="shared" si="2050"/>
        <v>0.72358809745167019</v>
      </c>
      <c r="BX91" s="6">
        <f t="shared" si="2050"/>
        <v>0.7112984122133954</v>
      </c>
      <c r="BY91" s="6">
        <f t="shared" si="2050"/>
        <v>0.69752092889319139</v>
      </c>
      <c r="BZ91" s="6">
        <f t="shared" ref="BZ91:EK91" si="2051">IF(ISTEXT(BW63), "n/a", AVERAGE(BW63:BZ63))</f>
        <v>0.68369333028217261</v>
      </c>
      <c r="CA91" s="6">
        <f t="shared" si="2051"/>
        <v>0.67159485408416186</v>
      </c>
      <c r="CB91" s="6">
        <f t="shared" si="2051"/>
        <v>0.66057573594841568</v>
      </c>
      <c r="CC91" s="6">
        <f t="shared" si="2051"/>
        <v>0.65197978501773135</v>
      </c>
      <c r="CD91" s="6">
        <f t="shared" si="2051"/>
        <v>0.64370359648091624</v>
      </c>
      <c r="CE91" s="6">
        <f t="shared" si="2051"/>
        <v>0.63331599724148935</v>
      </c>
      <c r="CF91" s="6">
        <f t="shared" si="2051"/>
        <v>0.62148641308050245</v>
      </c>
      <c r="CG91" s="6">
        <f t="shared" si="2051"/>
        <v>0.60667134047564564</v>
      </c>
      <c r="CH91" s="6">
        <f t="shared" si="2051"/>
        <v>0.59082659163334872</v>
      </c>
      <c r="CI91" s="6">
        <f t="shared" si="2051"/>
        <v>0.57545049286562966</v>
      </c>
      <c r="CJ91" s="6">
        <f t="shared" si="2051"/>
        <v>0.55985354106925012</v>
      </c>
      <c r="CK91" s="6">
        <f t="shared" si="2051"/>
        <v>0.54464895318181272</v>
      </c>
      <c r="CL91" s="6">
        <f t="shared" si="2051"/>
        <v>0.53069679371321543</v>
      </c>
      <c r="CM91" s="6">
        <f t="shared" si="2051"/>
        <v>0.51776478900273859</v>
      </c>
      <c r="CN91" s="6">
        <f t="shared" si="2051"/>
        <v>0.50798467334900144</v>
      </c>
      <c r="CO91" s="6">
        <f t="shared" si="2051"/>
        <v>0.50082296815227179</v>
      </c>
      <c r="CP91" s="6">
        <f t="shared" si="2051"/>
        <v>0.49673542452823261</v>
      </c>
      <c r="CQ91" s="6">
        <f t="shared" si="2051"/>
        <v>0.49520358368288742</v>
      </c>
      <c r="CR91" s="6">
        <f t="shared" si="2051"/>
        <v>0.49471183374205197</v>
      </c>
      <c r="CS91" s="6">
        <f t="shared" si="2051"/>
        <v>0.49587163939102563</v>
      </c>
      <c r="CT91" s="6">
        <f t="shared" si="2051"/>
        <v>0.49680984287656432</v>
      </c>
      <c r="CU91" s="6">
        <f t="shared" si="2051"/>
        <v>0.49700128661862952</v>
      </c>
      <c r="CV91" s="6">
        <f t="shared" si="2051"/>
        <v>0.49490136745190194</v>
      </c>
      <c r="CW91" s="6">
        <f t="shared" si="2051"/>
        <v>0.49228214192990166</v>
      </c>
      <c r="CX91" s="6">
        <f t="shared" si="2051"/>
        <v>0.49189196342346592</v>
      </c>
      <c r="CY91" s="6">
        <f t="shared" si="2051"/>
        <v>0.48962929873993305</v>
      </c>
      <c r="CZ91" s="6">
        <f t="shared" si="2051"/>
        <v>0.48815343696911057</v>
      </c>
      <c r="DA91" s="6">
        <f t="shared" si="2051"/>
        <v>0.48962507025458579</v>
      </c>
      <c r="DB91" s="6">
        <f t="shared" si="2051"/>
        <v>0.49130480012575534</v>
      </c>
      <c r="DC91" s="6">
        <f t="shared" si="2051"/>
        <v>0.49865173761891912</v>
      </c>
      <c r="DD91" s="6">
        <f t="shared" si="2051"/>
        <v>0.51432437542586773</v>
      </c>
      <c r="DE91" s="6">
        <f t="shared" si="2051"/>
        <v>0.53261686333308955</v>
      </c>
      <c r="DF91" s="6">
        <f t="shared" si="2051"/>
        <v>0.55533350665930292</v>
      </c>
      <c r="DG91" s="6">
        <f t="shared" si="2051"/>
        <v>0.58482092090162363</v>
      </c>
      <c r="DH91" s="6">
        <f t="shared" si="2051"/>
        <v>0.61582560448823531</v>
      </c>
      <c r="DI91" s="6">
        <f t="shared" si="2051"/>
        <v>0.64799649561039019</v>
      </c>
      <c r="DJ91" s="6">
        <f t="shared" si="2051"/>
        <v>0.67771448124372413</v>
      </c>
      <c r="DK91" s="6">
        <f t="shared" si="2051"/>
        <v>0.70153358712351865</v>
      </c>
      <c r="DL91" s="6">
        <f t="shared" si="2051"/>
        <v>0.71832053902324278</v>
      </c>
      <c r="DM91" s="6">
        <f t="shared" si="2051"/>
        <v>0.73373783066223619</v>
      </c>
      <c r="DN91" s="6">
        <f t="shared" si="2051"/>
        <v>0.74633242235285546</v>
      </c>
      <c r="DO91" s="6">
        <f t="shared" si="2051"/>
        <v>0.75245285239319148</v>
      </c>
      <c r="DP91" s="6">
        <f t="shared" si="2051"/>
        <v>0.76103970508674679</v>
      </c>
      <c r="DQ91" s="6">
        <f t="shared" si="2051"/>
        <v>0.76546654578627982</v>
      </c>
      <c r="DR91" s="6">
        <f t="shared" si="2051"/>
        <v>0.76817109588645227</v>
      </c>
      <c r="DS91" s="6">
        <f t="shared" si="2051"/>
        <v>0.7711801735444036</v>
      </c>
      <c r="DT91" s="6">
        <f t="shared" si="2051"/>
        <v>0.76810288620313227</v>
      </c>
      <c r="DU91" s="6">
        <f t="shared" si="2051"/>
        <v>0.75836546801229443</v>
      </c>
      <c r="DV91" s="6">
        <f t="shared" si="2051"/>
        <v>0.74211456677061027</v>
      </c>
      <c r="DW91" s="6">
        <f t="shared" si="2051"/>
        <v>0.71813863647222098</v>
      </c>
      <c r="DX91" s="6">
        <f t="shared" si="2051"/>
        <v>0.68990356022297161</v>
      </c>
      <c r="DY91" s="6">
        <f t="shared" si="2051"/>
        <v>0.66132449804866611</v>
      </c>
      <c r="DZ91" s="6">
        <f t="shared" si="2051"/>
        <v>0.63235054346195974</v>
      </c>
      <c r="EA91" s="6">
        <f t="shared" si="2051"/>
        <v>0.60591468275653682</v>
      </c>
      <c r="EB91" s="6">
        <f t="shared" si="2051"/>
        <v>0.58057182482297376</v>
      </c>
      <c r="EC91" s="6">
        <f t="shared" si="2051"/>
        <v>0.55748698418549048</v>
      </c>
      <c r="ED91" s="6">
        <f t="shared" si="2051"/>
        <v>0.53832410312746037</v>
      </c>
      <c r="EE91" s="6">
        <f t="shared" si="2051"/>
        <v>0.52748025478376559</v>
      </c>
      <c r="EF91" s="6">
        <f t="shared" si="2051"/>
        <v>0.52027976575155699</v>
      </c>
      <c r="EG91" s="6">
        <f t="shared" si="2051"/>
        <v>0.51600599830346727</v>
      </c>
      <c r="EH91" s="6">
        <f t="shared" si="2051"/>
        <v>0.51323904616036686</v>
      </c>
      <c r="EI91" s="6">
        <f t="shared" si="2051"/>
        <v>0.50978393857923188</v>
      </c>
      <c r="EJ91" s="6">
        <f t="shared" si="2051"/>
        <v>0.51292511175973654</v>
      </c>
      <c r="EK91" s="6">
        <f t="shared" si="2051"/>
        <v>0.51659959731688376</v>
      </c>
      <c r="EL91" s="6">
        <f t="shared" ref="EL91:GW91" si="2052">IF(ISTEXT(EI63), "n/a", AVERAGE(EI63:EL63))</f>
        <v>0.52060095657494776</v>
      </c>
      <c r="EM91" s="6">
        <f t="shared" si="2052"/>
        <v>0.52151357011532984</v>
      </c>
      <c r="EN91" s="6">
        <f t="shared" si="2052"/>
        <v>0.51265424241260982</v>
      </c>
      <c r="EO91" s="6">
        <f t="shared" si="2052"/>
        <v>0.49985968687346849</v>
      </c>
      <c r="EP91" s="6">
        <f t="shared" si="2052"/>
        <v>0.48334995120433677</v>
      </c>
      <c r="EQ91" s="6">
        <f t="shared" si="2052"/>
        <v>0.46032480634073442</v>
      </c>
      <c r="ER91" s="6">
        <f t="shared" si="2052"/>
        <v>0.43635369325759832</v>
      </c>
      <c r="ES91" s="6">
        <f t="shared" si="2052"/>
        <v>0.41295678703841188</v>
      </c>
      <c r="ET91" s="6">
        <f t="shared" si="2052"/>
        <v>0.39168925992401815</v>
      </c>
      <c r="EU91" s="6">
        <f t="shared" si="2052"/>
        <v>0.37882241291631152</v>
      </c>
      <c r="EV91" s="6">
        <f t="shared" si="2052"/>
        <v>0.37283275020224627</v>
      </c>
      <c r="EW91" s="6">
        <f t="shared" si="2052"/>
        <v>0.36956779831141695</v>
      </c>
      <c r="EX91" s="6">
        <f t="shared" si="2052"/>
        <v>0.36786910902418651</v>
      </c>
      <c r="EY91" s="6">
        <f t="shared" si="2052"/>
        <v>0.36641197916352414</v>
      </c>
      <c r="EZ91" s="6">
        <f t="shared" si="2052"/>
        <v>0.36477736073145361</v>
      </c>
      <c r="FA91" s="6">
        <f t="shared" si="2052"/>
        <v>0.36132830788514009</v>
      </c>
      <c r="FB91" s="6">
        <f t="shared" si="2052"/>
        <v>0.35556839357739611</v>
      </c>
      <c r="FC91" s="6">
        <f t="shared" si="2052"/>
        <v>0.34301574140466773</v>
      </c>
      <c r="FD91" s="6">
        <f t="shared" si="2052"/>
        <v>0.31915109083367899</v>
      </c>
      <c r="FE91" s="6">
        <f t="shared" si="2052"/>
        <v>0.2936313949601958</v>
      </c>
      <c r="FF91" s="6">
        <f t="shared" si="2052"/>
        <v>0.26749011252266819</v>
      </c>
      <c r="FG91" s="6">
        <f t="shared" si="2052"/>
        <v>0.24296252652329764</v>
      </c>
      <c r="FH91" s="6">
        <f t="shared" si="2052"/>
        <v>0.22884805784658113</v>
      </c>
      <c r="FI91" s="6">
        <f t="shared" si="2052"/>
        <v>0.21939619936201349</v>
      </c>
      <c r="FJ91" s="6">
        <f t="shared" si="2052"/>
        <v>0.21554698078978016</v>
      </c>
      <c r="FK91" s="6">
        <f t="shared" si="2052"/>
        <v>0.22464202009007653</v>
      </c>
      <c r="FL91" s="6">
        <f t="shared" si="2052"/>
        <v>0.23687587869966101</v>
      </c>
      <c r="FM91" s="6">
        <f t="shared" si="2052"/>
        <v>0.25132519006798365</v>
      </c>
      <c r="FN91" s="6">
        <f t="shared" si="2052"/>
        <v>0.26639138772338367</v>
      </c>
      <c r="FO91" s="6">
        <f t="shared" si="2052"/>
        <v>0.27475668505426615</v>
      </c>
      <c r="FP91" s="6">
        <f t="shared" si="2052"/>
        <v>0.28394396721259174</v>
      </c>
      <c r="FQ91" s="6">
        <f t="shared" si="2052"/>
        <v>0.29219216809047588</v>
      </c>
      <c r="FR91" s="6">
        <f t="shared" si="2052"/>
        <v>0.30028560815216088</v>
      </c>
      <c r="FS91" s="6">
        <f t="shared" si="2052"/>
        <v>0.3088081715569046</v>
      </c>
      <c r="FT91" s="6">
        <f t="shared" si="2052"/>
        <v>0.31344909206966909</v>
      </c>
      <c r="FU91" s="6">
        <f t="shared" si="2052"/>
        <v>0.31747030723061603</v>
      </c>
      <c r="FV91" s="6">
        <f t="shared" si="2052"/>
        <v>0.3192190372516362</v>
      </c>
      <c r="FW91" s="6">
        <f t="shared" si="2052"/>
        <v>0.31774939302079347</v>
      </c>
      <c r="FX91" s="6">
        <f t="shared" si="2052"/>
        <v>0.31713479716739512</v>
      </c>
      <c r="FY91" s="6">
        <f t="shared" si="2052"/>
        <v>0.31478794764714046</v>
      </c>
      <c r="FZ91" s="6">
        <f t="shared" si="2052"/>
        <v>0.31300884936163509</v>
      </c>
      <c r="GA91" s="6">
        <f t="shared" si="2052"/>
        <v>0.31292041166686824</v>
      </c>
      <c r="GB91" s="6">
        <f t="shared" si="2052"/>
        <v>0.31269880800096805</v>
      </c>
      <c r="GC91" s="6">
        <f t="shared" si="2052"/>
        <v>0.31331047421814195</v>
      </c>
      <c r="GD91" s="6">
        <f t="shared" si="2052"/>
        <v>0.31320404039681859</v>
      </c>
      <c r="GE91" s="6">
        <f t="shared" si="2052"/>
        <v>0.3118299496296969</v>
      </c>
      <c r="GF91" s="6">
        <f t="shared" si="2052"/>
        <v>0.30724699444992298</v>
      </c>
      <c r="GG91" s="6">
        <f t="shared" si="2052"/>
        <v>0.30151755928781526</v>
      </c>
      <c r="GH91" s="6">
        <f t="shared" si="2052"/>
        <v>0.29591679832305928</v>
      </c>
      <c r="GI91" s="6">
        <f t="shared" si="2052"/>
        <v>0.29083958131015414</v>
      </c>
      <c r="GJ91" s="6">
        <f t="shared" si="2052"/>
        <v>0.288561129843593</v>
      </c>
      <c r="GK91" s="6">
        <f t="shared" si="2052"/>
        <v>0.28866654112468682</v>
      </c>
      <c r="GL91" s="6">
        <f t="shared" si="2052"/>
        <v>0.29117733543275931</v>
      </c>
      <c r="GM91" s="6">
        <f t="shared" si="2052"/>
        <v>0.29942662559601696</v>
      </c>
      <c r="GN91" s="6">
        <f t="shared" si="2052"/>
        <v>0.31312892885817056</v>
      </c>
      <c r="GO91" s="6">
        <f t="shared" si="2052"/>
        <v>0.3283556466365814</v>
      </c>
      <c r="GP91" s="6">
        <f t="shared" si="2052"/>
        <v>0.34391787749079472</v>
      </c>
      <c r="GQ91" s="6">
        <f t="shared" si="2052"/>
        <v>0.35724515038907534</v>
      </c>
      <c r="GR91" s="6">
        <f t="shared" si="2052"/>
        <v>0.3654807724600464</v>
      </c>
      <c r="GS91" s="6">
        <f t="shared" si="2052"/>
        <v>0.37043681771329867</v>
      </c>
      <c r="GT91" s="6">
        <f t="shared" si="2052"/>
        <v>0.37157379538549568</v>
      </c>
      <c r="GU91" s="6">
        <f t="shared" si="2052"/>
        <v>0.3655602505971336</v>
      </c>
      <c r="GV91" s="6">
        <f t="shared" si="2052"/>
        <v>0.35655512105841669</v>
      </c>
      <c r="GW91" s="6">
        <f t="shared" si="2052"/>
        <v>0.34629896944541722</v>
      </c>
      <c r="GX91" s="6">
        <f t="shared" ref="GX91:HC91" si="2053">IF(ISTEXT(GU63), "n/a", AVERAGE(GU63:GX63))</f>
        <v>0.33618231624982753</v>
      </c>
      <c r="GY91" s="6">
        <f t="shared" si="2053"/>
        <v>0.32928434740730023</v>
      </c>
      <c r="GZ91" s="6">
        <f t="shared" si="2053"/>
        <v>0.32422573477526428</v>
      </c>
      <c r="HA91" s="6">
        <f t="shared" si="2053"/>
        <v>0.31996235753352231</v>
      </c>
      <c r="HB91" s="6">
        <f t="shared" si="2053"/>
        <v>0.31605458241406437</v>
      </c>
      <c r="HC91" s="6">
        <f t="shared" si="2053"/>
        <v>0.31275575640681985</v>
      </c>
      <c r="HD91" s="6"/>
      <c r="HE91" s="6"/>
      <c r="HF91" s="6"/>
      <c r="HG91" s="6"/>
      <c r="HH91" s="6"/>
      <c r="HI91" s="6"/>
      <c r="HJ91" s="6"/>
      <c r="HK91" s="6"/>
      <c r="HL91" s="6"/>
      <c r="HM91" s="6"/>
      <c r="HN91" s="6"/>
      <c r="HO91" s="6"/>
      <c r="HP91" s="6"/>
      <c r="HQ91" s="6"/>
      <c r="HR91" s="6"/>
      <c r="HS91" s="6"/>
      <c r="HT91" s="6"/>
      <c r="HU91" s="6"/>
      <c r="HV91" s="6"/>
      <c r="HW91" s="6"/>
      <c r="HX91" s="6"/>
      <c r="HY91" s="6"/>
      <c r="HZ91" s="6"/>
      <c r="IA91" s="6"/>
      <c r="IB91" s="6"/>
      <c r="IC91" s="6"/>
      <c r="ID91" s="6"/>
      <c r="IE91" s="6"/>
    </row>
    <row r="92" spans="1:259" s="8" customFormat="1">
      <c r="A92" s="36" t="s">
        <v>323</v>
      </c>
      <c r="B92" s="6" t="s">
        <v>324</v>
      </c>
      <c r="C92" s="6" t="str">
        <f t="shared" ref="C92:S92" ca="1" si="2054">IFERROR(C90-C91, "n/a")</f>
        <v>n/a</v>
      </c>
      <c r="D92" s="6" t="str">
        <f t="shared" ca="1" si="2054"/>
        <v>n/a</v>
      </c>
      <c r="E92" s="6" t="str">
        <f t="shared" ca="1" si="2054"/>
        <v>n/a</v>
      </c>
      <c r="F92" s="6" t="str">
        <f t="shared" ca="1" si="2054"/>
        <v>n/a</v>
      </c>
      <c r="G92" s="6" t="str">
        <f t="shared" ca="1" si="2054"/>
        <v>n/a</v>
      </c>
      <c r="H92" s="6" t="str">
        <f t="shared" ca="1" si="2054"/>
        <v>n/a</v>
      </c>
      <c r="I92" s="6" t="str">
        <f t="shared" ca="1" si="2054"/>
        <v>n/a</v>
      </c>
      <c r="J92" s="6" t="str">
        <f t="shared" ca="1" si="2054"/>
        <v>n/a</v>
      </c>
      <c r="K92" s="6" t="str">
        <f t="shared" ca="1" si="2054"/>
        <v>n/a</v>
      </c>
      <c r="L92" s="6" t="str">
        <f t="shared" ca="1" si="2054"/>
        <v>n/a</v>
      </c>
      <c r="M92" s="6" t="str">
        <f t="shared" ca="1" si="2054"/>
        <v>n/a</v>
      </c>
      <c r="N92" s="6" t="str">
        <f t="shared" ca="1" si="2054"/>
        <v>n/a</v>
      </c>
      <c r="O92" s="6" t="str">
        <f t="shared" ca="1" si="2054"/>
        <v>n/a</v>
      </c>
      <c r="P92" s="6" t="str">
        <f t="shared" ca="1" si="2054"/>
        <v>n/a</v>
      </c>
      <c r="Q92" s="6" t="str">
        <f t="shared" ca="1" si="2054"/>
        <v>n/a</v>
      </c>
      <c r="R92" s="6">
        <f t="shared" ca="1" si="2054"/>
        <v>-0.3467925594105995</v>
      </c>
      <c r="S92" s="6">
        <f t="shared" ca="1" si="2054"/>
        <v>-0.33731056123129544</v>
      </c>
      <c r="T92" s="6">
        <f t="shared" ref="T92" ca="1" si="2055">IFERROR(T90-T91, "n/a")</f>
        <v>-8.9144679942002258E-2</v>
      </c>
      <c r="U92" s="6">
        <f t="shared" ref="U92:Z92" ca="1" si="2056">IFERROR(U90-U91, "n/a")</f>
        <v>0.14472455468652468</v>
      </c>
      <c r="V92" s="6">
        <f t="shared" ca="1" si="2056"/>
        <v>0.16870413081323665</v>
      </c>
      <c r="W92" s="6">
        <f t="shared" ca="1" si="2056"/>
        <v>0.409798157402682</v>
      </c>
      <c r="X92" s="6">
        <f t="shared" ca="1" si="2056"/>
        <v>0.71473893369473607</v>
      </c>
      <c r="Y92" s="6">
        <f t="shared" ca="1" si="2056"/>
        <v>1.3993661298412396</v>
      </c>
      <c r="Z92" s="6">
        <f t="shared" ca="1" si="2056"/>
        <v>1.5930024158485949</v>
      </c>
      <c r="AA92" s="6">
        <f t="shared" ref="AA92:CL92" ca="1" si="2057">IFERROR(AA90-AA91, "n/a")</f>
        <v>1.2063832985315603</v>
      </c>
      <c r="AB92" s="6">
        <f t="shared" ca="1" si="2057"/>
        <v>0.39230953858402207</v>
      </c>
      <c r="AC92" s="6">
        <f t="shared" ca="1" si="2057"/>
        <v>-0.49502647872141214</v>
      </c>
      <c r="AD92" s="6">
        <f t="shared" ca="1" si="2057"/>
        <v>-0.86383997002394186</v>
      </c>
      <c r="AE92" s="6">
        <f t="shared" ca="1" si="2057"/>
        <v>-0.96888950046462119</v>
      </c>
      <c r="AF92" s="6">
        <f t="shared" ca="1" si="2057"/>
        <v>-0.65617485710957579</v>
      </c>
      <c r="AG92" s="6">
        <f t="shared" ca="1" si="2057"/>
        <v>-0.60954326441655315</v>
      </c>
      <c r="AH92" s="6">
        <f t="shared" ca="1" si="2057"/>
        <v>-0.74049359829781236</v>
      </c>
      <c r="AI92" s="6">
        <f t="shared" ca="1" si="2057"/>
        <v>-0.98955924657501382</v>
      </c>
      <c r="AJ92" s="6">
        <f t="shared" ca="1" si="2057"/>
        <v>-0.53941400212070245</v>
      </c>
      <c r="AK92" s="6">
        <f t="shared" ca="1" si="2057"/>
        <v>-0.48155400149285094</v>
      </c>
      <c r="AL92" s="6">
        <f t="shared" ca="1" si="2057"/>
        <v>-0.27912154297740444</v>
      </c>
      <c r="AM92" s="6">
        <f t="shared" ca="1" si="2057"/>
        <v>-0.43787121673355528</v>
      </c>
      <c r="AN92" s="6">
        <f t="shared" ca="1" si="2057"/>
        <v>-0.72100463971751216</v>
      </c>
      <c r="AO92" s="6">
        <f t="shared" ca="1" si="2057"/>
        <v>-0.65918896072416033</v>
      </c>
      <c r="AP92" s="6">
        <f t="shared" ca="1" si="2057"/>
        <v>-0.55325498826345154</v>
      </c>
      <c r="AQ92" s="6">
        <f t="shared" ca="1" si="2057"/>
        <v>0.18766123006049718</v>
      </c>
      <c r="AR92" s="6">
        <f t="shared" ca="1" si="2057"/>
        <v>0.14202018297594943</v>
      </c>
      <c r="AS92" s="6">
        <f t="shared" ca="1" si="2057"/>
        <v>8.1107113661867736E-2</v>
      </c>
      <c r="AT92" s="6">
        <f t="shared" ca="1" si="2057"/>
        <v>0.17432273927530184</v>
      </c>
      <c r="AU92" s="6">
        <f t="shared" ca="1" si="2057"/>
        <v>5.8296615464635104E-2</v>
      </c>
      <c r="AV92" s="6">
        <f t="shared" ca="1" si="2057"/>
        <v>1.3501655210867991E-4</v>
      </c>
      <c r="AW92" s="6">
        <f t="shared" ca="1" si="2057"/>
        <v>-0.151126235860716</v>
      </c>
      <c r="AX92" s="6">
        <f t="shared" ca="1" si="2057"/>
        <v>-0.17187951377495059</v>
      </c>
      <c r="AY92" s="6">
        <f t="shared" ca="1" si="2057"/>
        <v>-0.47556900876208796</v>
      </c>
      <c r="AZ92" s="6">
        <f t="shared" ca="1" si="2057"/>
        <v>-0.42025995822484868</v>
      </c>
      <c r="BA92" s="6">
        <f t="shared" ca="1" si="2057"/>
        <v>-1.7689500891441279E-2</v>
      </c>
      <c r="BB92" s="6">
        <f t="shared" ca="1" si="2057"/>
        <v>0.36098617431402857</v>
      </c>
      <c r="BC92" s="6">
        <f t="shared" ca="1" si="2057"/>
        <v>0.79867357347356172</v>
      </c>
      <c r="BD92" s="6">
        <f t="shared" ca="1" si="2057"/>
        <v>1.1070855292277828</v>
      </c>
      <c r="BE92" s="6">
        <f t="shared" ca="1" si="2057"/>
        <v>1.3494347388736543</v>
      </c>
      <c r="BF92" s="6">
        <f t="shared" ca="1" si="2057"/>
        <v>0.43457710917980052</v>
      </c>
      <c r="BG92" s="6">
        <f t="shared" ca="1" si="2057"/>
        <v>9.6288827527633791E-2</v>
      </c>
      <c r="BH92" s="6">
        <f t="shared" ca="1" si="2057"/>
        <v>2.9095901233840427E-2</v>
      </c>
      <c r="BI92" s="6">
        <f t="shared" ca="1" si="2057"/>
        <v>-0.46921416047581538</v>
      </c>
      <c r="BJ92" s="6">
        <f t="shared" ca="1" si="2057"/>
        <v>0.17596056361163126</v>
      </c>
      <c r="BK92" s="6">
        <f t="shared" ca="1" si="2057"/>
        <v>0.13350731865183862</v>
      </c>
      <c r="BL92" s="6">
        <f t="shared" ca="1" si="2057"/>
        <v>0.22572517126258973</v>
      </c>
      <c r="BM92" s="6">
        <f t="shared" ca="1" si="2057"/>
        <v>0.65784382568648059</v>
      </c>
      <c r="BN92" s="6">
        <f t="shared" ca="1" si="2057"/>
        <v>0.20189385639732027</v>
      </c>
      <c r="BO92" s="6">
        <f t="shared" ca="1" si="2057"/>
        <v>0.21461285929132834</v>
      </c>
      <c r="BP92" s="6">
        <f t="shared" ca="1" si="2057"/>
        <v>0.17846893112078899</v>
      </c>
      <c r="BQ92" s="6">
        <f t="shared" ca="1" si="2057"/>
        <v>0.21919581284305956</v>
      </c>
      <c r="BR92" s="6">
        <f t="shared" ca="1" si="2057"/>
        <v>0.16958682526732727</v>
      </c>
      <c r="BS92" s="6">
        <f t="shared" ca="1" si="2057"/>
        <v>0.17950139275151478</v>
      </c>
      <c r="BT92" s="6">
        <f t="shared" ca="1" si="2057"/>
        <v>-0.20098735624758468</v>
      </c>
      <c r="BU92" s="6">
        <f t="shared" ca="1" si="2057"/>
        <v>-0.78920306750630898</v>
      </c>
      <c r="BV92" s="6">
        <f t="shared" ca="1" si="2057"/>
        <v>-0.41108637251682018</v>
      </c>
      <c r="BW92" s="6">
        <f t="shared" ca="1" si="2057"/>
        <v>-0.68223900028653683</v>
      </c>
      <c r="BX92" s="6">
        <f t="shared" ca="1" si="2057"/>
        <v>-0.68441537663394514</v>
      </c>
      <c r="BY92" s="6">
        <f t="shared" ca="1" si="2057"/>
        <v>-0.60964018887881255</v>
      </c>
      <c r="BZ92" s="6">
        <f t="shared" ca="1" si="2057"/>
        <v>-0.41409527510621474</v>
      </c>
      <c r="CA92" s="6">
        <f t="shared" ca="1" si="2057"/>
        <v>-0.40719706455094218</v>
      </c>
      <c r="CB92" s="6">
        <f t="shared" ca="1" si="2057"/>
        <v>-9.8186685446296496E-2</v>
      </c>
      <c r="CC92" s="6">
        <f t="shared" ca="1" si="2057"/>
        <v>0.11308060190710956</v>
      </c>
      <c r="CD92" s="6">
        <f t="shared" ca="1" si="2057"/>
        <v>-0.13393512454784462</v>
      </c>
      <c r="CE92" s="6">
        <f t="shared" ca="1" si="2057"/>
        <v>0.46391959691912155</v>
      </c>
      <c r="CF92" s="6">
        <f t="shared" ca="1" si="2057"/>
        <v>0.21234887570383398</v>
      </c>
      <c r="CG92" s="6">
        <f t="shared" ca="1" si="2057"/>
        <v>0.12685743383230763</v>
      </c>
      <c r="CH92" s="6">
        <f t="shared" ca="1" si="2057"/>
        <v>0.17469208271907422</v>
      </c>
      <c r="CI92" s="6">
        <f t="shared" ca="1" si="2057"/>
        <v>9.7602151779010438E-3</v>
      </c>
      <c r="CJ92" s="6">
        <f t="shared" ca="1" si="2057"/>
        <v>0.27243468090626433</v>
      </c>
      <c r="CK92" s="6">
        <f t="shared" ca="1" si="2057"/>
        <v>0.31351512113069446</v>
      </c>
      <c r="CL92" s="6">
        <f t="shared" ca="1" si="2057"/>
        <v>0.17213262465738011</v>
      </c>
      <c r="CM92" s="6">
        <f t="shared" ref="CM92:EX92" ca="1" si="2058">IFERROR(CM90-CM91, "n/a")</f>
        <v>0.44248435955747811</v>
      </c>
      <c r="CN92" s="6">
        <f t="shared" ca="1" si="2058"/>
        <v>0.30773495899353942</v>
      </c>
      <c r="CO92" s="6">
        <f t="shared" ca="1" si="2058"/>
        <v>0.54543379021185978</v>
      </c>
      <c r="CP92" s="6">
        <f t="shared" ca="1" si="2058"/>
        <v>0.65476678239842323</v>
      </c>
      <c r="CQ92" s="6">
        <f t="shared" ca="1" si="2058"/>
        <v>7.4777280763868026E-3</v>
      </c>
      <c r="CR92" s="6">
        <f t="shared" ca="1" si="2058"/>
        <v>-0.11411012895941341</v>
      </c>
      <c r="CS92" s="6">
        <f t="shared" ca="1" si="2058"/>
        <v>-0.4283361713772601</v>
      </c>
      <c r="CT92" s="6">
        <f t="shared" ca="1" si="2058"/>
        <v>-0.50896470266522964</v>
      </c>
      <c r="CU92" s="6">
        <f t="shared" ca="1" si="2058"/>
        <v>-0.61113754830200107</v>
      </c>
      <c r="CV92" s="6">
        <f t="shared" ca="1" si="2058"/>
        <v>-0.61715966300880631</v>
      </c>
      <c r="CW92" s="6">
        <f t="shared" ca="1" si="2058"/>
        <v>-0.39744582465832334</v>
      </c>
      <c r="CX92" s="6">
        <f t="shared" ca="1" si="2058"/>
        <v>-0.62045926543124308</v>
      </c>
      <c r="CY92" s="6">
        <f t="shared" ca="1" si="2058"/>
        <v>-0.34924193399073611</v>
      </c>
      <c r="CZ92" s="6">
        <f t="shared" ca="1" si="2058"/>
        <v>-0.31753150243153233</v>
      </c>
      <c r="DA92" s="6">
        <f t="shared" ca="1" si="2058"/>
        <v>-0.61967832597540284</v>
      </c>
      <c r="DB92" s="6">
        <f t="shared" ca="1" si="2058"/>
        <v>-0.69386127487793803</v>
      </c>
      <c r="DC92" s="6">
        <f t="shared" ca="1" si="2058"/>
        <v>-0.65384257358756959</v>
      </c>
      <c r="DD92" s="6">
        <f t="shared" ca="1" si="2058"/>
        <v>-0.53881248892225952</v>
      </c>
      <c r="DE92" s="6">
        <f t="shared" ca="1" si="2058"/>
        <v>-0.59764363557666789</v>
      </c>
      <c r="DF92" s="6">
        <f t="shared" ca="1" si="2058"/>
        <v>-0.2804607836385285</v>
      </c>
      <c r="DG92" s="6">
        <f t="shared" ca="1" si="2058"/>
        <v>-0.5653653837520477</v>
      </c>
      <c r="DH92" s="6">
        <f t="shared" ca="1" si="2058"/>
        <v>-0.73185856187258347</v>
      </c>
      <c r="DI92" s="6">
        <f t="shared" ca="1" si="2058"/>
        <v>-0.70061507922083932</v>
      </c>
      <c r="DJ92" s="6">
        <f t="shared" ca="1" si="2058"/>
        <v>-0.86056749330497662</v>
      </c>
      <c r="DK92" s="6">
        <f t="shared" ca="1" si="2058"/>
        <v>-0.91295090006876956</v>
      </c>
      <c r="DL92" s="6">
        <f t="shared" ca="1" si="2058"/>
        <v>-0.76480090533314748</v>
      </c>
      <c r="DM92" s="6">
        <f t="shared" ca="1" si="2058"/>
        <v>-0.7557891544904265</v>
      </c>
      <c r="DN92" s="6">
        <f t="shared" ca="1" si="2058"/>
        <v>-0.74637665011544763</v>
      </c>
      <c r="DO92" s="6">
        <f t="shared" ca="1" si="2058"/>
        <v>-0.50937023953154414</v>
      </c>
      <c r="DP92" s="6">
        <f t="shared" ca="1" si="2058"/>
        <v>-0.71816141467604511</v>
      </c>
      <c r="DQ92" s="6">
        <f t="shared" ca="1" si="2058"/>
        <v>-0.56042928689740523</v>
      </c>
      <c r="DR92" s="6">
        <f t="shared" ca="1" si="2058"/>
        <v>-0.31649960069846639</v>
      </c>
      <c r="DS92" s="6">
        <f t="shared" ca="1" si="2058"/>
        <v>-0.53820032324264822</v>
      </c>
      <c r="DT92" s="6">
        <f t="shared" ca="1" si="2058"/>
        <v>-0.43533187961711001</v>
      </c>
      <c r="DU92" s="6">
        <f t="shared" ca="1" si="2058"/>
        <v>-0.67405937005326089</v>
      </c>
      <c r="DV92" s="6">
        <f t="shared" ca="1" si="2058"/>
        <v>-0.79029116350597717</v>
      </c>
      <c r="DW92" s="6">
        <f t="shared" ca="1" si="2058"/>
        <v>-0.27297549962054668</v>
      </c>
      <c r="DX92" s="6">
        <f t="shared" ca="1" si="2058"/>
        <v>-1.7792564522526089E-2</v>
      </c>
      <c r="DY92" s="6">
        <f t="shared" ca="1" si="2058"/>
        <v>0.3314992339392876</v>
      </c>
      <c r="DZ92" s="6">
        <f t="shared" ca="1" si="2058"/>
        <v>0.87687080178495347</v>
      </c>
      <c r="EA92" s="6">
        <f t="shared" ca="1" si="2058"/>
        <v>1.2413148667600202</v>
      </c>
      <c r="EB92" s="6">
        <f t="shared" ca="1" si="2058"/>
        <v>1.4834884488548483</v>
      </c>
      <c r="EC92" s="6">
        <f t="shared" ca="1" si="2058"/>
        <v>1.7227906277593545</v>
      </c>
      <c r="ED92" s="6">
        <f t="shared" ca="1" si="2058"/>
        <v>1.5535582255576148</v>
      </c>
      <c r="EE92" s="6">
        <f t="shared" ca="1" si="2058"/>
        <v>1.2491598000399884</v>
      </c>
      <c r="EF92" s="6">
        <f t="shared" ca="1" si="2058"/>
        <v>1.1613061603488399</v>
      </c>
      <c r="EG92" s="6">
        <f t="shared" ca="1" si="2058"/>
        <v>1.0117241366627447</v>
      </c>
      <c r="EH92" s="6">
        <f t="shared" ca="1" si="2058"/>
        <v>0.87235782887709878</v>
      </c>
      <c r="EI92" s="6">
        <f t="shared" ca="1" si="2058"/>
        <v>0.7317832859180412</v>
      </c>
      <c r="EJ92" s="6">
        <f t="shared" ca="1" si="2058"/>
        <v>0.37996822843538924</v>
      </c>
      <c r="EK92" s="6">
        <f t="shared" ca="1" si="2058"/>
        <v>0.11405416462437379</v>
      </c>
      <c r="EL92" s="6">
        <f t="shared" ca="1" si="2058"/>
        <v>-0.1903514435254256</v>
      </c>
      <c r="EM92" s="6">
        <f t="shared" ca="1" si="2058"/>
        <v>-0.39331442023395519</v>
      </c>
      <c r="EN92" s="6">
        <f t="shared" ca="1" si="2058"/>
        <v>-0.62762771365242764</v>
      </c>
      <c r="EO92" s="6">
        <f t="shared" ca="1" si="2058"/>
        <v>-0.69534017748997179</v>
      </c>
      <c r="EP92" s="6">
        <f t="shared" ca="1" si="2058"/>
        <v>-0.7843527392447468</v>
      </c>
      <c r="EQ92" s="6">
        <f t="shared" ca="1" si="2058"/>
        <v>-0.61633383063510117</v>
      </c>
      <c r="ER92" s="6">
        <f t="shared" ca="1" si="2058"/>
        <v>-0.62095866526091115</v>
      </c>
      <c r="ES92" s="6">
        <f t="shared" ca="1" si="2058"/>
        <v>-0.65671768507739292</v>
      </c>
      <c r="ET92" s="6">
        <f t="shared" ca="1" si="2058"/>
        <v>-0.45830554242986321</v>
      </c>
      <c r="EU92" s="6">
        <f t="shared" ca="1" si="2058"/>
        <v>-0.60572894458591942</v>
      </c>
      <c r="EV92" s="6">
        <f t="shared" ca="1" si="2058"/>
        <v>-0.36470371565778603</v>
      </c>
      <c r="EW92" s="6">
        <f t="shared" ca="1" si="2058"/>
        <v>-0.19920400833720431</v>
      </c>
      <c r="EX92" s="6">
        <f t="shared" ca="1" si="2058"/>
        <v>-7.787710178809254E-2</v>
      </c>
      <c r="EY92" s="6">
        <f t="shared" ref="EY92:HC92" ca="1" si="2059">IFERROR(EY90-EY91, "n/a")</f>
        <v>2.0032241727605593E-2</v>
      </c>
      <c r="EZ92" s="6">
        <f t="shared" ca="1" si="2059"/>
        <v>0.64612996464226236</v>
      </c>
      <c r="FA92" s="6">
        <f t="shared" ca="1" si="2059"/>
        <v>0.97321454015025344</v>
      </c>
      <c r="FB92" s="6">
        <f t="shared" ca="1" si="2059"/>
        <v>1.1205261613301307</v>
      </c>
      <c r="FC92" s="6">
        <f t="shared" ca="1" si="2059"/>
        <v>1.925279827589057</v>
      </c>
      <c r="FD92" s="6">
        <f t="shared" ca="1" si="2059"/>
        <v>1.9355767548227729</v>
      </c>
      <c r="FE92" s="6">
        <f t="shared" ca="1" si="2059"/>
        <v>2.2450928281742799</v>
      </c>
      <c r="FF92" s="6">
        <f t="shared" ca="1" si="2059"/>
        <v>2.560486933235282</v>
      </c>
      <c r="FG92" s="6">
        <f t="shared" ca="1" si="2059"/>
        <v>2.2137276920482489</v>
      </c>
      <c r="FH92" s="6">
        <f t="shared" ca="1" si="2059"/>
        <v>1.938394818666775</v>
      </c>
      <c r="FI92" s="6">
        <f t="shared" ca="1" si="2059"/>
        <v>1.4499572866643413</v>
      </c>
      <c r="FJ92" s="6">
        <f t="shared" ca="1" si="2059"/>
        <v>0.96841929620006162</v>
      </c>
      <c r="FK92" s="6">
        <f t="shared" ca="1" si="2059"/>
        <v>0.16682569897215818</v>
      </c>
      <c r="FL92" s="6">
        <f t="shared" ca="1" si="2059"/>
        <v>-0.50505469092665667</v>
      </c>
      <c r="FM92" s="6">
        <f t="shared" ca="1" si="2059"/>
        <v>-1.1220910504885713</v>
      </c>
      <c r="FN92" s="6">
        <f t="shared" ca="1" si="2059"/>
        <v>-1.4365701368955464</v>
      </c>
      <c r="FO92" s="6">
        <f t="shared" ca="1" si="2059"/>
        <v>-1.4036392007462473</v>
      </c>
      <c r="FP92" s="6">
        <f t="shared" ca="1" si="2059"/>
        <v>-1.4097514749399234</v>
      </c>
      <c r="FQ92" s="6">
        <f t="shared" ca="1" si="2059"/>
        <v>-1.130441670874218</v>
      </c>
      <c r="FR92" s="6">
        <f t="shared" ca="1" si="2059"/>
        <v>-1.2822459713056797</v>
      </c>
      <c r="FS92" s="6">
        <f t="shared" ca="1" si="2059"/>
        <v>-1.3912359329526334</v>
      </c>
      <c r="FT92" s="6">
        <f t="shared" ca="1" si="2059"/>
        <v>-1.3969567546402288</v>
      </c>
      <c r="FU92" s="6">
        <f t="shared" ca="1" si="2059"/>
        <v>-1.4577399141818652</v>
      </c>
      <c r="FV92" s="6">
        <f t="shared" ca="1" si="2059"/>
        <v>-1.4059379270866643</v>
      </c>
      <c r="FW92" s="6">
        <f t="shared" ca="1" si="2059"/>
        <v>-1.2608274357669851</v>
      </c>
      <c r="FX92" s="6">
        <f t="shared" ca="1" si="2059"/>
        <v>-1.115480871699206</v>
      </c>
      <c r="FY92" s="6">
        <f t="shared" ca="1" si="2059"/>
        <v>-0.86592048916293762</v>
      </c>
      <c r="FZ92" s="6">
        <f t="shared" ca="1" si="2059"/>
        <v>-0.66372017506801662</v>
      </c>
      <c r="GA92" s="6">
        <f t="shared" ca="1" si="2059"/>
        <v>-0.32795928425969972</v>
      </c>
      <c r="GB92" s="6">
        <f t="shared" ca="1" si="2059"/>
        <v>-4.4428181612310824E-2</v>
      </c>
      <c r="GC92" s="6">
        <f t="shared" ca="1" si="2059"/>
        <v>-2.4065114367814611E-2</v>
      </c>
      <c r="GD92" s="6">
        <f t="shared" ca="1" si="2059"/>
        <v>4.9538897789391911E-2</v>
      </c>
      <c r="GE92" s="6">
        <f t="shared" ca="1" si="2059"/>
        <v>0.11252015684414723</v>
      </c>
      <c r="GF92" s="6">
        <f t="shared" ca="1" si="2059"/>
        <v>-8.8923660730865273E-2</v>
      </c>
      <c r="GG92" s="6">
        <f t="shared" ca="1" si="2059"/>
        <v>-0.12749639642295668</v>
      </c>
      <c r="GH92" s="6">
        <f t="shared" ca="1" si="2059"/>
        <v>-0.12396385736074794</v>
      </c>
      <c r="GI92" s="6">
        <f t="shared" ca="1" si="2059"/>
        <v>-0.29427673994469861</v>
      </c>
      <c r="GJ92" s="6">
        <f t="shared" ca="1" si="2059"/>
        <v>-0.23579089233691861</v>
      </c>
      <c r="GK92" s="6">
        <f t="shared" ca="1" si="2059"/>
        <v>-0.28940883730169598</v>
      </c>
      <c r="GL92" s="6">
        <f t="shared" ca="1" si="2059"/>
        <v>-0.18294547832521668</v>
      </c>
      <c r="GM92" s="6">
        <f t="shared" ca="1" si="2059"/>
        <v>-7.6361668653443376E-2</v>
      </c>
      <c r="GN92" s="6">
        <f t="shared" ca="1" si="2059"/>
        <v>7.0868525175333597E-2</v>
      </c>
      <c r="GO92" s="6">
        <f t="shared" ca="1" si="2059"/>
        <v>0.24014414968014003</v>
      </c>
      <c r="GP92" s="6">
        <f t="shared" ca="1" si="2059"/>
        <v>0.16749039469940175</v>
      </c>
      <c r="GQ92" s="6">
        <f t="shared" ca="1" si="2059"/>
        <v>0.14487464979554865</v>
      </c>
      <c r="GR92" s="6">
        <f t="shared" ca="1" si="2059"/>
        <v>3.0061817854690975E-2</v>
      </c>
      <c r="GS92" s="6">
        <f t="shared" ca="1" si="2059"/>
        <v>-4.5178983452911103E-2</v>
      </c>
      <c r="GT92" s="6">
        <f t="shared" ca="1" si="2059"/>
        <v>-1.1198392357014197E-2</v>
      </c>
      <c r="GU92" s="6">
        <f t="shared" ca="1" si="2059"/>
        <v>-1.2029469397952353E-2</v>
      </c>
      <c r="GV92" s="6">
        <f t="shared" ca="1" si="2059"/>
        <v>1.2737312139544099E-2</v>
      </c>
      <c r="GW92" s="6">
        <f t="shared" ca="1" si="2059"/>
        <v>3.3940651733068428E-2</v>
      </c>
      <c r="GX92" s="6">
        <f t="shared" ca="1" si="2059"/>
        <v>4.7044137916796624E-2</v>
      </c>
      <c r="GY92" s="6">
        <f t="shared" ca="1" si="2059"/>
        <v>5.0320696892486083E-2</v>
      </c>
      <c r="GZ92" s="6">
        <f t="shared" ca="1" si="2059"/>
        <v>5.0867206374981655E-2</v>
      </c>
      <c r="HA92" s="6">
        <f t="shared" ca="1" si="2059"/>
        <v>4.9974846439938436E-2</v>
      </c>
      <c r="HB92" s="6">
        <f t="shared" ca="1" si="2059"/>
        <v>4.2445743926063595E-2</v>
      </c>
      <c r="HC92" s="6">
        <f t="shared" ca="1" si="2059"/>
        <v>3.03169650630285E-2</v>
      </c>
      <c r="HD92" s="6"/>
      <c r="HE92" s="6"/>
      <c r="HF92" s="6"/>
      <c r="HG92" s="6"/>
      <c r="HH92" s="6"/>
      <c r="HI92" s="6"/>
      <c r="HJ92" s="6"/>
      <c r="HK92" s="6"/>
      <c r="HL92" s="6"/>
      <c r="HM92" s="6"/>
      <c r="HN92" s="6"/>
      <c r="HO92" s="6"/>
      <c r="HP92" s="6"/>
      <c r="HQ92" s="6"/>
      <c r="HR92" s="6"/>
      <c r="HS92" s="6"/>
      <c r="HT92" s="6"/>
      <c r="HU92" s="6"/>
      <c r="HV92" s="6"/>
      <c r="HW92" s="6"/>
      <c r="HX92" s="6"/>
      <c r="HY92" s="6"/>
      <c r="HZ92" s="6"/>
      <c r="IA92" s="6"/>
      <c r="IB92" s="6"/>
      <c r="IC92" s="6"/>
      <c r="ID92" s="6"/>
      <c r="IE92" s="6"/>
    </row>
    <row r="93" spans="1:259" s="8" customFormat="1">
      <c r="A93" s="36" t="s">
        <v>322</v>
      </c>
      <c r="B93" s="6" t="s">
        <v>325</v>
      </c>
      <c r="C93" s="6" t="str">
        <f t="shared" ref="C93:BN93" ca="1" si="2060">IFERROR(C87-C64, "n/a")</f>
        <v>n/a</v>
      </c>
      <c r="D93" s="6" t="str">
        <f t="shared" ca="1" si="2060"/>
        <v>n/a</v>
      </c>
      <c r="E93" s="6" t="str">
        <f t="shared" ca="1" si="2060"/>
        <v>n/a</v>
      </c>
      <c r="F93" s="6" t="str">
        <f t="shared" ca="1" si="2060"/>
        <v>n/a</v>
      </c>
      <c r="G93" s="6" t="str">
        <f t="shared" ca="1" si="2060"/>
        <v>n/a</v>
      </c>
      <c r="H93" s="6" t="str">
        <f t="shared" ca="1" si="2060"/>
        <v>n/a</v>
      </c>
      <c r="I93" s="6" t="str">
        <f t="shared" ca="1" si="2060"/>
        <v>n/a</v>
      </c>
      <c r="J93" s="6" t="str">
        <f t="shared" ca="1" si="2060"/>
        <v>n/a</v>
      </c>
      <c r="K93" s="6" t="str">
        <f t="shared" ca="1" si="2060"/>
        <v>n/a</v>
      </c>
      <c r="L93" s="6" t="str">
        <f t="shared" ca="1" si="2060"/>
        <v>n/a</v>
      </c>
      <c r="M93" s="6" t="str">
        <f t="shared" ca="1" si="2060"/>
        <v>n/a</v>
      </c>
      <c r="N93" s="6" t="str">
        <f t="shared" ca="1" si="2060"/>
        <v>n/a</v>
      </c>
      <c r="O93" s="6">
        <f t="shared" ca="1" si="2060"/>
        <v>-0.84118463252715281</v>
      </c>
      <c r="P93" s="6">
        <f t="shared" ca="1" si="2060"/>
        <v>-1.1749236623980257</v>
      </c>
      <c r="Q93" s="6">
        <f t="shared" ca="1" si="2060"/>
        <v>0.11754722534199735</v>
      </c>
      <c r="R93" s="6">
        <f t="shared" ca="1" si="2060"/>
        <v>-0.21018282671597477</v>
      </c>
      <c r="S93" s="6">
        <f t="shared" ca="1" si="2060"/>
        <v>2.2477175467626034</v>
      </c>
      <c r="T93" s="6">
        <f t="shared" ca="1" si="2060"/>
        <v>0.66492965452039166</v>
      </c>
      <c r="U93" s="6">
        <f t="shared" ca="1" si="2060"/>
        <v>1.5129781402784279</v>
      </c>
      <c r="V93" s="6">
        <f t="shared" ca="1" si="2060"/>
        <v>1.1278488526753823</v>
      </c>
      <c r="W93" s="6">
        <f t="shared" ca="1" si="2060"/>
        <v>3.6027065664699895</v>
      </c>
      <c r="X93" s="6">
        <f t="shared" ca="1" si="2060"/>
        <v>1.4043358888864765</v>
      </c>
      <c r="Y93" s="6">
        <f t="shared" ca="1" si="2060"/>
        <v>1.7850696520870963</v>
      </c>
      <c r="Z93" s="6">
        <f t="shared" ca="1" si="2060"/>
        <v>0.23350004611752007</v>
      </c>
      <c r="AA93" s="6">
        <f t="shared" ca="1" si="2060"/>
        <v>-1.1961249790872901</v>
      </c>
      <c r="AB93" s="6">
        <f t="shared" ca="1" si="2060"/>
        <v>-1.9406287002784854</v>
      </c>
      <c r="AC93" s="6">
        <f t="shared" ca="1" si="2060"/>
        <v>-0.73638017616390572</v>
      </c>
      <c r="AD93" s="6">
        <f t="shared" ca="1" si="2060"/>
        <v>-0.69299690364005717</v>
      </c>
      <c r="AE93" s="6">
        <f t="shared" ca="1" si="2060"/>
        <v>-0.56899856500113755</v>
      </c>
      <c r="AF93" s="6">
        <f t="shared" ca="1" si="2060"/>
        <v>-1.7201563095330739</v>
      </c>
      <c r="AG93" s="6">
        <f t="shared" ca="1" si="2060"/>
        <v>-1.5979457359651446</v>
      </c>
      <c r="AH93" s="6">
        <f t="shared" ca="1" si="2060"/>
        <v>-0.55940308805771455</v>
      </c>
      <c r="AI93" s="6">
        <f t="shared" ca="1" si="2060"/>
        <v>-0.78503125315406219</v>
      </c>
      <c r="AJ93" s="6">
        <f t="shared" ca="1" si="2060"/>
        <v>-1.5382553182833214</v>
      </c>
      <c r="AK93" s="6">
        <f t="shared" ca="1" si="2060"/>
        <v>-0.6041155093053252</v>
      </c>
      <c r="AL93" s="6">
        <f t="shared" ca="1" si="2060"/>
        <v>-0.83620038301695698</v>
      </c>
      <c r="AM93" s="6">
        <f t="shared" ca="1" si="2060"/>
        <v>-1.316591102388645</v>
      </c>
      <c r="AN93" s="6">
        <f t="shared" ca="1" si="2060"/>
        <v>0.51452647511182736</v>
      </c>
      <c r="AO93" s="6">
        <f t="shared" ca="1" si="2060"/>
        <v>-0.24294478130541758</v>
      </c>
      <c r="AP93" s="6">
        <f t="shared" ca="1" si="2060"/>
        <v>0.35290157651367771</v>
      </c>
      <c r="AQ93" s="6">
        <f t="shared" ca="1" si="2060"/>
        <v>1.3538624836938016</v>
      </c>
      <c r="AR93" s="6">
        <f t="shared" ca="1" si="2060"/>
        <v>1.8238094739173962</v>
      </c>
      <c r="AS93" s="6">
        <f t="shared" ca="1" si="2060"/>
        <v>1.5878396849064447E-2</v>
      </c>
      <c r="AT93" s="6">
        <f t="shared" ca="1" si="2060"/>
        <v>-0.82720892620870812</v>
      </c>
      <c r="AU93" s="6">
        <f t="shared" ca="1" si="2060"/>
        <v>-0.58058883870745381</v>
      </c>
      <c r="AV93" s="6">
        <f t="shared" ca="1" si="2060"/>
        <v>0.62441506489503773</v>
      </c>
      <c r="AW93" s="6">
        <f t="shared" ca="1" si="2060"/>
        <v>-1.5702319575553627</v>
      </c>
      <c r="AX93" s="6">
        <f t="shared" ca="1" si="2060"/>
        <v>1.6994528346982025</v>
      </c>
      <c r="AY93" s="6">
        <f t="shared" ca="1" si="2060"/>
        <v>1.33966118787004</v>
      </c>
      <c r="AZ93" s="6">
        <f t="shared" ca="1" si="2060"/>
        <v>6.5456721921590688E-2</v>
      </c>
      <c r="BA93" s="6">
        <f t="shared" ca="1" si="2060"/>
        <v>1.5373994141765732</v>
      </c>
      <c r="BB93" s="6">
        <f t="shared" ca="1" si="2060"/>
        <v>2.4748701202319916</v>
      </c>
      <c r="BC93" s="6">
        <f t="shared" ca="1" si="2060"/>
        <v>0.70734732629520436</v>
      </c>
      <c r="BD93" s="6">
        <f t="shared" ca="1" si="2060"/>
        <v>-0.34980183947063903</v>
      </c>
      <c r="BE93" s="6">
        <f t="shared" ca="1" si="2060"/>
        <v>0.40419303407977236</v>
      </c>
      <c r="BF93" s="6">
        <f t="shared" ca="1" si="2060"/>
        <v>-3.0090160310033074</v>
      </c>
      <c r="BG93" s="6">
        <f t="shared" ca="1" si="2060"/>
        <v>-1.1336446333065746</v>
      </c>
      <c r="BH93" s="6">
        <f t="shared" ca="1" si="2060"/>
        <v>-2.84631292906945E-3</v>
      </c>
      <c r="BI93" s="6">
        <f t="shared" ca="1" si="2060"/>
        <v>-0.58661108804473283</v>
      </c>
      <c r="BJ93" s="6">
        <f t="shared" ca="1" si="2060"/>
        <v>0.77317899801283496</v>
      </c>
      <c r="BK93" s="6">
        <f t="shared" ca="1" si="2060"/>
        <v>-0.38872579518208539</v>
      </c>
      <c r="BL93" s="6">
        <f t="shared" ca="1" si="2060"/>
        <v>1.1337957889389561</v>
      </c>
      <c r="BM93" s="6">
        <f t="shared" ca="1" si="2060"/>
        <v>0.68876307005199444</v>
      </c>
      <c r="BN93" s="6">
        <f t="shared" ca="1" si="2060"/>
        <v>-0.95833976728918668</v>
      </c>
      <c r="BO93" s="6">
        <f t="shared" ref="BO93:DZ93" ca="1" si="2061">IFERROR(BO87-BO64, "n/a")</f>
        <v>-0.32453785467387414</v>
      </c>
      <c r="BP93" s="6">
        <f t="shared" ca="1" si="2061"/>
        <v>1.3281656097200825</v>
      </c>
      <c r="BQ93" s="6">
        <f t="shared" ca="1" si="2061"/>
        <v>1.307505781997047</v>
      </c>
      <c r="BR93" s="6">
        <f t="shared" ca="1" si="2061"/>
        <v>-1.0215388033453232</v>
      </c>
      <c r="BS93" s="6">
        <f t="shared" ca="1" si="2061"/>
        <v>-0.15784888174247302</v>
      </c>
      <c r="BT93" s="6">
        <f t="shared" ca="1" si="2061"/>
        <v>-0.77737471604814479</v>
      </c>
      <c r="BU93" s="6">
        <f t="shared" ca="1" si="2061"/>
        <v>-1.0073556117718778</v>
      </c>
      <c r="BV93" s="6">
        <f t="shared" ca="1" si="2061"/>
        <v>-0.58898291456312468</v>
      </c>
      <c r="BW93" s="6">
        <f t="shared" ca="1" si="2061"/>
        <v>-1.0821034822943303</v>
      </c>
      <c r="BX93" s="6">
        <f t="shared" ca="1" si="2061"/>
        <v>-1.0146444170132027</v>
      </c>
      <c r="BY93" s="6">
        <f t="shared" ca="1" si="2061"/>
        <v>-0.50111746559397652</v>
      </c>
      <c r="BZ93" s="6">
        <f t="shared" ca="1" si="2061"/>
        <v>0.52362809370983943</v>
      </c>
      <c r="CA93" s="6">
        <f t="shared" ca="1" si="2061"/>
        <v>-1.512959976738804</v>
      </c>
      <c r="CB93" s="6">
        <f t="shared" ca="1" si="2061"/>
        <v>0.66760914693642082</v>
      </c>
      <c r="CC93" s="6">
        <f t="shared" ca="1" si="2061"/>
        <v>0.18592239862848381</v>
      </c>
      <c r="CD93" s="6">
        <f t="shared" ca="1" si="2061"/>
        <v>0.45083972490328195</v>
      </c>
      <c r="CE93" s="6">
        <f t="shared" ca="1" si="2061"/>
        <v>0.77262383592555595</v>
      </c>
      <c r="CF93" s="6">
        <f t="shared" ca="1" si="2061"/>
        <v>-6.171569327607021E-2</v>
      </c>
      <c r="CG93" s="6">
        <f t="shared" ca="1" si="2061"/>
        <v>0.34146260059975619</v>
      </c>
      <c r="CH93" s="6">
        <f t="shared" ca="1" si="2061"/>
        <v>1.4827809190243668</v>
      </c>
      <c r="CI93" s="6">
        <f t="shared" ca="1" si="2061"/>
        <v>1.3563729422155375</v>
      </c>
      <c r="CJ93" s="6">
        <f t="shared" ca="1" si="2061"/>
        <v>0.55753323880986805</v>
      </c>
      <c r="CK93" s="6">
        <f t="shared" ca="1" si="2061"/>
        <v>6.8584647221671347E-2</v>
      </c>
      <c r="CL93" s="6">
        <f t="shared" ca="1" si="2061"/>
        <v>-0.17662758103784792</v>
      </c>
      <c r="CM93" s="6">
        <f t="shared" ca="1" si="2061"/>
        <v>0.97638633968790201</v>
      </c>
      <c r="CN93" s="6">
        <f t="shared" ca="1" si="2061"/>
        <v>-0.26892551337963577</v>
      </c>
      <c r="CO93" s="6">
        <f t="shared" ca="1" si="2061"/>
        <v>0.59360907843284905</v>
      </c>
      <c r="CP93" s="6">
        <f t="shared" ca="1" si="2061"/>
        <v>-0.33362055727902507</v>
      </c>
      <c r="CQ93" s="6">
        <f t="shared" ca="1" si="2061"/>
        <v>-0.73841392680504836</v>
      </c>
      <c r="CR93" s="6">
        <f t="shared" ca="1" si="2061"/>
        <v>-0.30962538125385652</v>
      </c>
      <c r="CS93" s="6">
        <f t="shared" ca="1" si="2061"/>
        <v>-0.21446111807595489</v>
      </c>
      <c r="CT93" s="6">
        <f t="shared" ca="1" si="2061"/>
        <v>-0.88186916088984346</v>
      </c>
      <c r="CU93" s="6">
        <f t="shared" ca="1" si="2061"/>
        <v>-1.7854256653687912</v>
      </c>
      <c r="CV93" s="6">
        <f t="shared" ca="1" si="2061"/>
        <v>-0.9377338635799729</v>
      </c>
      <c r="CW93" s="6">
        <f t="shared" ca="1" si="2061"/>
        <v>0.58531885481689838</v>
      </c>
      <c r="CX93" s="6">
        <f t="shared" ca="1" si="2061"/>
        <v>-1.5774670956094525</v>
      </c>
      <c r="CY93" s="6">
        <f t="shared" ca="1" si="2061"/>
        <v>-0.20502513338345493</v>
      </c>
      <c r="CZ93" s="6">
        <f t="shared" ca="1" si="2061"/>
        <v>2.0880480801655055E-2</v>
      </c>
      <c r="DA93" s="6">
        <f t="shared" ca="1" si="2061"/>
        <v>-0.82569099814124547</v>
      </c>
      <c r="DB93" s="6">
        <f t="shared" ca="1" si="2061"/>
        <v>-1.4820873579982696</v>
      </c>
      <c r="DC93" s="6">
        <f t="shared" ca="1" si="2061"/>
        <v>-0.3094926673075683</v>
      </c>
      <c r="DD93" s="6">
        <f t="shared" ca="1" si="2061"/>
        <v>-0.50572195055272073</v>
      </c>
      <c r="DE93" s="6">
        <f t="shared" ca="1" si="2061"/>
        <v>-1.0008662020354624</v>
      </c>
      <c r="DF93" s="6">
        <f t="shared" ca="1" si="2061"/>
        <v>-0.37905253874361733</v>
      </c>
      <c r="DG93" s="6">
        <f t="shared" ca="1" si="2061"/>
        <v>-1.2440659707840269</v>
      </c>
      <c r="DH93" s="6">
        <f t="shared" ca="1" si="2061"/>
        <v>-1.004049418994432</v>
      </c>
      <c r="DI93" s="6">
        <f t="shared" ca="1" si="2061"/>
        <v>-0.99650700170175055</v>
      </c>
      <c r="DJ93" s="6">
        <f t="shared" ca="1" si="2061"/>
        <v>-0.74866936368643366</v>
      </c>
      <c r="DK93" s="6">
        <f t="shared" ca="1" si="2061"/>
        <v>-1.6088545055543537</v>
      </c>
      <c r="DL93" s="6">
        <f t="shared" ca="1" si="2061"/>
        <v>0.22713001979913827</v>
      </c>
      <c r="DM93" s="6">
        <f t="shared" ca="1" si="2061"/>
        <v>-0.88855209527542711</v>
      </c>
      <c r="DN93" s="6">
        <f t="shared" ca="1" si="2061"/>
        <v>-1.2171564397957511</v>
      </c>
      <c r="DO93" s="6">
        <f t="shared" ca="1" si="2061"/>
        <v>-0.58796908018748861</v>
      </c>
      <c r="DP93" s="6">
        <f t="shared" ca="1" si="2061"/>
        <v>-0.4616328416200306</v>
      </c>
      <c r="DQ93" s="6">
        <f t="shared" ca="1" si="2061"/>
        <v>-0.27799296559981346</v>
      </c>
      <c r="DR93" s="6">
        <f t="shared" ca="1" si="2061"/>
        <v>-0.29838588637680696</v>
      </c>
      <c r="DS93" s="6">
        <f t="shared" ca="1" si="2061"/>
        <v>-1.0440242230016961</v>
      </c>
      <c r="DT93" s="6">
        <f t="shared" ca="1" si="2061"/>
        <v>-0.85809004586062865</v>
      </c>
      <c r="DU93" s="6">
        <f t="shared" ca="1" si="2061"/>
        <v>-0.41625517184082067</v>
      </c>
      <c r="DV93" s="6">
        <f t="shared" ca="1" si="2061"/>
        <v>-2.5652774102535358E-2</v>
      </c>
      <c r="DW93" s="6">
        <f t="shared" ca="1" si="2061"/>
        <v>1.3937848826016195</v>
      </c>
      <c r="DX93" s="6">
        <f t="shared" ca="1" si="2061"/>
        <v>0.9678497733249567</v>
      </c>
      <c r="DY93" s="6">
        <f t="shared" ca="1" si="2061"/>
        <v>1.2650561575278949</v>
      </c>
      <c r="DZ93" s="6">
        <f t="shared" ca="1" si="2061"/>
        <v>2.2848075124306289</v>
      </c>
      <c r="EA93" s="6">
        <f t="shared" ref="EA93:GL93" ca="1" si="2062">IFERROR(EA87-EA64, "n/a")</f>
        <v>1.881364304424556</v>
      </c>
      <c r="EB93" s="6">
        <f t="shared" ca="1" si="2062"/>
        <v>1.8020094675290148</v>
      </c>
      <c r="EC93" s="6">
        <f t="shared" ca="1" si="2062"/>
        <v>1.4861790861153539</v>
      </c>
      <c r="ED93" s="6">
        <f t="shared" ca="1" si="2062"/>
        <v>1.6146897420041371</v>
      </c>
      <c r="EE93" s="6">
        <f t="shared" ca="1" si="2062"/>
        <v>0.84905394872199402</v>
      </c>
      <c r="EF93" s="6">
        <f t="shared" ca="1" si="2062"/>
        <v>1.207571939243925</v>
      </c>
      <c r="EG93" s="6">
        <f t="shared" ca="1" si="2062"/>
        <v>-0.14367747227422156</v>
      </c>
      <c r="EH93" s="6">
        <f t="shared" ca="1" si="2062"/>
        <v>0.26762991582258278</v>
      </c>
      <c r="EI93" s="6">
        <f t="shared" ca="1" si="2062"/>
        <v>0.29454669924773269</v>
      </c>
      <c r="EJ93" s="6">
        <f t="shared" ca="1" si="2062"/>
        <v>-0.1023309250667031</v>
      </c>
      <c r="EK93" s="6">
        <f t="shared" ca="1" si="2062"/>
        <v>-0.57303112233137132</v>
      </c>
      <c r="EL93" s="6">
        <f t="shared" ca="1" si="2062"/>
        <v>-0.81649051739850964</v>
      </c>
      <c r="EM93" s="6">
        <f t="shared" ca="1" si="2062"/>
        <v>-0.96087626971980156</v>
      </c>
      <c r="EN93" s="6">
        <f t="shared" ca="1" si="2062"/>
        <v>-0.83689981135135882</v>
      </c>
      <c r="EO93" s="6">
        <f t="shared" ca="1" si="2062"/>
        <v>-0.84626008885700577</v>
      </c>
      <c r="EP93" s="6">
        <f t="shared" ca="1" si="2062"/>
        <v>-0.94313442033182149</v>
      </c>
      <c r="EQ93" s="6">
        <f t="shared" ca="1" si="2062"/>
        <v>-0.55149953339783198</v>
      </c>
      <c r="ER93" s="6">
        <f t="shared" ca="1" si="2062"/>
        <v>-0.77569033578230295</v>
      </c>
      <c r="ES93" s="6">
        <f t="shared" ca="1" si="2062"/>
        <v>-0.51412058277286088</v>
      </c>
      <c r="ET93" s="6">
        <f t="shared" ca="1" si="2062"/>
        <v>-0.4051054289170809</v>
      </c>
      <c r="EU93" s="6">
        <f t="shared" ca="1" si="2062"/>
        <v>-0.34320672755022785</v>
      </c>
      <c r="EV93" s="6">
        <f t="shared" ca="1" si="2062"/>
        <v>-0.10002419917071192</v>
      </c>
      <c r="EW93" s="6">
        <f t="shared" ca="1" si="2062"/>
        <v>-0.16900421899059015</v>
      </c>
      <c r="EX93" s="6">
        <f t="shared" ca="1" si="2062"/>
        <v>0.25327217185874684</v>
      </c>
      <c r="EY93" s="6">
        <f t="shared" ca="1" si="2062"/>
        <v>0.66752935087564158</v>
      </c>
      <c r="EZ93" s="6">
        <f t="shared" ca="1" si="2062"/>
        <v>2.4271445112629437</v>
      </c>
      <c r="FA93" s="6">
        <f t="shared" ca="1" si="2062"/>
        <v>1.9784171639392691</v>
      </c>
      <c r="FB93" s="6">
        <f t="shared" ca="1" si="2062"/>
        <v>3.0038135288101513</v>
      </c>
      <c r="FC93" s="6">
        <f t="shared" ca="1" si="2062"/>
        <v>4.3075270502886465</v>
      </c>
      <c r="FD93" s="6">
        <f t="shared" ca="1" si="2062"/>
        <v>2.9065339631769294</v>
      </c>
      <c r="FE93" s="6">
        <f t="shared" ca="1" si="2062"/>
        <v>2.3702966348147569</v>
      </c>
      <c r="FF93" s="6">
        <f t="shared" ca="1" si="2062"/>
        <v>1.4938879185648015</v>
      </c>
      <c r="FG93" s="6">
        <f t="shared" ca="1" si="2062"/>
        <v>1.5769258364565109</v>
      </c>
      <c r="FH93" s="6">
        <f t="shared" ca="1" si="2062"/>
        <v>0.83237284983089377</v>
      </c>
      <c r="FI93" s="6">
        <f t="shared" ca="1" si="2062"/>
        <v>5.9466055023636666E-2</v>
      </c>
      <c r="FJ93" s="6">
        <f t="shared" ca="1" si="2062"/>
        <v>8.6205175717208204E-2</v>
      </c>
      <c r="FK93" s="6">
        <f t="shared" ca="1" si="2062"/>
        <v>-1.0650340618133372</v>
      </c>
      <c r="FL93" s="6">
        <f t="shared" ca="1" si="2062"/>
        <v>-1.6068865178093055</v>
      </c>
      <c r="FM93" s="6">
        <f t="shared" ca="1" si="2062"/>
        <v>-1.695920354291921</v>
      </c>
      <c r="FN93" s="6">
        <f t="shared" ca="1" si="2062"/>
        <v>-1.6375996864264046</v>
      </c>
      <c r="FO93" s="6">
        <f t="shared" ca="1" si="2062"/>
        <v>-1.7265652400478249</v>
      </c>
      <c r="FP93" s="6">
        <f t="shared" ca="1" si="2062"/>
        <v>-1.3380161965334196</v>
      </c>
      <c r="FQ93" s="6">
        <f t="shared" ca="1" si="2062"/>
        <v>-0.67345879139586107</v>
      </c>
      <c r="FR93" s="6">
        <f t="shared" ca="1" si="2062"/>
        <v>-1.3507896120354963</v>
      </c>
      <c r="FS93" s="6">
        <f t="shared" ca="1" si="2062"/>
        <v>-2.1881448110796935</v>
      </c>
      <c r="FT93" s="6">
        <f t="shared" ca="1" si="2062"/>
        <v>-1.0954872638615396</v>
      </c>
      <c r="FU93" s="6">
        <f t="shared" ca="1" si="2062"/>
        <v>-1.392307283274639</v>
      </c>
      <c r="FV93" s="6">
        <f t="shared" ca="1" si="2062"/>
        <v>-1.6496078801833329</v>
      </c>
      <c r="FW93" s="6">
        <f t="shared" ca="1" si="2062"/>
        <v>-0.74164773835621689</v>
      </c>
      <c r="FX93" s="6">
        <f t="shared" ca="1" si="2062"/>
        <v>-1.3613151051675287</v>
      </c>
      <c r="FY93" s="6">
        <f t="shared" ca="1" si="2062"/>
        <v>-0.69714319128041069</v>
      </c>
      <c r="FZ93" s="6">
        <f t="shared" ca="1" si="2062"/>
        <v>-0.58899288908205938</v>
      </c>
      <c r="GA93" s="6">
        <f t="shared" ca="1" si="2062"/>
        <v>-0.17851024536372256</v>
      </c>
      <c r="GB93" s="6">
        <f t="shared" ca="1" si="2062"/>
        <v>0.11727562342978537</v>
      </c>
      <c r="GC93" s="6">
        <f t="shared" ca="1" si="2062"/>
        <v>0.10590134615649016</v>
      </c>
      <c r="GD93" s="6">
        <f t="shared" ca="1" si="2062"/>
        <v>-2.4154138526193886E-2</v>
      </c>
      <c r="GE93" s="6">
        <f t="shared" ca="1" si="2062"/>
        <v>0.38882413736345861</v>
      </c>
      <c r="GF93" s="6">
        <f t="shared" ca="1" si="2062"/>
        <v>-0.51857649564310759</v>
      </c>
      <c r="GG93" s="6">
        <f t="shared" ca="1" si="2062"/>
        <v>-0.23844692236918416</v>
      </c>
      <c r="GH93" s="6">
        <f t="shared" ca="1" si="2062"/>
        <v>-0.27079787179006493</v>
      </c>
      <c r="GI93" s="6">
        <f t="shared" ca="1" si="2062"/>
        <v>-0.35050455622050425</v>
      </c>
      <c r="GJ93" s="6">
        <f t="shared" ca="1" si="2062"/>
        <v>-0.41214256559227824</v>
      </c>
      <c r="GK93" s="6">
        <f t="shared" ca="1" si="2062"/>
        <v>-0.60362949267544341</v>
      </c>
      <c r="GL93" s="6">
        <f t="shared" ca="1" si="2062"/>
        <v>7.9708432965331644E-2</v>
      </c>
      <c r="GM93" s="6">
        <f t="shared" ref="GM93:HC93" ca="1" si="2063">IFERROR(GM87-GM64, "n/a")</f>
        <v>3.8843507135128186E-2</v>
      </c>
      <c r="GN93" s="6">
        <f t="shared" ca="1" si="2063"/>
        <v>3.7034991407263962E-2</v>
      </c>
      <c r="GO93" s="6">
        <f t="shared" ca="1" si="2063"/>
        <v>4.7483718428916188E-2</v>
      </c>
      <c r="GP93" s="6">
        <f t="shared" ca="1" si="2063"/>
        <v>-0.19864461853507825</v>
      </c>
      <c r="GQ93" s="6">
        <f t="shared" ca="1" si="2063"/>
        <v>-5.6097746956821459E-2</v>
      </c>
      <c r="GR93" s="6">
        <f t="shared" ca="1" si="2063"/>
        <v>-8.8543577122250139E-2</v>
      </c>
      <c r="GS93" s="6">
        <f t="shared" ca="1" si="2063"/>
        <v>-6.4733103366673983E-2</v>
      </c>
      <c r="GT93" s="6">
        <f t="shared" ca="1" si="2063"/>
        <v>8.5202292892184617E-2</v>
      </c>
      <c r="GU93" s="6">
        <f t="shared" ca="1" si="2063"/>
        <v>4.8290480320148044E-2</v>
      </c>
      <c r="GV93" s="6">
        <f t="shared" ca="1" si="2063"/>
        <v>9.801561363545308E-2</v>
      </c>
      <c r="GW93" s="6">
        <f t="shared" ca="1" si="2063"/>
        <v>0.11650727104207564</v>
      </c>
      <c r="GX93" s="6">
        <f t="shared" ca="1" si="2063"/>
        <v>0.1507883654385046</v>
      </c>
      <c r="GY93" s="6">
        <f t="shared" ca="1" si="2063"/>
        <v>9.4299409192459854E-2</v>
      </c>
      <c r="GZ93" s="6">
        <f t="shared" ca="1" si="2063"/>
        <v>0.12703305099849005</v>
      </c>
      <c r="HA93" s="6">
        <f t="shared" ca="1" si="2063"/>
        <v>0.12129652506483907</v>
      </c>
      <c r="HB93" s="6">
        <f t="shared" ca="1" si="2063"/>
        <v>0.10865985104637435</v>
      </c>
      <c r="HC93" s="6">
        <f t="shared" ca="1" si="2063"/>
        <v>3.2239640728677355E-2</v>
      </c>
      <c r="HD93" s="6"/>
      <c r="HE93" s="6"/>
      <c r="HF93" s="6"/>
      <c r="HG93" s="6"/>
      <c r="HH93" s="6"/>
      <c r="HI93" s="6"/>
      <c r="HJ93" s="6"/>
      <c r="HK93" s="6"/>
      <c r="HL93" s="6"/>
      <c r="HM93" s="6"/>
      <c r="HN93" s="6"/>
      <c r="HO93" s="6"/>
      <c r="HP93" s="6"/>
      <c r="HQ93" s="6"/>
      <c r="HR93" s="6"/>
      <c r="HS93" s="6"/>
      <c r="HT93" s="6"/>
      <c r="HU93" s="6"/>
      <c r="HV93" s="6"/>
      <c r="HW93" s="6"/>
      <c r="HX93" s="6"/>
      <c r="HY93" s="6"/>
      <c r="HZ93" s="6"/>
      <c r="IA93" s="6"/>
      <c r="IB93" s="6"/>
      <c r="IC93" s="6"/>
      <c r="ID93" s="6"/>
      <c r="IE93" s="6"/>
    </row>
    <row r="94" spans="1:259" s="8" customFormat="1">
      <c r="A94" s="37"/>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c r="AL94" s="61"/>
      <c r="AM94" s="61"/>
      <c r="AN94" s="61"/>
      <c r="AO94" s="61"/>
      <c r="AP94" s="61"/>
      <c r="AQ94" s="61"/>
      <c r="AR94" s="61"/>
      <c r="AS94" s="61"/>
      <c r="AT94" s="61"/>
      <c r="AU94" s="61"/>
      <c r="AV94" s="61"/>
      <c r="AW94" s="61"/>
      <c r="AX94" s="61"/>
      <c r="AY94" s="61"/>
      <c r="AZ94" s="61"/>
      <c r="BA94" s="61"/>
      <c r="BB94" s="61"/>
      <c r="BC94" s="61"/>
      <c r="BD94" s="61"/>
      <c r="BE94" s="61"/>
      <c r="BF94" s="61"/>
      <c r="BG94" s="61"/>
      <c r="BH94" s="61"/>
      <c r="BI94" s="61"/>
      <c r="BJ94" s="61"/>
      <c r="BK94" s="61"/>
      <c r="BL94" s="61"/>
      <c r="BM94" s="61"/>
      <c r="BN94" s="61"/>
      <c r="BO94" s="61"/>
      <c r="BP94" s="61"/>
      <c r="BQ94" s="61"/>
      <c r="BR94" s="61"/>
      <c r="BS94" s="61"/>
      <c r="BT94" s="61"/>
      <c r="BU94" s="61"/>
      <c r="BV94" s="61"/>
      <c r="BW94" s="61"/>
      <c r="BX94" s="61"/>
      <c r="BY94" s="61"/>
      <c r="BZ94" s="61"/>
      <c r="CA94" s="61"/>
      <c r="CB94" s="61"/>
      <c r="CC94" s="61"/>
      <c r="CD94" s="61"/>
      <c r="CE94" s="61"/>
      <c r="CF94" s="61"/>
      <c r="CG94" s="61"/>
      <c r="CH94" s="61"/>
      <c r="CI94" s="61"/>
      <c r="CJ94" s="61"/>
      <c r="CK94" s="61"/>
      <c r="CL94" s="61"/>
      <c r="CM94" s="61"/>
      <c r="CN94" s="61"/>
      <c r="CO94" s="61"/>
      <c r="CP94" s="61"/>
      <c r="CQ94" s="61"/>
      <c r="CR94" s="61"/>
      <c r="CS94" s="61"/>
      <c r="CT94" s="61"/>
      <c r="CU94" s="61"/>
      <c r="CV94" s="61"/>
      <c r="CW94" s="61"/>
      <c r="CX94" s="61"/>
      <c r="CY94" s="61"/>
      <c r="CZ94" s="61"/>
      <c r="DA94" s="61"/>
      <c r="DB94" s="61"/>
      <c r="DC94" s="61"/>
      <c r="DD94" s="61"/>
      <c r="DE94" s="61"/>
      <c r="DF94" s="61"/>
      <c r="DG94" s="61"/>
      <c r="DH94" s="61"/>
      <c r="DI94" s="61"/>
      <c r="DJ94" s="61"/>
      <c r="DK94" s="61"/>
      <c r="DL94" s="61"/>
      <c r="DM94" s="61"/>
      <c r="DN94" s="61"/>
      <c r="DO94" s="61"/>
      <c r="DP94" s="61"/>
      <c r="DQ94" s="61"/>
      <c r="DR94" s="61"/>
      <c r="DS94" s="61"/>
      <c r="DT94" s="61"/>
      <c r="DU94" s="61"/>
      <c r="DV94" s="61"/>
      <c r="DW94" s="61"/>
      <c r="DX94" s="61"/>
      <c r="DY94" s="61"/>
      <c r="DZ94" s="61"/>
      <c r="EA94" s="61"/>
      <c r="EB94" s="61"/>
      <c r="EC94" s="61"/>
      <c r="ED94" s="61"/>
      <c r="EE94" s="61"/>
      <c r="EF94" s="61"/>
      <c r="EG94" s="61"/>
      <c r="EH94" s="61"/>
      <c r="EI94" s="61"/>
      <c r="EJ94" s="61"/>
      <c r="EK94" s="61"/>
      <c r="EL94" s="61"/>
      <c r="EM94" s="61"/>
      <c r="EN94" s="61"/>
      <c r="EO94" s="61"/>
      <c r="EP94" s="61"/>
      <c r="EQ94" s="61"/>
      <c r="ER94" s="61"/>
      <c r="ES94" s="61"/>
      <c r="ET94" s="61"/>
      <c r="EU94" s="61"/>
      <c r="EV94" s="61"/>
      <c r="EW94" s="61"/>
      <c r="EX94" s="61"/>
      <c r="EY94" s="61"/>
      <c r="EZ94" s="61"/>
      <c r="FA94" s="61"/>
      <c r="FB94" s="61"/>
      <c r="FC94" s="61"/>
      <c r="FD94" s="61"/>
      <c r="FE94" s="61"/>
      <c r="FF94" s="61"/>
      <c r="FG94" s="61"/>
      <c r="FH94" s="61"/>
      <c r="FI94" s="61"/>
      <c r="FJ94" s="61"/>
      <c r="FK94" s="61"/>
      <c r="FL94" s="61"/>
      <c r="FM94" s="61"/>
      <c r="FN94" s="61"/>
      <c r="FO94" s="61"/>
      <c r="FP94" s="61"/>
      <c r="FQ94" s="61"/>
      <c r="FR94" s="61"/>
      <c r="FS94" s="61"/>
      <c r="FT94" s="61"/>
      <c r="FU94" s="61"/>
      <c r="FV94" s="61"/>
      <c r="FW94" s="61"/>
      <c r="FX94" s="61"/>
      <c r="FY94" s="61"/>
      <c r="FZ94" s="61"/>
      <c r="GA94" s="61"/>
      <c r="GB94" s="61"/>
      <c r="GC94" s="61"/>
      <c r="GD94" s="61"/>
      <c r="GE94" s="61"/>
      <c r="GF94" s="61"/>
      <c r="GG94" s="61"/>
      <c r="GH94" s="61"/>
      <c r="GI94" s="61"/>
      <c r="GJ94" s="61"/>
      <c r="GK94" s="61"/>
      <c r="GL94" s="61"/>
      <c r="GM94" s="61"/>
      <c r="GN94" s="61"/>
      <c r="GO94" s="61"/>
      <c r="GP94" s="61"/>
      <c r="GQ94" s="61"/>
      <c r="GR94" s="61"/>
      <c r="GS94" s="61"/>
      <c r="GT94" s="61"/>
      <c r="GU94" s="61"/>
      <c r="GV94" s="61"/>
      <c r="GW94" s="61"/>
      <c r="GX94" s="61"/>
      <c r="GY94" s="61"/>
      <c r="GZ94" s="61"/>
      <c r="HA94" s="61"/>
      <c r="HB94" s="61"/>
      <c r="HC94" s="61"/>
      <c r="HD94" s="61"/>
      <c r="HE94" s="61"/>
      <c r="HF94" s="61"/>
      <c r="HG94" s="61"/>
      <c r="HH94" s="61"/>
      <c r="HI94" s="61"/>
      <c r="HJ94" s="61"/>
      <c r="HK94" s="61"/>
      <c r="HL94" s="61"/>
      <c r="HM94" s="61"/>
      <c r="HN94" s="61"/>
      <c r="HO94" s="61"/>
      <c r="HP94" s="61"/>
      <c r="HQ94" s="61"/>
      <c r="HR94" s="61"/>
      <c r="HS94" s="61"/>
      <c r="HT94" s="61"/>
      <c r="HU94" s="61"/>
      <c r="HV94" s="61"/>
      <c r="HW94" s="61"/>
      <c r="HX94" s="61"/>
      <c r="HY94" s="61"/>
      <c r="HZ94" s="61"/>
      <c r="IA94" s="61"/>
      <c r="IB94" s="61"/>
      <c r="IC94" s="61"/>
      <c r="ID94" s="61"/>
      <c r="IE94" s="61"/>
    </row>
    <row r="95" spans="1:259" s="8" customFormat="1">
      <c r="A95" s="37"/>
      <c r="B95" s="6" t="s">
        <v>380</v>
      </c>
      <c r="C95" s="60">
        <v>1223.5</v>
      </c>
      <c r="D95" s="60">
        <v>1223.5</v>
      </c>
      <c r="E95" s="60">
        <v>1223.5</v>
      </c>
      <c r="F95" s="60">
        <v>1223.5</v>
      </c>
      <c r="G95" s="60">
        <v>1223.5</v>
      </c>
      <c r="H95" s="60">
        <v>1223.5</v>
      </c>
      <c r="I95" s="60">
        <v>1223.5</v>
      </c>
      <c r="J95" s="60">
        <v>1223.5</v>
      </c>
      <c r="K95" s="60">
        <v>1223.5</v>
      </c>
      <c r="L95" s="60">
        <v>1225.4000000000001</v>
      </c>
      <c r="M95" s="60">
        <v>1235.9000000000001</v>
      </c>
      <c r="N95" s="60">
        <v>1244.0999999999999</v>
      </c>
      <c r="O95" s="60">
        <v>1252.4000000000001</v>
      </c>
      <c r="P95" s="60">
        <v>1264</v>
      </c>
      <c r="Q95" s="60">
        <v>1263.8</v>
      </c>
      <c r="R95" s="60">
        <v>1280.5999999999999</v>
      </c>
      <c r="S95" s="60">
        <v>1294.8</v>
      </c>
      <c r="T95" s="60">
        <v>1294.8</v>
      </c>
      <c r="U95" s="60">
        <v>1294.8</v>
      </c>
      <c r="V95" s="60">
        <v>1294.8</v>
      </c>
      <c r="W95" s="60">
        <v>1294.8</v>
      </c>
      <c r="X95" s="60">
        <v>1294.8</v>
      </c>
      <c r="Y95" s="60">
        <v>1294.8</v>
      </c>
      <c r="Z95" s="60">
        <v>1294.8</v>
      </c>
      <c r="AA95" s="60">
        <v>1294.8</v>
      </c>
      <c r="AB95" s="60">
        <v>1294.8</v>
      </c>
      <c r="AC95" s="60">
        <v>1294.8</v>
      </c>
      <c r="AD95" s="60">
        <v>1294.8</v>
      </c>
      <c r="AE95" s="60">
        <v>1294.8</v>
      </c>
      <c r="AF95" s="60">
        <v>1294.8</v>
      </c>
      <c r="AG95" s="60">
        <v>1294.8</v>
      </c>
      <c r="AH95" s="60">
        <v>1294.8</v>
      </c>
      <c r="AI95" s="60">
        <v>1294.8</v>
      </c>
      <c r="AJ95" s="60">
        <v>1294.8</v>
      </c>
      <c r="AK95" s="60">
        <v>1294.8</v>
      </c>
      <c r="AL95" s="60">
        <v>1294.8</v>
      </c>
      <c r="AM95" s="60">
        <v>1294.8</v>
      </c>
      <c r="AN95" s="60">
        <v>1294.8</v>
      </c>
      <c r="AO95" s="60">
        <v>1294.8</v>
      </c>
      <c r="AP95" s="60">
        <v>1294.8</v>
      </c>
      <c r="AQ95" s="60">
        <v>1294.8</v>
      </c>
      <c r="AR95" s="60">
        <v>1294.8</v>
      </c>
      <c r="AS95" s="60">
        <v>1294.8</v>
      </c>
      <c r="AT95" s="60">
        <v>1294.8</v>
      </c>
      <c r="AU95" s="60">
        <v>1294.8</v>
      </c>
      <c r="AV95" s="60">
        <v>1294.8</v>
      </c>
      <c r="AW95" s="60">
        <v>1294.8</v>
      </c>
      <c r="AX95" s="60">
        <v>1294.8</v>
      </c>
      <c r="AY95" s="60">
        <v>1294.8</v>
      </c>
      <c r="AZ95" s="60">
        <v>1294.8</v>
      </c>
      <c r="BA95" s="60">
        <v>1294.8</v>
      </c>
      <c r="BB95" s="60">
        <v>1294.8</v>
      </c>
      <c r="BC95" s="60">
        <v>1294.8</v>
      </c>
      <c r="BD95" s="60">
        <v>1294.8</v>
      </c>
      <c r="BE95" s="60">
        <v>1294.8</v>
      </c>
      <c r="BF95" s="60">
        <v>1294.8</v>
      </c>
      <c r="BG95" s="60">
        <v>1294.8</v>
      </c>
      <c r="BH95" s="60">
        <v>1294.8</v>
      </c>
      <c r="BI95" s="60">
        <v>1294.8</v>
      </c>
      <c r="BJ95" s="60">
        <v>1294.8</v>
      </c>
      <c r="BK95" s="60">
        <v>1294.8</v>
      </c>
      <c r="BL95" s="60">
        <v>1294.8</v>
      </c>
      <c r="BM95" s="60">
        <v>1294.8</v>
      </c>
      <c r="BN95" s="60">
        <v>1294.8</v>
      </c>
      <c r="BO95" s="60">
        <v>1294.8</v>
      </c>
      <c r="BP95" s="60">
        <v>1294.8</v>
      </c>
      <c r="BQ95" s="60">
        <v>1294.8</v>
      </c>
      <c r="BR95" s="60">
        <v>1294.8</v>
      </c>
      <c r="BS95" s="60">
        <v>1294.8</v>
      </c>
      <c r="BT95" s="60">
        <v>1294.8</v>
      </c>
      <c r="BU95" s="60">
        <v>1294.8</v>
      </c>
      <c r="BV95" s="60">
        <v>1294.8</v>
      </c>
      <c r="BW95" s="60">
        <v>1294.8</v>
      </c>
      <c r="BX95" s="60">
        <v>1294.8</v>
      </c>
      <c r="BY95" s="60">
        <v>1294.8</v>
      </c>
      <c r="BZ95" s="60">
        <v>1294.8</v>
      </c>
      <c r="CA95" s="60">
        <v>1294.8</v>
      </c>
      <c r="CB95" s="60">
        <v>1294.8</v>
      </c>
      <c r="CC95" s="60">
        <v>1294.8</v>
      </c>
      <c r="CD95" s="60">
        <v>1294.8</v>
      </c>
      <c r="CE95" s="60">
        <v>1294.8</v>
      </c>
      <c r="CF95" s="60">
        <v>1294.8</v>
      </c>
      <c r="CG95" s="60">
        <v>1294.8</v>
      </c>
      <c r="CH95" s="60">
        <v>1294.8</v>
      </c>
      <c r="CI95" s="60">
        <v>1294.8</v>
      </c>
      <c r="CJ95" s="60">
        <v>1294.8</v>
      </c>
      <c r="CK95" s="60">
        <v>1294.8</v>
      </c>
      <c r="CL95" s="60">
        <v>1294.8</v>
      </c>
      <c r="CM95" s="60">
        <v>1294.8</v>
      </c>
      <c r="CN95" s="60">
        <v>1294.8</v>
      </c>
      <c r="CO95" s="60">
        <v>1294.8</v>
      </c>
      <c r="CP95" s="60">
        <v>1294.8</v>
      </c>
      <c r="CQ95" s="60">
        <v>1294.8</v>
      </c>
      <c r="CR95" s="60">
        <v>1294.8</v>
      </c>
      <c r="CS95" s="60">
        <v>1294.8</v>
      </c>
      <c r="CT95" s="60">
        <v>1294.8</v>
      </c>
      <c r="CU95" s="60">
        <v>1294.8</v>
      </c>
      <c r="CV95" s="60">
        <v>1294.8</v>
      </c>
      <c r="CW95" s="60">
        <v>1294.8</v>
      </c>
      <c r="CX95" s="60">
        <v>1294.8</v>
      </c>
      <c r="CY95" s="60">
        <v>1294.8</v>
      </c>
      <c r="CZ95" s="60">
        <v>1294.8</v>
      </c>
      <c r="DA95" s="60">
        <v>1294.8</v>
      </c>
      <c r="DB95" s="60">
        <v>1294.8</v>
      </c>
      <c r="DC95" s="60">
        <v>1294.8</v>
      </c>
      <c r="DD95" s="60">
        <v>1294.8</v>
      </c>
      <c r="DE95" s="60">
        <v>1294.8</v>
      </c>
      <c r="DF95" s="60">
        <v>1294.8</v>
      </c>
      <c r="DG95" s="60">
        <v>1294.8</v>
      </c>
      <c r="DH95" s="60">
        <v>1294.8</v>
      </c>
      <c r="DI95" s="60">
        <v>1294.8</v>
      </c>
      <c r="DJ95" s="60">
        <v>1294.8</v>
      </c>
      <c r="DK95" s="60">
        <v>1294.8</v>
      </c>
      <c r="DL95" s="60">
        <v>1294.8</v>
      </c>
      <c r="DM95" s="60">
        <v>1294.8</v>
      </c>
      <c r="DN95" s="60">
        <v>1294.8</v>
      </c>
      <c r="DO95" s="60">
        <v>1294.8</v>
      </c>
      <c r="DP95" s="60">
        <v>1294.8</v>
      </c>
      <c r="DQ95" s="60">
        <v>1294.8</v>
      </c>
      <c r="DR95" s="60">
        <v>1294.8</v>
      </c>
      <c r="DS95" s="60">
        <v>1294.8</v>
      </c>
      <c r="DT95" s="60">
        <v>1294.8</v>
      </c>
      <c r="DU95" s="60">
        <v>1294.8</v>
      </c>
      <c r="DV95" s="60">
        <v>1294.8</v>
      </c>
      <c r="DW95" s="60">
        <v>1294.8</v>
      </c>
      <c r="DX95" s="60">
        <v>1294.8</v>
      </c>
      <c r="DY95" s="60">
        <v>1294.8</v>
      </c>
      <c r="DZ95" s="60">
        <v>1294.8</v>
      </c>
      <c r="EA95" s="60">
        <v>1294.8</v>
      </c>
      <c r="EB95" s="60">
        <v>1294.8</v>
      </c>
      <c r="EC95" s="60">
        <v>1294.8</v>
      </c>
      <c r="ED95" s="60">
        <v>1294.8</v>
      </c>
      <c r="EE95" s="60">
        <v>1294.8</v>
      </c>
      <c r="EF95" s="60">
        <v>1294.8</v>
      </c>
      <c r="EG95" s="60">
        <v>1294.8</v>
      </c>
      <c r="EH95" s="60">
        <v>1294.8</v>
      </c>
      <c r="EI95" s="60">
        <v>1294.8</v>
      </c>
      <c r="EJ95" s="60">
        <v>1294.8</v>
      </c>
      <c r="EK95" s="60">
        <v>1294.8</v>
      </c>
      <c r="EL95" s="60">
        <v>1294.8</v>
      </c>
      <c r="EM95" s="60">
        <v>1294.8</v>
      </c>
      <c r="EN95" s="60">
        <v>1294.8</v>
      </c>
      <c r="EO95" s="60">
        <v>1294.8</v>
      </c>
      <c r="EP95" s="60">
        <v>1294.8</v>
      </c>
      <c r="EQ95" s="60">
        <v>1294.8</v>
      </c>
      <c r="ER95" s="60">
        <v>1294.8</v>
      </c>
      <c r="ES95" s="60">
        <v>1294.8</v>
      </c>
      <c r="ET95" s="60">
        <v>1294.8</v>
      </c>
      <c r="EU95" s="60">
        <v>1294.8</v>
      </c>
      <c r="EV95" s="60">
        <v>1294.8</v>
      </c>
      <c r="EW95" s="60">
        <v>1294.8</v>
      </c>
      <c r="EX95" s="60">
        <v>1294.8</v>
      </c>
      <c r="EY95" s="60">
        <v>1294.8</v>
      </c>
      <c r="EZ95" s="60">
        <v>1294.8</v>
      </c>
      <c r="FA95" s="60">
        <v>1294.8</v>
      </c>
      <c r="FB95" s="60">
        <v>1294.8</v>
      </c>
      <c r="FC95" s="60">
        <v>1294.8</v>
      </c>
      <c r="FD95" s="60">
        <v>1294.8</v>
      </c>
      <c r="FE95" s="60">
        <v>1294.8</v>
      </c>
      <c r="FF95" s="60">
        <v>1294.8</v>
      </c>
      <c r="FG95" s="60">
        <v>1294.8</v>
      </c>
      <c r="FH95" s="60">
        <v>1294.8</v>
      </c>
      <c r="FI95" s="60">
        <v>1294.8</v>
      </c>
      <c r="FJ95" s="60">
        <v>1294.8</v>
      </c>
      <c r="FK95" s="60">
        <v>1294.8</v>
      </c>
      <c r="FL95" s="60">
        <v>1294.8</v>
      </c>
      <c r="FM95" s="60">
        <v>1294.8</v>
      </c>
      <c r="FN95" s="60">
        <v>1294.8</v>
      </c>
      <c r="FO95" s="60">
        <v>1294.8</v>
      </c>
      <c r="FP95" s="60">
        <v>1294.8</v>
      </c>
      <c r="FQ95" s="60">
        <v>1294.8</v>
      </c>
      <c r="FR95" s="60">
        <v>1294.8</v>
      </c>
      <c r="FS95" s="60">
        <v>1294.8</v>
      </c>
      <c r="FT95" s="60">
        <v>1294.8</v>
      </c>
      <c r="FU95" s="60">
        <v>1294.8</v>
      </c>
      <c r="FV95" s="60">
        <v>1294.8</v>
      </c>
      <c r="FW95" s="60">
        <v>1294.8</v>
      </c>
      <c r="FX95" s="60">
        <v>1294.8</v>
      </c>
      <c r="FY95" s="60">
        <v>1294.8</v>
      </c>
      <c r="FZ95" s="60">
        <v>1294.8</v>
      </c>
      <c r="GA95" s="60">
        <v>1294.8</v>
      </c>
      <c r="GB95" s="60">
        <v>1294.8</v>
      </c>
      <c r="GC95" s="60">
        <v>1294.8</v>
      </c>
      <c r="GD95" s="60">
        <v>1294.8</v>
      </c>
      <c r="GE95" s="60">
        <v>1294.8</v>
      </c>
      <c r="GF95" s="60">
        <v>1294.8</v>
      </c>
      <c r="GG95" s="60">
        <v>1294.8</v>
      </c>
      <c r="GH95" s="60">
        <v>1294.8</v>
      </c>
      <c r="GI95" s="60">
        <v>1294.8</v>
      </c>
      <c r="GJ95" s="60">
        <v>1294.8</v>
      </c>
      <c r="GK95" s="60">
        <v>1294.8</v>
      </c>
      <c r="GL95" s="60">
        <v>1294.8</v>
      </c>
      <c r="GM95" s="60">
        <v>1294.8</v>
      </c>
      <c r="GN95" s="60">
        <v>1294.8</v>
      </c>
      <c r="GO95" s="60">
        <v>1294.8</v>
      </c>
      <c r="GP95" s="122">
        <v>1294.8</v>
      </c>
      <c r="GQ95" s="122">
        <v>1294.8</v>
      </c>
      <c r="GR95" s="60">
        <v>1294.8</v>
      </c>
      <c r="GS95" s="60">
        <v>1294.8</v>
      </c>
      <c r="GT95" s="60">
        <v>1294.8</v>
      </c>
      <c r="GU95" s="60">
        <v>1294.8</v>
      </c>
      <c r="GV95" s="60">
        <v>1294.8</v>
      </c>
      <c r="GW95" s="60">
        <v>1294.8</v>
      </c>
      <c r="GX95" s="60">
        <v>1294.8</v>
      </c>
      <c r="GY95" s="60">
        <v>1294.8</v>
      </c>
      <c r="GZ95" s="122">
        <v>1294.8</v>
      </c>
      <c r="HA95" s="122">
        <v>1294.8</v>
      </c>
      <c r="HB95" s="122">
        <v>1294.8</v>
      </c>
      <c r="HC95" s="60">
        <v>1294.8</v>
      </c>
      <c r="HD95" s="60"/>
      <c r="HE95" s="60"/>
      <c r="HF95" s="60"/>
      <c r="HG95" s="60"/>
      <c r="HH95" s="60"/>
      <c r="HI95" s="60"/>
      <c r="HJ95" s="60"/>
      <c r="HK95" s="60"/>
      <c r="HL95" s="60"/>
      <c r="HM95" s="60"/>
      <c r="HN95" s="60"/>
      <c r="HO95" s="60"/>
      <c r="HP95" s="60"/>
      <c r="HQ95" s="60"/>
      <c r="HR95" s="60"/>
      <c r="HS95" s="60"/>
      <c r="HT95" s="60"/>
      <c r="HU95" s="60"/>
      <c r="HV95" s="60"/>
      <c r="HW95" s="60"/>
      <c r="HX95" s="60"/>
      <c r="HY95" s="60"/>
      <c r="HZ95" s="60"/>
      <c r="IA95" s="60"/>
      <c r="IB95" s="60"/>
      <c r="IC95" s="60"/>
      <c r="ID95" s="60"/>
      <c r="IE95" s="60"/>
    </row>
    <row r="96" spans="1:259" s="8" customFormat="1">
      <c r="A96" s="37"/>
      <c r="B96" s="6" t="s">
        <v>381</v>
      </c>
      <c r="C96" s="60">
        <v>2039.2</v>
      </c>
      <c r="D96" s="60">
        <v>2039.2</v>
      </c>
      <c r="E96" s="60">
        <v>2039.2</v>
      </c>
      <c r="F96" s="60">
        <v>2039.2</v>
      </c>
      <c r="G96" s="60">
        <v>2039.2</v>
      </c>
      <c r="H96" s="60">
        <v>2039.2</v>
      </c>
      <c r="I96" s="60">
        <v>2039.2</v>
      </c>
      <c r="J96" s="60">
        <v>2039.2</v>
      </c>
      <c r="K96" s="60">
        <v>2039.2</v>
      </c>
      <c r="L96" s="60">
        <v>2052.9</v>
      </c>
      <c r="M96" s="60">
        <v>2064.6999999999998</v>
      </c>
      <c r="N96" s="60">
        <v>2078.3000000000002</v>
      </c>
      <c r="O96" s="60">
        <v>2093.9</v>
      </c>
      <c r="P96" s="60">
        <v>2096</v>
      </c>
      <c r="Q96" s="60">
        <v>2108.5</v>
      </c>
      <c r="R96" s="60">
        <v>2138.5</v>
      </c>
      <c r="S96" s="60">
        <v>2162</v>
      </c>
      <c r="T96" s="60">
        <v>2162</v>
      </c>
      <c r="U96" s="60">
        <v>2162</v>
      </c>
      <c r="V96" s="60">
        <v>2162</v>
      </c>
      <c r="W96" s="60">
        <v>2162</v>
      </c>
      <c r="X96" s="60">
        <v>2162</v>
      </c>
      <c r="Y96" s="60">
        <v>2162</v>
      </c>
      <c r="Z96" s="60">
        <v>2162</v>
      </c>
      <c r="AA96" s="60">
        <v>2162</v>
      </c>
      <c r="AB96" s="60">
        <v>2162</v>
      </c>
      <c r="AC96" s="60">
        <v>2162</v>
      </c>
      <c r="AD96" s="60">
        <v>2162</v>
      </c>
      <c r="AE96" s="60">
        <v>2162</v>
      </c>
      <c r="AF96" s="60">
        <v>2162</v>
      </c>
      <c r="AG96" s="60">
        <v>2162</v>
      </c>
      <c r="AH96" s="60">
        <v>2162</v>
      </c>
      <c r="AI96" s="60">
        <v>2162</v>
      </c>
      <c r="AJ96" s="60">
        <v>2162</v>
      </c>
      <c r="AK96" s="60">
        <v>2162</v>
      </c>
      <c r="AL96" s="60">
        <v>2162</v>
      </c>
      <c r="AM96" s="60">
        <v>2162</v>
      </c>
      <c r="AN96" s="60">
        <v>2162</v>
      </c>
      <c r="AO96" s="60">
        <v>2162</v>
      </c>
      <c r="AP96" s="60">
        <v>2162</v>
      </c>
      <c r="AQ96" s="60">
        <v>2162</v>
      </c>
      <c r="AR96" s="60">
        <v>2162</v>
      </c>
      <c r="AS96" s="60">
        <v>2162</v>
      </c>
      <c r="AT96" s="60">
        <v>2162</v>
      </c>
      <c r="AU96" s="60">
        <v>2162</v>
      </c>
      <c r="AV96" s="60">
        <v>2162</v>
      </c>
      <c r="AW96" s="60">
        <v>2162</v>
      </c>
      <c r="AX96" s="60">
        <v>2162</v>
      </c>
      <c r="AY96" s="60">
        <v>2162</v>
      </c>
      <c r="AZ96" s="60">
        <v>2162</v>
      </c>
      <c r="BA96" s="60">
        <v>2162</v>
      </c>
      <c r="BB96" s="60">
        <v>2162</v>
      </c>
      <c r="BC96" s="60">
        <v>2162</v>
      </c>
      <c r="BD96" s="60">
        <v>2162</v>
      </c>
      <c r="BE96" s="60">
        <v>2162</v>
      </c>
      <c r="BF96" s="60">
        <v>2162</v>
      </c>
      <c r="BG96" s="60">
        <v>2162</v>
      </c>
      <c r="BH96" s="60">
        <v>2162</v>
      </c>
      <c r="BI96" s="60">
        <v>2162</v>
      </c>
      <c r="BJ96" s="60">
        <v>2162</v>
      </c>
      <c r="BK96" s="60">
        <v>2162</v>
      </c>
      <c r="BL96" s="60">
        <v>2162</v>
      </c>
      <c r="BM96" s="60">
        <v>2162</v>
      </c>
      <c r="BN96" s="60">
        <v>2162</v>
      </c>
      <c r="BO96" s="60">
        <v>2162</v>
      </c>
      <c r="BP96" s="60">
        <v>2162</v>
      </c>
      <c r="BQ96" s="60">
        <v>2162</v>
      </c>
      <c r="BR96" s="60">
        <v>2162</v>
      </c>
      <c r="BS96" s="60">
        <v>2162</v>
      </c>
      <c r="BT96" s="60">
        <v>2162</v>
      </c>
      <c r="BU96" s="60">
        <v>2162</v>
      </c>
      <c r="BV96" s="60">
        <v>2162</v>
      </c>
      <c r="BW96" s="60">
        <v>2162</v>
      </c>
      <c r="BX96" s="60">
        <v>2162</v>
      </c>
      <c r="BY96" s="60">
        <v>2162</v>
      </c>
      <c r="BZ96" s="60">
        <v>2162</v>
      </c>
      <c r="CA96" s="60">
        <v>2162</v>
      </c>
      <c r="CB96" s="60">
        <v>2162</v>
      </c>
      <c r="CC96" s="60">
        <v>2162</v>
      </c>
      <c r="CD96" s="60">
        <v>2162</v>
      </c>
      <c r="CE96" s="60">
        <v>2162</v>
      </c>
      <c r="CF96" s="60">
        <v>2162</v>
      </c>
      <c r="CG96" s="60">
        <v>2162</v>
      </c>
      <c r="CH96" s="60">
        <v>2162</v>
      </c>
      <c r="CI96" s="60">
        <v>2162</v>
      </c>
      <c r="CJ96" s="60">
        <v>2162</v>
      </c>
      <c r="CK96" s="60">
        <v>2162</v>
      </c>
      <c r="CL96" s="60">
        <v>2162</v>
      </c>
      <c r="CM96" s="60">
        <v>2162</v>
      </c>
      <c r="CN96" s="60">
        <v>2162</v>
      </c>
      <c r="CO96" s="60">
        <v>2162</v>
      </c>
      <c r="CP96" s="60">
        <v>2162</v>
      </c>
      <c r="CQ96" s="60">
        <v>2162</v>
      </c>
      <c r="CR96" s="60">
        <v>2162</v>
      </c>
      <c r="CS96" s="60">
        <v>2162</v>
      </c>
      <c r="CT96" s="60">
        <v>2162</v>
      </c>
      <c r="CU96" s="60">
        <v>2162</v>
      </c>
      <c r="CV96" s="60">
        <v>2162</v>
      </c>
      <c r="CW96" s="60">
        <v>2162</v>
      </c>
      <c r="CX96" s="60">
        <v>2162</v>
      </c>
      <c r="CY96" s="60">
        <v>2162</v>
      </c>
      <c r="CZ96" s="60">
        <v>2162</v>
      </c>
      <c r="DA96" s="60">
        <v>2162</v>
      </c>
      <c r="DB96" s="60">
        <v>2162</v>
      </c>
      <c r="DC96" s="60">
        <v>2162</v>
      </c>
      <c r="DD96" s="60">
        <v>2162</v>
      </c>
      <c r="DE96" s="60">
        <v>2162</v>
      </c>
      <c r="DF96" s="60">
        <v>2162</v>
      </c>
      <c r="DG96" s="60">
        <v>2162</v>
      </c>
      <c r="DH96" s="60">
        <v>2162</v>
      </c>
      <c r="DI96" s="60">
        <v>2162</v>
      </c>
      <c r="DJ96" s="60">
        <v>2162</v>
      </c>
      <c r="DK96" s="60">
        <v>2162</v>
      </c>
      <c r="DL96" s="60">
        <v>2162</v>
      </c>
      <c r="DM96" s="60">
        <v>2162</v>
      </c>
      <c r="DN96" s="60">
        <v>2162</v>
      </c>
      <c r="DO96" s="60">
        <v>2162</v>
      </c>
      <c r="DP96" s="60">
        <v>2162</v>
      </c>
      <c r="DQ96" s="60">
        <v>2162</v>
      </c>
      <c r="DR96" s="60">
        <v>2162</v>
      </c>
      <c r="DS96" s="60">
        <v>2162</v>
      </c>
      <c r="DT96" s="60">
        <v>2162</v>
      </c>
      <c r="DU96" s="60">
        <v>2162</v>
      </c>
      <c r="DV96" s="60">
        <v>2162</v>
      </c>
      <c r="DW96" s="60">
        <v>2162</v>
      </c>
      <c r="DX96" s="60">
        <v>2162</v>
      </c>
      <c r="DY96" s="60">
        <v>2162</v>
      </c>
      <c r="DZ96" s="60">
        <v>2162</v>
      </c>
      <c r="EA96" s="60">
        <v>2162</v>
      </c>
      <c r="EB96" s="60">
        <v>2162</v>
      </c>
      <c r="EC96" s="60">
        <v>2162</v>
      </c>
      <c r="ED96" s="60">
        <v>2162</v>
      </c>
      <c r="EE96" s="60">
        <v>2162</v>
      </c>
      <c r="EF96" s="60">
        <v>2162</v>
      </c>
      <c r="EG96" s="60">
        <v>2162</v>
      </c>
      <c r="EH96" s="60">
        <v>2162</v>
      </c>
      <c r="EI96" s="60">
        <v>2162</v>
      </c>
      <c r="EJ96" s="60">
        <v>2162</v>
      </c>
      <c r="EK96" s="60">
        <v>2162</v>
      </c>
      <c r="EL96" s="60">
        <v>2162</v>
      </c>
      <c r="EM96" s="60">
        <v>2162</v>
      </c>
      <c r="EN96" s="60">
        <v>2162</v>
      </c>
      <c r="EO96" s="60">
        <v>2162</v>
      </c>
      <c r="EP96" s="60">
        <v>2162</v>
      </c>
      <c r="EQ96" s="60">
        <v>2162</v>
      </c>
      <c r="ER96" s="60">
        <v>2162</v>
      </c>
      <c r="ES96" s="60">
        <v>2162</v>
      </c>
      <c r="ET96" s="60">
        <v>2162</v>
      </c>
      <c r="EU96" s="60">
        <v>2162</v>
      </c>
      <c r="EV96" s="60">
        <v>2162</v>
      </c>
      <c r="EW96" s="60">
        <v>2162</v>
      </c>
      <c r="EX96" s="60">
        <v>2162</v>
      </c>
      <c r="EY96" s="60">
        <v>2162</v>
      </c>
      <c r="EZ96" s="60">
        <v>2162</v>
      </c>
      <c r="FA96" s="60">
        <v>2162</v>
      </c>
      <c r="FB96" s="60">
        <v>2162</v>
      </c>
      <c r="FC96" s="60">
        <v>2162</v>
      </c>
      <c r="FD96" s="60">
        <v>2162</v>
      </c>
      <c r="FE96" s="60">
        <v>2162</v>
      </c>
      <c r="FF96" s="60">
        <v>2162</v>
      </c>
      <c r="FG96" s="60">
        <v>2162</v>
      </c>
      <c r="FH96" s="60">
        <v>2162</v>
      </c>
      <c r="FI96" s="60">
        <v>2162</v>
      </c>
      <c r="FJ96" s="60">
        <v>2162</v>
      </c>
      <c r="FK96" s="60">
        <v>2162</v>
      </c>
      <c r="FL96" s="60">
        <v>2162</v>
      </c>
      <c r="FM96" s="60">
        <v>2162</v>
      </c>
      <c r="FN96" s="60">
        <v>2162</v>
      </c>
      <c r="FO96" s="60">
        <v>2162</v>
      </c>
      <c r="FP96" s="60">
        <v>2162</v>
      </c>
      <c r="FQ96" s="60">
        <v>2162</v>
      </c>
      <c r="FR96" s="60">
        <v>2162</v>
      </c>
      <c r="FS96" s="60">
        <v>2162</v>
      </c>
      <c r="FT96" s="60">
        <v>2162</v>
      </c>
      <c r="FU96" s="60">
        <v>2162</v>
      </c>
      <c r="FV96" s="60">
        <v>2162</v>
      </c>
      <c r="FW96" s="60">
        <v>2162</v>
      </c>
      <c r="FX96" s="60">
        <v>2162</v>
      </c>
      <c r="FY96" s="60">
        <v>2162</v>
      </c>
      <c r="FZ96" s="60">
        <v>2162</v>
      </c>
      <c r="GA96" s="60">
        <v>2162</v>
      </c>
      <c r="GB96" s="60">
        <v>2162</v>
      </c>
      <c r="GC96" s="60">
        <v>2162</v>
      </c>
      <c r="GD96" s="60">
        <v>2162</v>
      </c>
      <c r="GE96" s="60">
        <v>2162</v>
      </c>
      <c r="GF96" s="60">
        <v>2162</v>
      </c>
      <c r="GG96" s="60">
        <v>2162</v>
      </c>
      <c r="GH96" s="60">
        <v>2162</v>
      </c>
      <c r="GI96" s="60">
        <v>2162</v>
      </c>
      <c r="GJ96" s="60">
        <v>2162</v>
      </c>
      <c r="GK96" s="60">
        <v>2162</v>
      </c>
      <c r="GL96" s="60">
        <v>2162</v>
      </c>
      <c r="GM96" s="60">
        <v>2162</v>
      </c>
      <c r="GN96" s="60">
        <v>2162</v>
      </c>
      <c r="GO96" s="60">
        <v>2162</v>
      </c>
      <c r="GP96" s="122">
        <v>2162</v>
      </c>
      <c r="GQ96" s="122">
        <v>2162</v>
      </c>
      <c r="GR96" s="60">
        <v>2162</v>
      </c>
      <c r="GS96" s="60">
        <v>2162</v>
      </c>
      <c r="GT96" s="60">
        <v>2162</v>
      </c>
      <c r="GU96" s="60">
        <v>2162</v>
      </c>
      <c r="GV96" s="60">
        <v>2162</v>
      </c>
      <c r="GW96" s="60">
        <v>2162</v>
      </c>
      <c r="GX96" s="60">
        <v>2162</v>
      </c>
      <c r="GY96" s="60">
        <v>2162</v>
      </c>
      <c r="GZ96" s="122">
        <v>2162</v>
      </c>
      <c r="HA96" s="122">
        <v>2162</v>
      </c>
      <c r="HB96" s="122">
        <v>2162</v>
      </c>
      <c r="HC96" s="60">
        <v>2162</v>
      </c>
      <c r="HD96" s="60"/>
      <c r="HE96" s="60"/>
      <c r="HF96" s="60"/>
      <c r="HG96" s="60"/>
      <c r="HH96" s="60"/>
      <c r="HI96" s="60"/>
      <c r="HJ96" s="60"/>
      <c r="HK96" s="60"/>
      <c r="HL96" s="60"/>
      <c r="HM96" s="60"/>
      <c r="HN96" s="60"/>
      <c r="HO96" s="60"/>
      <c r="HP96" s="60"/>
      <c r="HQ96" s="60"/>
      <c r="HR96" s="60"/>
      <c r="HS96" s="60"/>
      <c r="HT96" s="60"/>
      <c r="HU96" s="60"/>
      <c r="HV96" s="60"/>
      <c r="HW96" s="60"/>
      <c r="HX96" s="60"/>
      <c r="HY96" s="60"/>
      <c r="HZ96" s="60"/>
      <c r="IA96" s="60"/>
      <c r="IB96" s="60"/>
      <c r="IC96" s="60"/>
      <c r="ID96" s="60"/>
      <c r="IE96" s="60"/>
    </row>
    <row r="97" spans="1:259" s="8" customFormat="1">
      <c r="A97" s="37"/>
      <c r="B97" s="6" t="s">
        <v>382</v>
      </c>
      <c r="C97" s="61">
        <f t="shared" ref="C97:BN97" si="2064">C95/C23</f>
        <v>1.1639079147640792</v>
      </c>
      <c r="D97" s="61">
        <f t="shared" si="2064"/>
        <v>1.1462432077946412</v>
      </c>
      <c r="E97" s="61">
        <f t="shared" si="2064"/>
        <v>1.1265076880581899</v>
      </c>
      <c r="F97" s="61">
        <f t="shared" si="2064"/>
        <v>1.1239206320044095</v>
      </c>
      <c r="G97" s="61">
        <f t="shared" si="2064"/>
        <v>1.0777836504580691</v>
      </c>
      <c r="H97" s="61">
        <f t="shared" si="2064"/>
        <v>1.0581164057770476</v>
      </c>
      <c r="I97" s="61">
        <f t="shared" si="2064"/>
        <v>1.038889360618154</v>
      </c>
      <c r="J97" s="61">
        <f t="shared" si="2064"/>
        <v>1.0278921280349491</v>
      </c>
      <c r="K97" s="61">
        <f t="shared" si="2064"/>
        <v>0.99423045668779464</v>
      </c>
      <c r="L97" s="61">
        <f t="shared" si="2064"/>
        <v>0.9676247631080227</v>
      </c>
      <c r="M97" s="61">
        <f t="shared" si="2064"/>
        <v>0.95761661242832807</v>
      </c>
      <c r="N97" s="61">
        <f t="shared" si="2064"/>
        <v>0.93618782451651728</v>
      </c>
      <c r="O97" s="61">
        <f t="shared" si="2064"/>
        <v>0.90918330308529949</v>
      </c>
      <c r="P97" s="61">
        <f t="shared" si="2064"/>
        <v>0.89398118678831595</v>
      </c>
      <c r="Q97" s="61">
        <f t="shared" si="2064"/>
        <v>0.88143395173664385</v>
      </c>
      <c r="R97" s="61">
        <f t="shared" si="2064"/>
        <v>0.86743886743886744</v>
      </c>
      <c r="S97" s="61">
        <f t="shared" si="2064"/>
        <v>0.86829399141630892</v>
      </c>
      <c r="T97" s="61">
        <f t="shared" si="2064"/>
        <v>0.84621920135938833</v>
      </c>
      <c r="U97" s="61">
        <f t="shared" si="2064"/>
        <v>0.83</v>
      </c>
      <c r="V97" s="61">
        <f t="shared" si="2064"/>
        <v>0.80940176283053067</v>
      </c>
      <c r="W97" s="61">
        <f t="shared" si="2064"/>
        <v>0.80118804529422682</v>
      </c>
      <c r="X97" s="61">
        <f t="shared" si="2064"/>
        <v>0.78382468672437788</v>
      </c>
      <c r="Y97" s="61">
        <f t="shared" si="2064"/>
        <v>0.75728155339805825</v>
      </c>
      <c r="Z97" s="61">
        <f t="shared" si="2064"/>
        <v>0.73493018503802932</v>
      </c>
      <c r="AA97" s="61">
        <f t="shared" si="2064"/>
        <v>0.71123317769843442</v>
      </c>
      <c r="AB97" s="61">
        <f t="shared" si="2064"/>
        <v>0.69902283647357344</v>
      </c>
      <c r="AC97" s="61">
        <f t="shared" si="2064"/>
        <v>0.68631400402841092</v>
      </c>
      <c r="AD97" s="61">
        <f t="shared" si="2064"/>
        <v>0.66938944320942972</v>
      </c>
      <c r="AE97" s="61">
        <f t="shared" si="2064"/>
        <v>0.65111133460726145</v>
      </c>
      <c r="AF97" s="61">
        <f t="shared" si="2064"/>
        <v>0.62979716912301176</v>
      </c>
      <c r="AG97" s="61">
        <f t="shared" si="2064"/>
        <v>0.61118716072692936</v>
      </c>
      <c r="AH97" s="61">
        <f t="shared" si="2064"/>
        <v>0.59825347687474006</v>
      </c>
      <c r="AI97" s="61">
        <f t="shared" si="2064"/>
        <v>0.58779734882876333</v>
      </c>
      <c r="AJ97" s="61">
        <f t="shared" si="2064"/>
        <v>0.55532681420483787</v>
      </c>
      <c r="AK97" s="61">
        <f t="shared" si="2064"/>
        <v>0.54060373262076744</v>
      </c>
      <c r="AL97" s="61">
        <f t="shared" si="2064"/>
        <v>0.52275021195849647</v>
      </c>
      <c r="AM97" s="61">
        <f t="shared" si="2064"/>
        <v>0.51246734742341482</v>
      </c>
      <c r="AN97" s="61">
        <f t="shared" si="2064"/>
        <v>0.4996912627354122</v>
      </c>
      <c r="AO97" s="61">
        <f t="shared" si="2064"/>
        <v>0.4853801169590643</v>
      </c>
      <c r="AP97" s="61">
        <f t="shared" si="2064"/>
        <v>0.47534784683725539</v>
      </c>
      <c r="AQ97" s="61">
        <f t="shared" si="2064"/>
        <v>0.46411929170549854</v>
      </c>
      <c r="AR97" s="61">
        <f t="shared" si="2064"/>
        <v>0.46285836848502176</v>
      </c>
      <c r="AS97" s="61">
        <f t="shared" si="2064"/>
        <v>0.45328198844740064</v>
      </c>
      <c r="AT97" s="61">
        <f t="shared" si="2064"/>
        <v>0.4336816720257235</v>
      </c>
      <c r="AU97" s="61">
        <f t="shared" si="2064"/>
        <v>0.4144420971768773</v>
      </c>
      <c r="AV97" s="61">
        <f t="shared" si="2064"/>
        <v>0.40942292490118576</v>
      </c>
      <c r="AW97" s="61">
        <f t="shared" si="2064"/>
        <v>0.39710482733239283</v>
      </c>
      <c r="AX97" s="61">
        <f t="shared" si="2064"/>
        <v>0.39465983906364299</v>
      </c>
      <c r="AY97" s="61">
        <f t="shared" si="2064"/>
        <v>0.39544330085819868</v>
      </c>
      <c r="AZ97" s="61">
        <f t="shared" si="2064"/>
        <v>0.38859543817527009</v>
      </c>
      <c r="BA97" s="61">
        <f t="shared" si="2064"/>
        <v>0.384635950450049</v>
      </c>
      <c r="BB97" s="61">
        <f t="shared" si="2064"/>
        <v>0.38053253394463055</v>
      </c>
      <c r="BC97" s="61">
        <f t="shared" si="2064"/>
        <v>0.37277595439626876</v>
      </c>
      <c r="BD97" s="61">
        <f t="shared" si="2064"/>
        <v>0.36179725047501954</v>
      </c>
      <c r="BE97" s="61">
        <f t="shared" si="2064"/>
        <v>0.35097040008673969</v>
      </c>
      <c r="BF97" s="61">
        <f t="shared" si="2064"/>
        <v>0.34121274409044194</v>
      </c>
      <c r="BG97" s="61">
        <f t="shared" si="2064"/>
        <v>0.33131189068856987</v>
      </c>
      <c r="BH97" s="61">
        <f t="shared" si="2064"/>
        <v>0.32292498004788506</v>
      </c>
      <c r="BI97" s="61">
        <f t="shared" si="2064"/>
        <v>0.31701882819577404</v>
      </c>
      <c r="BJ97" s="61">
        <f t="shared" si="2064"/>
        <v>0.31210528853107067</v>
      </c>
      <c r="BK97" s="61">
        <f t="shared" si="2064"/>
        <v>0.30608481868469578</v>
      </c>
      <c r="BL97" s="61">
        <f t="shared" si="2064"/>
        <v>0.3014738410673124</v>
      </c>
      <c r="BM97" s="61">
        <f t="shared" si="2064"/>
        <v>0.29515820187836234</v>
      </c>
      <c r="BN97" s="61">
        <f t="shared" si="2064"/>
        <v>0.2913525798249364</v>
      </c>
      <c r="BO97" s="61">
        <f t="shared" ref="BO97:DZ97" si="2065">BO95/BO23</f>
        <v>0.28722908671443464</v>
      </c>
      <c r="BP97" s="61">
        <f t="shared" si="2065"/>
        <v>0.28486568543330471</v>
      </c>
      <c r="BQ97" s="61">
        <f t="shared" si="2065"/>
        <v>0.2810078781170649</v>
      </c>
      <c r="BR97" s="61">
        <f t="shared" si="2065"/>
        <v>0.27799725180350393</v>
      </c>
      <c r="BS97" s="61">
        <f t="shared" si="2065"/>
        <v>0.27419423150226591</v>
      </c>
      <c r="BT97" s="61">
        <f t="shared" si="2065"/>
        <v>0.26940202238774918</v>
      </c>
      <c r="BU97" s="61">
        <f t="shared" si="2065"/>
        <v>0.26507800024567002</v>
      </c>
      <c r="BV97" s="61">
        <f t="shared" si="2065"/>
        <v>0.25854632587859422</v>
      </c>
      <c r="BW97" s="61">
        <f t="shared" si="2065"/>
        <v>0.25521346631450309</v>
      </c>
      <c r="BX97" s="61">
        <f t="shared" si="2065"/>
        <v>0.24947976878612715</v>
      </c>
      <c r="BY97" s="61">
        <f t="shared" si="2065"/>
        <v>0.2450972968880139</v>
      </c>
      <c r="BZ97" s="61">
        <f t="shared" si="2065"/>
        <v>0.23979998147976664</v>
      </c>
      <c r="CA97" s="61">
        <f t="shared" si="2065"/>
        <v>0.2349354961624299</v>
      </c>
      <c r="CB97" s="61">
        <f t="shared" si="2065"/>
        <v>0.23069933184855232</v>
      </c>
      <c r="CC97" s="61">
        <f t="shared" si="2065"/>
        <v>0.22734136320539383</v>
      </c>
      <c r="CD97" s="61">
        <f t="shared" si="2065"/>
        <v>0.22529231625835189</v>
      </c>
      <c r="CE97" s="61">
        <f t="shared" si="2065"/>
        <v>0.22047780407648951</v>
      </c>
      <c r="CF97" s="61">
        <f t="shared" si="2065"/>
        <v>0.217248322147651</v>
      </c>
      <c r="CG97" s="61">
        <f t="shared" si="2065"/>
        <v>0.21525826669548301</v>
      </c>
      <c r="CH97" s="61">
        <f t="shared" si="2065"/>
        <v>0.21563108898029876</v>
      </c>
      <c r="CI97" s="61">
        <f t="shared" si="2065"/>
        <v>0.21454135737009544</v>
      </c>
      <c r="CJ97" s="61">
        <f t="shared" si="2065"/>
        <v>0.21133036282622533</v>
      </c>
      <c r="CK97" s="61">
        <f t="shared" si="2065"/>
        <v>0.20864016500427013</v>
      </c>
      <c r="CL97" s="61">
        <f t="shared" si="2065"/>
        <v>0.20668848272008938</v>
      </c>
      <c r="CM97" s="61">
        <f t="shared" si="2065"/>
        <v>0.20348572236802814</v>
      </c>
      <c r="CN97" s="61">
        <f t="shared" si="2065"/>
        <v>0.20009890585399023</v>
      </c>
      <c r="CO97" s="61">
        <f t="shared" si="2065"/>
        <v>0.19717966679864768</v>
      </c>
      <c r="CP97" s="61">
        <f t="shared" si="2065"/>
        <v>0.19380912465572983</v>
      </c>
      <c r="CQ97" s="61">
        <f t="shared" si="2065"/>
        <v>0.19240656809569803</v>
      </c>
      <c r="CR97" s="61">
        <f t="shared" si="2065"/>
        <v>0.19016287506058246</v>
      </c>
      <c r="CS97" s="61">
        <f t="shared" si="2065"/>
        <v>0.18814024788945233</v>
      </c>
      <c r="CT97" s="61">
        <f t="shared" si="2065"/>
        <v>0.18461012019333589</v>
      </c>
      <c r="CU97" s="61">
        <f t="shared" si="2065"/>
        <v>0.18196382646823223</v>
      </c>
      <c r="CV97" s="61">
        <f t="shared" si="2065"/>
        <v>0.17866950006209553</v>
      </c>
      <c r="CW97" s="61">
        <f t="shared" si="2065"/>
        <v>0.17661742439743011</v>
      </c>
      <c r="CX97" s="61">
        <f t="shared" si="2065"/>
        <v>0.17367510361756064</v>
      </c>
      <c r="CY97" s="61">
        <f t="shared" si="2065"/>
        <v>0.17212820546907195</v>
      </c>
      <c r="CZ97" s="61">
        <f t="shared" si="2065"/>
        <v>0.17079540957657299</v>
      </c>
      <c r="DA97" s="61">
        <f t="shared" si="2065"/>
        <v>0.16852572529317592</v>
      </c>
      <c r="DB97" s="61">
        <f t="shared" si="2065"/>
        <v>0.16658518385096363</v>
      </c>
      <c r="DC97" s="61">
        <f t="shared" si="2065"/>
        <v>0.16455487068691618</v>
      </c>
      <c r="DD97" s="61">
        <f t="shared" si="2065"/>
        <v>0.16118912458918433</v>
      </c>
      <c r="DE97" s="61">
        <f t="shared" si="2065"/>
        <v>0.15923457215239689</v>
      </c>
      <c r="DF97" s="61">
        <f t="shared" si="2065"/>
        <v>0.1567592435652195</v>
      </c>
      <c r="DG97" s="61">
        <f t="shared" si="2065"/>
        <v>0.15483037774881317</v>
      </c>
      <c r="DH97" s="61">
        <f t="shared" si="2065"/>
        <v>0.15199323848429358</v>
      </c>
      <c r="DI97" s="61">
        <f t="shared" si="2065"/>
        <v>0.14946668513644551</v>
      </c>
      <c r="DJ97" s="61">
        <f t="shared" si="2065"/>
        <v>0.1477087349844283</v>
      </c>
      <c r="DK97" s="61">
        <f t="shared" si="2065"/>
        <v>0.14603282016579258</v>
      </c>
      <c r="DL97" s="61">
        <f t="shared" si="2065"/>
        <v>0.1443526539349142</v>
      </c>
      <c r="DM97" s="61">
        <f t="shared" si="2065"/>
        <v>0.14195656225674533</v>
      </c>
      <c r="DN97" s="61">
        <f t="shared" si="2065"/>
        <v>0.13931568754034862</v>
      </c>
      <c r="DO97" s="61">
        <f t="shared" si="2065"/>
        <v>0.13749163773055972</v>
      </c>
      <c r="DP97" s="61">
        <f t="shared" si="2065"/>
        <v>0.13594842611452929</v>
      </c>
      <c r="DQ97" s="61">
        <f t="shared" si="2065"/>
        <v>0.13373408112044124</v>
      </c>
      <c r="DR97" s="61">
        <f t="shared" si="2065"/>
        <v>0.13079580580641251</v>
      </c>
      <c r="DS97" s="61">
        <f t="shared" si="2065"/>
        <v>0.12944246168611104</v>
      </c>
      <c r="DT97" s="61">
        <f t="shared" si="2065"/>
        <v>0.12635030299481834</v>
      </c>
      <c r="DU97" s="61">
        <f t="shared" si="2065"/>
        <v>0.12546754782069419</v>
      </c>
      <c r="DV97" s="61">
        <f t="shared" si="2065"/>
        <v>0.12403486924034869</v>
      </c>
      <c r="DW97" s="61">
        <f t="shared" si="2065"/>
        <v>0.12363337757450181</v>
      </c>
      <c r="DX97" s="61">
        <f t="shared" si="2065"/>
        <v>0.12217630074166337</v>
      </c>
      <c r="DY97" s="61">
        <f t="shared" si="2065"/>
        <v>0.12219359587780641</v>
      </c>
      <c r="DZ97" s="61">
        <f t="shared" si="2065"/>
        <v>0.12145999643537236</v>
      </c>
      <c r="EA97" s="61">
        <f t="shared" ref="EA97:GL97" si="2066">EA95/EA23</f>
        <v>0.12001112243952174</v>
      </c>
      <c r="EB97" s="61">
        <f t="shared" si="2066"/>
        <v>0.11886314397973047</v>
      </c>
      <c r="EC97" s="61">
        <f t="shared" si="2066"/>
        <v>0.11779368819424858</v>
      </c>
      <c r="ED97" s="61">
        <f t="shared" si="2066"/>
        <v>0.11694892291017477</v>
      </c>
      <c r="EE97" s="61">
        <f t="shared" si="2066"/>
        <v>0.11577770823087584</v>
      </c>
      <c r="EF97" s="61">
        <f t="shared" si="2066"/>
        <v>0.1144534115920763</v>
      </c>
      <c r="EG97" s="61">
        <f t="shared" si="2066"/>
        <v>0.11193623403905838</v>
      </c>
      <c r="EH97" s="61">
        <f t="shared" si="2066"/>
        <v>0.11001503912722083</v>
      </c>
      <c r="EI97" s="61">
        <f t="shared" si="2066"/>
        <v>0.10862233855136658</v>
      </c>
      <c r="EJ97" s="61">
        <f t="shared" si="2066"/>
        <v>0.10692873069617639</v>
      </c>
      <c r="EK97" s="61">
        <f t="shared" si="2066"/>
        <v>0.10524005754553657</v>
      </c>
      <c r="EL97" s="61">
        <f t="shared" si="2066"/>
        <v>0.1033987095125535</v>
      </c>
      <c r="EM97" s="61">
        <f t="shared" si="2066"/>
        <v>0.10146301709073527</v>
      </c>
      <c r="EN97" s="61">
        <f t="shared" si="2066"/>
        <v>0.10029434546862896</v>
      </c>
      <c r="EO97" s="61">
        <f t="shared" si="2066"/>
        <v>9.8517070053032438E-2</v>
      </c>
      <c r="EP97" s="61">
        <f t="shared" si="2066"/>
        <v>9.7117526608312146E-2</v>
      </c>
      <c r="EQ97" s="61">
        <f t="shared" si="2066"/>
        <v>9.5178588493005686E-2</v>
      </c>
      <c r="ER97" s="61">
        <f t="shared" si="2066"/>
        <v>9.4168642452981136E-2</v>
      </c>
      <c r="ES97" s="61">
        <f t="shared" si="2066"/>
        <v>9.336938885884262E-2</v>
      </c>
      <c r="ET97" s="61">
        <f t="shared" si="2066"/>
        <v>9.2240617787023041E-2</v>
      </c>
      <c r="EU97" s="61">
        <f t="shared" si="2066"/>
        <v>9.1127908449812084E-2</v>
      </c>
      <c r="EV97" s="61">
        <f t="shared" si="2066"/>
        <v>9.0026699299143392E-2</v>
      </c>
      <c r="EW97" s="61">
        <f t="shared" si="2066"/>
        <v>8.9081527347781214E-2</v>
      </c>
      <c r="EX97" s="61">
        <f t="shared" si="2066"/>
        <v>8.819262336954671E-2</v>
      </c>
      <c r="EY97" s="61">
        <f t="shared" si="2066"/>
        <v>8.8376220053238683E-2</v>
      </c>
      <c r="EZ97" s="61">
        <f t="shared" si="2066"/>
        <v>8.7453396012319662E-2</v>
      </c>
      <c r="FA97" s="61">
        <f t="shared" si="2066"/>
        <v>8.7278904227782561E-2</v>
      </c>
      <c r="FB97" s="61">
        <f t="shared" si="2066"/>
        <v>8.8931625399223876E-2</v>
      </c>
      <c r="FC97" s="61">
        <f t="shared" si="2066"/>
        <v>8.9951022960158389E-2</v>
      </c>
      <c r="FD97" s="61">
        <f t="shared" si="2066"/>
        <v>9.021173421399159E-2</v>
      </c>
      <c r="FE97" s="61">
        <f t="shared" si="2066"/>
        <v>8.979008758486301E-2</v>
      </c>
      <c r="FF97" s="61">
        <f t="shared" si="2066"/>
        <v>8.8515176374077104E-2</v>
      </c>
      <c r="FG97" s="61">
        <f t="shared" si="2066"/>
        <v>8.795359137038597E-2</v>
      </c>
      <c r="FH97" s="61">
        <f t="shared" si="2066"/>
        <v>8.6747375402817878E-2</v>
      </c>
      <c r="FI97" s="61">
        <f t="shared" si="2066"/>
        <v>8.5862638346408129E-2</v>
      </c>
      <c r="FJ97" s="61">
        <f t="shared" si="2066"/>
        <v>8.4956170279775339E-2</v>
      </c>
      <c r="FK97" s="61">
        <f t="shared" si="2066"/>
        <v>8.4706067068782795E-2</v>
      </c>
      <c r="FL97" s="61">
        <f t="shared" si="2066"/>
        <v>8.3555968560034069E-2</v>
      </c>
      <c r="FM97" s="61">
        <f t="shared" si="2066"/>
        <v>8.3043118542320049E-2</v>
      </c>
      <c r="FN97" s="61">
        <f t="shared" si="2066"/>
        <v>8.196752445161902E-2</v>
      </c>
      <c r="FO97" s="61">
        <f t="shared" si="2066"/>
        <v>8.0824979088378129E-2</v>
      </c>
      <c r="FP97" s="61">
        <f t="shared" si="2066"/>
        <v>8.0161958358871493E-2</v>
      </c>
      <c r="FQ97" s="61">
        <f t="shared" si="2066"/>
        <v>7.9644711266392734E-2</v>
      </c>
      <c r="FR97" s="61">
        <f t="shared" si="2066"/>
        <v>7.9149576071740765E-2</v>
      </c>
      <c r="FS97" s="61">
        <f t="shared" si="2066"/>
        <v>7.8143105446118202E-2</v>
      </c>
      <c r="FT97" s="61">
        <f t="shared" si="2066"/>
        <v>7.7822321326609725E-2</v>
      </c>
      <c r="FU97" s="61">
        <f t="shared" si="2066"/>
        <v>7.6848658946981063E-2</v>
      </c>
      <c r="FV97" s="61">
        <f t="shared" si="2066"/>
        <v>7.5794205969642522E-2</v>
      </c>
      <c r="FW97" s="61">
        <f t="shared" si="2066"/>
        <v>7.5706459138508667E-2</v>
      </c>
      <c r="FX97" s="61">
        <f t="shared" si="2066"/>
        <v>7.4303618772165417E-2</v>
      </c>
      <c r="FY97" s="61">
        <f t="shared" si="2066"/>
        <v>7.3070802153523184E-2</v>
      </c>
      <c r="FZ97" s="61">
        <f t="shared" si="2066"/>
        <v>7.2584578299744934E-2</v>
      </c>
      <c r="GA97" s="61">
        <f t="shared" si="2066"/>
        <v>7.2051818546053498E-2</v>
      </c>
      <c r="GB97" s="61">
        <f t="shared" si="2066"/>
        <v>7.1059693874750973E-2</v>
      </c>
      <c r="GC97" s="61">
        <f t="shared" si="2066"/>
        <v>7.0634059058103452E-2</v>
      </c>
      <c r="GD97" s="61">
        <f t="shared" si="2066"/>
        <v>7.0544392625201582E-2</v>
      </c>
      <c r="GE97" s="61">
        <f t="shared" si="2066"/>
        <v>7.0334780081590081E-2</v>
      </c>
      <c r="GF97" s="61">
        <f t="shared" si="2066"/>
        <v>6.9460910802705902E-2</v>
      </c>
      <c r="GG97" s="61">
        <f t="shared" si="2066"/>
        <v>6.8873805825655873E-2</v>
      </c>
      <c r="GH97" s="61">
        <f t="shared" si="2066"/>
        <v>6.8222053616590783E-2</v>
      </c>
      <c r="GI97" s="61">
        <f t="shared" si="2066"/>
        <v>6.7569119013077564E-2</v>
      </c>
      <c r="GJ97" s="61">
        <f t="shared" si="2066"/>
        <v>6.6883274532390458E-2</v>
      </c>
      <c r="GK97" s="61">
        <f t="shared" si="2066"/>
        <v>6.6101357456823273E-2</v>
      </c>
      <c r="GL97" s="61">
        <f t="shared" si="2066"/>
        <v>6.5289081172662092E-2</v>
      </c>
      <c r="GM97" s="61">
        <f t="shared" ref="GM97:HC97" si="2067">GM95/GM23</f>
        <v>6.4607554513247845E-2</v>
      </c>
      <c r="GN97" s="61">
        <f t="shared" si="2067"/>
        <v>6.343358531052963E-2</v>
      </c>
      <c r="GO97" s="61">
        <f t="shared" si="2067"/>
        <v>6.2677290373798294E-2</v>
      </c>
      <c r="GP97" s="61">
        <f t="shared" si="2067"/>
        <v>6.1977655877538118E-2</v>
      </c>
      <c r="GQ97" s="61">
        <f t="shared" si="2067"/>
        <v>6.1259256777557829E-2</v>
      </c>
      <c r="GR97" s="61">
        <f t="shared" si="2067"/>
        <v>6.0602712689532233E-2</v>
      </c>
      <c r="GS97" s="61">
        <f t="shared" si="2067"/>
        <v>5.993745125860854E-2</v>
      </c>
      <c r="GT97" s="61">
        <f t="shared" si="2067"/>
        <v>5.9361738297664238E-2</v>
      </c>
      <c r="GU97" s="61">
        <f t="shared" si="2067"/>
        <v>5.8786538600813801E-2</v>
      </c>
      <c r="GV97" s="61">
        <f t="shared" si="2067"/>
        <v>5.8225612185659366E-2</v>
      </c>
      <c r="GW97" s="61">
        <f t="shared" si="2067"/>
        <v>5.768559814282747E-2</v>
      </c>
      <c r="GX97" s="61">
        <f t="shared" si="2067"/>
        <v>5.7164588761035119E-2</v>
      </c>
      <c r="GY97" s="61">
        <f t="shared" si="2067"/>
        <v>5.6647810457042466E-2</v>
      </c>
      <c r="GZ97" s="61">
        <f t="shared" si="2067"/>
        <v>5.6137288854467664E-2</v>
      </c>
      <c r="HA97" s="61">
        <f t="shared" si="2067"/>
        <v>5.5632445865867124E-2</v>
      </c>
      <c r="HB97" s="61">
        <f t="shared" si="2067"/>
        <v>5.513129114001588E-2</v>
      </c>
      <c r="HC97" s="61">
        <f t="shared" si="2067"/>
        <v>5.4627466549738081E-2</v>
      </c>
      <c r="HD97" s="61"/>
      <c r="HE97" s="61"/>
      <c r="HF97" s="61"/>
      <c r="HG97" s="61"/>
      <c r="HH97" s="61"/>
      <c r="HI97" s="61"/>
      <c r="HJ97" s="61"/>
      <c r="HK97" s="61"/>
      <c r="HL97" s="61"/>
      <c r="HM97" s="61"/>
      <c r="HN97" s="61"/>
      <c r="HO97" s="61"/>
      <c r="HP97" s="61"/>
      <c r="HQ97" s="61"/>
      <c r="HR97" s="61"/>
      <c r="HS97" s="61"/>
      <c r="HT97" s="61"/>
      <c r="HU97" s="61"/>
      <c r="HV97" s="61"/>
      <c r="HW97" s="61"/>
      <c r="HX97" s="61"/>
      <c r="HY97" s="61"/>
      <c r="HZ97" s="61"/>
      <c r="IA97" s="61"/>
      <c r="IB97" s="61"/>
      <c r="IC97" s="61"/>
      <c r="ID97" s="61"/>
      <c r="IE97" s="61"/>
    </row>
    <row r="98" spans="1:259">
      <c r="A98" s="37"/>
      <c r="B98" s="6" t="s">
        <v>379</v>
      </c>
      <c r="C98" s="61">
        <f t="shared" ref="C98:BN98" si="2068">C96/C23</f>
        <v>1.9398782343987824</v>
      </c>
      <c r="D98" s="61">
        <f t="shared" si="2068"/>
        <v>1.9104365748547871</v>
      </c>
      <c r="E98" s="61">
        <f t="shared" si="2068"/>
        <v>1.877543504281374</v>
      </c>
      <c r="F98" s="61">
        <f t="shared" si="2068"/>
        <v>1.8732316737093517</v>
      </c>
      <c r="G98" s="61">
        <f t="shared" si="2068"/>
        <v>1.7963354474982383</v>
      </c>
      <c r="H98" s="61">
        <f t="shared" si="2068"/>
        <v>1.7635561705439766</v>
      </c>
      <c r="I98" s="61">
        <f t="shared" si="2068"/>
        <v>1.7315105714528318</v>
      </c>
      <c r="J98" s="61">
        <f t="shared" si="2068"/>
        <v>1.7131815508695287</v>
      </c>
      <c r="K98" s="61">
        <f t="shared" si="2068"/>
        <v>1.6570778482041282</v>
      </c>
      <c r="L98" s="61">
        <f t="shared" si="2068"/>
        <v>1.6210518003790271</v>
      </c>
      <c r="M98" s="61">
        <f t="shared" si="2068"/>
        <v>1.5997985433131876</v>
      </c>
      <c r="N98" s="61">
        <f t="shared" si="2068"/>
        <v>1.5639250507938898</v>
      </c>
      <c r="O98" s="61">
        <f t="shared" si="2068"/>
        <v>1.5200725952813068</v>
      </c>
      <c r="P98" s="61">
        <f t="shared" si="2068"/>
        <v>1.482424499611005</v>
      </c>
      <c r="Q98" s="61">
        <f t="shared" si="2068"/>
        <v>1.4705677221369786</v>
      </c>
      <c r="R98" s="61">
        <f t="shared" si="2068"/>
        <v>1.4485538169748697</v>
      </c>
      <c r="S98" s="61">
        <f t="shared" si="2068"/>
        <v>1.4498390557939913</v>
      </c>
      <c r="T98" s="61">
        <f t="shared" si="2068"/>
        <v>1.4129795438206654</v>
      </c>
      <c r="U98" s="61">
        <f t="shared" si="2068"/>
        <v>1.3858974358974359</v>
      </c>
      <c r="V98" s="61">
        <f t="shared" si="2068"/>
        <v>1.3515034068887917</v>
      </c>
      <c r="W98" s="61">
        <f t="shared" si="2068"/>
        <v>1.3377885031866841</v>
      </c>
      <c r="X98" s="61">
        <f t="shared" si="2068"/>
        <v>1.3087959319571403</v>
      </c>
      <c r="Y98" s="61">
        <f t="shared" si="2068"/>
        <v>1.2644753772371038</v>
      </c>
      <c r="Z98" s="61">
        <f t="shared" si="2068"/>
        <v>1.2271540469973892</v>
      </c>
      <c r="AA98" s="61">
        <f t="shared" si="2068"/>
        <v>1.1875858280692118</v>
      </c>
      <c r="AB98" s="61">
        <f t="shared" si="2068"/>
        <v>1.1671975381957567</v>
      </c>
      <c r="AC98" s="61">
        <f t="shared" si="2068"/>
        <v>1.1459768896427436</v>
      </c>
      <c r="AD98" s="61">
        <f t="shared" si="2068"/>
        <v>1.117717003567182</v>
      </c>
      <c r="AE98" s="61">
        <f t="shared" si="2068"/>
        <v>1.0871970230312784</v>
      </c>
      <c r="AF98" s="61">
        <f t="shared" si="2068"/>
        <v>1.0516075684615009</v>
      </c>
      <c r="AG98" s="61">
        <f t="shared" si="2068"/>
        <v>1.0205333962709464</v>
      </c>
      <c r="AH98" s="61">
        <f t="shared" si="2068"/>
        <v>0.99893730074388942</v>
      </c>
      <c r="AI98" s="61">
        <f t="shared" si="2068"/>
        <v>0.98147811875794433</v>
      </c>
      <c r="AJ98" s="61">
        <f t="shared" si="2068"/>
        <v>0.92726025047177907</v>
      </c>
      <c r="AK98" s="61">
        <f t="shared" si="2068"/>
        <v>0.90267629744060796</v>
      </c>
      <c r="AL98" s="61">
        <f t="shared" si="2068"/>
        <v>0.87286527514231493</v>
      </c>
      <c r="AM98" s="61">
        <f t="shared" si="2068"/>
        <v>0.8556954009340616</v>
      </c>
      <c r="AN98" s="61">
        <f t="shared" si="2068"/>
        <v>0.83436245754862615</v>
      </c>
      <c r="AO98" s="61">
        <f t="shared" si="2068"/>
        <v>0.81046633678212632</v>
      </c>
      <c r="AP98" s="61">
        <f t="shared" si="2068"/>
        <v>0.79371489408568596</v>
      </c>
      <c r="AQ98" s="61">
        <f t="shared" si="2068"/>
        <v>0.77496594737974045</v>
      </c>
      <c r="AR98" s="61">
        <f t="shared" si="2068"/>
        <v>0.7728605133338099</v>
      </c>
      <c r="AS98" s="61">
        <f t="shared" si="2068"/>
        <v>0.75687029581655874</v>
      </c>
      <c r="AT98" s="61">
        <f t="shared" si="2068"/>
        <v>0.72414255091103963</v>
      </c>
      <c r="AU98" s="61">
        <f t="shared" si="2068"/>
        <v>0.69201715639203643</v>
      </c>
      <c r="AV98" s="61">
        <f t="shared" si="2068"/>
        <v>0.6836363636363636</v>
      </c>
      <c r="AW98" s="61">
        <f t="shared" si="2068"/>
        <v>0.66306814696681593</v>
      </c>
      <c r="AX98" s="61">
        <f t="shared" si="2068"/>
        <v>0.65898561326505722</v>
      </c>
      <c r="AY98" s="61">
        <f t="shared" si="2068"/>
        <v>0.66029380325565767</v>
      </c>
      <c r="AZ98" s="61">
        <f t="shared" si="2068"/>
        <v>0.64885954381752697</v>
      </c>
      <c r="BA98" s="61">
        <f t="shared" si="2068"/>
        <v>0.64224816564180254</v>
      </c>
      <c r="BB98" s="61">
        <f t="shared" si="2068"/>
        <v>0.63539646152941864</v>
      </c>
      <c r="BC98" s="61">
        <f t="shared" si="2068"/>
        <v>0.62244486670121491</v>
      </c>
      <c r="BD98" s="61">
        <f t="shared" si="2068"/>
        <v>0.60411311053984573</v>
      </c>
      <c r="BE98" s="61">
        <f t="shared" si="2068"/>
        <v>0.58603491271820451</v>
      </c>
      <c r="BF98" s="61">
        <f t="shared" si="2068"/>
        <v>0.56974200859092949</v>
      </c>
      <c r="BG98" s="61">
        <f t="shared" si="2068"/>
        <v>0.55320999974412122</v>
      </c>
      <c r="BH98" s="61">
        <f t="shared" si="2068"/>
        <v>0.53920590582601757</v>
      </c>
      <c r="BI98" s="61">
        <f t="shared" si="2068"/>
        <v>0.52934407364787106</v>
      </c>
      <c r="BJ98" s="61">
        <f t="shared" si="2068"/>
        <v>0.52113966157257863</v>
      </c>
      <c r="BK98" s="61">
        <f t="shared" si="2068"/>
        <v>0.51108694624367645</v>
      </c>
      <c r="BL98" s="61">
        <f t="shared" si="2068"/>
        <v>0.50338773894619204</v>
      </c>
      <c r="BM98" s="61">
        <f t="shared" si="2068"/>
        <v>0.4928421628521929</v>
      </c>
      <c r="BN98" s="61">
        <f t="shared" si="2068"/>
        <v>0.48648770279696674</v>
      </c>
      <c r="BO98" s="61">
        <f t="shared" ref="BO98:DZ98" si="2069">BO96/BO23</f>
        <v>0.47960247565385217</v>
      </c>
      <c r="BP98" s="61">
        <f t="shared" si="2069"/>
        <v>0.47565617230985852</v>
      </c>
      <c r="BQ98" s="61">
        <f t="shared" si="2069"/>
        <v>0.4692145756017102</v>
      </c>
      <c r="BR98" s="61">
        <f t="shared" si="2069"/>
        <v>0.46418756441085535</v>
      </c>
      <c r="BS98" s="61">
        <f t="shared" si="2069"/>
        <v>0.45783744864681719</v>
      </c>
      <c r="BT98" s="61">
        <f t="shared" si="2069"/>
        <v>0.44983562897923518</v>
      </c>
      <c r="BU98" s="61">
        <f t="shared" si="2069"/>
        <v>0.44261556729312529</v>
      </c>
      <c r="BV98" s="61">
        <f t="shared" si="2069"/>
        <v>0.43170926517571884</v>
      </c>
      <c r="BW98" s="61">
        <f t="shared" si="2069"/>
        <v>0.42614420309851386</v>
      </c>
      <c r="BX98" s="61">
        <f t="shared" si="2069"/>
        <v>0.41657032755298651</v>
      </c>
      <c r="BY98" s="61">
        <f t="shared" si="2069"/>
        <v>0.40925266903914587</v>
      </c>
      <c r="BZ98" s="61">
        <f t="shared" si="2069"/>
        <v>0.40040744513380866</v>
      </c>
      <c r="CA98" s="61">
        <f t="shared" si="2069"/>
        <v>0.39228494184675122</v>
      </c>
      <c r="CB98" s="61">
        <f t="shared" si="2069"/>
        <v>0.38521158129175948</v>
      </c>
      <c r="CC98" s="61">
        <f t="shared" si="2069"/>
        <v>0.37960459318046147</v>
      </c>
      <c r="CD98" s="61">
        <f t="shared" si="2069"/>
        <v>0.37618318485523389</v>
      </c>
      <c r="CE98" s="61">
        <f t="shared" si="2069"/>
        <v>0.36814412450831818</v>
      </c>
      <c r="CF98" s="61">
        <f t="shared" si="2069"/>
        <v>0.36275167785234902</v>
      </c>
      <c r="CG98" s="61">
        <f t="shared" si="2069"/>
        <v>0.35942877092650161</v>
      </c>
      <c r="CH98" s="61">
        <f t="shared" si="2069"/>
        <v>0.36005129315369627</v>
      </c>
      <c r="CI98" s="61">
        <f t="shared" si="2069"/>
        <v>0.35823170731707316</v>
      </c>
      <c r="CJ98" s="61">
        <f t="shared" si="2069"/>
        <v>0.352870130082097</v>
      </c>
      <c r="CK98" s="61">
        <f t="shared" si="2069"/>
        <v>0.34837815627064572</v>
      </c>
      <c r="CL98" s="61">
        <f t="shared" si="2069"/>
        <v>0.34511932317024502</v>
      </c>
      <c r="CM98" s="61">
        <f t="shared" si="2069"/>
        <v>0.33977149502600934</v>
      </c>
      <c r="CN98" s="61">
        <f t="shared" si="2069"/>
        <v>0.33411633801075602</v>
      </c>
      <c r="CO98" s="61">
        <f t="shared" si="2069"/>
        <v>0.32924192123777907</v>
      </c>
      <c r="CP98" s="61">
        <f t="shared" si="2069"/>
        <v>0.32361393845048497</v>
      </c>
      <c r="CQ98" s="61">
        <f t="shared" si="2069"/>
        <v>0.3212720112935582</v>
      </c>
      <c r="CR98" s="61">
        <f t="shared" si="2069"/>
        <v>0.31752559150523579</v>
      </c>
      <c r="CS98" s="61">
        <f t="shared" si="2069"/>
        <v>0.31414829775795178</v>
      </c>
      <c r="CT98" s="61">
        <f t="shared" si="2069"/>
        <v>0.30825384604417072</v>
      </c>
      <c r="CU98" s="61">
        <f t="shared" si="2069"/>
        <v>0.30383518135952892</v>
      </c>
      <c r="CV98" s="61">
        <f t="shared" si="2069"/>
        <v>0.2983344602519698</v>
      </c>
      <c r="CW98" s="61">
        <f t="shared" si="2069"/>
        <v>0.29490799470747908</v>
      </c>
      <c r="CX98" s="61">
        <f t="shared" si="2069"/>
        <v>0.28999503708770941</v>
      </c>
      <c r="CY98" s="61">
        <f t="shared" si="2069"/>
        <v>0.28741209470507689</v>
      </c>
      <c r="CZ98" s="61">
        <f t="shared" si="2069"/>
        <v>0.28518665083762035</v>
      </c>
      <c r="DA98" s="61">
        <f t="shared" si="2069"/>
        <v>0.28139683200791343</v>
      </c>
      <c r="DB98" s="61">
        <f t="shared" si="2069"/>
        <v>0.27815660139464271</v>
      </c>
      <c r="DC98" s="61">
        <f t="shared" si="2069"/>
        <v>0.27476647391497744</v>
      </c>
      <c r="DD98" s="61">
        <f t="shared" si="2069"/>
        <v>0.26914649935265411</v>
      </c>
      <c r="DE98" s="61">
        <f t="shared" si="2069"/>
        <v>0.26588287379787001</v>
      </c>
      <c r="DF98" s="61">
        <f t="shared" si="2069"/>
        <v>0.26174967916898717</v>
      </c>
      <c r="DG98" s="61">
        <f t="shared" si="2069"/>
        <v>0.25852894400133924</v>
      </c>
      <c r="DH98" s="61">
        <f t="shared" si="2069"/>
        <v>0.25379161384232524</v>
      </c>
      <c r="DI98" s="61">
        <f t="shared" si="2069"/>
        <v>0.2495728863646858</v>
      </c>
      <c r="DJ98" s="61">
        <f t="shared" si="2069"/>
        <v>0.24663753864406393</v>
      </c>
      <c r="DK98" s="61">
        <f t="shared" si="2069"/>
        <v>0.24383916990920881</v>
      </c>
      <c r="DL98" s="61">
        <f t="shared" si="2069"/>
        <v>0.2410337023534789</v>
      </c>
      <c r="DM98" s="61">
        <f t="shared" si="2069"/>
        <v>0.2370328140246242</v>
      </c>
      <c r="DN98" s="61">
        <f t="shared" si="2069"/>
        <v>0.232623197761997</v>
      </c>
      <c r="DO98" s="61">
        <f t="shared" si="2069"/>
        <v>0.22957747974472514</v>
      </c>
      <c r="DP98" s="61">
        <f t="shared" si="2069"/>
        <v>0.22700069297158815</v>
      </c>
      <c r="DQ98" s="61">
        <f t="shared" si="2069"/>
        <v>0.22330327724930024</v>
      </c>
      <c r="DR98" s="61">
        <f t="shared" si="2069"/>
        <v>0.21839707457017599</v>
      </c>
      <c r="DS98" s="61">
        <f t="shared" si="2069"/>
        <v>0.21613732017714862</v>
      </c>
      <c r="DT98" s="61">
        <f t="shared" si="2069"/>
        <v>0.21097416981371428</v>
      </c>
      <c r="DU98" s="61">
        <f t="shared" si="2069"/>
        <v>0.2095001841120952</v>
      </c>
      <c r="DV98" s="61">
        <f t="shared" si="2069"/>
        <v>0.20710796053261807</v>
      </c>
      <c r="DW98" s="61">
        <f t="shared" si="2069"/>
        <v>0.20643756743595376</v>
      </c>
      <c r="DX98" s="61">
        <f t="shared" si="2069"/>
        <v>0.20400460472928345</v>
      </c>
      <c r="DY98" s="61">
        <f t="shared" si="2069"/>
        <v>0.20403348338571012</v>
      </c>
      <c r="DZ98" s="61">
        <f t="shared" si="2069"/>
        <v>0.20280855135408948</v>
      </c>
      <c r="EA98" s="61">
        <f t="shared" ref="EA98:GL98" si="2070">EA96/EA23</f>
        <v>0.20038928538326073</v>
      </c>
      <c r="EB98" s="61">
        <f t="shared" si="2070"/>
        <v>0.19847244152315205</v>
      </c>
      <c r="EC98" s="61">
        <f t="shared" si="2070"/>
        <v>0.19668671136543517</v>
      </c>
      <c r="ED98" s="61">
        <f t="shared" si="2070"/>
        <v>0.19527615950864832</v>
      </c>
      <c r="EE98" s="61">
        <f t="shared" si="2070"/>
        <v>0.19332051683283408</v>
      </c>
      <c r="EF98" s="61">
        <f t="shared" si="2070"/>
        <v>0.19110926464478606</v>
      </c>
      <c r="EG98" s="61">
        <f t="shared" si="2070"/>
        <v>0.18690619245632084</v>
      </c>
      <c r="EH98" s="61">
        <f t="shared" si="2070"/>
        <v>0.18369826582719448</v>
      </c>
      <c r="EI98" s="61">
        <f t="shared" si="2070"/>
        <v>0.18137279575846041</v>
      </c>
      <c r="EJ98" s="61">
        <f t="shared" si="2070"/>
        <v>0.17854488397060039</v>
      </c>
      <c r="EK98" s="61">
        <f t="shared" si="2070"/>
        <v>0.17572521193500931</v>
      </c>
      <c r="EL98" s="61">
        <f t="shared" si="2070"/>
        <v>0.17265061010668881</v>
      </c>
      <c r="EM98" s="61">
        <f t="shared" si="2070"/>
        <v>0.1694184761740575</v>
      </c>
      <c r="EN98" s="61">
        <f t="shared" si="2070"/>
        <v>0.16746707978311387</v>
      </c>
      <c r="EO98" s="61">
        <f t="shared" si="2070"/>
        <v>0.16449946358870568</v>
      </c>
      <c r="EP98" s="61">
        <f t="shared" si="2070"/>
        <v>0.16216256759898892</v>
      </c>
      <c r="EQ98" s="61">
        <f t="shared" si="2070"/>
        <v>0.15892501415035395</v>
      </c>
      <c r="ER98" s="61">
        <f t="shared" si="2070"/>
        <v>0.15723865074401083</v>
      </c>
      <c r="ES98" s="61">
        <f t="shared" si="2070"/>
        <v>0.1559040923021453</v>
      </c>
      <c r="ET98" s="61">
        <f t="shared" si="2070"/>
        <v>0.15401932009232611</v>
      </c>
      <c r="EU98" s="61">
        <f t="shared" si="2070"/>
        <v>0.15216136705938657</v>
      </c>
      <c r="EV98" s="61">
        <f t="shared" si="2070"/>
        <v>0.15032261653131607</v>
      </c>
      <c r="EW98" s="61">
        <f t="shared" si="2070"/>
        <v>0.14874441004471964</v>
      </c>
      <c r="EX98" s="61">
        <f t="shared" si="2070"/>
        <v>0.14726015734087117</v>
      </c>
      <c r="EY98" s="61">
        <f t="shared" si="2070"/>
        <v>0.14756671899529042</v>
      </c>
      <c r="EZ98" s="61">
        <f t="shared" si="2070"/>
        <v>0.14602582806505646</v>
      </c>
      <c r="FA98" s="61">
        <f t="shared" si="2070"/>
        <v>0.14573446937014667</v>
      </c>
      <c r="FB98" s="61">
        <f t="shared" si="2070"/>
        <v>0.14849411037466945</v>
      </c>
      <c r="FC98" s="61">
        <f t="shared" si="2070"/>
        <v>0.15019625551425891</v>
      </c>
      <c r="FD98" s="61">
        <f t="shared" si="2070"/>
        <v>0.15063157968076138</v>
      </c>
      <c r="FE98" s="61">
        <f t="shared" si="2070"/>
        <v>0.14992753271429859</v>
      </c>
      <c r="FF98" s="61">
        <f t="shared" si="2070"/>
        <v>0.14779874213836477</v>
      </c>
      <c r="FG98" s="61">
        <f t="shared" si="2070"/>
        <v>0.14686103223878164</v>
      </c>
      <c r="FH98" s="61">
        <f t="shared" si="2070"/>
        <v>0.14484694595373204</v>
      </c>
      <c r="FI98" s="61">
        <f t="shared" si="2070"/>
        <v>0.14336965099238058</v>
      </c>
      <c r="FJ98" s="61">
        <f t="shared" si="2070"/>
        <v>0.14185607054747784</v>
      </c>
      <c r="FK98" s="61">
        <f t="shared" si="2070"/>
        <v>0.14143845922359313</v>
      </c>
      <c r="FL98" s="61">
        <f t="shared" si="2070"/>
        <v>0.13951807539913011</v>
      </c>
      <c r="FM98" s="61">
        <f t="shared" si="2070"/>
        <v>0.13866174103220263</v>
      </c>
      <c r="FN98" s="61">
        <f t="shared" si="2070"/>
        <v>0.1368657614028424</v>
      </c>
      <c r="FO98" s="61">
        <f t="shared" si="2070"/>
        <v>0.13495798948800861</v>
      </c>
      <c r="FP98" s="61">
        <f t="shared" si="2070"/>
        <v>0.13385090668202052</v>
      </c>
      <c r="FQ98" s="61">
        <f t="shared" si="2070"/>
        <v>0.13298723027335579</v>
      </c>
      <c r="FR98" s="61">
        <f t="shared" si="2070"/>
        <v>0.13216047533758382</v>
      </c>
      <c r="FS98" s="61">
        <f t="shared" si="2070"/>
        <v>0.13047991502510622</v>
      </c>
      <c r="FT98" s="61">
        <f t="shared" si="2070"/>
        <v>0.12994428383389731</v>
      </c>
      <c r="FU98" s="61">
        <f t="shared" si="2070"/>
        <v>0.12831850528527422</v>
      </c>
      <c r="FV98" s="61">
        <f t="shared" si="2070"/>
        <v>0.12655782615567432</v>
      </c>
      <c r="FW98" s="61">
        <f t="shared" si="2070"/>
        <v>0.12641131036257008</v>
      </c>
      <c r="FX98" s="61">
        <f t="shared" si="2070"/>
        <v>0.12406890931836702</v>
      </c>
      <c r="FY98" s="61">
        <f t="shared" si="2070"/>
        <v>0.12201040643799592</v>
      </c>
      <c r="FZ98" s="61">
        <f t="shared" si="2070"/>
        <v>0.12119853126664237</v>
      </c>
      <c r="GA98" s="61">
        <f t="shared" si="2070"/>
        <v>0.12030895249966611</v>
      </c>
      <c r="GB98" s="61">
        <f t="shared" si="2070"/>
        <v>0.11865234642972786</v>
      </c>
      <c r="GC98" s="61">
        <f t="shared" si="2070"/>
        <v>0.1179416401634381</v>
      </c>
      <c r="GD98" s="61">
        <f t="shared" si="2070"/>
        <v>0.11779191910386609</v>
      </c>
      <c r="GE98" s="61">
        <f t="shared" si="2070"/>
        <v>0.11744191731263344</v>
      </c>
      <c r="GF98" s="61">
        <f t="shared" si="2070"/>
        <v>0.11598276888743449</v>
      </c>
      <c r="GG98" s="61">
        <f t="shared" si="2070"/>
        <v>0.11500244686057151</v>
      </c>
      <c r="GH98" s="61">
        <f t="shared" si="2070"/>
        <v>0.1139141797336031</v>
      </c>
      <c r="GI98" s="61">
        <f t="shared" si="2070"/>
        <v>0.11282393829647334</v>
      </c>
      <c r="GJ98" s="61">
        <f t="shared" si="2070"/>
        <v>0.11167874539622194</v>
      </c>
      <c r="GK98" s="61">
        <f t="shared" si="2070"/>
        <v>0.11037313470933884</v>
      </c>
      <c r="GL98" s="61">
        <f t="shared" si="2070"/>
        <v>0.10901683155336379</v>
      </c>
      <c r="GM98" s="61">
        <f t="shared" ref="GM98:HC98" si="2071">GM96/GM23</f>
        <v>0.10787884836086023</v>
      </c>
      <c r="GN98" s="61">
        <f t="shared" si="2071"/>
        <v>0.10591860630318588</v>
      </c>
      <c r="GO98" s="61">
        <f t="shared" si="2071"/>
        <v>0.1046557783349953</v>
      </c>
      <c r="GP98" s="61">
        <f t="shared" si="2071"/>
        <v>0.10348755947423341</v>
      </c>
      <c r="GQ98" s="61">
        <f t="shared" si="2071"/>
        <v>0.10228800830481929</v>
      </c>
      <c r="GR98" s="61">
        <f t="shared" si="2071"/>
        <v>0.10119173990945991</v>
      </c>
      <c r="GS98" s="61">
        <f t="shared" si="2071"/>
        <v>0.10008091567895556</v>
      </c>
      <c r="GT98" s="61">
        <f t="shared" si="2071"/>
        <v>9.9119615538731914E-2</v>
      </c>
      <c r="GU98" s="61">
        <f t="shared" si="2071"/>
        <v>9.8159172424281321E-2</v>
      </c>
      <c r="GV98" s="61">
        <f t="shared" si="2071"/>
        <v>9.7222562206823876E-2</v>
      </c>
      <c r="GW98" s="61">
        <f t="shared" si="2071"/>
        <v>9.6320870547415033E-2</v>
      </c>
      <c r="GX98" s="61">
        <f t="shared" si="2071"/>
        <v>9.5450912033795132E-2</v>
      </c>
      <c r="GY98" s="61">
        <f t="shared" si="2071"/>
        <v>9.4588018387492909E-2</v>
      </c>
      <c r="GZ98" s="61">
        <f t="shared" si="2071"/>
        <v>9.3735571905590898E-2</v>
      </c>
      <c r="HA98" s="61">
        <f t="shared" si="2071"/>
        <v>9.2892607323142348E-2</v>
      </c>
      <c r="HB98" s="61">
        <f t="shared" si="2071"/>
        <v>9.2055801239353058E-2</v>
      </c>
      <c r="HC98" s="61">
        <f t="shared" si="2071"/>
        <v>9.1214537133560203E-2</v>
      </c>
      <c r="HD98" s="61"/>
      <c r="HE98" s="61"/>
      <c r="HF98" s="61"/>
      <c r="HG98" s="61"/>
      <c r="HH98" s="61"/>
      <c r="HI98" s="61"/>
      <c r="HJ98" s="61"/>
      <c r="HK98" s="61"/>
      <c r="HL98" s="61"/>
      <c r="HM98" s="61"/>
      <c r="HN98" s="61"/>
      <c r="HO98" s="61"/>
      <c r="HP98" s="61"/>
      <c r="HQ98" s="61"/>
      <c r="HR98" s="61"/>
      <c r="HS98" s="61"/>
      <c r="HT98" s="61"/>
      <c r="HU98" s="61"/>
      <c r="HV98" s="61"/>
      <c r="HW98" s="61"/>
      <c r="HX98" s="61"/>
      <c r="HY98" s="61"/>
      <c r="HZ98" s="61"/>
      <c r="IA98" s="61"/>
      <c r="IB98" s="61"/>
      <c r="IC98" s="61"/>
      <c r="ID98" s="61"/>
      <c r="IE98" s="61"/>
      <c r="IW98"/>
      <c r="IX98"/>
      <c r="IY98"/>
    </row>
    <row r="99" spans="1:259">
      <c r="A99" s="37"/>
      <c r="B99" s="6" t="s">
        <v>383</v>
      </c>
      <c r="C99" s="61" t="e">
        <f>#REF!*C53*100</f>
        <v>#REF!</v>
      </c>
      <c r="D99" s="61" t="e">
        <f>#REF!*D53*100</f>
        <v>#REF!</v>
      </c>
      <c r="E99" s="61" t="e">
        <f>#REF!*E53*100</f>
        <v>#REF!</v>
      </c>
      <c r="F99" s="61" t="e">
        <f>#REF!*F53*100</f>
        <v>#REF!</v>
      </c>
      <c r="G99" s="61" t="e">
        <f>#REF!*G53*100</f>
        <v>#REF!</v>
      </c>
      <c r="H99" s="61" t="e">
        <f>#REF!*H53*100</f>
        <v>#REF!</v>
      </c>
      <c r="I99" s="61" t="e">
        <f>#REF!*I53*100</f>
        <v>#REF!</v>
      </c>
      <c r="J99" s="61" t="e">
        <f>#REF!*J53*100</f>
        <v>#REF!</v>
      </c>
      <c r="K99" s="61" t="e">
        <f>#REF!*K53*100</f>
        <v>#REF!</v>
      </c>
      <c r="L99" s="61">
        <f t="shared" ref="L99:BW99" si="2072">K97*L53*100</f>
        <v>2.9018918387284622</v>
      </c>
      <c r="M99" s="61">
        <f t="shared" si="2072"/>
        <v>2.8634536842186811</v>
      </c>
      <c r="N99" s="61">
        <f t="shared" si="2072"/>
        <v>2.9010042393626048</v>
      </c>
      <c r="O99" s="61">
        <f t="shared" si="2072"/>
        <v>2.9286667379900582</v>
      </c>
      <c r="P99" s="61">
        <f t="shared" si="2072"/>
        <v>2.9937847014902155</v>
      </c>
      <c r="Q99" s="61">
        <f t="shared" si="2072"/>
        <v>3.0269502105797055</v>
      </c>
      <c r="R99" s="61">
        <f t="shared" si="2072"/>
        <v>3.0709234461239956</v>
      </c>
      <c r="S99" s="61">
        <f t="shared" si="2072"/>
        <v>3.1241702504446534</v>
      </c>
      <c r="T99" s="61">
        <f t="shared" si="2072"/>
        <v>3.2265483752710127</v>
      </c>
      <c r="U99" s="61">
        <f t="shared" si="2072"/>
        <v>3.1524478280237118</v>
      </c>
      <c r="V99" s="61">
        <f t="shared" si="2072"/>
        <v>3.0634974997128728</v>
      </c>
      <c r="W99" s="61">
        <f t="shared" si="2072"/>
        <v>2.8851798215089088</v>
      </c>
      <c r="X99" s="61">
        <f t="shared" si="2072"/>
        <v>2.7345664192302683</v>
      </c>
      <c r="Y99" s="61">
        <f t="shared" si="2072"/>
        <v>2.6088279747360907</v>
      </c>
      <c r="Z99" s="61">
        <f t="shared" si="2072"/>
        <v>2.4681942820348262</v>
      </c>
      <c r="AA99" s="61">
        <f t="shared" si="2072"/>
        <v>2.3204375306334257</v>
      </c>
      <c r="AB99" s="61">
        <f t="shared" si="2072"/>
        <v>2.2134921652940318</v>
      </c>
      <c r="AC99" s="61">
        <f t="shared" si="2072"/>
        <v>2.1728756512147762</v>
      </c>
      <c r="AD99" s="61">
        <f t="shared" si="2072"/>
        <v>2.1491583534588332</v>
      </c>
      <c r="AE99" s="61">
        <f t="shared" si="2072"/>
        <v>2.1735276145541009</v>
      </c>
      <c r="AF99" s="61">
        <f t="shared" si="2072"/>
        <v>2.1445183309146088</v>
      </c>
      <c r="AG99" s="61">
        <f t="shared" si="2072"/>
        <v>2.1028359156126051</v>
      </c>
      <c r="AH99" s="61">
        <f t="shared" si="2072"/>
        <v>2.0795153455975566</v>
      </c>
      <c r="AI99" s="61">
        <f t="shared" si="2072"/>
        <v>2.0647118866817973</v>
      </c>
      <c r="AJ99" s="61">
        <f t="shared" si="2072"/>
        <v>2.1393754622965444</v>
      </c>
      <c r="AK99" s="61">
        <f t="shared" si="2072"/>
        <v>2.0135609549031508</v>
      </c>
      <c r="AL99" s="61">
        <f t="shared" si="2072"/>
        <v>1.9357586785167726</v>
      </c>
      <c r="AM99" s="61">
        <f t="shared" si="2072"/>
        <v>1.8160770787230625</v>
      </c>
      <c r="AN99" s="61">
        <f t="shared" si="2072"/>
        <v>1.6858365479442041</v>
      </c>
      <c r="AO99" s="61">
        <f t="shared" si="2072"/>
        <v>1.553908337479688</v>
      </c>
      <c r="AP99" s="61">
        <f t="shared" si="2072"/>
        <v>1.4094030058248028</v>
      </c>
      <c r="AQ99" s="61">
        <f t="shared" si="2072"/>
        <v>1.2102782923490278</v>
      </c>
      <c r="AR99" s="61">
        <f t="shared" si="2072"/>
        <v>0.98342470299836326</v>
      </c>
      <c r="AS99" s="61">
        <f t="shared" si="2072"/>
        <v>0.9317796021393</v>
      </c>
      <c r="AT99" s="61">
        <f t="shared" si="2072"/>
        <v>0.91059896068703128</v>
      </c>
      <c r="AU99" s="61">
        <f t="shared" si="2072"/>
        <v>0.92274831097411469</v>
      </c>
      <c r="AV99" s="61">
        <f t="shared" si="2072"/>
        <v>1.0222585030049358</v>
      </c>
      <c r="AW99" s="61">
        <f t="shared" si="2072"/>
        <v>1.0822025194573701</v>
      </c>
      <c r="AX99" s="61">
        <f t="shared" si="2072"/>
        <v>1.1253965478188239</v>
      </c>
      <c r="AY99" s="61">
        <f t="shared" si="2072"/>
        <v>1.2786204163818031</v>
      </c>
      <c r="AZ99" s="61">
        <f t="shared" si="2072"/>
        <v>1.3160863035950712</v>
      </c>
      <c r="BA99" s="61">
        <f t="shared" si="2072"/>
        <v>1.3245213528603637</v>
      </c>
      <c r="BB99" s="61">
        <f t="shared" si="2072"/>
        <v>1.3194360837670021</v>
      </c>
      <c r="BC99" s="61">
        <f t="shared" si="2072"/>
        <v>1.236943438554972</v>
      </c>
      <c r="BD99" s="61">
        <f t="shared" si="2072"/>
        <v>1.199901869692654</v>
      </c>
      <c r="BE99" s="61">
        <f t="shared" si="2072"/>
        <v>1.1731319712445136</v>
      </c>
      <c r="BF99" s="61">
        <f t="shared" si="2072"/>
        <v>1.1556260218925021</v>
      </c>
      <c r="BG99" s="61">
        <f t="shared" si="2072"/>
        <v>1.1641071800908991</v>
      </c>
      <c r="BH99" s="61">
        <f t="shared" si="2072"/>
        <v>1.1758559127501862</v>
      </c>
      <c r="BI99" s="61">
        <f t="shared" si="2072"/>
        <v>1.1686575128844496</v>
      </c>
      <c r="BJ99" s="61">
        <f t="shared" si="2072"/>
        <v>1.1687784990548935</v>
      </c>
      <c r="BK99" s="61">
        <f t="shared" si="2072"/>
        <v>1.176077288864966</v>
      </c>
      <c r="BL99" s="61">
        <f t="shared" si="2072"/>
        <v>1.1632616143404437</v>
      </c>
      <c r="BM99" s="61">
        <f t="shared" si="2072"/>
        <v>1.1473475518348946</v>
      </c>
      <c r="BN99" s="61">
        <f t="shared" si="2072"/>
        <v>1.1187352293350967</v>
      </c>
      <c r="BO99" s="61">
        <f t="shared" si="2072"/>
        <v>1.0763215653804954</v>
      </c>
      <c r="BP99" s="61">
        <f t="shared" si="2072"/>
        <v>1.0499452192822822</v>
      </c>
      <c r="BQ99" s="61">
        <f t="shared" si="2072"/>
        <v>1.0290585761752555</v>
      </c>
      <c r="BR99" s="61">
        <f t="shared" si="2072"/>
        <v>1.001905506544609</v>
      </c>
      <c r="BS99" s="61">
        <f t="shared" si="2072"/>
        <v>0.97701426120938939</v>
      </c>
      <c r="BT99" s="61">
        <f t="shared" si="2072"/>
        <v>0.94997673440873043</v>
      </c>
      <c r="BU99" s="61">
        <f t="shared" si="2072"/>
        <v>0.92278841850364413</v>
      </c>
      <c r="BV99" s="61">
        <f t="shared" si="2072"/>
        <v>0.89650719429123638</v>
      </c>
      <c r="BW99" s="61">
        <f t="shared" si="2072"/>
        <v>0.8658735804442127</v>
      </c>
      <c r="BX99" s="61">
        <f t="shared" ref="BX99:EI99" si="2073">BW97*BX53*100</f>
        <v>0.84642898496737007</v>
      </c>
      <c r="BY99" s="61">
        <f t="shared" si="2073"/>
        <v>0.81715839409373658</v>
      </c>
      <c r="BZ99" s="61">
        <f t="shared" si="2073"/>
        <v>0.79516310146391245</v>
      </c>
      <c r="CA99" s="61">
        <f t="shared" si="2073"/>
        <v>0.76736829716582655</v>
      </c>
      <c r="CB99" s="61">
        <f t="shared" si="2073"/>
        <v>0.75006320756166733</v>
      </c>
      <c r="CC99" s="61">
        <f t="shared" si="2073"/>
        <v>0.72452975735532776</v>
      </c>
      <c r="CD99" s="61">
        <f t="shared" si="2073"/>
        <v>0.69936529308648332</v>
      </c>
      <c r="CE99" s="61">
        <f t="shared" si="2073"/>
        <v>0.67590226094325356</v>
      </c>
      <c r="CF99" s="61">
        <f t="shared" si="2073"/>
        <v>0.64020849094991705</v>
      </c>
      <c r="CG99" s="61">
        <f t="shared" si="2073"/>
        <v>0.61220116351885934</v>
      </c>
      <c r="CH99" s="61">
        <f t="shared" si="2073"/>
        <v>0.58942354508650741</v>
      </c>
      <c r="CI99" s="61">
        <f t="shared" si="2073"/>
        <v>0.56623313228674799</v>
      </c>
      <c r="CJ99" s="61">
        <f t="shared" si="2073"/>
        <v>0.54156133198330958</v>
      </c>
      <c r="CK99" s="61">
        <f t="shared" si="2073"/>
        <v>0.52035197466916883</v>
      </c>
      <c r="CL99" s="61">
        <f t="shared" si="2073"/>
        <v>0.5053637547307166</v>
      </c>
      <c r="CM99" s="61">
        <f t="shared" si="2073"/>
        <v>0.49762323464947883</v>
      </c>
      <c r="CN99" s="61">
        <f t="shared" si="2073"/>
        <v>0.48614285851864508</v>
      </c>
      <c r="CO99" s="61">
        <f t="shared" si="2073"/>
        <v>0.47767191099875778</v>
      </c>
      <c r="CP99" s="61">
        <f t="shared" si="2073"/>
        <v>0.47192501245724638</v>
      </c>
      <c r="CQ99" s="61">
        <f t="shared" si="2073"/>
        <v>0.47208363619241722</v>
      </c>
      <c r="CR99" s="61">
        <f t="shared" si="2073"/>
        <v>0.47512429075717982</v>
      </c>
      <c r="CS99" s="61">
        <f t="shared" si="2073"/>
        <v>0.47355112369826075</v>
      </c>
      <c r="CT99" s="61">
        <f t="shared" si="2073"/>
        <v>0.47085389085813489</v>
      </c>
      <c r="CU99" s="61">
        <f t="shared" si="2073"/>
        <v>0.46644498684807439</v>
      </c>
      <c r="CV99" s="61">
        <f t="shared" si="2073"/>
        <v>0.45973286362111571</v>
      </c>
      <c r="CW99" s="61">
        <f t="shared" si="2073"/>
        <v>0.45346037094772024</v>
      </c>
      <c r="CX99" s="61">
        <f t="shared" si="2073"/>
        <v>0.45090965142537698</v>
      </c>
      <c r="CY99" s="61">
        <f t="shared" si="2073"/>
        <v>0.44460489978422701</v>
      </c>
      <c r="CZ99" s="61">
        <f t="shared" si="2073"/>
        <v>0.43388517780592423</v>
      </c>
      <c r="DA99" s="61">
        <f t="shared" si="2073"/>
        <v>0.4388875507652939</v>
      </c>
      <c r="DB99" s="61">
        <f t="shared" si="2073"/>
        <v>0.44688085099103042</v>
      </c>
      <c r="DC99" s="61">
        <f t="shared" si="2073"/>
        <v>0.46202781108264707</v>
      </c>
      <c r="DD99" s="61">
        <f t="shared" si="2073"/>
        <v>0.47911714629480379</v>
      </c>
      <c r="DE99" s="61">
        <f t="shared" si="2073"/>
        <v>0.49230367404448422</v>
      </c>
      <c r="DF99" s="61">
        <f t="shared" si="2073"/>
        <v>0.5132481418472421</v>
      </c>
      <c r="DG99" s="61">
        <f t="shared" si="2073"/>
        <v>0.54324786330500607</v>
      </c>
      <c r="DH99" s="61">
        <f t="shared" si="2073"/>
        <v>0.57091326818952781</v>
      </c>
      <c r="DI99" s="61">
        <f t="shared" si="2073"/>
        <v>0.58283283966019039</v>
      </c>
      <c r="DJ99" s="61">
        <f t="shared" si="2073"/>
        <v>0.59291016274108199</v>
      </c>
      <c r="DK99" s="61">
        <f t="shared" si="2073"/>
        <v>0.6011967866294321</v>
      </c>
      <c r="DL99" s="61">
        <f t="shared" si="2073"/>
        <v>0.60742824990712707</v>
      </c>
      <c r="DM99" s="61">
        <f t="shared" si="2073"/>
        <v>0.61038155018551943</v>
      </c>
      <c r="DN99" s="61">
        <f t="shared" si="2073"/>
        <v>0.60672512405763301</v>
      </c>
      <c r="DO99" s="61">
        <f t="shared" si="2073"/>
        <v>0.59390812191134323</v>
      </c>
      <c r="DP99" s="61">
        <f t="shared" si="2073"/>
        <v>0.59717295035631746</v>
      </c>
      <c r="DQ99" s="61">
        <f t="shared" si="2073"/>
        <v>0.59096058599784063</v>
      </c>
      <c r="DR99" s="61">
        <f t="shared" si="2073"/>
        <v>0.57730250807598693</v>
      </c>
      <c r="DS99" s="61">
        <f t="shared" si="2073"/>
        <v>0.55773340394714654</v>
      </c>
      <c r="DT99" s="61">
        <f t="shared" si="2073"/>
        <v>0.54782076100235921</v>
      </c>
      <c r="DU99" s="61">
        <f t="shared" si="2073"/>
        <v>0.52183881799657295</v>
      </c>
      <c r="DV99" s="61">
        <f t="shared" si="2073"/>
        <v>0.50055369347097567</v>
      </c>
      <c r="DW99" s="61">
        <f t="shared" si="2073"/>
        <v>0.46737164606360498</v>
      </c>
      <c r="DX99" s="61">
        <f t="shared" si="2073"/>
        <v>0.43809569109730861</v>
      </c>
      <c r="DY99" s="61">
        <f t="shared" si="2073"/>
        <v>0.41260794569922404</v>
      </c>
      <c r="DZ99" s="61">
        <f t="shared" si="2073"/>
        <v>0.3928420274242837</v>
      </c>
      <c r="EA99" s="61">
        <f t="shared" si="2073"/>
        <v>0.36794954713255801</v>
      </c>
      <c r="EB99" s="61">
        <f t="shared" si="2073"/>
        <v>0.34503496984025778</v>
      </c>
      <c r="EC99" s="61">
        <f t="shared" si="2073"/>
        <v>0.32977413245562387</v>
      </c>
      <c r="ED99" s="61">
        <f t="shared" si="2073"/>
        <v>0.31796526060543218</v>
      </c>
      <c r="EE99" s="61">
        <f t="shared" si="2073"/>
        <v>0.31596313657627978</v>
      </c>
      <c r="EF99" s="61">
        <f t="shared" si="2073"/>
        <v>0.30666499135135644</v>
      </c>
      <c r="EG99" s="61">
        <f t="shared" si="2073"/>
        <v>0.30083293956514962</v>
      </c>
      <c r="EH99" s="61">
        <f t="shared" si="2073"/>
        <v>0.29422097732581659</v>
      </c>
      <c r="EI99" s="61">
        <f t="shared" si="2073"/>
        <v>0.29260962135277402</v>
      </c>
      <c r="EJ99" s="61">
        <f t="shared" ref="EJ99:GU99" si="2074">EI97*EJ53*100</f>
        <v>0.29837266268008411</v>
      </c>
      <c r="EK99" s="61">
        <f t="shared" si="2074"/>
        <v>0.29322084211129806</v>
      </c>
      <c r="EL99" s="61">
        <f t="shared" si="2074"/>
        <v>0.28603744896719363</v>
      </c>
      <c r="EM99" s="61">
        <f t="shared" si="2074"/>
        <v>0.27770220254028682</v>
      </c>
      <c r="EN99" s="61">
        <f t="shared" si="2074"/>
        <v>0.26230316919124363</v>
      </c>
      <c r="EO99" s="61">
        <f t="shared" si="2074"/>
        <v>0.25048607804184703</v>
      </c>
      <c r="EP99" s="61">
        <f t="shared" si="2074"/>
        <v>0.23595857950699434</v>
      </c>
      <c r="EQ99" s="61">
        <f t="shared" si="2074"/>
        <v>0.21524381128976883</v>
      </c>
      <c r="ER99" s="61">
        <f t="shared" si="2074"/>
        <v>0.19856332484599165</v>
      </c>
      <c r="ES99" s="61">
        <f t="shared" si="2074"/>
        <v>0.18891571647264785</v>
      </c>
      <c r="ET99" s="61">
        <f t="shared" si="2074"/>
        <v>0.18192552373780124</v>
      </c>
      <c r="EU99" s="61">
        <f t="shared" si="2074"/>
        <v>0.17861186268016602</v>
      </c>
      <c r="EV99" s="61">
        <f t="shared" si="2074"/>
        <v>0.17704130306758009</v>
      </c>
      <c r="EW99" s="61">
        <f t="shared" si="2074"/>
        <v>0.17194174107694221</v>
      </c>
      <c r="EX99" s="61">
        <f t="shared" si="2074"/>
        <v>0.16724586106821288</v>
      </c>
      <c r="EY99" s="61">
        <f t="shared" si="2074"/>
        <v>0.164119648900938</v>
      </c>
      <c r="EZ99" s="61">
        <f t="shared" si="2074"/>
        <v>0.16256305486473868</v>
      </c>
      <c r="FA99" s="61">
        <f t="shared" si="2074"/>
        <v>0.15430879835879846</v>
      </c>
      <c r="FB99" s="61">
        <f t="shared" si="2074"/>
        <v>0.14532184163763587</v>
      </c>
      <c r="FC99" s="61">
        <f t="shared" si="2074"/>
        <v>0.13416347218652394</v>
      </c>
      <c r="FD99" s="61">
        <f t="shared" si="2074"/>
        <v>0.11568861055095507</v>
      </c>
      <c r="FE99" s="61">
        <f t="shared" si="2074"/>
        <v>0.10636825594467406</v>
      </c>
      <c r="FF99" s="61">
        <f t="shared" si="2074"/>
        <v>9.8598557966170161E-2</v>
      </c>
      <c r="FG99" s="61">
        <f t="shared" si="2074"/>
        <v>8.9210472960216225E-2</v>
      </c>
      <c r="FH99" s="61">
        <f t="shared" si="2074"/>
        <v>8.8203084744170948E-2</v>
      </c>
      <c r="FI99" s="61">
        <f t="shared" si="2074"/>
        <v>8.7636172930328132E-2</v>
      </c>
      <c r="FJ99" s="61">
        <f t="shared" si="2074"/>
        <v>9.0134289473443971E-2</v>
      </c>
      <c r="FK99" s="61">
        <f t="shared" si="2074"/>
        <v>0.10279240230696159</v>
      </c>
      <c r="FL99" s="61">
        <f t="shared" si="2074"/>
        <v>0.10760609683809531</v>
      </c>
      <c r="FM99" s="61">
        <f t="shared" si="2074"/>
        <v>0.11114626961794681</v>
      </c>
      <c r="FN99" s="61">
        <f t="shared" si="2074"/>
        <v>0.11559073262949367</v>
      </c>
      <c r="FO99" s="61">
        <f t="shared" si="2074"/>
        <v>0.11770166317799184</v>
      </c>
      <c r="FP99" s="61">
        <f t="shared" si="2074"/>
        <v>0.12312386344498004</v>
      </c>
      <c r="FQ99" s="61">
        <f t="shared" si="2074"/>
        <v>0.12612492874422349</v>
      </c>
      <c r="FR99" s="61">
        <f t="shared" si="2074"/>
        <v>0.12886465422108409</v>
      </c>
      <c r="FS99" s="61">
        <f t="shared" si="2074"/>
        <v>0.13174292095043011</v>
      </c>
      <c r="FT99" s="61">
        <f t="shared" si="2074"/>
        <v>0.13159163804644436</v>
      </c>
      <c r="FU99" s="61">
        <f t="shared" si="2074"/>
        <v>0.13273430059378682</v>
      </c>
      <c r="FV99" s="61">
        <f t="shared" si="2074"/>
        <v>0.13198062950045725</v>
      </c>
      <c r="FW99" s="61">
        <f t="shared" si="2074"/>
        <v>0.12907422879115238</v>
      </c>
      <c r="FX99" s="61">
        <f t="shared" si="2074"/>
        <v>0.12998654201880094</v>
      </c>
      <c r="FY99" s="61">
        <f t="shared" si="2074"/>
        <v>0.12808055680105274</v>
      </c>
      <c r="FZ99" s="61">
        <f t="shared" si="2074"/>
        <v>0.12678334276218495</v>
      </c>
      <c r="GA99" s="61">
        <f t="shared" si="2074"/>
        <v>0.12691845886465572</v>
      </c>
      <c r="GB99" s="61">
        <f t="shared" si="2074"/>
        <v>0.12761267816991925</v>
      </c>
      <c r="GC99" s="61">
        <f t="shared" si="2074"/>
        <v>0.12562915990129236</v>
      </c>
      <c r="GD99" s="61">
        <f t="shared" si="2074"/>
        <v>0.12400213172542086</v>
      </c>
      <c r="GE99" s="61">
        <f t="shared" si="2074"/>
        <v>0.12217245671252645</v>
      </c>
      <c r="GF99" s="61">
        <f t="shared" si="2074"/>
        <v>0.11743555425803857</v>
      </c>
      <c r="GG99" s="61">
        <f t="shared" si="2074"/>
        <v>0.11502137682412175</v>
      </c>
      <c r="GH99" s="61">
        <f t="shared" si="2074"/>
        <v>0.11357899767945211</v>
      </c>
      <c r="GI99" s="61">
        <f t="shared" si="2074"/>
        <v>0.11173513643690715</v>
      </c>
      <c r="GJ99" s="61">
        <f t="shared" si="2074"/>
        <v>0.11097191819330898</v>
      </c>
      <c r="GK99" s="61">
        <f t="shared" si="2074"/>
        <v>0.11238363797972527</v>
      </c>
      <c r="GL99" s="61">
        <f t="shared" si="2074"/>
        <v>0.11501686911644896</v>
      </c>
      <c r="GM99" s="61">
        <f t="shared" si="2074"/>
        <v>0.12107090781536785</v>
      </c>
      <c r="GN99" s="61">
        <f t="shared" si="2074"/>
        <v>0.12795747399254664</v>
      </c>
      <c r="GO99" s="61">
        <f t="shared" si="2074"/>
        <v>0.13017488174579991</v>
      </c>
      <c r="GP99" s="61">
        <f t="shared" si="2074"/>
        <v>0.13194516089608307</v>
      </c>
      <c r="GQ99" s="61">
        <f t="shared" si="2074"/>
        <v>0.13506478165113647</v>
      </c>
      <c r="GR99" s="61">
        <f t="shared" si="2074"/>
        <v>0.13480009569126644</v>
      </c>
      <c r="GS99" s="61">
        <f t="shared" si="2074"/>
        <v>0.1336882957732714</v>
      </c>
      <c r="GT99" s="61">
        <f t="shared" si="2074"/>
        <v>0.13136497208234668</v>
      </c>
      <c r="GU99" s="61">
        <f t="shared" si="2074"/>
        <v>0.12605045750913654</v>
      </c>
      <c r="GV99" s="61">
        <f t="shared" ref="GV99:HC99" si="2075">GU97*GV53*100</f>
        <v>0.12277729106052394</v>
      </c>
      <c r="GW99" s="61">
        <f t="shared" si="2075"/>
        <v>0.12035065717655524</v>
      </c>
      <c r="GX99" s="61">
        <f t="shared" si="2075"/>
        <v>0.11825287215737111</v>
      </c>
      <c r="GY99" s="61">
        <f t="shared" si="2075"/>
        <v>0.11646622714755743</v>
      </c>
      <c r="GZ99" s="61">
        <f t="shared" si="2075"/>
        <v>0.11518680773278983</v>
      </c>
      <c r="HA99" s="61">
        <f t="shared" si="2075"/>
        <v>0.11357142080954848</v>
      </c>
      <c r="HB99" s="61">
        <f t="shared" si="2075"/>
        <v>0.11198372135329557</v>
      </c>
      <c r="HC99" s="61">
        <f t="shared" si="2075"/>
        <v>0.11110617831366654</v>
      </c>
      <c r="HD99" s="61"/>
      <c r="HE99" s="61"/>
      <c r="HF99" s="61"/>
      <c r="HG99" s="61"/>
      <c r="HH99" s="61"/>
      <c r="HI99" s="61"/>
      <c r="HJ99" s="61"/>
      <c r="HK99" s="61"/>
      <c r="HL99" s="61"/>
      <c r="HM99" s="61"/>
      <c r="HN99" s="61"/>
      <c r="HO99" s="61"/>
      <c r="HP99" s="61"/>
      <c r="HQ99" s="61"/>
      <c r="HR99" s="61"/>
      <c r="HS99" s="61"/>
      <c r="HT99" s="61"/>
      <c r="HU99" s="61"/>
      <c r="HV99" s="61"/>
      <c r="HW99" s="61"/>
      <c r="HX99" s="61"/>
      <c r="HY99" s="61"/>
      <c r="HZ99" s="61"/>
      <c r="IA99" s="61"/>
      <c r="IB99" s="61"/>
      <c r="IC99" s="61"/>
      <c r="ID99" s="61"/>
      <c r="IE99" s="61"/>
      <c r="IW99"/>
      <c r="IX99"/>
      <c r="IY99"/>
    </row>
    <row r="100" spans="1:259">
      <c r="A100" s="37"/>
      <c r="B100" s="6" t="s">
        <v>384</v>
      </c>
      <c r="C100" s="61" t="e">
        <f>#REF!*C53*100</f>
        <v>#REF!</v>
      </c>
      <c r="D100" s="61" t="e">
        <f>#REF!*D53*100</f>
        <v>#REF!</v>
      </c>
      <c r="E100" s="61" t="e">
        <f>#REF!*E53*100</f>
        <v>#REF!</v>
      </c>
      <c r="F100" s="61" t="e">
        <f>#REF!*F53*100</f>
        <v>#REF!</v>
      </c>
      <c r="G100" s="61" t="e">
        <f>#REF!*G53*100</f>
        <v>#REF!</v>
      </c>
      <c r="H100" s="61" t="e">
        <f>#REF!*H53*100</f>
        <v>#REF!</v>
      </c>
      <c r="I100" s="61" t="e">
        <f>#REF!*I53*100</f>
        <v>#REF!</v>
      </c>
      <c r="J100" s="61" t="e">
        <f>#REF!*J53*100</f>
        <v>#REF!</v>
      </c>
      <c r="K100" s="61" t="e">
        <f>#REF!*K53*100</f>
        <v>#REF!</v>
      </c>
      <c r="L100" s="61">
        <f t="shared" ref="L100:BW100" si="2076">K98*L53*100</f>
        <v>4.8365654577319814</v>
      </c>
      <c r="M100" s="61">
        <f t="shared" si="2076"/>
        <v>4.7971144673841444</v>
      </c>
      <c r="N100" s="61">
        <f t="shared" si="2076"/>
        <v>4.8464304984318867</v>
      </c>
      <c r="O100" s="61">
        <f t="shared" si="2076"/>
        <v>4.8924106434890602</v>
      </c>
      <c r="P100" s="61">
        <f t="shared" si="2076"/>
        <v>5.0053383794717039</v>
      </c>
      <c r="Q100" s="61">
        <f t="shared" si="2076"/>
        <v>5.0193731339992587</v>
      </c>
      <c r="R100" s="61">
        <f t="shared" si="2076"/>
        <v>5.1234705540057321</v>
      </c>
      <c r="S100" s="61">
        <f t="shared" si="2076"/>
        <v>5.2171154775698048</v>
      </c>
      <c r="T100" s="61">
        <f t="shared" si="2076"/>
        <v>5.3875483374543789</v>
      </c>
      <c r="U100" s="61">
        <f t="shared" si="2076"/>
        <v>5.2638185080222932</v>
      </c>
      <c r="V100" s="61">
        <f t="shared" si="2076"/>
        <v>5.1152931683497309</v>
      </c>
      <c r="W100" s="61">
        <f t="shared" si="2076"/>
        <v>4.817546164737613</v>
      </c>
      <c r="X100" s="61">
        <f t="shared" si="2076"/>
        <v>4.5660585406053755</v>
      </c>
      <c r="Y100" s="61">
        <f t="shared" si="2076"/>
        <v>4.3561060251617461</v>
      </c>
      <c r="Z100" s="61">
        <f t="shared" si="2076"/>
        <v>4.1212820804443124</v>
      </c>
      <c r="AA100" s="61">
        <f t="shared" si="2076"/>
        <v>3.874564366102462</v>
      </c>
      <c r="AB100" s="61">
        <f t="shared" si="2076"/>
        <v>3.6959917063374244</v>
      </c>
      <c r="AC100" s="61">
        <f t="shared" si="2076"/>
        <v>3.6281720404126854</v>
      </c>
      <c r="AD100" s="61">
        <f t="shared" si="2076"/>
        <v>3.5885699414411478</v>
      </c>
      <c r="AE100" s="61">
        <f t="shared" si="2076"/>
        <v>3.6292606600756616</v>
      </c>
      <c r="AF100" s="61">
        <f t="shared" si="2076"/>
        <v>3.5808222362043436</v>
      </c>
      <c r="AG100" s="61">
        <f t="shared" si="2076"/>
        <v>3.5112227753741516</v>
      </c>
      <c r="AH100" s="61">
        <f t="shared" si="2076"/>
        <v>3.4722831149072584</v>
      </c>
      <c r="AI100" s="61">
        <f t="shared" si="2076"/>
        <v>3.4475649513485065</v>
      </c>
      <c r="AJ100" s="61">
        <f t="shared" si="2076"/>
        <v>3.5722349007453884</v>
      </c>
      <c r="AK100" s="61">
        <f t="shared" si="2076"/>
        <v>3.3621553788234566</v>
      </c>
      <c r="AL100" s="61">
        <f t="shared" si="2076"/>
        <v>3.2322445651477154</v>
      </c>
      <c r="AM100" s="61">
        <f t="shared" si="2076"/>
        <v>3.0324055021619256</v>
      </c>
      <c r="AN100" s="61">
        <f t="shared" si="2076"/>
        <v>2.8149356013711535</v>
      </c>
      <c r="AO100" s="61">
        <f t="shared" si="2076"/>
        <v>2.5946476873888522</v>
      </c>
      <c r="AP100" s="61">
        <f t="shared" si="2076"/>
        <v>2.3533590505044981</v>
      </c>
      <c r="AQ100" s="61">
        <f t="shared" si="2076"/>
        <v>2.0208693760106566</v>
      </c>
      <c r="AR100" s="61">
        <f t="shared" si="2076"/>
        <v>1.6420792461248546</v>
      </c>
      <c r="AS100" s="61">
        <f t="shared" si="2076"/>
        <v>1.5558445318390226</v>
      </c>
      <c r="AT100" s="61">
        <f t="shared" si="2076"/>
        <v>1.5204780298156948</v>
      </c>
      <c r="AU100" s="61">
        <f t="shared" si="2076"/>
        <v>1.5407644797080906</v>
      </c>
      <c r="AV100" s="61">
        <f t="shared" si="2076"/>
        <v>1.706922214625171</v>
      </c>
      <c r="AW100" s="61">
        <f t="shared" si="2076"/>
        <v>1.8070140925755596</v>
      </c>
      <c r="AX100" s="61">
        <f t="shared" si="2076"/>
        <v>1.8791375783011255</v>
      </c>
      <c r="AY100" s="61">
        <f t="shared" si="2076"/>
        <v>2.1349840440357259</v>
      </c>
      <c r="AZ100" s="61">
        <f t="shared" si="2076"/>
        <v>2.1975429320146307</v>
      </c>
      <c r="BA100" s="61">
        <f t="shared" si="2076"/>
        <v>2.2116274056874472</v>
      </c>
      <c r="BB100" s="61">
        <f t="shared" si="2076"/>
        <v>2.203136247377401</v>
      </c>
      <c r="BC100" s="61">
        <f t="shared" si="2076"/>
        <v>2.0653936624620397</v>
      </c>
      <c r="BD100" s="61">
        <f t="shared" si="2076"/>
        <v>2.0035432825729984</v>
      </c>
      <c r="BE100" s="61">
        <f t="shared" si="2076"/>
        <v>1.95884408544226</v>
      </c>
      <c r="BF100" s="61">
        <f t="shared" si="2076"/>
        <v>1.929613422406232</v>
      </c>
      <c r="BG100" s="61">
        <f t="shared" si="2076"/>
        <v>1.9437748867443032</v>
      </c>
      <c r="BH100" s="61">
        <f t="shared" si="2076"/>
        <v>1.9633924029702678</v>
      </c>
      <c r="BI100" s="61">
        <f t="shared" si="2076"/>
        <v>1.9513728319865462</v>
      </c>
      <c r="BJ100" s="61">
        <f t="shared" si="2076"/>
        <v>1.9515748493641332</v>
      </c>
      <c r="BK100" s="61">
        <f t="shared" si="2076"/>
        <v>1.963762047054415</v>
      </c>
      <c r="BL100" s="61">
        <f t="shared" si="2076"/>
        <v>1.9423629983040158</v>
      </c>
      <c r="BM100" s="61">
        <f t="shared" si="2076"/>
        <v>1.9157903977966035</v>
      </c>
      <c r="BN100" s="61">
        <f t="shared" si="2076"/>
        <v>1.8680148021489644</v>
      </c>
      <c r="BO100" s="61">
        <f t="shared" si="2076"/>
        <v>1.7971943345324617</v>
      </c>
      <c r="BP100" s="61">
        <f t="shared" si="2076"/>
        <v>1.7531522737784171</v>
      </c>
      <c r="BQ100" s="61">
        <f t="shared" si="2076"/>
        <v>1.718276677240425</v>
      </c>
      <c r="BR100" s="61">
        <f t="shared" si="2076"/>
        <v>1.6729376777490306</v>
      </c>
      <c r="BS100" s="61">
        <f t="shared" si="2076"/>
        <v>1.6313753728256872</v>
      </c>
      <c r="BT100" s="61">
        <f t="shared" si="2076"/>
        <v>1.5862293016617817</v>
      </c>
      <c r="BU100" s="61">
        <f t="shared" si="2076"/>
        <v>1.5408314494940365</v>
      </c>
      <c r="BV100" s="61">
        <f t="shared" si="2076"/>
        <v>1.4969482190744929</v>
      </c>
      <c r="BW100" s="61">
        <f t="shared" si="2076"/>
        <v>1.4457975601794779</v>
      </c>
      <c r="BX100" s="61">
        <f t="shared" ref="BX100:EI100" si="2077">BW98*BX53*100</f>
        <v>1.4133298312476477</v>
      </c>
      <c r="BY100" s="61">
        <f t="shared" si="2077"/>
        <v>1.3644550880681638</v>
      </c>
      <c r="BZ100" s="61">
        <f t="shared" si="2077"/>
        <v>1.3277283173964924</v>
      </c>
      <c r="CA100" s="61">
        <f t="shared" si="2077"/>
        <v>1.2813177776278322</v>
      </c>
      <c r="CB100" s="61">
        <f t="shared" si="2077"/>
        <v>1.2524225013502663</v>
      </c>
      <c r="CC100" s="61">
        <f t="shared" si="2077"/>
        <v>1.2097878710242653</v>
      </c>
      <c r="CD100" s="61">
        <f t="shared" si="2077"/>
        <v>1.167769357161706</v>
      </c>
      <c r="CE100" s="61">
        <f t="shared" si="2077"/>
        <v>1.1285918197090783</v>
      </c>
      <c r="CF100" s="61">
        <f t="shared" si="2077"/>
        <v>1.0689919349966952</v>
      </c>
      <c r="CG100" s="61">
        <f t="shared" si="2077"/>
        <v>1.0222265334629086</v>
      </c>
      <c r="CH100" s="61">
        <f t="shared" si="2077"/>
        <v>0.98419346963008103</v>
      </c>
      <c r="CI100" s="61">
        <f t="shared" si="2077"/>
        <v>0.94547113994744303</v>
      </c>
      <c r="CJ100" s="61">
        <f t="shared" si="2077"/>
        <v>0.90427525467092629</v>
      </c>
      <c r="CK100" s="61">
        <f t="shared" si="2077"/>
        <v>0.86886080416646827</v>
      </c>
      <c r="CL100" s="61">
        <f t="shared" si="2077"/>
        <v>0.8438341347913263</v>
      </c>
      <c r="CM100" s="61">
        <f t="shared" si="2077"/>
        <v>0.83090935535385635</v>
      </c>
      <c r="CN100" s="61">
        <f t="shared" si="2077"/>
        <v>0.81173992903715675</v>
      </c>
      <c r="CO100" s="61">
        <f t="shared" si="2077"/>
        <v>0.79759551404024898</v>
      </c>
      <c r="CP100" s="61">
        <f t="shared" si="2077"/>
        <v>0.78799959602453429</v>
      </c>
      <c r="CQ100" s="61">
        <f t="shared" si="2077"/>
        <v>0.78826445894964947</v>
      </c>
      <c r="CR100" s="61">
        <f t="shared" si="2077"/>
        <v>0.79334160999152226</v>
      </c>
      <c r="CS100" s="61">
        <f t="shared" si="2077"/>
        <v>0.79071480493948088</v>
      </c>
      <c r="CT100" s="61">
        <f t="shared" si="2077"/>
        <v>0.78621108436460285</v>
      </c>
      <c r="CU100" s="61">
        <f t="shared" si="2077"/>
        <v>0.77884929067465014</v>
      </c>
      <c r="CV100" s="61">
        <f t="shared" si="2077"/>
        <v>0.76764168300034907</v>
      </c>
      <c r="CW100" s="61">
        <f t="shared" si="2077"/>
        <v>0.75716815105728374</v>
      </c>
      <c r="CX100" s="61">
        <f t="shared" si="2077"/>
        <v>0.75290907196606827</v>
      </c>
      <c r="CY100" s="61">
        <f t="shared" si="2077"/>
        <v>0.74238167541975497</v>
      </c>
      <c r="CZ100" s="61">
        <f t="shared" si="2077"/>
        <v>0.72448235589775112</v>
      </c>
      <c r="DA100" s="61">
        <f t="shared" si="2077"/>
        <v>0.73283509789509216</v>
      </c>
      <c r="DB100" s="61">
        <f t="shared" si="2077"/>
        <v>0.74618195848208813</v>
      </c>
      <c r="DC100" s="61">
        <f t="shared" si="2077"/>
        <v>0.77147368517198245</v>
      </c>
      <c r="DD100" s="61">
        <f t="shared" si="2077"/>
        <v>0.80000870427044002</v>
      </c>
      <c r="DE100" s="61">
        <f t="shared" si="2077"/>
        <v>0.82202698739896118</v>
      </c>
      <c r="DF100" s="61">
        <f t="shared" si="2077"/>
        <v>0.85699913706652564</v>
      </c>
      <c r="DG100" s="61">
        <f t="shared" si="2077"/>
        <v>0.90709135037490196</v>
      </c>
      <c r="DH100" s="61">
        <f t="shared" si="2077"/>
        <v>0.95328582470324297</v>
      </c>
      <c r="DI100" s="61">
        <f t="shared" si="2077"/>
        <v>0.97318860005045693</v>
      </c>
      <c r="DJ100" s="61">
        <f t="shared" si="2077"/>
        <v>0.99001527019324942</v>
      </c>
      <c r="DK100" s="61">
        <f t="shared" si="2077"/>
        <v>1.0038519097102503</v>
      </c>
      <c r="DL100" s="61">
        <f t="shared" si="2077"/>
        <v>1.0142569325758486</v>
      </c>
      <c r="DM100" s="61">
        <f t="shared" si="2077"/>
        <v>1.0191882232785705</v>
      </c>
      <c r="DN100" s="61">
        <f t="shared" si="2077"/>
        <v>1.0130828840072619</v>
      </c>
      <c r="DO100" s="61">
        <f t="shared" si="2077"/>
        <v>0.99168161845252101</v>
      </c>
      <c r="DP100" s="61">
        <f t="shared" si="2077"/>
        <v>0.99713308516400867</v>
      </c>
      <c r="DQ100" s="61">
        <f t="shared" si="2077"/>
        <v>0.98675995283235374</v>
      </c>
      <c r="DR100" s="61">
        <f t="shared" si="2077"/>
        <v>0.96395429599960125</v>
      </c>
      <c r="DS100" s="61">
        <f t="shared" si="2077"/>
        <v>0.93127866800566173</v>
      </c>
      <c r="DT100" s="61">
        <f t="shared" si="2077"/>
        <v>0.91472697349945975</v>
      </c>
      <c r="DU100" s="61">
        <f t="shared" si="2077"/>
        <v>0.87134346965445675</v>
      </c>
      <c r="DV100" s="61">
        <f t="shared" si="2077"/>
        <v>0.83580250639809195</v>
      </c>
      <c r="DW100" s="61">
        <f t="shared" si="2077"/>
        <v>0.78039658541049883</v>
      </c>
      <c r="DX100" s="61">
        <f t="shared" si="2077"/>
        <v>0.73151288550539184</v>
      </c>
      <c r="DY100" s="61">
        <f t="shared" si="2077"/>
        <v>0.68895457105477476</v>
      </c>
      <c r="DZ100" s="61">
        <f t="shared" si="2077"/>
        <v>0.65595031146995786</v>
      </c>
      <c r="EA100" s="61">
        <f t="shared" si="2077"/>
        <v>0.61438594447064454</v>
      </c>
      <c r="EB100" s="61">
        <f t="shared" si="2077"/>
        <v>0.5761241927669426</v>
      </c>
      <c r="EC100" s="61">
        <f t="shared" si="2077"/>
        <v>0.55064231878981984</v>
      </c>
      <c r="ED100" s="61">
        <f t="shared" si="2077"/>
        <v>0.53092438479220294</v>
      </c>
      <c r="EE100" s="61">
        <f t="shared" si="2077"/>
        <v>0.52758132628816568</v>
      </c>
      <c r="EF100" s="61">
        <f t="shared" si="2077"/>
        <v>0.5120556930040413</v>
      </c>
      <c r="EG100" s="61">
        <f t="shared" si="2077"/>
        <v>0.50231758985160146</v>
      </c>
      <c r="EH100" s="61">
        <f t="shared" si="2077"/>
        <v>0.49127722658203232</v>
      </c>
      <c r="EI100" s="61">
        <f t="shared" si="2077"/>
        <v>0.48858665536352902</v>
      </c>
      <c r="EJ100" s="61">
        <f t="shared" ref="EJ100:GU100" si="2078">EI98*EJ53*100</f>
        <v>0.49820952789183032</v>
      </c>
      <c r="EK100" s="61">
        <f t="shared" si="2078"/>
        <v>0.48960724485992158</v>
      </c>
      <c r="EL100" s="61">
        <f t="shared" si="2078"/>
        <v>0.47761273143888838</v>
      </c>
      <c r="EM100" s="61">
        <f t="shared" si="2078"/>
        <v>0.46369490414898062</v>
      </c>
      <c r="EN100" s="61">
        <f t="shared" si="2078"/>
        <v>0.43798227663845279</v>
      </c>
      <c r="EO100" s="61">
        <f t="shared" si="2078"/>
        <v>0.41825061841710948</v>
      </c>
      <c r="EP100" s="61">
        <f t="shared" si="2078"/>
        <v>0.39399324134547559</v>
      </c>
      <c r="EQ100" s="61">
        <f t="shared" si="2078"/>
        <v>0.35940463392684602</v>
      </c>
      <c r="ER100" s="61">
        <f t="shared" si="2078"/>
        <v>0.33155229249075835</v>
      </c>
      <c r="ES100" s="61">
        <f t="shared" si="2078"/>
        <v>0.31544314103634902</v>
      </c>
      <c r="ET100" s="61">
        <f t="shared" si="2078"/>
        <v>0.30377122514761068</v>
      </c>
      <c r="EU100" s="61">
        <f t="shared" si="2078"/>
        <v>0.2982382198907314</v>
      </c>
      <c r="EV100" s="61">
        <f t="shared" si="2078"/>
        <v>0.295615768637711</v>
      </c>
      <c r="EW100" s="61">
        <f t="shared" si="2078"/>
        <v>0.2871007446774399</v>
      </c>
      <c r="EX100" s="61">
        <f t="shared" si="2078"/>
        <v>0.27925977110710243</v>
      </c>
      <c r="EY100" s="61">
        <f t="shared" si="2078"/>
        <v>0.27403975974963546</v>
      </c>
      <c r="EZ100" s="61">
        <f t="shared" si="2078"/>
        <v>0.27144062760083798</v>
      </c>
      <c r="FA100" s="61">
        <f t="shared" si="2078"/>
        <v>0.25765803371310025</v>
      </c>
      <c r="FB100" s="61">
        <f t="shared" si="2078"/>
        <v>0.24265200928372627</v>
      </c>
      <c r="FC100" s="61">
        <f t="shared" si="2078"/>
        <v>0.22402025553542224</v>
      </c>
      <c r="FD100" s="61">
        <f t="shared" si="2078"/>
        <v>0.19317174545193458</v>
      </c>
      <c r="FE100" s="61">
        <f t="shared" si="2078"/>
        <v>0.177609027921212</v>
      </c>
      <c r="FF100" s="61">
        <f t="shared" si="2078"/>
        <v>0.16463552851626498</v>
      </c>
      <c r="FG100" s="61">
        <f t="shared" si="2078"/>
        <v>0.14895971774790506</v>
      </c>
      <c r="FH100" s="61">
        <f t="shared" si="2078"/>
        <v>0.14727762528336236</v>
      </c>
      <c r="FI100" s="61">
        <f t="shared" si="2078"/>
        <v>0.14633102091085065</v>
      </c>
      <c r="FJ100" s="61">
        <f t="shared" si="2078"/>
        <v>0.1505022658646786</v>
      </c>
      <c r="FK100" s="61">
        <f t="shared" si="2078"/>
        <v>0.171638225044525</v>
      </c>
      <c r="FL100" s="61">
        <f t="shared" si="2078"/>
        <v>0.17967592011427408</v>
      </c>
      <c r="FM100" s="61">
        <f t="shared" si="2078"/>
        <v>0.18558714466635851</v>
      </c>
      <c r="FN100" s="61">
        <f t="shared" si="2078"/>
        <v>0.19300831321050768</v>
      </c>
      <c r="FO100" s="61">
        <f t="shared" si="2078"/>
        <v>0.19653305204728019</v>
      </c>
      <c r="FP100" s="61">
        <f t="shared" si="2078"/>
        <v>0.20558680318817335</v>
      </c>
      <c r="FQ100" s="61">
        <f t="shared" si="2078"/>
        <v>0.2105978498185134</v>
      </c>
      <c r="FR100" s="61">
        <f t="shared" si="2078"/>
        <v>0.21517252272627727</v>
      </c>
      <c r="FS100" s="61">
        <f t="shared" si="2078"/>
        <v>0.21997852571426468</v>
      </c>
      <c r="FT100" s="61">
        <f t="shared" si="2078"/>
        <v>0.21972592018567549</v>
      </c>
      <c r="FU100" s="61">
        <f t="shared" si="2078"/>
        <v>0.22163388776935983</v>
      </c>
      <c r="FV100" s="61">
        <f t="shared" si="2078"/>
        <v>0.22037544097929296</v>
      </c>
      <c r="FW100" s="61">
        <f t="shared" si="2078"/>
        <v>0.2155224611109603</v>
      </c>
      <c r="FX100" s="61">
        <f t="shared" si="2078"/>
        <v>0.21704580154822956</v>
      </c>
      <c r="FY100" s="61">
        <f t="shared" si="2078"/>
        <v>0.21386327139625888</v>
      </c>
      <c r="FZ100" s="61">
        <f t="shared" si="2078"/>
        <v>0.21169724054050343</v>
      </c>
      <c r="GA100" s="61">
        <f t="shared" si="2078"/>
        <v>0.21192285145612114</v>
      </c>
      <c r="GB100" s="61">
        <f t="shared" si="2078"/>
        <v>0.21308202826951303</v>
      </c>
      <c r="GC100" s="61">
        <f t="shared" si="2078"/>
        <v>0.2097700368447592</v>
      </c>
      <c r="GD100" s="61">
        <f t="shared" si="2078"/>
        <v>0.20705329687238172</v>
      </c>
      <c r="GE100" s="61">
        <f t="shared" si="2078"/>
        <v>0.20399818613877219</v>
      </c>
      <c r="GF100" s="61">
        <f t="shared" si="2078"/>
        <v>0.1960887150956746</v>
      </c>
      <c r="GG100" s="61">
        <f t="shared" si="2078"/>
        <v>0.19205762796860618</v>
      </c>
      <c r="GH100" s="61">
        <f t="shared" si="2078"/>
        <v>0.18964920681416081</v>
      </c>
      <c r="GI100" s="61">
        <f t="shared" si="2078"/>
        <v>0.18657040853922868</v>
      </c>
      <c r="GJ100" s="61">
        <f t="shared" si="2078"/>
        <v>0.18529602033822518</v>
      </c>
      <c r="GK100" s="61">
        <f t="shared" si="2078"/>
        <v>0.18765324784689993</v>
      </c>
      <c r="GL100" s="61">
        <f t="shared" si="2078"/>
        <v>0.19205010119691276</v>
      </c>
      <c r="GM100" s="61">
        <f t="shared" si="2078"/>
        <v>0.20215886831697968</v>
      </c>
      <c r="GN100" s="61">
        <f t="shared" si="2078"/>
        <v>0.2136577531447991</v>
      </c>
      <c r="GO100" s="61">
        <f t="shared" si="2078"/>
        <v>0.21736028292741694</v>
      </c>
      <c r="GP100" s="61">
        <f t="shared" si="2078"/>
        <v>0.22031621706621224</v>
      </c>
      <c r="GQ100" s="61">
        <f t="shared" si="2078"/>
        <v>0.22552522237392422</v>
      </c>
      <c r="GR100" s="61">
        <f t="shared" si="2078"/>
        <v>0.2250832614183797</v>
      </c>
      <c r="GS100" s="61">
        <f t="shared" si="2078"/>
        <v>0.2232268268935842</v>
      </c>
      <c r="GT100" s="61">
        <f t="shared" si="2078"/>
        <v>0.21934744334417169</v>
      </c>
      <c r="GU100" s="61">
        <f t="shared" si="2078"/>
        <v>0.21047350103085669</v>
      </c>
      <c r="GV100" s="61">
        <f t="shared" ref="GV100:HC100" si="2079">GU98*GV53*100</f>
        <v>0.20500811188820883</v>
      </c>
      <c r="GW100" s="61">
        <f t="shared" si="2079"/>
        <v>0.2009562255295895</v>
      </c>
      <c r="GX100" s="61">
        <f t="shared" si="2079"/>
        <v>0.19745343651856373</v>
      </c>
      <c r="GY100" s="61">
        <f t="shared" si="2079"/>
        <v>0.19447017538849184</v>
      </c>
      <c r="GZ100" s="61">
        <f t="shared" si="2079"/>
        <v>0.19233385721214985</v>
      </c>
      <c r="HA100" s="61">
        <f t="shared" si="2079"/>
        <v>0.18963655529058063</v>
      </c>
      <c r="HB100" s="61">
        <f t="shared" si="2079"/>
        <v>0.18698548468166898</v>
      </c>
      <c r="HC100" s="61">
        <f t="shared" si="2079"/>
        <v>0.18552020197261898</v>
      </c>
      <c r="HD100" s="61"/>
      <c r="HE100" s="61"/>
      <c r="HF100" s="61"/>
      <c r="HG100" s="61"/>
      <c r="HH100" s="61"/>
      <c r="HI100" s="61"/>
      <c r="HJ100" s="61"/>
      <c r="HK100" s="61"/>
      <c r="HL100" s="61"/>
      <c r="HM100" s="61"/>
      <c r="HN100" s="61"/>
      <c r="HO100" s="61"/>
      <c r="HP100" s="61"/>
      <c r="HQ100" s="61"/>
      <c r="HR100" s="61"/>
      <c r="HS100" s="61"/>
      <c r="HT100" s="61"/>
      <c r="HU100" s="61"/>
      <c r="HV100" s="61"/>
      <c r="HW100" s="61"/>
      <c r="HX100" s="61"/>
      <c r="HY100" s="61"/>
      <c r="HZ100" s="61"/>
      <c r="IA100" s="61"/>
      <c r="IB100" s="61"/>
      <c r="IC100" s="61"/>
      <c r="ID100" s="61"/>
      <c r="IE100" s="61"/>
      <c r="IW100"/>
      <c r="IX100"/>
      <c r="IY100"/>
    </row>
    <row r="101" spans="1:259">
      <c r="A101" s="12" t="s">
        <v>210</v>
      </c>
      <c r="C101" s="60"/>
      <c r="D101" s="60"/>
      <c r="E101" s="60"/>
      <c r="F101" s="60"/>
      <c r="G101" s="60"/>
      <c r="IW101"/>
      <c r="IX101"/>
      <c r="IY101"/>
    </row>
    <row r="102" spans="1:259">
      <c r="B102" s="25" t="s">
        <v>209</v>
      </c>
      <c r="C102" s="26">
        <v>-7.9655473488667305E-3</v>
      </c>
      <c r="D102" s="26">
        <v>-7.9655473488667305E-3</v>
      </c>
      <c r="E102" s="26">
        <v>-7.9655473488667305E-3</v>
      </c>
      <c r="F102" s="26">
        <v>-7.9655473488667305E-3</v>
      </c>
      <c r="G102" s="26">
        <v>-7.9655473488667305E-3</v>
      </c>
      <c r="H102" s="26">
        <v>-7.9655473488667305E-3</v>
      </c>
      <c r="I102" s="26">
        <v>-7.9655473488667305E-3</v>
      </c>
      <c r="J102" s="26">
        <v>-7.9655473488667305E-3</v>
      </c>
      <c r="K102" s="26">
        <v>-7.9655473488667305E-3</v>
      </c>
      <c r="L102" s="26">
        <v>-7.9655473488667305E-3</v>
      </c>
      <c r="M102" s="26">
        <v>-7.9655473488667305E-3</v>
      </c>
      <c r="N102" s="26">
        <v>-7.9655473488667305E-3</v>
      </c>
      <c r="O102" s="26">
        <v>-7.9655473488667305E-3</v>
      </c>
      <c r="P102" s="26">
        <v>-7.9655473488667305E-3</v>
      </c>
      <c r="Q102" s="26">
        <v>-7.9655473488667305E-3</v>
      </c>
      <c r="R102" s="26">
        <v>-7.9655473488667305E-3</v>
      </c>
      <c r="S102" s="26">
        <v>-7.9655473488667305E-3</v>
      </c>
      <c r="T102" s="26">
        <v>-7.9655473488667305E-3</v>
      </c>
      <c r="U102" s="26">
        <v>-7.9655473488667305E-3</v>
      </c>
      <c r="V102" s="26">
        <v>-7.9655473488667305E-3</v>
      </c>
      <c r="W102" s="26">
        <v>-7.9655473488667305E-3</v>
      </c>
      <c r="X102" s="26">
        <v>-7.9655473488667305E-3</v>
      </c>
      <c r="Y102" s="26">
        <v>-7.9655473488667305E-3</v>
      </c>
      <c r="Z102" s="26">
        <v>-7.9655473488667305E-3</v>
      </c>
      <c r="AA102" s="26">
        <v>-7.9655473488667305E-3</v>
      </c>
      <c r="AB102" s="26">
        <v>-7.9655473488667305E-3</v>
      </c>
      <c r="AC102" s="26">
        <v>-7.9655473488667305E-3</v>
      </c>
      <c r="AD102" s="26">
        <v>-7.9655473488667305E-3</v>
      </c>
      <c r="AE102" s="26">
        <v>-7.9655473488667305E-3</v>
      </c>
      <c r="AF102" s="26">
        <v>-7.9655473488667305E-3</v>
      </c>
      <c r="AG102" s="26">
        <v>-7.9655473488667305E-3</v>
      </c>
      <c r="AH102" s="26">
        <v>-7.9655473488667305E-3</v>
      </c>
      <c r="AI102" s="26">
        <v>-7.9655473488667305E-3</v>
      </c>
      <c r="AJ102" s="26">
        <v>-7.9655473488667305E-3</v>
      </c>
      <c r="AK102" s="26">
        <v>-7.9655473488667305E-3</v>
      </c>
      <c r="AL102" s="26">
        <v>-7.9655473488667305E-3</v>
      </c>
      <c r="AM102" s="26">
        <v>-7.9655473488667305E-3</v>
      </c>
      <c r="AN102" s="26">
        <v>-7.9655473488667305E-3</v>
      </c>
      <c r="AO102" s="26">
        <v>-7.9655473488667305E-3</v>
      </c>
      <c r="AP102" s="26">
        <v>-7.9655473488667305E-3</v>
      </c>
      <c r="AQ102" s="26">
        <v>-7.9655473488667305E-3</v>
      </c>
      <c r="AR102" s="26">
        <v>-7.9655473488667305E-3</v>
      </c>
      <c r="AS102" s="26">
        <v>-7.9655473488667305E-3</v>
      </c>
      <c r="AT102" s="26">
        <v>-7.9655473488667305E-3</v>
      </c>
      <c r="AU102" s="26">
        <v>-7.9655473488667305E-3</v>
      </c>
      <c r="AV102" s="26">
        <v>-7.9655473488667305E-3</v>
      </c>
      <c r="AW102" s="26">
        <v>-7.9655473488667305E-3</v>
      </c>
      <c r="AX102" s="26">
        <v>-7.9655473488667305E-3</v>
      </c>
      <c r="AY102" s="26">
        <v>-7.9655473488667305E-3</v>
      </c>
      <c r="AZ102" s="26">
        <v>-7.9655473488667305E-3</v>
      </c>
      <c r="BA102" s="26">
        <v>-7.9655473488667305E-3</v>
      </c>
      <c r="BB102" s="26">
        <v>-7.9655473488667305E-3</v>
      </c>
      <c r="BC102" s="26">
        <v>-7.9655473488667305E-3</v>
      </c>
      <c r="BD102" s="26">
        <v>-7.9655473488667305E-3</v>
      </c>
      <c r="BE102" s="26">
        <v>-7.9655473488667305E-3</v>
      </c>
      <c r="BF102" s="26">
        <v>-7.9655473488667305E-3</v>
      </c>
      <c r="BG102" s="26">
        <v>-7.9655473488667305E-3</v>
      </c>
      <c r="BH102" s="26">
        <v>-7.9655473488667305E-3</v>
      </c>
      <c r="BI102" s="26">
        <v>-7.9655473488667305E-3</v>
      </c>
      <c r="BJ102" s="26">
        <v>-7.9655473488667305E-3</v>
      </c>
      <c r="BK102" s="26">
        <v>-7.9655473488667305E-3</v>
      </c>
      <c r="BL102" s="26">
        <v>-7.9655473488667305E-3</v>
      </c>
      <c r="BM102" s="26">
        <v>-7.9655473488667305E-3</v>
      </c>
      <c r="BN102" s="26">
        <v>-7.9655473488667305E-3</v>
      </c>
      <c r="BO102" s="26">
        <v>-7.9655473488667305E-3</v>
      </c>
      <c r="BP102" s="26">
        <v>-7.9655473488667305E-3</v>
      </c>
      <c r="BQ102" s="26">
        <v>-7.9655473488667305E-3</v>
      </c>
      <c r="BR102" s="26">
        <v>-7.9655473488667305E-3</v>
      </c>
      <c r="BS102" s="26">
        <v>-7.9655473488667305E-3</v>
      </c>
      <c r="BT102" s="26">
        <v>-7.9655473488667305E-3</v>
      </c>
      <c r="BU102" s="26">
        <v>-7.9655473488667305E-3</v>
      </c>
      <c r="BV102" s="26">
        <v>-7.9655473488667305E-3</v>
      </c>
      <c r="BW102" s="26">
        <v>-7.9655473488667305E-3</v>
      </c>
      <c r="BX102" s="26">
        <v>-7.9655473488667305E-3</v>
      </c>
      <c r="BY102" s="26">
        <v>-7.9655473488667305E-3</v>
      </c>
      <c r="BZ102" s="26">
        <v>-7.9655473488667305E-3</v>
      </c>
      <c r="CA102" s="26">
        <v>-7.9655473488667305E-3</v>
      </c>
      <c r="CB102" s="26">
        <v>-7.9655473488667305E-3</v>
      </c>
      <c r="CC102" s="26">
        <v>-7.9655473488667305E-3</v>
      </c>
      <c r="CD102" s="26">
        <v>-7.9655473488667305E-3</v>
      </c>
      <c r="CE102" s="26">
        <v>-7.9655473488667305E-3</v>
      </c>
      <c r="CF102" s="26">
        <v>-7.9655473488667305E-3</v>
      </c>
      <c r="CG102" s="26">
        <v>-7.9655473488667305E-3</v>
      </c>
      <c r="CH102" s="26">
        <v>-7.9655473488667305E-3</v>
      </c>
      <c r="CI102" s="26">
        <v>-7.9655473488667305E-3</v>
      </c>
      <c r="CJ102" s="26">
        <v>-7.9655473488667305E-3</v>
      </c>
      <c r="CK102" s="26">
        <v>-7.9655473488667305E-3</v>
      </c>
      <c r="CL102" s="26">
        <v>-7.9655473488667305E-3</v>
      </c>
      <c r="CM102" s="26">
        <v>-7.9655473488667305E-3</v>
      </c>
      <c r="CN102" s="26">
        <v>-7.9655473488667305E-3</v>
      </c>
      <c r="CO102" s="26">
        <v>-7.9655473488667305E-3</v>
      </c>
      <c r="CP102" s="26">
        <v>-7.9655473488667305E-3</v>
      </c>
      <c r="CQ102" s="26">
        <v>-7.9655473488667305E-3</v>
      </c>
      <c r="CR102" s="26">
        <v>-7.9655473488667305E-3</v>
      </c>
      <c r="CS102" s="26">
        <v>-7.9655473488667305E-3</v>
      </c>
      <c r="CT102" s="26">
        <v>-7.9655473488667305E-3</v>
      </c>
      <c r="CU102" s="26">
        <v>-7.9655473488667305E-3</v>
      </c>
      <c r="CV102" s="26">
        <v>-7.9655473488667305E-3</v>
      </c>
      <c r="CW102" s="26">
        <v>-7.9655473488667305E-3</v>
      </c>
      <c r="CX102" s="26">
        <v>-7.9655473488667305E-3</v>
      </c>
      <c r="CY102" s="26">
        <v>-7.9655473488667305E-3</v>
      </c>
      <c r="CZ102" s="26">
        <v>-7.9655473488667305E-3</v>
      </c>
      <c r="DA102" s="26">
        <v>-7.9655473488667305E-3</v>
      </c>
      <c r="DB102" s="26">
        <v>-7.9655473488667305E-3</v>
      </c>
      <c r="DC102" s="26">
        <v>-7.9655473488667305E-3</v>
      </c>
      <c r="DD102" s="26">
        <v>-7.9655473488667305E-3</v>
      </c>
      <c r="DE102" s="26">
        <v>-7.9655473488667305E-3</v>
      </c>
      <c r="DF102" s="26">
        <v>-7.9655473488667305E-3</v>
      </c>
      <c r="DG102" s="26">
        <v>-7.9655473488667305E-3</v>
      </c>
      <c r="DH102" s="26">
        <v>-7.9655473488667305E-3</v>
      </c>
      <c r="DI102" s="26">
        <v>-7.9655473488667305E-3</v>
      </c>
      <c r="DJ102" s="26">
        <v>-7.9655473488667305E-3</v>
      </c>
      <c r="DK102" s="26">
        <v>-7.9655473488667305E-3</v>
      </c>
      <c r="DL102" s="26">
        <v>-7.9655473488667305E-3</v>
      </c>
      <c r="DM102" s="26">
        <v>-7.9655473488667305E-3</v>
      </c>
      <c r="DN102" s="26">
        <v>-7.9655473488667305E-3</v>
      </c>
      <c r="DO102" s="26">
        <v>-7.9655473488667305E-3</v>
      </c>
      <c r="DP102" s="26">
        <v>-7.9655473488667305E-3</v>
      </c>
      <c r="DQ102" s="26">
        <v>-7.9655473488667305E-3</v>
      </c>
      <c r="DR102" s="26">
        <v>-7.9655473488667305E-3</v>
      </c>
      <c r="DS102" s="26">
        <v>-7.9655473488667305E-3</v>
      </c>
      <c r="DT102" s="26">
        <v>-7.9655473488667305E-3</v>
      </c>
      <c r="DU102" s="26">
        <v>-7.9655473488667305E-3</v>
      </c>
      <c r="DV102" s="26">
        <v>-7.9655473488667305E-3</v>
      </c>
      <c r="DW102" s="26">
        <v>-7.9655473488667305E-3</v>
      </c>
      <c r="DX102" s="26">
        <v>-7.9655473488667305E-3</v>
      </c>
      <c r="DY102" s="26">
        <v>-7.9655473488667305E-3</v>
      </c>
      <c r="DZ102" s="26">
        <v>-7.9655473488667305E-3</v>
      </c>
      <c r="EA102" s="26">
        <v>-7.9655473488667305E-3</v>
      </c>
      <c r="EB102" s="26">
        <v>-7.9655473488667305E-3</v>
      </c>
      <c r="EC102" s="26">
        <v>-7.9655473488667305E-3</v>
      </c>
      <c r="ED102" s="26">
        <v>-7.9655473488667305E-3</v>
      </c>
      <c r="EE102" s="26">
        <v>-7.9655473488667305E-3</v>
      </c>
      <c r="EF102" s="26">
        <v>-7.9655473488667305E-3</v>
      </c>
      <c r="EG102" s="26">
        <v>-7.9655473488667305E-3</v>
      </c>
      <c r="EH102" s="26">
        <v>-7.9655473488667305E-3</v>
      </c>
      <c r="EI102" s="26">
        <v>-7.9655473488667305E-3</v>
      </c>
      <c r="EJ102" s="26">
        <v>-7.9655473488667305E-3</v>
      </c>
      <c r="EK102" s="26">
        <v>-7.9655473488667305E-3</v>
      </c>
      <c r="EL102" s="26">
        <v>-7.9655473488667305E-3</v>
      </c>
      <c r="EM102" s="26">
        <v>-7.9655473488667305E-3</v>
      </c>
      <c r="EN102" s="26">
        <v>-7.9655473488667305E-3</v>
      </c>
      <c r="EO102" s="26">
        <v>-7.9655473488667305E-3</v>
      </c>
      <c r="EP102" s="26">
        <v>-7.9655473488667305E-3</v>
      </c>
      <c r="EQ102" s="26">
        <v>-7.9655473488667305E-3</v>
      </c>
      <c r="ER102" s="26">
        <v>-7.9655473488667305E-3</v>
      </c>
      <c r="ES102" s="26">
        <v>-7.9655473488667305E-3</v>
      </c>
      <c r="ET102" s="26">
        <v>-7.9655473488667305E-3</v>
      </c>
      <c r="EU102" s="26">
        <v>-7.9655473488667305E-3</v>
      </c>
      <c r="EV102" s="26">
        <v>-7.9655473488667305E-3</v>
      </c>
      <c r="EW102" s="26">
        <v>-7.9655473488667305E-3</v>
      </c>
      <c r="EX102" s="26">
        <v>-7.9655473488667305E-3</v>
      </c>
      <c r="EY102" s="26">
        <v>-7.9655473488667305E-3</v>
      </c>
      <c r="EZ102" s="26">
        <v>-7.9655473488667305E-3</v>
      </c>
      <c r="FA102" s="26">
        <v>-7.9655473488667305E-3</v>
      </c>
      <c r="FB102" s="26">
        <v>-7.9655473488667305E-3</v>
      </c>
      <c r="FC102" s="26">
        <v>-7.9655473488667305E-3</v>
      </c>
      <c r="FD102" s="26">
        <v>-7.9655473488667305E-3</v>
      </c>
      <c r="FE102" s="26">
        <v>-7.9655473488667305E-3</v>
      </c>
      <c r="FF102" s="26">
        <v>-7.9655473488667305E-3</v>
      </c>
      <c r="FG102" s="26">
        <v>-7.9655473488667305E-3</v>
      </c>
      <c r="FH102" s="26">
        <v>-7.9655473488667305E-3</v>
      </c>
      <c r="FI102" s="26">
        <v>-7.9655473488667305E-3</v>
      </c>
      <c r="FJ102" s="26">
        <v>-7.9655473488667305E-3</v>
      </c>
      <c r="FK102" s="26">
        <v>-7.9655473488667305E-3</v>
      </c>
      <c r="FL102" s="26">
        <v>-7.9655473488667305E-3</v>
      </c>
      <c r="FM102" s="26">
        <v>-7.9655473488667305E-3</v>
      </c>
      <c r="FN102" s="26">
        <v>-7.9655473488667305E-3</v>
      </c>
      <c r="FO102" s="26">
        <v>-7.9655473488667305E-3</v>
      </c>
      <c r="FP102" s="26">
        <v>-7.9655473488667305E-3</v>
      </c>
      <c r="FQ102" s="26">
        <v>-7.9655473488667305E-3</v>
      </c>
      <c r="FR102" s="26">
        <v>-7.9655473488667305E-3</v>
      </c>
      <c r="FS102" s="26">
        <v>-7.9655473488667305E-3</v>
      </c>
      <c r="FT102" s="26">
        <v>-7.9655473488667305E-3</v>
      </c>
      <c r="FU102" s="26">
        <v>-7.9655473488667305E-3</v>
      </c>
      <c r="FV102" s="26">
        <v>-7.9655473488667305E-3</v>
      </c>
      <c r="FW102" s="26">
        <v>-7.9655473488667305E-3</v>
      </c>
      <c r="FX102" s="26">
        <v>-7.9655473488667305E-3</v>
      </c>
      <c r="FY102" s="26">
        <v>-7.9655473488667305E-3</v>
      </c>
      <c r="FZ102" s="26">
        <v>-7.9655473488667305E-3</v>
      </c>
      <c r="GA102" s="26">
        <v>-7.9655473488667305E-3</v>
      </c>
      <c r="GB102" s="26">
        <v>-7.9655473488667305E-3</v>
      </c>
      <c r="GC102" s="26">
        <v>-7.9655473488667305E-3</v>
      </c>
      <c r="GD102" s="26">
        <v>-7.9655473488667305E-3</v>
      </c>
      <c r="GE102" s="26">
        <v>-7.9655473488667305E-3</v>
      </c>
      <c r="GF102" s="26">
        <v>-7.9655473488667305E-3</v>
      </c>
      <c r="GG102" s="26">
        <v>-7.9655473488667305E-3</v>
      </c>
      <c r="GH102" s="26">
        <v>-7.9655473488667305E-3</v>
      </c>
      <c r="GI102" s="26">
        <v>-7.9655473488667305E-3</v>
      </c>
      <c r="GJ102" s="26">
        <v>-7.9655473488667305E-3</v>
      </c>
      <c r="GK102" s="26">
        <v>-7.9655473488667305E-3</v>
      </c>
      <c r="GL102" s="26">
        <v>-7.9655473488667305E-3</v>
      </c>
      <c r="GM102" s="26">
        <v>-7.9655473488667305E-3</v>
      </c>
      <c r="GN102" s="26">
        <v>-7.9655473488667305E-3</v>
      </c>
      <c r="GO102" s="26">
        <v>-7.9655473488667305E-3</v>
      </c>
      <c r="GP102" s="26">
        <v>-7.9655473488667305E-3</v>
      </c>
      <c r="GQ102" s="26">
        <v>-7.9655473488667305E-3</v>
      </c>
      <c r="GR102" s="26">
        <v>-7.9655473488667305E-3</v>
      </c>
      <c r="GS102" s="26">
        <v>-7.9655473488667305E-3</v>
      </c>
      <c r="GT102" s="26">
        <v>-7.9655473488667305E-3</v>
      </c>
      <c r="GU102" s="26">
        <v>-7.9655473488667305E-3</v>
      </c>
      <c r="GV102" s="26">
        <v>-7.9655473488667305E-3</v>
      </c>
      <c r="GW102" s="26">
        <v>-7.9655473488667305E-3</v>
      </c>
      <c r="GX102" s="26">
        <v>-7.9655473488667305E-3</v>
      </c>
      <c r="GY102" s="26">
        <v>-7.9655473488667305E-3</v>
      </c>
      <c r="GZ102" s="26">
        <v>-7.9655473488667305E-3</v>
      </c>
      <c r="HA102" s="26">
        <v>-7.9655473488667305E-3</v>
      </c>
      <c r="HB102" s="26">
        <v>-7.9655473488667305E-3</v>
      </c>
      <c r="HC102" s="26">
        <v>-7.9655473488667305E-3</v>
      </c>
      <c r="HD102" s="26"/>
      <c r="HE102" s="26"/>
      <c r="HF102" s="26"/>
      <c r="HG102" s="26"/>
      <c r="HH102" s="26"/>
      <c r="HI102" s="26"/>
      <c r="HJ102" s="26"/>
      <c r="HK102" s="26"/>
      <c r="HL102" s="26"/>
      <c r="HM102" s="26"/>
      <c r="HN102" s="26"/>
      <c r="HO102" s="26"/>
      <c r="HP102" s="26"/>
      <c r="HQ102" s="26"/>
      <c r="HR102" s="26"/>
      <c r="HS102" s="26"/>
      <c r="HT102" s="26"/>
      <c r="HU102" s="26"/>
      <c r="HV102" s="26"/>
      <c r="HW102" s="26"/>
      <c r="HX102" s="26"/>
      <c r="HY102" s="26"/>
      <c r="HZ102" s="26"/>
      <c r="IA102" s="26"/>
      <c r="IB102" s="26"/>
      <c r="IC102" s="26"/>
      <c r="ID102" s="26"/>
      <c r="IE102" s="26"/>
      <c r="IW102"/>
      <c r="IX102"/>
      <c r="IY102"/>
    </row>
    <row r="103" spans="1:259">
      <c r="B103" s="27" t="s">
        <v>211</v>
      </c>
      <c r="C103" s="60">
        <v>0.31576482199634465</v>
      </c>
      <c r="D103" s="60">
        <v>0.31576482199634465</v>
      </c>
      <c r="E103" s="60">
        <v>0.31576482199634465</v>
      </c>
      <c r="F103" s="60">
        <v>0.31576482199634465</v>
      </c>
      <c r="G103" s="60">
        <v>0.31576482199634465</v>
      </c>
      <c r="H103" s="60">
        <v>0.31576482199634465</v>
      </c>
      <c r="I103" s="60">
        <v>0.31576482199634465</v>
      </c>
      <c r="J103" s="60">
        <v>0.31576482199634465</v>
      </c>
      <c r="K103" s="60">
        <v>0.31576482199634465</v>
      </c>
      <c r="L103" s="60">
        <v>0.31576482199634465</v>
      </c>
      <c r="M103" s="60">
        <v>0.31576482199634465</v>
      </c>
      <c r="N103" s="60">
        <v>0.31576482199634465</v>
      </c>
      <c r="O103" s="60">
        <v>0.31576482199634465</v>
      </c>
      <c r="P103" s="60">
        <v>0.31576482199634465</v>
      </c>
      <c r="Q103" s="60">
        <v>0.31576482199634465</v>
      </c>
      <c r="R103" s="60">
        <v>0.31576482199634465</v>
      </c>
      <c r="S103" s="60">
        <v>0.31576482199634465</v>
      </c>
      <c r="T103" s="60">
        <v>0.31576482199634465</v>
      </c>
      <c r="U103" s="60">
        <v>0.31576482199634465</v>
      </c>
      <c r="V103" s="60">
        <v>0.31576482199634465</v>
      </c>
      <c r="W103" s="60">
        <v>0.31576482199634465</v>
      </c>
      <c r="X103" s="60">
        <v>0.31576482199634465</v>
      </c>
      <c r="Y103" s="60">
        <v>0.31576482199634465</v>
      </c>
      <c r="Z103" s="60">
        <v>0.31576482199634465</v>
      </c>
      <c r="AA103" s="60">
        <v>0.31576482199634465</v>
      </c>
      <c r="AB103" s="60">
        <v>0.31576482199634465</v>
      </c>
      <c r="AC103" s="60">
        <v>0.31576482199634465</v>
      </c>
      <c r="AD103" s="60">
        <v>0.31576482199634465</v>
      </c>
      <c r="AE103" s="60">
        <v>0.31576482199634465</v>
      </c>
      <c r="AF103" s="60">
        <v>0.31576482199634465</v>
      </c>
      <c r="AG103" s="60">
        <v>0.31576482199634465</v>
      </c>
      <c r="AH103" s="60">
        <v>0.31576482199634465</v>
      </c>
      <c r="AI103" s="60">
        <v>0.31576482199634465</v>
      </c>
      <c r="AJ103" s="60">
        <v>0.31576482199634465</v>
      </c>
      <c r="AK103" s="60">
        <v>0.31576482199634465</v>
      </c>
      <c r="AL103" s="60">
        <v>0.31576482199634465</v>
      </c>
      <c r="AM103" s="60">
        <v>0.31576482199634465</v>
      </c>
      <c r="AN103" s="60">
        <v>0.31576482199634465</v>
      </c>
      <c r="AO103" s="60">
        <v>0.31576482199634465</v>
      </c>
      <c r="AP103" s="60">
        <v>0.31576482199634465</v>
      </c>
      <c r="AQ103" s="60">
        <v>0.31576482199634465</v>
      </c>
      <c r="AR103" s="60">
        <v>0.31576482199634465</v>
      </c>
      <c r="AS103" s="60">
        <v>0.31576482199634465</v>
      </c>
      <c r="AT103" s="60">
        <v>0.31576482199634465</v>
      </c>
      <c r="AU103" s="60">
        <v>0.31576482199634465</v>
      </c>
      <c r="AV103" s="60">
        <v>0.31576482199634465</v>
      </c>
      <c r="AW103" s="60">
        <v>0.31576482199634465</v>
      </c>
      <c r="AX103" s="60">
        <v>0.31576482199634465</v>
      </c>
      <c r="AY103" s="60">
        <v>0.31576482199634465</v>
      </c>
      <c r="AZ103" s="60">
        <v>0.31576482199634465</v>
      </c>
      <c r="BA103" s="60">
        <v>0.31576482199634465</v>
      </c>
      <c r="BB103" s="60">
        <v>0.31576482199634465</v>
      </c>
      <c r="BC103" s="60">
        <v>0.31576482199634465</v>
      </c>
      <c r="BD103" s="60">
        <v>0.31576482199634465</v>
      </c>
      <c r="BE103" s="60">
        <v>0.31576482199634465</v>
      </c>
      <c r="BF103" s="60">
        <v>0.31576482199634465</v>
      </c>
      <c r="BG103" s="60">
        <v>0.31576482199634465</v>
      </c>
      <c r="BH103" s="60">
        <v>0.31576482199634465</v>
      </c>
      <c r="BI103" s="60">
        <v>0.31576482199634465</v>
      </c>
      <c r="BJ103" s="60">
        <v>0.31576482199634465</v>
      </c>
      <c r="BK103" s="60">
        <v>0.31576482199634465</v>
      </c>
      <c r="BL103" s="60">
        <v>0.31576482199634465</v>
      </c>
      <c r="BM103" s="60">
        <v>0.31576482199634465</v>
      </c>
      <c r="BN103" s="60">
        <v>0.31576482199634465</v>
      </c>
      <c r="BO103" s="60">
        <v>0.31576482199634465</v>
      </c>
      <c r="BP103" s="60">
        <v>0.31576482199634465</v>
      </c>
      <c r="BQ103" s="60">
        <v>0.31576482199634465</v>
      </c>
      <c r="BR103" s="60">
        <v>0.31576482199634465</v>
      </c>
      <c r="BS103" s="60">
        <v>0.31576482199634465</v>
      </c>
      <c r="BT103" s="60">
        <v>0.31576482199634465</v>
      </c>
      <c r="BU103" s="60">
        <v>0.31576482199634465</v>
      </c>
      <c r="BV103" s="60">
        <v>0.31576482199634465</v>
      </c>
      <c r="BW103" s="60">
        <v>0.31576482199634465</v>
      </c>
      <c r="BX103" s="60">
        <v>0.31576482199634465</v>
      </c>
      <c r="BY103" s="60">
        <v>0.31576482199634465</v>
      </c>
      <c r="BZ103" s="60">
        <v>0.31576482199634465</v>
      </c>
      <c r="CA103" s="60">
        <v>0.31576482199634465</v>
      </c>
      <c r="CB103" s="60">
        <v>0.31576482199634465</v>
      </c>
      <c r="CC103" s="60">
        <v>0.31576482199634465</v>
      </c>
      <c r="CD103" s="60">
        <v>0.31576482199634465</v>
      </c>
      <c r="CE103" s="60">
        <v>0.31576482199634465</v>
      </c>
      <c r="CF103" s="60">
        <v>0.31576482199634465</v>
      </c>
      <c r="CG103" s="60">
        <v>0.31576482199634465</v>
      </c>
      <c r="CH103" s="60">
        <v>0.31576482199634465</v>
      </c>
      <c r="CI103" s="60">
        <v>0.31576482199634465</v>
      </c>
      <c r="CJ103" s="60">
        <v>0.31576482199634465</v>
      </c>
      <c r="CK103" s="60">
        <v>0.31576482199634465</v>
      </c>
      <c r="CL103" s="60">
        <v>0.31576482199634465</v>
      </c>
      <c r="CM103" s="60">
        <v>0.31576482199634465</v>
      </c>
      <c r="CN103" s="60">
        <v>0.31576482199634465</v>
      </c>
      <c r="CO103" s="60">
        <v>0.31576482199634465</v>
      </c>
      <c r="CP103" s="60">
        <v>0.31576482199634465</v>
      </c>
      <c r="CQ103" s="60">
        <v>0.31576482199634465</v>
      </c>
      <c r="CR103" s="60">
        <v>0.31576482199634465</v>
      </c>
      <c r="CS103" s="60">
        <v>0.31576482199634465</v>
      </c>
      <c r="CT103" s="60">
        <v>0.31576482199634465</v>
      </c>
      <c r="CU103" s="60">
        <v>0.31576482199634465</v>
      </c>
      <c r="CV103" s="60">
        <v>0.31576482199634465</v>
      </c>
      <c r="CW103" s="60">
        <v>0.31576482199634465</v>
      </c>
      <c r="CX103" s="60">
        <v>0.31576482199634465</v>
      </c>
      <c r="CY103" s="60">
        <v>0.31576482199634465</v>
      </c>
      <c r="CZ103" s="60">
        <v>0.31576482199634465</v>
      </c>
      <c r="DA103" s="60">
        <v>0.31576482199634465</v>
      </c>
      <c r="DB103" s="60">
        <v>0.31576482199634465</v>
      </c>
      <c r="DC103" s="60">
        <v>0.31576482199634465</v>
      </c>
      <c r="DD103" s="60">
        <v>0.31576482199634465</v>
      </c>
      <c r="DE103" s="60">
        <v>0.31576482199634465</v>
      </c>
      <c r="DF103" s="60">
        <v>0.31576482199634465</v>
      </c>
      <c r="DG103" s="60">
        <v>0.31576482199634465</v>
      </c>
      <c r="DH103" s="60">
        <v>0.31576482199634465</v>
      </c>
      <c r="DI103" s="60">
        <v>0.31576482199634465</v>
      </c>
      <c r="DJ103" s="60">
        <v>0.31576482199634465</v>
      </c>
      <c r="DK103" s="60">
        <v>0.31576482199634465</v>
      </c>
      <c r="DL103" s="60">
        <v>0.31576482199634465</v>
      </c>
      <c r="DM103" s="60">
        <v>0.31576482199634465</v>
      </c>
      <c r="DN103" s="60">
        <v>0.31576482199634465</v>
      </c>
      <c r="DO103" s="60">
        <v>0.31576482199634465</v>
      </c>
      <c r="DP103" s="60">
        <v>0.31576482199634465</v>
      </c>
      <c r="DQ103" s="60">
        <v>0.31576482199634465</v>
      </c>
      <c r="DR103" s="60">
        <v>0.31576482199634465</v>
      </c>
      <c r="DS103" s="60">
        <v>0.31576482199634465</v>
      </c>
      <c r="DT103" s="60">
        <v>0.31576482199634465</v>
      </c>
      <c r="DU103" s="60">
        <v>0.31576482199634465</v>
      </c>
      <c r="DV103" s="60">
        <v>0.31576482199634465</v>
      </c>
      <c r="DW103" s="60">
        <v>0.31576482199634465</v>
      </c>
      <c r="DX103" s="60">
        <v>0.31576482199634465</v>
      </c>
      <c r="DY103" s="60">
        <v>0.31576482199634465</v>
      </c>
      <c r="DZ103" s="60">
        <v>0.31576482199634465</v>
      </c>
      <c r="EA103" s="60">
        <v>0.31576482199634465</v>
      </c>
      <c r="EB103" s="60">
        <v>0.31576482199634465</v>
      </c>
      <c r="EC103" s="60">
        <v>0.31576482199634465</v>
      </c>
      <c r="ED103" s="60">
        <v>0.31576482199634465</v>
      </c>
      <c r="EE103" s="60">
        <v>0.31576482199634465</v>
      </c>
      <c r="EF103" s="60">
        <v>0.31576482199634465</v>
      </c>
      <c r="EG103" s="60">
        <v>0.31576482199634465</v>
      </c>
      <c r="EH103" s="60">
        <v>0.31576482199634465</v>
      </c>
      <c r="EI103" s="60">
        <v>0.31576482199634465</v>
      </c>
      <c r="EJ103" s="60">
        <v>0.31576482199634465</v>
      </c>
      <c r="EK103" s="60">
        <v>0.31576482199634465</v>
      </c>
      <c r="EL103" s="60">
        <v>0.31576482199634465</v>
      </c>
      <c r="EM103" s="60">
        <v>0.31576482199634465</v>
      </c>
      <c r="EN103" s="60">
        <v>0.31576482199634465</v>
      </c>
      <c r="EO103" s="60">
        <v>0.31576482199634465</v>
      </c>
      <c r="EP103" s="60">
        <v>0.31576482199634465</v>
      </c>
      <c r="EQ103" s="60">
        <v>0.31576482199634465</v>
      </c>
      <c r="ER103" s="60">
        <v>0.31576482199634465</v>
      </c>
      <c r="ES103" s="60">
        <v>0.31576482199634465</v>
      </c>
      <c r="ET103" s="60">
        <v>0.31576482199634465</v>
      </c>
      <c r="EU103" s="60">
        <v>0.31576482199634465</v>
      </c>
      <c r="EV103" s="60">
        <v>0.31576482199634465</v>
      </c>
      <c r="EW103" s="60">
        <v>0.31576482199634465</v>
      </c>
      <c r="EX103" s="60">
        <v>0.31576482199634465</v>
      </c>
      <c r="EY103" s="60">
        <v>0.31576482199634465</v>
      </c>
      <c r="EZ103" s="60">
        <v>0.31576482199634465</v>
      </c>
      <c r="FA103" s="60">
        <v>0.31576482199634465</v>
      </c>
      <c r="FB103" s="60">
        <v>0.31576482199634465</v>
      </c>
      <c r="FC103" s="60">
        <v>0.31576482199634465</v>
      </c>
      <c r="FD103" s="60">
        <v>0.31576482199634465</v>
      </c>
      <c r="FE103" s="60">
        <v>0.31576482199634465</v>
      </c>
      <c r="FF103" s="60">
        <v>0.31576482199634465</v>
      </c>
      <c r="FG103" s="60">
        <v>0.31576482199634465</v>
      </c>
      <c r="FH103" s="60">
        <v>0.31576482199634465</v>
      </c>
      <c r="FI103" s="60">
        <v>0.31576482199634465</v>
      </c>
      <c r="FJ103" s="60">
        <v>0.31576482199634465</v>
      </c>
      <c r="FK103" s="60">
        <v>0.31576482199634465</v>
      </c>
      <c r="FL103" s="60">
        <v>0.31576482199634465</v>
      </c>
      <c r="FM103" s="60">
        <v>0.31576482199634465</v>
      </c>
      <c r="FN103" s="60">
        <v>0.31576482199634465</v>
      </c>
      <c r="FO103" s="60">
        <v>0.31576482199634465</v>
      </c>
      <c r="FP103" s="60">
        <v>0.31576482199634465</v>
      </c>
      <c r="FQ103" s="60">
        <v>0.31576482199634465</v>
      </c>
      <c r="FR103" s="60">
        <v>0.31576482199634465</v>
      </c>
      <c r="FS103" s="60">
        <v>0.31576482199634465</v>
      </c>
      <c r="FT103" s="60">
        <v>0.31576482199634465</v>
      </c>
      <c r="FU103" s="60">
        <v>0.31576482199634465</v>
      </c>
      <c r="FV103" s="60">
        <v>0.31576482199634465</v>
      </c>
      <c r="FW103" s="60">
        <v>0.31576482199634465</v>
      </c>
      <c r="FX103" s="60">
        <v>0.31576482199634465</v>
      </c>
      <c r="FY103" s="60">
        <v>0.31576482199634465</v>
      </c>
      <c r="FZ103" s="60">
        <v>0.31576482199634465</v>
      </c>
      <c r="GA103" s="60">
        <v>0.31576482199634465</v>
      </c>
      <c r="GB103" s="60">
        <v>0.31576482199634465</v>
      </c>
      <c r="GC103" s="60">
        <v>0.31576482199634465</v>
      </c>
      <c r="GD103" s="60">
        <v>0.31576482199634465</v>
      </c>
      <c r="GE103" s="60">
        <v>0.31576482199634465</v>
      </c>
      <c r="GF103" s="60">
        <v>0.31576482199634465</v>
      </c>
      <c r="GG103" s="60">
        <v>0.31576482199634465</v>
      </c>
      <c r="GH103" s="60">
        <v>0.31576482199634465</v>
      </c>
      <c r="GI103" s="60">
        <v>0.31576482199634465</v>
      </c>
      <c r="GJ103" s="60">
        <v>0.31576482199634465</v>
      </c>
      <c r="GK103" s="60">
        <v>0.31576482199634465</v>
      </c>
      <c r="GL103" s="60">
        <v>0.31576482199634465</v>
      </c>
      <c r="GM103" s="60">
        <v>0.31576482199634465</v>
      </c>
      <c r="GN103" s="60">
        <v>0.31576482199634465</v>
      </c>
      <c r="GO103" s="60">
        <v>0.31576482199634465</v>
      </c>
      <c r="GP103" s="122">
        <v>0.31576482199634465</v>
      </c>
      <c r="GQ103" s="122">
        <v>0.31576482199634465</v>
      </c>
      <c r="GR103" s="60">
        <v>0.31576482199634465</v>
      </c>
      <c r="GS103" s="60">
        <v>0.31576482199634465</v>
      </c>
      <c r="GT103" s="60">
        <v>0.31576482199634465</v>
      </c>
      <c r="GU103" s="60">
        <v>0.31576482199634465</v>
      </c>
      <c r="GV103" s="60">
        <v>0.31576482199634465</v>
      </c>
      <c r="GW103" s="60">
        <v>0.31576482199634465</v>
      </c>
      <c r="GX103" s="60">
        <v>0.31576482199634465</v>
      </c>
      <c r="GY103" s="60">
        <v>0.31576482199634465</v>
      </c>
      <c r="GZ103" s="122">
        <v>0.31576482199634465</v>
      </c>
      <c r="HA103" s="122">
        <v>0.31576482199634465</v>
      </c>
      <c r="HB103" s="122">
        <v>0.31576482199634465</v>
      </c>
      <c r="HC103" s="60">
        <v>0.31576482199634465</v>
      </c>
      <c r="IW103"/>
      <c r="IX103"/>
      <c r="IY103"/>
    </row>
    <row r="104" spans="1:259">
      <c r="B104" s="27" t="s">
        <v>212</v>
      </c>
      <c r="C104" s="60">
        <v>0.77354024876789484</v>
      </c>
      <c r="D104" s="60">
        <v>0.77354024876789484</v>
      </c>
      <c r="E104" s="60">
        <v>0.77354024876789484</v>
      </c>
      <c r="F104" s="60">
        <v>0.77354024876789484</v>
      </c>
      <c r="G104" s="60">
        <v>0.77354024876789484</v>
      </c>
      <c r="H104" s="60">
        <v>0.77354024876789484</v>
      </c>
      <c r="I104" s="60">
        <v>0.77354024876789484</v>
      </c>
      <c r="J104" s="60">
        <v>0.77354024876789484</v>
      </c>
      <c r="K104" s="60">
        <v>0.77354024876789484</v>
      </c>
      <c r="L104" s="60">
        <v>0.77354024876789484</v>
      </c>
      <c r="M104" s="60">
        <v>0.77354024876789484</v>
      </c>
      <c r="N104" s="60">
        <v>0.77354024876789484</v>
      </c>
      <c r="O104" s="60">
        <v>0.77354024876789484</v>
      </c>
      <c r="P104" s="60">
        <v>0.77354024876789484</v>
      </c>
      <c r="Q104" s="60">
        <v>0.77354024876789484</v>
      </c>
      <c r="R104" s="60">
        <v>0.77354024876789484</v>
      </c>
      <c r="S104" s="60">
        <v>0.77354024876789484</v>
      </c>
      <c r="T104" s="60">
        <v>0.77354024876789484</v>
      </c>
      <c r="U104" s="60">
        <v>0.77354024876789484</v>
      </c>
      <c r="V104" s="60">
        <v>0.77354024876789484</v>
      </c>
      <c r="W104" s="60">
        <v>0.77354024876789484</v>
      </c>
      <c r="X104" s="60">
        <v>0.77354024876789484</v>
      </c>
      <c r="Y104" s="60">
        <v>0.77354024876789484</v>
      </c>
      <c r="Z104" s="60">
        <v>0.77354024876789484</v>
      </c>
      <c r="AA104" s="60">
        <v>0.77354024876789484</v>
      </c>
      <c r="AB104" s="60">
        <v>0.77354024876789484</v>
      </c>
      <c r="AC104" s="60">
        <v>0.77354024876789484</v>
      </c>
      <c r="AD104" s="60">
        <v>0.77354024876789484</v>
      </c>
      <c r="AE104" s="60">
        <v>0.77354024876789484</v>
      </c>
      <c r="AF104" s="60">
        <v>0.77354024876789484</v>
      </c>
      <c r="AG104" s="60">
        <v>0.77354024876789484</v>
      </c>
      <c r="AH104" s="60">
        <v>0.77354024876789484</v>
      </c>
      <c r="AI104" s="60">
        <v>0.77354024876789484</v>
      </c>
      <c r="AJ104" s="60">
        <v>0.77354024876789484</v>
      </c>
      <c r="AK104" s="60">
        <v>0.77354024876789484</v>
      </c>
      <c r="AL104" s="60">
        <v>0.77354024876789484</v>
      </c>
      <c r="AM104" s="60">
        <v>0.77354024876789484</v>
      </c>
      <c r="AN104" s="60">
        <v>0.77354024876789484</v>
      </c>
      <c r="AO104" s="60">
        <v>0.77354024876789484</v>
      </c>
      <c r="AP104" s="60">
        <v>0.77354024876789484</v>
      </c>
      <c r="AQ104" s="60">
        <v>0.77354024876789484</v>
      </c>
      <c r="AR104" s="60">
        <v>0.77354024876789484</v>
      </c>
      <c r="AS104" s="60">
        <v>0.77354024876789484</v>
      </c>
      <c r="AT104" s="60">
        <v>0.77354024876789484</v>
      </c>
      <c r="AU104" s="60">
        <v>0.77354024876789484</v>
      </c>
      <c r="AV104" s="60">
        <v>0.77354024876789484</v>
      </c>
      <c r="AW104" s="60">
        <v>0.77354024876789484</v>
      </c>
      <c r="AX104" s="60">
        <v>0.77354024876789484</v>
      </c>
      <c r="AY104" s="60">
        <v>0.77354024876789484</v>
      </c>
      <c r="AZ104" s="60">
        <v>0.77354024876789484</v>
      </c>
      <c r="BA104" s="60">
        <v>0.77354024876789484</v>
      </c>
      <c r="BB104" s="60">
        <v>0.77354024876789484</v>
      </c>
      <c r="BC104" s="60">
        <v>0.77354024876789484</v>
      </c>
      <c r="BD104" s="60">
        <v>0.77354024876789484</v>
      </c>
      <c r="BE104" s="60">
        <v>0.77354024876789484</v>
      </c>
      <c r="BF104" s="60">
        <v>0.77354024876789484</v>
      </c>
      <c r="BG104" s="60">
        <v>0.77354024876789484</v>
      </c>
      <c r="BH104" s="60">
        <v>0.77354024876789484</v>
      </c>
      <c r="BI104" s="60">
        <v>0.77354024876789484</v>
      </c>
      <c r="BJ104" s="60">
        <v>0.77354024876789484</v>
      </c>
      <c r="BK104" s="60">
        <v>0.77354024876789484</v>
      </c>
      <c r="BL104" s="60">
        <v>0.77354024876789484</v>
      </c>
      <c r="BM104" s="60">
        <v>0.77354024876789484</v>
      </c>
      <c r="BN104" s="60">
        <v>0.77354024876789484</v>
      </c>
      <c r="BO104" s="60">
        <v>0.77354024876789484</v>
      </c>
      <c r="BP104" s="60">
        <v>0.77354024876789484</v>
      </c>
      <c r="BQ104" s="60">
        <v>0.77354024876789484</v>
      </c>
      <c r="BR104" s="60">
        <v>0.77354024876789484</v>
      </c>
      <c r="BS104" s="60">
        <v>0.77354024876789484</v>
      </c>
      <c r="BT104" s="60">
        <v>0.77354024876789484</v>
      </c>
      <c r="BU104" s="60">
        <v>0.77354024876789484</v>
      </c>
      <c r="BV104" s="60">
        <v>0.77354024876789484</v>
      </c>
      <c r="BW104" s="60">
        <v>0.77354024876789484</v>
      </c>
      <c r="BX104" s="60">
        <v>0.77354024876789484</v>
      </c>
      <c r="BY104" s="60">
        <v>0.77354024876789484</v>
      </c>
      <c r="BZ104" s="60">
        <v>0.77354024876789484</v>
      </c>
      <c r="CA104" s="60">
        <v>0.77354024876789484</v>
      </c>
      <c r="CB104" s="60">
        <v>0.77354024876789484</v>
      </c>
      <c r="CC104" s="60">
        <v>0.77354024876789484</v>
      </c>
      <c r="CD104" s="60">
        <v>0.77354024876789484</v>
      </c>
      <c r="CE104" s="60">
        <v>0.77354024876789484</v>
      </c>
      <c r="CF104" s="60">
        <v>0.77354024876789484</v>
      </c>
      <c r="CG104" s="60">
        <v>0.77354024876789484</v>
      </c>
      <c r="CH104" s="60">
        <v>0.77354024876789484</v>
      </c>
      <c r="CI104" s="60">
        <v>0.77354024876789484</v>
      </c>
      <c r="CJ104" s="60">
        <v>0.77354024876789484</v>
      </c>
      <c r="CK104" s="60">
        <v>0.77354024876789484</v>
      </c>
      <c r="CL104" s="60">
        <v>0.77354024876789484</v>
      </c>
      <c r="CM104" s="60">
        <v>0.77354024876789484</v>
      </c>
      <c r="CN104" s="60">
        <v>0.77354024876789484</v>
      </c>
      <c r="CO104" s="60">
        <v>0.77354024876789484</v>
      </c>
      <c r="CP104" s="60">
        <v>0.77354024876789484</v>
      </c>
      <c r="CQ104" s="60">
        <v>0.77354024876789484</v>
      </c>
      <c r="CR104" s="60">
        <v>0.77354024876789484</v>
      </c>
      <c r="CS104" s="60">
        <v>0.77354024876789484</v>
      </c>
      <c r="CT104" s="60">
        <v>0.77354024876789484</v>
      </c>
      <c r="CU104" s="60">
        <v>0.77354024876789484</v>
      </c>
      <c r="CV104" s="60">
        <v>0.77354024876789484</v>
      </c>
      <c r="CW104" s="60">
        <v>0.77354024876789484</v>
      </c>
      <c r="CX104" s="60">
        <v>0.77354024876789484</v>
      </c>
      <c r="CY104" s="60">
        <v>0.77354024876789484</v>
      </c>
      <c r="CZ104" s="60">
        <v>0.77354024876789484</v>
      </c>
      <c r="DA104" s="60">
        <v>0.77354024876789484</v>
      </c>
      <c r="DB104" s="60">
        <v>0.77354024876789484</v>
      </c>
      <c r="DC104" s="60">
        <v>0.77354024876789484</v>
      </c>
      <c r="DD104" s="60">
        <v>0.77354024876789484</v>
      </c>
      <c r="DE104" s="60">
        <v>0.77354024876789484</v>
      </c>
      <c r="DF104" s="60">
        <v>0.77354024876789484</v>
      </c>
      <c r="DG104" s="60">
        <v>0.77354024876789484</v>
      </c>
      <c r="DH104" s="60">
        <v>0.77354024876789484</v>
      </c>
      <c r="DI104" s="60">
        <v>0.77354024876789484</v>
      </c>
      <c r="DJ104" s="60">
        <v>0.77354024876789484</v>
      </c>
      <c r="DK104" s="60">
        <v>0.77354024876789484</v>
      </c>
      <c r="DL104" s="60">
        <v>0.77354024876789484</v>
      </c>
      <c r="DM104" s="60">
        <v>0.77354024876789484</v>
      </c>
      <c r="DN104" s="60">
        <v>0.77354024876789484</v>
      </c>
      <c r="DO104" s="60">
        <v>0.77354024876789484</v>
      </c>
      <c r="DP104" s="60">
        <v>0.77354024876789484</v>
      </c>
      <c r="DQ104" s="60">
        <v>0.77354024876789484</v>
      </c>
      <c r="DR104" s="60">
        <v>0.77354024876789484</v>
      </c>
      <c r="DS104" s="60">
        <v>0.77354024876789484</v>
      </c>
      <c r="DT104" s="60">
        <v>0.77354024876789484</v>
      </c>
      <c r="DU104" s="60">
        <v>0.77354024876789484</v>
      </c>
      <c r="DV104" s="60">
        <v>0.77354024876789484</v>
      </c>
      <c r="DW104" s="60">
        <v>0.77354024876789484</v>
      </c>
      <c r="DX104" s="60">
        <v>0.77354024876789484</v>
      </c>
      <c r="DY104" s="60">
        <v>0.77354024876789484</v>
      </c>
      <c r="DZ104" s="60">
        <v>0.77354024876789484</v>
      </c>
      <c r="EA104" s="60">
        <v>0.77354024876789484</v>
      </c>
      <c r="EB104" s="60">
        <v>0.77354024876789484</v>
      </c>
      <c r="EC104" s="60">
        <v>0.77354024876789484</v>
      </c>
      <c r="ED104" s="60">
        <v>0.77354024876789484</v>
      </c>
      <c r="EE104" s="60">
        <v>0.77354024876789484</v>
      </c>
      <c r="EF104" s="60">
        <v>0.77354024876789484</v>
      </c>
      <c r="EG104" s="60">
        <v>0.77354024876789484</v>
      </c>
      <c r="EH104" s="60">
        <v>0.77354024876789484</v>
      </c>
      <c r="EI104" s="60">
        <v>0.77354024876789484</v>
      </c>
      <c r="EJ104" s="60">
        <v>0.77354024876789484</v>
      </c>
      <c r="EK104" s="60">
        <v>0.77354024876789484</v>
      </c>
      <c r="EL104" s="60">
        <v>0.77354024876789484</v>
      </c>
      <c r="EM104" s="60">
        <v>0.77354024876789484</v>
      </c>
      <c r="EN104" s="60">
        <v>0.77354024876789484</v>
      </c>
      <c r="EO104" s="60">
        <v>0.77354024876789484</v>
      </c>
      <c r="EP104" s="60">
        <v>0.77354024876789484</v>
      </c>
      <c r="EQ104" s="60">
        <v>0.77354024876789484</v>
      </c>
      <c r="ER104" s="60">
        <v>0.77354024876789484</v>
      </c>
      <c r="ES104" s="60">
        <v>0.77354024876789484</v>
      </c>
      <c r="ET104" s="60">
        <v>0.77354024876789484</v>
      </c>
      <c r="EU104" s="60">
        <v>0.77354024876789484</v>
      </c>
      <c r="EV104" s="60">
        <v>0.77354024876789484</v>
      </c>
      <c r="EW104" s="60">
        <v>0.77354024876789484</v>
      </c>
      <c r="EX104" s="60">
        <v>0.77354024876789484</v>
      </c>
      <c r="EY104" s="60">
        <v>0.77354024876789484</v>
      </c>
      <c r="EZ104" s="60">
        <v>0.77354024876789484</v>
      </c>
      <c r="FA104" s="60">
        <v>0.77354024876789484</v>
      </c>
      <c r="FB104" s="60">
        <v>0.77354024876789484</v>
      </c>
      <c r="FC104" s="60">
        <v>0.77354024876789484</v>
      </c>
      <c r="FD104" s="60">
        <v>0.77354024876789484</v>
      </c>
      <c r="FE104" s="60">
        <v>0.77354024876789484</v>
      </c>
      <c r="FF104" s="60">
        <v>0.77354024876789484</v>
      </c>
      <c r="FG104" s="60">
        <v>0.77354024876789484</v>
      </c>
      <c r="FH104" s="60">
        <v>0.77354024876789484</v>
      </c>
      <c r="FI104" s="60">
        <v>0.77354024876789484</v>
      </c>
      <c r="FJ104" s="60">
        <v>0.77354024876789484</v>
      </c>
      <c r="FK104" s="60">
        <v>0.77354024876789484</v>
      </c>
      <c r="FL104" s="60">
        <v>0.77354024876789484</v>
      </c>
      <c r="FM104" s="60">
        <v>0.77354024876789484</v>
      </c>
      <c r="FN104" s="60">
        <v>0.77354024876789484</v>
      </c>
      <c r="FO104" s="60">
        <v>0.77354024876789484</v>
      </c>
      <c r="FP104" s="60">
        <v>0.77354024876789484</v>
      </c>
      <c r="FQ104" s="60">
        <v>0.77354024876789484</v>
      </c>
      <c r="FR104" s="60">
        <v>0.77354024876789484</v>
      </c>
      <c r="FS104" s="60">
        <v>0.77354024876789484</v>
      </c>
      <c r="FT104" s="60">
        <v>0.77354024876789484</v>
      </c>
      <c r="FU104" s="60">
        <v>0.77354024876789484</v>
      </c>
      <c r="FV104" s="60">
        <v>0.77354024876789484</v>
      </c>
      <c r="FW104" s="60">
        <v>0.77354024876789484</v>
      </c>
      <c r="FX104" s="60">
        <v>0.77354024876789484</v>
      </c>
      <c r="FY104" s="60">
        <v>0.77354024876789484</v>
      </c>
      <c r="FZ104" s="60">
        <v>0.77354024876789484</v>
      </c>
      <c r="GA104" s="60">
        <v>0.77354024876789484</v>
      </c>
      <c r="GB104" s="60">
        <v>0.77354024876789484</v>
      </c>
      <c r="GC104" s="60">
        <v>0.77354024876789484</v>
      </c>
      <c r="GD104" s="60">
        <v>0.77354024876789484</v>
      </c>
      <c r="GE104" s="60">
        <v>0.77354024876789484</v>
      </c>
      <c r="GF104" s="60">
        <v>0.77354024876789484</v>
      </c>
      <c r="GG104" s="60">
        <v>0.77354024876789484</v>
      </c>
      <c r="GH104" s="60">
        <v>0.77354024876789484</v>
      </c>
      <c r="GI104" s="60">
        <v>0.77354024876789484</v>
      </c>
      <c r="GJ104" s="60">
        <v>0.77354024876789484</v>
      </c>
      <c r="GK104" s="60">
        <v>0.77354024876789484</v>
      </c>
      <c r="GL104" s="60">
        <v>0.77354024876789484</v>
      </c>
      <c r="GM104" s="60">
        <v>0.77354024876789484</v>
      </c>
      <c r="GN104" s="60">
        <v>0.77354024876789484</v>
      </c>
      <c r="GO104" s="60">
        <v>0.77354024876789484</v>
      </c>
      <c r="GP104" s="122">
        <v>0.77354024876789484</v>
      </c>
      <c r="GQ104" s="122">
        <v>0.77354024876789484</v>
      </c>
      <c r="GR104" s="60">
        <v>0.77354024876789484</v>
      </c>
      <c r="GS104" s="60">
        <v>0.77354024876789484</v>
      </c>
      <c r="GT104" s="60">
        <v>0.77354024876789484</v>
      </c>
      <c r="GU104" s="60">
        <v>0.77354024876789484</v>
      </c>
      <c r="GV104" s="60">
        <v>0.77354024876789484</v>
      </c>
      <c r="GW104" s="60">
        <v>0.77354024876789484</v>
      </c>
      <c r="GX104" s="60">
        <v>0.77354024876789484</v>
      </c>
      <c r="GY104" s="60">
        <v>0.77354024876789484</v>
      </c>
      <c r="GZ104" s="122">
        <v>0.77354024876789484</v>
      </c>
      <c r="HA104" s="122">
        <v>0.77354024876789484</v>
      </c>
      <c r="HB104" s="122">
        <v>0.77354024876789484</v>
      </c>
      <c r="HC104" s="60">
        <v>0.77354024876789484</v>
      </c>
      <c r="IW104"/>
      <c r="IX104"/>
      <c r="IY104"/>
    </row>
    <row r="105" spans="1:259">
      <c r="B105" s="27" t="s">
        <v>238</v>
      </c>
      <c r="C105" s="9">
        <v>-0.53854816848393183</v>
      </c>
      <c r="D105" s="9">
        <v>-0.53854816848393183</v>
      </c>
      <c r="E105" s="9">
        <v>-0.53854816848393183</v>
      </c>
      <c r="F105" s="9">
        <v>-0.53854816848393183</v>
      </c>
      <c r="G105" s="9">
        <v>-0.53854816848393183</v>
      </c>
      <c r="H105" s="9">
        <v>-0.53854816848393183</v>
      </c>
      <c r="I105" s="9">
        <v>-0.53854816848393183</v>
      </c>
      <c r="J105" s="9">
        <v>-0.53854816848393183</v>
      </c>
      <c r="K105" s="9">
        <v>-0.53854816848393183</v>
      </c>
      <c r="L105" s="9">
        <v>-0.53854816848393183</v>
      </c>
      <c r="M105" s="9">
        <v>-0.53854816848393183</v>
      </c>
      <c r="N105" s="9">
        <v>-0.53854816848393183</v>
      </c>
      <c r="O105" s="9">
        <v>-0.53854816848393183</v>
      </c>
      <c r="P105" s="9">
        <v>-0.53854816848393183</v>
      </c>
      <c r="Q105" s="9">
        <v>-0.53854816848393183</v>
      </c>
      <c r="R105" s="9">
        <v>-0.53854816848393183</v>
      </c>
      <c r="S105" s="9">
        <v>-0.53854816848393183</v>
      </c>
      <c r="T105" s="9">
        <v>-0.53854816848393183</v>
      </c>
      <c r="U105" s="9">
        <v>-0.53854816848393183</v>
      </c>
      <c r="V105" s="9">
        <v>-0.53854816848393183</v>
      </c>
      <c r="W105" s="9">
        <v>-0.53854816848393183</v>
      </c>
      <c r="X105" s="9">
        <v>-0.53854816848393183</v>
      </c>
      <c r="Y105" s="9">
        <v>-0.53854816848393183</v>
      </c>
      <c r="Z105" s="9">
        <v>-0.53854816848393183</v>
      </c>
      <c r="AA105" s="9">
        <v>-0.53854816848393183</v>
      </c>
      <c r="AB105" s="9">
        <v>-0.53854816848393183</v>
      </c>
      <c r="AC105" s="9">
        <v>-0.53854816848393183</v>
      </c>
      <c r="AD105" s="9">
        <v>-0.53854816848393183</v>
      </c>
      <c r="AE105" s="9">
        <v>-0.53854816848393183</v>
      </c>
      <c r="AF105" s="9">
        <v>-0.53854816848393183</v>
      </c>
      <c r="AG105" s="9">
        <v>-0.53854816848393183</v>
      </c>
      <c r="AH105" s="9">
        <v>-0.53854816848393183</v>
      </c>
      <c r="AI105" s="9">
        <v>-0.53854816848393183</v>
      </c>
      <c r="AJ105" s="9">
        <v>-0.53854816848393183</v>
      </c>
      <c r="AK105" s="9">
        <v>-0.53854816848393183</v>
      </c>
      <c r="AL105" s="9">
        <v>-0.53854816848393183</v>
      </c>
      <c r="AM105" s="9">
        <v>-0.53854816848393183</v>
      </c>
      <c r="AN105" s="9">
        <v>-0.53854816848393183</v>
      </c>
      <c r="AO105" s="9">
        <v>-0.53854816848393183</v>
      </c>
      <c r="AP105" s="9">
        <v>-0.53854816848393183</v>
      </c>
      <c r="AQ105" s="9">
        <v>-0.53854816848393183</v>
      </c>
      <c r="AR105" s="9">
        <v>-0.53854816848393183</v>
      </c>
      <c r="AS105" s="9">
        <v>-0.53854816848393183</v>
      </c>
      <c r="AT105" s="9">
        <v>-0.53854816848393183</v>
      </c>
      <c r="AU105" s="9">
        <v>-0.53854816848393183</v>
      </c>
      <c r="AV105" s="9">
        <v>-0.53854816848393183</v>
      </c>
      <c r="AW105" s="9">
        <v>-0.53854816848393183</v>
      </c>
      <c r="AX105" s="9">
        <v>-0.53854816848393183</v>
      </c>
      <c r="AY105" s="9">
        <v>-0.53854816848393183</v>
      </c>
      <c r="AZ105" s="9">
        <v>-0.53854816848393183</v>
      </c>
      <c r="BA105" s="9">
        <v>-0.53854816848393183</v>
      </c>
      <c r="BB105" s="9">
        <v>-0.53854816848393183</v>
      </c>
      <c r="BC105" s="9">
        <v>-0.53854816848393183</v>
      </c>
      <c r="BD105" s="9">
        <v>-0.53854816848393183</v>
      </c>
      <c r="BE105" s="9">
        <v>-0.53854816848393183</v>
      </c>
      <c r="BF105" s="9">
        <v>-0.53854816848393183</v>
      </c>
      <c r="BG105" s="9">
        <v>-0.53854816848393183</v>
      </c>
      <c r="BH105" s="9">
        <v>-0.53854816848393183</v>
      </c>
      <c r="BI105" s="9">
        <v>-0.53854816848393183</v>
      </c>
      <c r="BJ105" s="9">
        <v>-0.53854816848393183</v>
      </c>
      <c r="BK105" s="9">
        <v>-0.53854816848393183</v>
      </c>
      <c r="BL105" s="9">
        <v>-0.53854816848393183</v>
      </c>
      <c r="BM105" s="9">
        <v>-0.53854816848393183</v>
      </c>
      <c r="BN105" s="9">
        <v>-0.53854816848393183</v>
      </c>
      <c r="BO105" s="9">
        <v>-0.53854816848393183</v>
      </c>
      <c r="BP105" s="9">
        <v>-0.53854816848393183</v>
      </c>
      <c r="BQ105" s="9">
        <v>-0.53854816848393183</v>
      </c>
      <c r="BR105" s="9">
        <v>-0.53854816848393183</v>
      </c>
      <c r="BS105" s="9">
        <v>-0.53854816848393183</v>
      </c>
      <c r="BT105" s="9">
        <v>-0.53854816848393183</v>
      </c>
      <c r="BU105" s="9">
        <v>-0.53854816848393183</v>
      </c>
      <c r="BV105" s="9">
        <v>-0.53854816848393183</v>
      </c>
      <c r="BW105" s="9">
        <v>-0.53854816848393183</v>
      </c>
      <c r="BX105" s="9">
        <v>-0.53854816848393183</v>
      </c>
      <c r="BY105" s="9">
        <v>-0.53854816848393183</v>
      </c>
      <c r="BZ105" s="9">
        <v>-0.53854816848393183</v>
      </c>
      <c r="CA105" s="9">
        <v>-0.53854816848393183</v>
      </c>
      <c r="CB105" s="9">
        <v>-0.53854816848393183</v>
      </c>
      <c r="CC105" s="9">
        <v>-0.53854816848393183</v>
      </c>
      <c r="CD105" s="9">
        <v>-0.53854816848393183</v>
      </c>
      <c r="CE105" s="9">
        <v>-0.53854816848393183</v>
      </c>
      <c r="CF105" s="9">
        <v>-0.53854816848393183</v>
      </c>
      <c r="CG105" s="9">
        <v>-0.53854816848393183</v>
      </c>
      <c r="CH105" s="9">
        <v>-0.53854816848393183</v>
      </c>
      <c r="CI105" s="9">
        <v>-0.53854816848393183</v>
      </c>
      <c r="CJ105" s="9">
        <v>-0.53854816848393183</v>
      </c>
      <c r="CK105" s="9">
        <v>-0.53854816848393183</v>
      </c>
      <c r="CL105" s="9">
        <v>-0.53854816848393183</v>
      </c>
      <c r="CM105" s="9">
        <v>-0.53854816848393183</v>
      </c>
      <c r="CN105" s="9">
        <v>-0.53854816848393183</v>
      </c>
      <c r="CO105" s="9">
        <v>-0.53854816848393183</v>
      </c>
      <c r="CP105" s="9">
        <v>-0.53854816848393183</v>
      </c>
      <c r="CQ105" s="9">
        <v>-0.53854816848393183</v>
      </c>
      <c r="CR105" s="9">
        <v>-0.53854816848393183</v>
      </c>
      <c r="CS105" s="9">
        <v>-0.53854816848393183</v>
      </c>
      <c r="CT105" s="9">
        <v>-0.53854816848393183</v>
      </c>
      <c r="CU105" s="9">
        <v>-0.53854816848393183</v>
      </c>
      <c r="CV105" s="9">
        <v>-0.53854816848393183</v>
      </c>
      <c r="CW105" s="9">
        <v>-0.53854816848393183</v>
      </c>
      <c r="CX105" s="9">
        <v>-0.53854816848393183</v>
      </c>
      <c r="CY105" s="9">
        <v>-0.53854816848393183</v>
      </c>
      <c r="CZ105" s="9">
        <v>-0.53854816848393183</v>
      </c>
      <c r="DA105" s="9">
        <v>-0.53854816848393183</v>
      </c>
      <c r="DB105" s="9">
        <v>-0.53854816848393183</v>
      </c>
      <c r="DC105" s="9">
        <v>-0.53854816848393183</v>
      </c>
      <c r="DD105" s="9">
        <v>-0.53854816848393183</v>
      </c>
      <c r="DE105" s="9">
        <v>-0.53854816848393183</v>
      </c>
      <c r="DF105" s="9">
        <v>-0.53854816848393183</v>
      </c>
      <c r="DG105" s="9">
        <v>-0.53854816848393183</v>
      </c>
      <c r="DH105" s="9">
        <v>-0.53854816848393183</v>
      </c>
      <c r="DI105" s="9">
        <v>-0.53854816848393183</v>
      </c>
      <c r="DJ105" s="9">
        <v>-0.53854816848393183</v>
      </c>
      <c r="DK105" s="9">
        <v>-0.53854816848393183</v>
      </c>
      <c r="DL105" s="9">
        <v>-0.53854816848393183</v>
      </c>
      <c r="DM105" s="9">
        <v>-0.53854816848393183</v>
      </c>
      <c r="DN105" s="9">
        <v>-0.53854816848393183</v>
      </c>
      <c r="DO105" s="9">
        <v>-0.53854816848393183</v>
      </c>
      <c r="DP105" s="9">
        <v>-0.53854816848393183</v>
      </c>
      <c r="DQ105" s="9">
        <v>-0.53854816848393183</v>
      </c>
      <c r="DR105" s="9">
        <v>-0.53854816848393183</v>
      </c>
      <c r="DS105" s="9">
        <v>-0.53854816848393183</v>
      </c>
      <c r="DT105" s="9">
        <v>-0.53854816848393183</v>
      </c>
      <c r="DU105" s="9">
        <v>-0.53854816848393183</v>
      </c>
      <c r="DV105" s="9">
        <v>-0.53854816848393183</v>
      </c>
      <c r="DW105" s="9">
        <v>-0.53854816848393183</v>
      </c>
      <c r="DX105" s="9">
        <v>-0.53854816848393183</v>
      </c>
      <c r="DY105" s="9">
        <v>-0.53854816848393183</v>
      </c>
      <c r="DZ105" s="9">
        <v>-0.53854816848393183</v>
      </c>
      <c r="EA105" s="9">
        <v>-0.53854816848393183</v>
      </c>
      <c r="EB105" s="9">
        <v>-0.53854816848393183</v>
      </c>
      <c r="EC105" s="9">
        <v>-0.53854816848393183</v>
      </c>
      <c r="ED105" s="9">
        <v>-0.53854816848393183</v>
      </c>
      <c r="EE105" s="9">
        <v>-0.53854816848393183</v>
      </c>
      <c r="EF105" s="9">
        <v>-0.53854816848393183</v>
      </c>
      <c r="EG105" s="9">
        <v>-0.53854816848393183</v>
      </c>
      <c r="EH105" s="9">
        <v>-0.53854816848393183</v>
      </c>
      <c r="EI105" s="9">
        <v>-0.53854816848393183</v>
      </c>
      <c r="EJ105" s="9">
        <v>-0.53854816848393183</v>
      </c>
      <c r="EK105" s="9">
        <v>-0.53854816848393183</v>
      </c>
      <c r="EL105" s="9">
        <v>-0.53854816848393183</v>
      </c>
      <c r="EM105" s="9">
        <v>-0.53854816848393183</v>
      </c>
      <c r="EN105" s="9">
        <v>-0.53854816848393183</v>
      </c>
      <c r="EO105" s="9">
        <v>-0.53854816848393183</v>
      </c>
      <c r="EP105" s="9">
        <v>-0.53854816848393183</v>
      </c>
      <c r="EQ105" s="9">
        <v>-0.53854816848393183</v>
      </c>
      <c r="ER105" s="9">
        <v>-0.53854816848393183</v>
      </c>
      <c r="ES105" s="9">
        <v>-0.53854816848393183</v>
      </c>
      <c r="ET105" s="9">
        <v>-0.53854816848393183</v>
      </c>
      <c r="EU105" s="9">
        <v>-0.53854816848393183</v>
      </c>
      <c r="EV105" s="9">
        <v>-0.53854816848393183</v>
      </c>
      <c r="EW105" s="9">
        <v>-0.53854816848393183</v>
      </c>
      <c r="EX105" s="9">
        <v>-0.53854816848393183</v>
      </c>
      <c r="EY105" s="9">
        <v>-0.53854816848393183</v>
      </c>
      <c r="EZ105" s="9">
        <v>-0.53854816848393183</v>
      </c>
      <c r="FA105" s="9">
        <v>-0.53854816848393183</v>
      </c>
      <c r="FB105" s="9">
        <v>-0.53854816848393183</v>
      </c>
      <c r="FC105" s="9">
        <v>-0.53854816848393183</v>
      </c>
      <c r="FD105" s="9">
        <v>-0.53854816848393183</v>
      </c>
      <c r="FE105" s="9">
        <v>-0.53854816848393183</v>
      </c>
      <c r="FF105" s="9">
        <v>-0.53854816848393183</v>
      </c>
      <c r="FG105" s="9">
        <v>-0.53854816848393183</v>
      </c>
      <c r="FH105" s="9">
        <v>-0.53854816848393183</v>
      </c>
      <c r="FI105" s="9">
        <v>-0.53854816848393183</v>
      </c>
      <c r="FJ105" s="9">
        <v>-0.53854816848393183</v>
      </c>
      <c r="FK105" s="9">
        <v>-0.53854816848393183</v>
      </c>
      <c r="FL105" s="9">
        <v>-0.53854816848393183</v>
      </c>
      <c r="FM105" s="9">
        <v>-0.53854816848393183</v>
      </c>
      <c r="FN105" s="9">
        <v>-0.53854816848393183</v>
      </c>
      <c r="FO105" s="9">
        <v>-0.53854816848393183</v>
      </c>
      <c r="FP105" s="9">
        <v>-0.53854816848393183</v>
      </c>
      <c r="FQ105" s="9">
        <v>-0.53854816848393183</v>
      </c>
      <c r="FR105" s="9">
        <v>-0.53854816848393183</v>
      </c>
      <c r="FS105" s="9">
        <v>-0.53854816848393183</v>
      </c>
      <c r="FT105" s="9">
        <v>-0.53854816848393183</v>
      </c>
      <c r="FU105" s="9">
        <v>-0.53854816848393183</v>
      </c>
      <c r="FV105" s="9">
        <v>-0.53854816848393183</v>
      </c>
      <c r="FW105" s="9">
        <v>-0.53854816848393183</v>
      </c>
      <c r="FX105" s="9">
        <v>-0.53854816848393183</v>
      </c>
      <c r="FY105" s="9">
        <v>-0.53854816848393183</v>
      </c>
      <c r="FZ105" s="9">
        <v>-0.53854816848393183</v>
      </c>
      <c r="GA105" s="9">
        <v>-0.53854816848393183</v>
      </c>
      <c r="GB105" s="9">
        <v>-0.53854816848393183</v>
      </c>
      <c r="GC105" s="9">
        <v>-0.53854816848393183</v>
      </c>
      <c r="GD105" s="9">
        <v>-0.53854816848393183</v>
      </c>
      <c r="GE105" s="9">
        <v>-0.53854816848393183</v>
      </c>
      <c r="GF105" s="9">
        <v>-0.53854816848393183</v>
      </c>
      <c r="GG105" s="9">
        <v>-0.53854816848393183</v>
      </c>
      <c r="GH105" s="9">
        <v>-0.53854816848393183</v>
      </c>
      <c r="GI105" s="9">
        <v>-0.53854816848393183</v>
      </c>
      <c r="GJ105" s="9">
        <v>-0.53854816848393183</v>
      </c>
      <c r="GK105" s="9">
        <v>-0.53854816848393183</v>
      </c>
      <c r="GL105" s="9">
        <v>-0.53854816848393183</v>
      </c>
      <c r="GM105" s="9">
        <v>-0.53854816848393183</v>
      </c>
      <c r="GN105" s="9">
        <v>-0.53854816848393183</v>
      </c>
      <c r="GO105" s="9">
        <v>-0.53854816848393183</v>
      </c>
      <c r="GP105" s="9">
        <v>-0.53854816848393183</v>
      </c>
      <c r="GQ105" s="9">
        <v>-0.53854816848393183</v>
      </c>
      <c r="GR105" s="9">
        <v>-0.53854816848393183</v>
      </c>
      <c r="GS105" s="9">
        <v>-0.53854816848393183</v>
      </c>
      <c r="GT105" s="9">
        <v>-0.53854816848393183</v>
      </c>
      <c r="GU105" s="9">
        <v>-0.53854816848393183</v>
      </c>
      <c r="GV105" s="9">
        <v>-0.53854816848393183</v>
      </c>
      <c r="GW105" s="9">
        <v>-0.53854816848393183</v>
      </c>
      <c r="GX105" s="9">
        <v>-0.53854816848393183</v>
      </c>
      <c r="GY105" s="9">
        <v>-0.53854816848393183</v>
      </c>
      <c r="GZ105" s="9">
        <v>-0.53854816848393183</v>
      </c>
      <c r="HA105" s="9">
        <v>-0.53854816848393183</v>
      </c>
      <c r="HB105" s="9">
        <v>-0.53854816848393183</v>
      </c>
      <c r="HC105" s="9">
        <v>-0.53854816848393183</v>
      </c>
      <c r="HD105" s="9"/>
      <c r="HE105" s="9"/>
      <c r="HF105" s="9"/>
      <c r="HG105" s="9"/>
      <c r="HH105" s="9"/>
      <c r="HI105" s="9"/>
      <c r="HJ105" s="9"/>
      <c r="HK105" s="9"/>
      <c r="HL105" s="9"/>
      <c r="HM105" s="9"/>
      <c r="HN105" s="9"/>
      <c r="HO105" s="9"/>
      <c r="HP105" s="9"/>
      <c r="HQ105" s="9"/>
      <c r="HR105" s="9"/>
      <c r="HS105" s="9"/>
      <c r="HT105" s="9"/>
      <c r="HU105" s="9"/>
      <c r="HV105" s="9"/>
      <c r="HW105" s="9"/>
      <c r="HX105" s="9"/>
      <c r="HY105" s="9"/>
      <c r="HZ105" s="9"/>
      <c r="IA105" s="9"/>
      <c r="IB105" s="9"/>
      <c r="IC105" s="9"/>
      <c r="ID105" s="9"/>
      <c r="IE105" s="9"/>
      <c r="IW105"/>
      <c r="IX105"/>
      <c r="IY105"/>
    </row>
    <row r="106" spans="1:259">
      <c r="B106" s="25" t="s">
        <v>213</v>
      </c>
      <c r="C106" s="28">
        <v>-0.42</v>
      </c>
      <c r="D106" s="28">
        <v>-0.42</v>
      </c>
      <c r="E106" s="28">
        <v>-0.42</v>
      </c>
      <c r="F106" s="28">
        <v>-0.42</v>
      </c>
      <c r="G106" s="28">
        <v>-0.42</v>
      </c>
      <c r="H106" s="28">
        <v>-0.42</v>
      </c>
      <c r="I106" s="28">
        <v>-0.42</v>
      </c>
      <c r="J106" s="28">
        <v>-0.42</v>
      </c>
      <c r="K106" s="28">
        <v>-0.42</v>
      </c>
      <c r="L106" s="28">
        <v>-0.42</v>
      </c>
      <c r="M106" s="28">
        <v>-0.42</v>
      </c>
      <c r="N106" s="28">
        <v>-0.42</v>
      </c>
      <c r="O106" s="28">
        <v>-0.42</v>
      </c>
      <c r="P106" s="28">
        <v>-0.42</v>
      </c>
      <c r="Q106" s="28">
        <v>-0.42</v>
      </c>
      <c r="R106" s="28">
        <v>-0.42</v>
      </c>
      <c r="S106" s="28">
        <v>-0.42</v>
      </c>
      <c r="T106" s="28">
        <v>-0.42</v>
      </c>
      <c r="U106" s="28">
        <v>-0.42</v>
      </c>
      <c r="V106" s="28">
        <v>-0.42</v>
      </c>
      <c r="W106" s="28">
        <v>-0.42</v>
      </c>
      <c r="X106" s="28">
        <v>-0.42</v>
      </c>
      <c r="Y106" s="28">
        <v>-0.42</v>
      </c>
      <c r="Z106" s="28">
        <v>-0.42</v>
      </c>
      <c r="AA106" s="28">
        <v>-0.42</v>
      </c>
      <c r="AB106" s="28">
        <v>-0.42</v>
      </c>
      <c r="AC106" s="28">
        <v>-0.42</v>
      </c>
      <c r="AD106" s="28">
        <v>-0.42</v>
      </c>
      <c r="AE106" s="28">
        <v>-0.42</v>
      </c>
      <c r="AF106" s="28">
        <v>-0.42</v>
      </c>
      <c r="AG106" s="28">
        <v>-0.42</v>
      </c>
      <c r="AH106" s="28">
        <v>-0.42</v>
      </c>
      <c r="AI106" s="28">
        <v>-0.42</v>
      </c>
      <c r="AJ106" s="28">
        <v>-0.42</v>
      </c>
      <c r="AK106" s="28">
        <v>-0.42</v>
      </c>
      <c r="AL106" s="28">
        <v>-0.42</v>
      </c>
      <c r="AM106" s="28">
        <v>-0.42</v>
      </c>
      <c r="AN106" s="28">
        <v>-0.42</v>
      </c>
      <c r="AO106" s="28">
        <v>-0.42</v>
      </c>
      <c r="AP106" s="28">
        <v>-0.42</v>
      </c>
      <c r="AQ106" s="28">
        <v>-0.42</v>
      </c>
      <c r="AR106" s="28">
        <v>-0.42</v>
      </c>
      <c r="AS106" s="28">
        <v>-0.42</v>
      </c>
      <c r="AT106" s="28">
        <v>-0.42</v>
      </c>
      <c r="AU106" s="28">
        <v>-0.42</v>
      </c>
      <c r="AV106" s="28">
        <v>-0.42</v>
      </c>
      <c r="AW106" s="28">
        <v>-0.42</v>
      </c>
      <c r="AX106" s="28">
        <v>-0.42</v>
      </c>
      <c r="AY106" s="28">
        <v>-0.42</v>
      </c>
      <c r="AZ106" s="28">
        <v>-0.42</v>
      </c>
      <c r="BA106" s="28">
        <v>-0.42</v>
      </c>
      <c r="BB106" s="28">
        <v>-0.42</v>
      </c>
      <c r="BC106" s="28">
        <v>-0.42</v>
      </c>
      <c r="BD106" s="28">
        <v>-0.42</v>
      </c>
      <c r="BE106" s="28">
        <v>-0.42</v>
      </c>
      <c r="BF106" s="28">
        <v>-0.42</v>
      </c>
      <c r="BG106" s="28">
        <v>-0.42</v>
      </c>
      <c r="BH106" s="28">
        <v>-0.42</v>
      </c>
      <c r="BI106" s="28">
        <v>-0.42</v>
      </c>
      <c r="BJ106" s="28">
        <v>-0.42</v>
      </c>
      <c r="BK106" s="28">
        <v>-0.42</v>
      </c>
      <c r="BL106" s="28">
        <v>-0.42</v>
      </c>
      <c r="BM106" s="28">
        <v>-0.42</v>
      </c>
      <c r="BN106" s="28">
        <v>-0.42</v>
      </c>
      <c r="BO106" s="28">
        <v>-0.42</v>
      </c>
      <c r="BP106" s="28">
        <v>-0.42</v>
      </c>
      <c r="BQ106" s="28">
        <v>-0.42</v>
      </c>
      <c r="BR106" s="28">
        <v>-0.42</v>
      </c>
      <c r="BS106" s="28">
        <v>-0.42</v>
      </c>
      <c r="BT106" s="28">
        <v>-0.42</v>
      </c>
      <c r="BU106" s="28">
        <v>-0.42</v>
      </c>
      <c r="BV106" s="28">
        <v>-0.42</v>
      </c>
      <c r="BW106" s="28">
        <v>-0.42</v>
      </c>
      <c r="BX106" s="28">
        <v>-0.42</v>
      </c>
      <c r="BY106" s="28">
        <v>-0.42</v>
      </c>
      <c r="BZ106" s="28">
        <v>-0.42</v>
      </c>
      <c r="CA106" s="28">
        <v>-0.42</v>
      </c>
      <c r="CB106" s="28">
        <v>-0.42</v>
      </c>
      <c r="CC106" s="28">
        <v>-0.42</v>
      </c>
      <c r="CD106" s="28">
        <v>-0.42</v>
      </c>
      <c r="CE106" s="28">
        <v>-0.42</v>
      </c>
      <c r="CF106" s="28">
        <v>-0.42</v>
      </c>
      <c r="CG106" s="28">
        <v>-0.42</v>
      </c>
      <c r="CH106" s="28">
        <v>-0.42</v>
      </c>
      <c r="CI106" s="28">
        <v>-0.42</v>
      </c>
      <c r="CJ106" s="28">
        <v>-0.42</v>
      </c>
      <c r="CK106" s="28">
        <v>-0.42</v>
      </c>
      <c r="CL106" s="28">
        <v>-0.42</v>
      </c>
      <c r="CM106" s="28">
        <v>-0.42</v>
      </c>
      <c r="CN106" s="28">
        <v>-0.42</v>
      </c>
      <c r="CO106" s="28">
        <v>-0.42</v>
      </c>
      <c r="CP106" s="28">
        <v>-0.42</v>
      </c>
      <c r="CQ106" s="28">
        <v>-0.42</v>
      </c>
      <c r="CR106" s="28">
        <v>-0.42</v>
      </c>
      <c r="CS106" s="28">
        <v>-0.42</v>
      </c>
      <c r="CT106" s="28">
        <v>-0.42</v>
      </c>
      <c r="CU106" s="28">
        <v>-0.42</v>
      </c>
      <c r="CV106" s="28">
        <v>-0.42</v>
      </c>
      <c r="CW106" s="28">
        <v>-0.42</v>
      </c>
      <c r="CX106" s="28">
        <v>-0.42</v>
      </c>
      <c r="CY106" s="28">
        <v>-0.42</v>
      </c>
      <c r="CZ106" s="28">
        <v>-0.42</v>
      </c>
      <c r="DA106" s="28">
        <v>-0.42</v>
      </c>
      <c r="DB106" s="28">
        <v>-0.42</v>
      </c>
      <c r="DC106" s="28">
        <v>-0.42</v>
      </c>
      <c r="DD106" s="28">
        <v>-0.42</v>
      </c>
      <c r="DE106" s="28">
        <v>-0.42</v>
      </c>
      <c r="DF106" s="28">
        <v>-0.42</v>
      </c>
      <c r="DG106" s="28">
        <v>-0.42</v>
      </c>
      <c r="DH106" s="28">
        <v>-0.42</v>
      </c>
      <c r="DI106" s="28">
        <v>-0.42</v>
      </c>
      <c r="DJ106" s="28">
        <v>-0.42</v>
      </c>
      <c r="DK106" s="28">
        <v>-0.42</v>
      </c>
      <c r="DL106" s="28">
        <v>-0.42</v>
      </c>
      <c r="DM106" s="28">
        <v>-0.42</v>
      </c>
      <c r="DN106" s="28">
        <v>-0.42</v>
      </c>
      <c r="DO106" s="28">
        <v>-0.42</v>
      </c>
      <c r="DP106" s="28">
        <v>-0.42</v>
      </c>
      <c r="DQ106" s="28">
        <v>-0.42</v>
      </c>
      <c r="DR106" s="28">
        <v>-0.42</v>
      </c>
      <c r="DS106" s="28">
        <v>-0.42</v>
      </c>
      <c r="DT106" s="28">
        <v>-0.42</v>
      </c>
      <c r="DU106" s="28">
        <v>-0.42</v>
      </c>
      <c r="DV106" s="28">
        <v>-0.42</v>
      </c>
      <c r="DW106" s="28">
        <v>-0.42</v>
      </c>
      <c r="DX106" s="28">
        <v>-0.42</v>
      </c>
      <c r="DY106" s="28">
        <v>-0.42</v>
      </c>
      <c r="DZ106" s="28">
        <v>-0.42</v>
      </c>
      <c r="EA106" s="28">
        <v>-0.42</v>
      </c>
      <c r="EB106" s="28">
        <v>-0.42</v>
      </c>
      <c r="EC106" s="28">
        <v>-0.42</v>
      </c>
      <c r="ED106" s="28">
        <v>-0.42</v>
      </c>
      <c r="EE106" s="28">
        <v>-0.42</v>
      </c>
      <c r="EF106" s="28">
        <v>-0.42</v>
      </c>
      <c r="EG106" s="28">
        <v>-0.42</v>
      </c>
      <c r="EH106" s="28">
        <v>-0.42</v>
      </c>
      <c r="EI106" s="28">
        <v>-0.42</v>
      </c>
      <c r="EJ106" s="28">
        <v>-0.42</v>
      </c>
      <c r="EK106" s="28">
        <v>-0.42</v>
      </c>
      <c r="EL106" s="28">
        <v>-0.42</v>
      </c>
      <c r="EM106" s="28">
        <v>-0.42</v>
      </c>
      <c r="EN106" s="28">
        <v>-0.42</v>
      </c>
      <c r="EO106" s="28">
        <v>-0.42</v>
      </c>
      <c r="EP106" s="28">
        <v>-0.42</v>
      </c>
      <c r="EQ106" s="28">
        <v>-0.42</v>
      </c>
      <c r="ER106" s="28">
        <v>-0.42</v>
      </c>
      <c r="ES106" s="28">
        <v>-0.42</v>
      </c>
      <c r="ET106" s="28">
        <v>-0.42</v>
      </c>
      <c r="EU106" s="28">
        <v>-0.42</v>
      </c>
      <c r="EV106" s="28">
        <v>-0.42</v>
      </c>
      <c r="EW106" s="28">
        <v>-0.42</v>
      </c>
      <c r="EX106" s="28">
        <v>-0.42</v>
      </c>
      <c r="EY106" s="28">
        <v>-0.42</v>
      </c>
      <c r="EZ106" s="28">
        <v>-0.42</v>
      </c>
      <c r="FA106" s="28">
        <v>-0.42</v>
      </c>
      <c r="FB106" s="28">
        <v>-0.42</v>
      </c>
      <c r="FC106" s="28">
        <v>-0.42</v>
      </c>
      <c r="FD106" s="28">
        <v>-0.42</v>
      </c>
      <c r="FE106" s="28">
        <v>-0.42</v>
      </c>
      <c r="FF106" s="28">
        <v>-0.42</v>
      </c>
      <c r="FG106" s="28">
        <v>-0.42</v>
      </c>
      <c r="FH106" s="28">
        <v>-0.42</v>
      </c>
      <c r="FI106" s="28">
        <v>-0.42</v>
      </c>
      <c r="FJ106" s="28">
        <v>-0.42</v>
      </c>
      <c r="FK106" s="28">
        <v>-0.42</v>
      </c>
      <c r="FL106" s="28">
        <v>-0.42</v>
      </c>
      <c r="FM106" s="28">
        <v>-0.42</v>
      </c>
      <c r="FN106" s="28">
        <v>-0.42</v>
      </c>
      <c r="FO106" s="28">
        <v>-0.42</v>
      </c>
      <c r="FP106" s="28">
        <v>-0.42</v>
      </c>
      <c r="FQ106" s="28">
        <v>-0.42</v>
      </c>
      <c r="FR106" s="28">
        <v>-0.42</v>
      </c>
      <c r="FS106" s="28">
        <v>-0.42</v>
      </c>
      <c r="FT106" s="28">
        <v>-0.42</v>
      </c>
      <c r="FU106" s="28">
        <v>-0.42</v>
      </c>
      <c r="FV106" s="28">
        <v>-0.42</v>
      </c>
      <c r="FW106" s="28">
        <v>-0.42</v>
      </c>
      <c r="FX106" s="28">
        <v>-0.42</v>
      </c>
      <c r="FY106" s="28">
        <v>-0.42</v>
      </c>
      <c r="FZ106" s="28">
        <v>-0.42</v>
      </c>
      <c r="GA106" s="28">
        <v>-0.42</v>
      </c>
      <c r="GB106" s="28">
        <v>-0.42</v>
      </c>
      <c r="GC106" s="28">
        <v>-0.42</v>
      </c>
      <c r="GD106" s="28">
        <v>-0.42</v>
      </c>
      <c r="GE106" s="28">
        <v>-0.42</v>
      </c>
      <c r="GF106" s="28">
        <v>-0.42</v>
      </c>
      <c r="GG106" s="28">
        <v>-0.42</v>
      </c>
      <c r="GH106" s="28">
        <v>-0.42</v>
      </c>
      <c r="GI106" s="28">
        <v>-0.42</v>
      </c>
      <c r="GJ106" s="28">
        <v>-0.42</v>
      </c>
      <c r="GK106" s="28">
        <v>-0.42</v>
      </c>
      <c r="GL106" s="28">
        <v>-0.42</v>
      </c>
      <c r="GM106" s="28">
        <v>-0.42</v>
      </c>
      <c r="GN106" s="28">
        <v>-0.42</v>
      </c>
      <c r="GO106" s="28">
        <v>-0.42</v>
      </c>
      <c r="GP106" s="28">
        <v>-0.42</v>
      </c>
      <c r="GQ106" s="28">
        <v>-0.42</v>
      </c>
      <c r="GR106" s="28">
        <v>-0.42</v>
      </c>
      <c r="GS106" s="28">
        <v>-0.42</v>
      </c>
      <c r="GT106" s="28">
        <v>-0.42</v>
      </c>
      <c r="GU106" s="28">
        <v>-0.42</v>
      </c>
      <c r="GV106" s="28">
        <v>-0.42</v>
      </c>
      <c r="GW106" s="28">
        <v>-0.42</v>
      </c>
      <c r="GX106" s="28">
        <v>-0.42</v>
      </c>
      <c r="GY106" s="28">
        <v>-0.42</v>
      </c>
      <c r="GZ106" s="28">
        <v>-0.42</v>
      </c>
      <c r="HA106" s="28">
        <v>-0.42</v>
      </c>
      <c r="HB106" s="28">
        <v>-0.42</v>
      </c>
      <c r="HC106" s="28">
        <v>-0.42</v>
      </c>
      <c r="HD106" s="28"/>
      <c r="HE106" s="28"/>
      <c r="HF106" s="28"/>
      <c r="HG106" s="28"/>
      <c r="HH106" s="28"/>
      <c r="HI106" s="28"/>
      <c r="HJ106" s="28"/>
      <c r="HK106" s="28"/>
      <c r="HL106" s="28"/>
      <c r="HM106" s="28"/>
      <c r="HN106" s="28"/>
      <c r="HO106" s="28"/>
      <c r="HP106" s="28"/>
      <c r="HQ106" s="28"/>
      <c r="HR106" s="28"/>
      <c r="HS106" s="28"/>
      <c r="HT106" s="28"/>
      <c r="HU106" s="28"/>
      <c r="HV106" s="28"/>
      <c r="HW106" s="28"/>
      <c r="HX106" s="28"/>
      <c r="HY106" s="28"/>
      <c r="HZ106" s="28"/>
      <c r="IA106" s="28"/>
      <c r="IB106" s="28"/>
      <c r="IC106" s="28"/>
      <c r="ID106" s="28"/>
      <c r="IE106" s="28"/>
      <c r="IW106"/>
      <c r="IX106"/>
      <c r="IY106"/>
    </row>
    <row r="107" spans="1:259">
      <c r="B107" s="25" t="s">
        <v>228</v>
      </c>
      <c r="C107" s="9">
        <v>-0.18055813466532772</v>
      </c>
      <c r="D107" s="9">
        <v>-0.18055813466532772</v>
      </c>
      <c r="E107" s="9">
        <v>-0.18055813466532772</v>
      </c>
      <c r="F107" s="9">
        <v>-0.18055813466532772</v>
      </c>
      <c r="G107" s="9">
        <v>-0.18055813466532772</v>
      </c>
      <c r="H107" s="9">
        <v>-0.18055813466532772</v>
      </c>
      <c r="I107" s="9">
        <v>-0.18055813466532772</v>
      </c>
      <c r="J107" s="9">
        <v>-0.18055813466532772</v>
      </c>
      <c r="K107" s="9">
        <v>-0.18055813466532772</v>
      </c>
      <c r="L107" s="9">
        <v>-0.18055813466532772</v>
      </c>
      <c r="M107" s="9">
        <v>-0.18055813466532772</v>
      </c>
      <c r="N107" s="9">
        <v>-0.18055813466532772</v>
      </c>
      <c r="O107" s="9">
        <v>-0.18055813466532772</v>
      </c>
      <c r="P107" s="9">
        <v>-0.18055813466532772</v>
      </c>
      <c r="Q107" s="9">
        <v>-0.18055813466532772</v>
      </c>
      <c r="R107" s="9">
        <v>-0.18055813466532772</v>
      </c>
      <c r="S107" s="9">
        <v>-0.18055813466532772</v>
      </c>
      <c r="T107" s="9">
        <v>-0.18055813466532772</v>
      </c>
      <c r="U107" s="9">
        <v>-0.18055813466532772</v>
      </c>
      <c r="V107" s="9">
        <v>-0.18055813466532772</v>
      </c>
      <c r="W107" s="9">
        <v>-0.18055813466532772</v>
      </c>
      <c r="X107" s="9">
        <v>-0.18055813466532772</v>
      </c>
      <c r="Y107" s="9">
        <v>-0.18055813466532772</v>
      </c>
      <c r="Z107" s="9">
        <v>-0.18055813466532772</v>
      </c>
      <c r="AA107" s="9">
        <v>-0.18055813466532772</v>
      </c>
      <c r="AB107" s="9">
        <v>-0.18055813466532772</v>
      </c>
      <c r="AC107" s="9">
        <v>-0.18055813466532772</v>
      </c>
      <c r="AD107" s="9">
        <v>-0.18055813466532772</v>
      </c>
      <c r="AE107" s="9">
        <v>-0.18055813466532772</v>
      </c>
      <c r="AF107" s="9">
        <v>-0.18055813466532772</v>
      </c>
      <c r="AG107" s="9">
        <v>-0.18055813466532772</v>
      </c>
      <c r="AH107" s="9">
        <v>-0.18055813466532772</v>
      </c>
      <c r="AI107" s="9">
        <v>-0.18055813466532772</v>
      </c>
      <c r="AJ107" s="9">
        <v>-0.18055813466532772</v>
      </c>
      <c r="AK107" s="9">
        <v>-0.18055813466532772</v>
      </c>
      <c r="AL107" s="9">
        <v>-0.18055813466532772</v>
      </c>
      <c r="AM107" s="9">
        <v>-0.18055813466532772</v>
      </c>
      <c r="AN107" s="9">
        <v>-0.18055813466532772</v>
      </c>
      <c r="AO107" s="9">
        <v>-0.18055813466532772</v>
      </c>
      <c r="AP107" s="9">
        <v>-0.18055813466532772</v>
      </c>
      <c r="AQ107" s="9">
        <v>-0.18055813466532772</v>
      </c>
      <c r="AR107" s="9">
        <v>-0.18055813466532772</v>
      </c>
      <c r="AS107" s="9">
        <v>-0.18055813466532772</v>
      </c>
      <c r="AT107" s="9">
        <v>-0.18055813466532772</v>
      </c>
      <c r="AU107" s="9">
        <v>-0.18055813466532772</v>
      </c>
      <c r="AV107" s="9">
        <v>-0.18055813466532772</v>
      </c>
      <c r="AW107" s="9">
        <v>-0.18055813466532772</v>
      </c>
      <c r="AX107" s="9">
        <v>-0.18055813466532772</v>
      </c>
      <c r="AY107" s="9">
        <v>-0.18055813466532772</v>
      </c>
      <c r="AZ107" s="9">
        <v>-0.18055813466532772</v>
      </c>
      <c r="BA107" s="9">
        <v>-0.18055813466532772</v>
      </c>
      <c r="BB107" s="9">
        <v>-0.18055813466532772</v>
      </c>
      <c r="BC107" s="9">
        <v>-0.18055813466532772</v>
      </c>
      <c r="BD107" s="9">
        <v>-0.18055813466532772</v>
      </c>
      <c r="BE107" s="9">
        <v>-0.18055813466532772</v>
      </c>
      <c r="BF107" s="9">
        <v>-0.18055813466532772</v>
      </c>
      <c r="BG107" s="9">
        <v>-0.18055813466532772</v>
      </c>
      <c r="BH107" s="9">
        <v>-0.18055813466532772</v>
      </c>
      <c r="BI107" s="9">
        <v>-0.18055813466532772</v>
      </c>
      <c r="BJ107" s="9">
        <v>-0.18055813466532772</v>
      </c>
      <c r="BK107" s="9">
        <v>-0.18055813466532772</v>
      </c>
      <c r="BL107" s="9">
        <v>-0.18055813466532772</v>
      </c>
      <c r="BM107" s="9">
        <v>-0.18055813466532772</v>
      </c>
      <c r="BN107" s="9">
        <v>-0.18055813466532772</v>
      </c>
      <c r="BO107" s="9">
        <v>-0.18055813466532772</v>
      </c>
      <c r="BP107" s="9">
        <v>-0.18055813466532772</v>
      </c>
      <c r="BQ107" s="9">
        <v>-0.18055813466532772</v>
      </c>
      <c r="BR107" s="9">
        <v>-0.18055813466532772</v>
      </c>
      <c r="BS107" s="9">
        <v>-0.18055813466532772</v>
      </c>
      <c r="BT107" s="9">
        <v>-0.18055813466532772</v>
      </c>
      <c r="BU107" s="9">
        <v>-0.18055813466532772</v>
      </c>
      <c r="BV107" s="9">
        <v>-0.18055813466532772</v>
      </c>
      <c r="BW107" s="9">
        <v>-0.18055813466532772</v>
      </c>
      <c r="BX107" s="9">
        <v>-0.18055813466532772</v>
      </c>
      <c r="BY107" s="9">
        <v>-0.18055813466532772</v>
      </c>
      <c r="BZ107" s="9">
        <v>-0.18055813466532772</v>
      </c>
      <c r="CA107" s="9">
        <v>-0.18055813466532772</v>
      </c>
      <c r="CB107" s="9">
        <v>-0.18055813466532772</v>
      </c>
      <c r="CC107" s="9">
        <v>-0.18055813466532772</v>
      </c>
      <c r="CD107" s="9">
        <v>-0.18055813466532772</v>
      </c>
      <c r="CE107" s="9">
        <v>-0.18055813466532772</v>
      </c>
      <c r="CF107" s="9">
        <v>-0.18055813466532772</v>
      </c>
      <c r="CG107" s="9">
        <v>-0.18055813466532772</v>
      </c>
      <c r="CH107" s="9">
        <v>-0.18055813466532772</v>
      </c>
      <c r="CI107" s="9">
        <v>-0.18055813466532772</v>
      </c>
      <c r="CJ107" s="9">
        <v>-0.18055813466532772</v>
      </c>
      <c r="CK107" s="9">
        <v>-0.18055813466532772</v>
      </c>
      <c r="CL107" s="9">
        <v>-0.18055813466532772</v>
      </c>
      <c r="CM107" s="9">
        <v>-0.18055813466532772</v>
      </c>
      <c r="CN107" s="9">
        <v>-0.18055813466532772</v>
      </c>
      <c r="CO107" s="9">
        <v>-0.18055813466532772</v>
      </c>
      <c r="CP107" s="9">
        <v>-0.18055813466532772</v>
      </c>
      <c r="CQ107" s="9">
        <v>-0.18055813466532772</v>
      </c>
      <c r="CR107" s="9">
        <v>-0.18055813466532772</v>
      </c>
      <c r="CS107" s="9">
        <v>-0.18055813466532772</v>
      </c>
      <c r="CT107" s="9">
        <v>-0.18055813466532772</v>
      </c>
      <c r="CU107" s="9">
        <v>-0.18055813466532772</v>
      </c>
      <c r="CV107" s="9">
        <v>-0.18055813466532772</v>
      </c>
      <c r="CW107" s="9">
        <v>-0.18055813466532772</v>
      </c>
      <c r="CX107" s="9">
        <v>-0.18055813466532772</v>
      </c>
      <c r="CY107" s="9">
        <v>-0.18055813466532772</v>
      </c>
      <c r="CZ107" s="9">
        <v>-0.18055813466532772</v>
      </c>
      <c r="DA107" s="9">
        <v>-0.18055813466532772</v>
      </c>
      <c r="DB107" s="9">
        <v>-0.18055813466532772</v>
      </c>
      <c r="DC107" s="9">
        <v>-0.18055813466532772</v>
      </c>
      <c r="DD107" s="9">
        <v>-0.18055813466532772</v>
      </c>
      <c r="DE107" s="9">
        <v>-0.18055813466532772</v>
      </c>
      <c r="DF107" s="9">
        <v>-0.18055813466532772</v>
      </c>
      <c r="DG107" s="9">
        <v>-0.18055813466532772</v>
      </c>
      <c r="DH107" s="9">
        <v>-0.18055813466532772</v>
      </c>
      <c r="DI107" s="9">
        <v>-0.18055813466532772</v>
      </c>
      <c r="DJ107" s="9">
        <v>-0.18055813466532772</v>
      </c>
      <c r="DK107" s="9">
        <v>-0.18055813466532772</v>
      </c>
      <c r="DL107" s="9">
        <v>-0.18055813466532772</v>
      </c>
      <c r="DM107" s="9">
        <v>-0.18055813466532772</v>
      </c>
      <c r="DN107" s="9">
        <v>-0.18055813466532772</v>
      </c>
      <c r="DO107" s="9">
        <v>-0.18055813466532772</v>
      </c>
      <c r="DP107" s="9">
        <v>-0.18055813466532772</v>
      </c>
      <c r="DQ107" s="9">
        <v>-0.18055813466532772</v>
      </c>
      <c r="DR107" s="9">
        <v>-0.18055813466532772</v>
      </c>
      <c r="DS107" s="9">
        <v>-0.18055813466532772</v>
      </c>
      <c r="DT107" s="9">
        <v>-0.18055813466532772</v>
      </c>
      <c r="DU107" s="9">
        <v>-0.18055813466532772</v>
      </c>
      <c r="DV107" s="9">
        <v>-0.18055813466532772</v>
      </c>
      <c r="DW107" s="9">
        <v>-0.18055813466532772</v>
      </c>
      <c r="DX107" s="9">
        <v>-0.18055813466532772</v>
      </c>
      <c r="DY107" s="9">
        <v>-0.18055813466532772</v>
      </c>
      <c r="DZ107" s="9">
        <v>-0.18055813466532772</v>
      </c>
      <c r="EA107" s="9">
        <v>-0.18055813466532772</v>
      </c>
      <c r="EB107" s="9">
        <v>-0.18055813466532772</v>
      </c>
      <c r="EC107" s="9">
        <v>-0.18055813466532772</v>
      </c>
      <c r="ED107" s="9">
        <v>-0.18055813466532772</v>
      </c>
      <c r="EE107" s="9">
        <v>-0.18055813466532772</v>
      </c>
      <c r="EF107" s="9">
        <v>-0.18055813466532772</v>
      </c>
      <c r="EG107" s="9">
        <v>-0.18055813466532772</v>
      </c>
      <c r="EH107" s="9">
        <v>-0.18055813466532772</v>
      </c>
      <c r="EI107" s="9">
        <v>-0.18055813466532772</v>
      </c>
      <c r="EJ107" s="9">
        <v>-0.18055813466532772</v>
      </c>
      <c r="EK107" s="9">
        <v>-0.18055813466532772</v>
      </c>
      <c r="EL107" s="9">
        <v>-0.18055813466532772</v>
      </c>
      <c r="EM107" s="9">
        <v>-0.18055813466532772</v>
      </c>
      <c r="EN107" s="9">
        <v>-0.18055813466532772</v>
      </c>
      <c r="EO107" s="9">
        <v>-0.18055813466532772</v>
      </c>
      <c r="EP107" s="9">
        <v>-0.18055813466532772</v>
      </c>
      <c r="EQ107" s="9">
        <v>-0.18055813466532772</v>
      </c>
      <c r="ER107" s="9">
        <v>-0.18055813466532772</v>
      </c>
      <c r="ES107" s="9">
        <v>-0.18055813466532772</v>
      </c>
      <c r="ET107" s="9">
        <v>-0.18055813466532772</v>
      </c>
      <c r="EU107" s="9">
        <v>-0.18055813466532772</v>
      </c>
      <c r="EV107" s="9">
        <v>-0.18055813466532772</v>
      </c>
      <c r="EW107" s="9">
        <v>-0.18055813466532772</v>
      </c>
      <c r="EX107" s="9">
        <v>-0.18055813466532772</v>
      </c>
      <c r="EY107" s="9">
        <v>-0.18055813466532772</v>
      </c>
      <c r="EZ107" s="9">
        <v>-0.18055813466532772</v>
      </c>
      <c r="FA107" s="9">
        <v>-0.18055813466532772</v>
      </c>
      <c r="FB107" s="9">
        <v>-0.18055813466532772</v>
      </c>
      <c r="FC107" s="9">
        <v>-0.18055813466532772</v>
      </c>
      <c r="FD107" s="9">
        <v>-0.18055813466532772</v>
      </c>
      <c r="FE107" s="9">
        <v>-0.18055813466532772</v>
      </c>
      <c r="FF107" s="9">
        <v>-0.18055813466532772</v>
      </c>
      <c r="FG107" s="9">
        <v>-0.18055813466532772</v>
      </c>
      <c r="FH107" s="9">
        <v>-0.18055813466532772</v>
      </c>
      <c r="FI107" s="9">
        <v>-0.18055813466532772</v>
      </c>
      <c r="FJ107" s="9">
        <v>-0.18055813466532772</v>
      </c>
      <c r="FK107" s="9">
        <v>-0.18055813466532772</v>
      </c>
      <c r="FL107" s="9">
        <v>-0.18055813466532772</v>
      </c>
      <c r="FM107" s="9">
        <v>-0.18055813466532772</v>
      </c>
      <c r="FN107" s="9">
        <v>-0.18055813466532772</v>
      </c>
      <c r="FO107" s="9">
        <v>-0.18055813466532772</v>
      </c>
      <c r="FP107" s="9">
        <v>-0.18055813466532772</v>
      </c>
      <c r="FQ107" s="9">
        <v>-0.18055813466532772</v>
      </c>
      <c r="FR107" s="9">
        <v>-0.18055813466532772</v>
      </c>
      <c r="FS107" s="9">
        <v>-0.18055813466532772</v>
      </c>
      <c r="FT107" s="9">
        <v>-0.18055813466532772</v>
      </c>
      <c r="FU107" s="9">
        <v>-0.18055813466532772</v>
      </c>
      <c r="FV107" s="9">
        <v>-0.18055813466532772</v>
      </c>
      <c r="FW107" s="9">
        <v>-0.18055813466532772</v>
      </c>
      <c r="FX107" s="9">
        <v>-0.18055813466532772</v>
      </c>
      <c r="FY107" s="9">
        <v>-0.18055813466532772</v>
      </c>
      <c r="FZ107" s="9">
        <v>-0.18055813466532772</v>
      </c>
      <c r="GA107" s="9">
        <v>-0.18055813466532772</v>
      </c>
      <c r="GB107" s="9">
        <v>-0.18055813466532772</v>
      </c>
      <c r="GC107" s="9">
        <v>-0.18055813466532772</v>
      </c>
      <c r="GD107" s="9">
        <v>-0.18055813466532772</v>
      </c>
      <c r="GE107" s="9">
        <v>-0.18055813466532772</v>
      </c>
      <c r="GF107" s="9">
        <v>-0.18055813466532772</v>
      </c>
      <c r="GG107" s="9">
        <v>-0.18055813466532772</v>
      </c>
      <c r="GH107" s="9">
        <v>-0.18055813466532772</v>
      </c>
      <c r="GI107" s="9">
        <v>-0.18055813466532772</v>
      </c>
      <c r="GJ107" s="9">
        <v>-0.18055813466532772</v>
      </c>
      <c r="GK107" s="9">
        <v>-0.18055813466532772</v>
      </c>
      <c r="GL107" s="9">
        <v>-0.18055813466532772</v>
      </c>
      <c r="GM107" s="9">
        <v>-0.18055813466532772</v>
      </c>
      <c r="GN107" s="9">
        <v>-0.18055813466532772</v>
      </c>
      <c r="GO107" s="9">
        <v>-0.18055813466532772</v>
      </c>
      <c r="GP107" s="9">
        <v>-0.18055813466532772</v>
      </c>
      <c r="GQ107" s="9">
        <v>-0.18055813466532772</v>
      </c>
      <c r="GR107" s="9">
        <v>-0.18055813466532772</v>
      </c>
      <c r="GS107" s="9">
        <v>-0.18055813466532772</v>
      </c>
      <c r="GT107" s="9">
        <v>-0.18055813466532772</v>
      </c>
      <c r="GU107" s="9">
        <v>-0.18055813466532772</v>
      </c>
      <c r="GV107" s="9">
        <v>-0.18055813466532772</v>
      </c>
      <c r="GW107" s="9">
        <v>-0.18055813466532772</v>
      </c>
      <c r="GX107" s="9">
        <v>-0.18055813466532772</v>
      </c>
      <c r="GY107" s="9">
        <v>-0.18055813466532772</v>
      </c>
      <c r="GZ107" s="9">
        <v>-0.18055813466532772</v>
      </c>
      <c r="HA107" s="9">
        <v>-0.18055813466532772</v>
      </c>
      <c r="HB107" s="9">
        <v>-0.18055813466532772</v>
      </c>
      <c r="HC107" s="9">
        <v>-0.18055813466532772</v>
      </c>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W107"/>
      <c r="IX107"/>
      <c r="IY107"/>
    </row>
    <row r="108" spans="1:259">
      <c r="B108" s="27" t="s">
        <v>331</v>
      </c>
      <c r="C108" s="60">
        <f t="shared" ref="C108:S108" si="2080">C107-C105</f>
        <v>0.35799003381860411</v>
      </c>
      <c r="D108" s="60">
        <f t="shared" si="2080"/>
        <v>0.35799003381860411</v>
      </c>
      <c r="E108" s="60">
        <f t="shared" si="2080"/>
        <v>0.35799003381860411</v>
      </c>
      <c r="F108" s="60">
        <f t="shared" si="2080"/>
        <v>0.35799003381860411</v>
      </c>
      <c r="G108" s="60">
        <f t="shared" si="2080"/>
        <v>0.35799003381860411</v>
      </c>
      <c r="H108" s="60">
        <f t="shared" si="2080"/>
        <v>0.35799003381860411</v>
      </c>
      <c r="I108" s="60">
        <f t="shared" si="2080"/>
        <v>0.35799003381860411</v>
      </c>
      <c r="J108" s="60">
        <f t="shared" si="2080"/>
        <v>0.35799003381860411</v>
      </c>
      <c r="K108" s="60">
        <f t="shared" si="2080"/>
        <v>0.35799003381860411</v>
      </c>
      <c r="L108" s="60">
        <f t="shared" si="2080"/>
        <v>0.35799003381860411</v>
      </c>
      <c r="M108" s="60">
        <f t="shared" si="2080"/>
        <v>0.35799003381860411</v>
      </c>
      <c r="N108" s="60">
        <f t="shared" si="2080"/>
        <v>0.35799003381860411</v>
      </c>
      <c r="O108" s="60">
        <f t="shared" si="2080"/>
        <v>0.35799003381860411</v>
      </c>
      <c r="P108" s="60">
        <f t="shared" si="2080"/>
        <v>0.35799003381860411</v>
      </c>
      <c r="Q108" s="60">
        <f t="shared" si="2080"/>
        <v>0.35799003381860411</v>
      </c>
      <c r="R108" s="60">
        <f t="shared" si="2080"/>
        <v>0.35799003381860411</v>
      </c>
      <c r="S108" s="60">
        <f t="shared" si="2080"/>
        <v>0.35799003381860411</v>
      </c>
      <c r="T108" s="60">
        <f t="shared" ref="T108" si="2081">T107-T105</f>
        <v>0.35799003381860411</v>
      </c>
      <c r="U108" s="60">
        <f t="shared" ref="U108:Z108" si="2082">U107-U105</f>
        <v>0.35799003381860411</v>
      </c>
      <c r="V108" s="60">
        <f t="shared" si="2082"/>
        <v>0.35799003381860411</v>
      </c>
      <c r="W108" s="60">
        <f t="shared" si="2082"/>
        <v>0.35799003381860411</v>
      </c>
      <c r="X108" s="60">
        <f t="shared" si="2082"/>
        <v>0.35799003381860411</v>
      </c>
      <c r="Y108" s="60">
        <f t="shared" si="2082"/>
        <v>0.35799003381860411</v>
      </c>
      <c r="Z108" s="60">
        <f t="shared" si="2082"/>
        <v>0.35799003381860411</v>
      </c>
      <c r="AA108" s="60">
        <f t="shared" ref="AA108:CL108" si="2083">AA107-AA105</f>
        <v>0.35799003381860411</v>
      </c>
      <c r="AB108" s="60">
        <f t="shared" si="2083"/>
        <v>0.35799003381860411</v>
      </c>
      <c r="AC108" s="60">
        <f t="shared" si="2083"/>
        <v>0.35799003381860411</v>
      </c>
      <c r="AD108" s="60">
        <f t="shared" si="2083"/>
        <v>0.35799003381860411</v>
      </c>
      <c r="AE108" s="60">
        <f t="shared" si="2083"/>
        <v>0.35799003381860411</v>
      </c>
      <c r="AF108" s="60">
        <f t="shared" si="2083"/>
        <v>0.35799003381860411</v>
      </c>
      <c r="AG108" s="60">
        <f t="shared" si="2083"/>
        <v>0.35799003381860411</v>
      </c>
      <c r="AH108" s="60">
        <f t="shared" si="2083"/>
        <v>0.35799003381860411</v>
      </c>
      <c r="AI108" s="60">
        <f t="shared" si="2083"/>
        <v>0.35799003381860411</v>
      </c>
      <c r="AJ108" s="60">
        <f t="shared" si="2083"/>
        <v>0.35799003381860411</v>
      </c>
      <c r="AK108" s="60">
        <f t="shared" si="2083"/>
        <v>0.35799003381860411</v>
      </c>
      <c r="AL108" s="60">
        <f t="shared" si="2083"/>
        <v>0.35799003381860411</v>
      </c>
      <c r="AM108" s="60">
        <f t="shared" si="2083"/>
        <v>0.35799003381860411</v>
      </c>
      <c r="AN108" s="60">
        <f t="shared" si="2083"/>
        <v>0.35799003381860411</v>
      </c>
      <c r="AO108" s="60">
        <f t="shared" si="2083"/>
        <v>0.35799003381860411</v>
      </c>
      <c r="AP108" s="60">
        <f t="shared" si="2083"/>
        <v>0.35799003381860411</v>
      </c>
      <c r="AQ108" s="60">
        <f t="shared" si="2083"/>
        <v>0.35799003381860411</v>
      </c>
      <c r="AR108" s="60">
        <f t="shared" si="2083"/>
        <v>0.35799003381860411</v>
      </c>
      <c r="AS108" s="60">
        <f t="shared" si="2083"/>
        <v>0.35799003381860411</v>
      </c>
      <c r="AT108" s="60">
        <f t="shared" si="2083"/>
        <v>0.35799003381860411</v>
      </c>
      <c r="AU108" s="60">
        <f t="shared" si="2083"/>
        <v>0.35799003381860411</v>
      </c>
      <c r="AV108" s="60">
        <f t="shared" si="2083"/>
        <v>0.35799003381860411</v>
      </c>
      <c r="AW108" s="60">
        <f t="shared" si="2083"/>
        <v>0.35799003381860411</v>
      </c>
      <c r="AX108" s="60">
        <f t="shared" si="2083"/>
        <v>0.35799003381860411</v>
      </c>
      <c r="AY108" s="60">
        <f t="shared" si="2083"/>
        <v>0.35799003381860411</v>
      </c>
      <c r="AZ108" s="60">
        <f t="shared" si="2083"/>
        <v>0.35799003381860411</v>
      </c>
      <c r="BA108" s="60">
        <f t="shared" si="2083"/>
        <v>0.35799003381860411</v>
      </c>
      <c r="BB108" s="60">
        <f t="shared" si="2083"/>
        <v>0.35799003381860411</v>
      </c>
      <c r="BC108" s="60">
        <f t="shared" si="2083"/>
        <v>0.35799003381860411</v>
      </c>
      <c r="BD108" s="60">
        <f t="shared" si="2083"/>
        <v>0.35799003381860411</v>
      </c>
      <c r="BE108" s="60">
        <f t="shared" si="2083"/>
        <v>0.35799003381860411</v>
      </c>
      <c r="BF108" s="60">
        <f t="shared" si="2083"/>
        <v>0.35799003381860411</v>
      </c>
      <c r="BG108" s="60">
        <f t="shared" si="2083"/>
        <v>0.35799003381860411</v>
      </c>
      <c r="BH108" s="60">
        <f t="shared" si="2083"/>
        <v>0.35799003381860411</v>
      </c>
      <c r="BI108" s="60">
        <f t="shared" si="2083"/>
        <v>0.35799003381860411</v>
      </c>
      <c r="BJ108" s="60">
        <f t="shared" si="2083"/>
        <v>0.35799003381860411</v>
      </c>
      <c r="BK108" s="60">
        <f t="shared" si="2083"/>
        <v>0.35799003381860411</v>
      </c>
      <c r="BL108" s="60">
        <f t="shared" si="2083"/>
        <v>0.35799003381860411</v>
      </c>
      <c r="BM108" s="60">
        <f t="shared" si="2083"/>
        <v>0.35799003381860411</v>
      </c>
      <c r="BN108" s="60">
        <f t="shared" si="2083"/>
        <v>0.35799003381860411</v>
      </c>
      <c r="BO108" s="60">
        <f t="shared" si="2083"/>
        <v>0.35799003381860411</v>
      </c>
      <c r="BP108" s="60">
        <f t="shared" si="2083"/>
        <v>0.35799003381860411</v>
      </c>
      <c r="BQ108" s="60">
        <f t="shared" si="2083"/>
        <v>0.35799003381860411</v>
      </c>
      <c r="BR108" s="60">
        <f t="shared" si="2083"/>
        <v>0.35799003381860411</v>
      </c>
      <c r="BS108" s="60">
        <f t="shared" si="2083"/>
        <v>0.35799003381860411</v>
      </c>
      <c r="BT108" s="60">
        <f t="shared" si="2083"/>
        <v>0.35799003381860411</v>
      </c>
      <c r="BU108" s="60">
        <f t="shared" si="2083"/>
        <v>0.35799003381860411</v>
      </c>
      <c r="BV108" s="60">
        <f t="shared" si="2083"/>
        <v>0.35799003381860411</v>
      </c>
      <c r="BW108" s="60">
        <f t="shared" si="2083"/>
        <v>0.35799003381860411</v>
      </c>
      <c r="BX108" s="60">
        <f t="shared" si="2083"/>
        <v>0.35799003381860411</v>
      </c>
      <c r="BY108" s="60">
        <f t="shared" si="2083"/>
        <v>0.35799003381860411</v>
      </c>
      <c r="BZ108" s="60">
        <f t="shared" si="2083"/>
        <v>0.35799003381860411</v>
      </c>
      <c r="CA108" s="60">
        <f t="shared" si="2083"/>
        <v>0.35799003381860411</v>
      </c>
      <c r="CB108" s="60">
        <f t="shared" si="2083"/>
        <v>0.35799003381860411</v>
      </c>
      <c r="CC108" s="60">
        <f t="shared" si="2083"/>
        <v>0.35799003381860411</v>
      </c>
      <c r="CD108" s="60">
        <f t="shared" si="2083"/>
        <v>0.35799003381860411</v>
      </c>
      <c r="CE108" s="60">
        <f t="shared" si="2083"/>
        <v>0.35799003381860411</v>
      </c>
      <c r="CF108" s="60">
        <f t="shared" si="2083"/>
        <v>0.35799003381860411</v>
      </c>
      <c r="CG108" s="60">
        <f t="shared" si="2083"/>
        <v>0.35799003381860411</v>
      </c>
      <c r="CH108" s="60">
        <f t="shared" si="2083"/>
        <v>0.35799003381860411</v>
      </c>
      <c r="CI108" s="60">
        <f t="shared" si="2083"/>
        <v>0.35799003381860411</v>
      </c>
      <c r="CJ108" s="60">
        <f t="shared" si="2083"/>
        <v>0.35799003381860411</v>
      </c>
      <c r="CK108" s="60">
        <f t="shared" si="2083"/>
        <v>0.35799003381860411</v>
      </c>
      <c r="CL108" s="60">
        <f t="shared" si="2083"/>
        <v>0.35799003381860411</v>
      </c>
      <c r="CM108" s="60">
        <f t="shared" ref="CM108:EX108" si="2084">CM107-CM105</f>
        <v>0.35799003381860411</v>
      </c>
      <c r="CN108" s="60">
        <f t="shared" si="2084"/>
        <v>0.35799003381860411</v>
      </c>
      <c r="CO108" s="60">
        <f t="shared" si="2084"/>
        <v>0.35799003381860411</v>
      </c>
      <c r="CP108" s="60">
        <f t="shared" si="2084"/>
        <v>0.35799003381860411</v>
      </c>
      <c r="CQ108" s="60">
        <f t="shared" si="2084"/>
        <v>0.35799003381860411</v>
      </c>
      <c r="CR108" s="60">
        <f t="shared" si="2084"/>
        <v>0.35799003381860411</v>
      </c>
      <c r="CS108" s="60">
        <f t="shared" si="2084"/>
        <v>0.35799003381860411</v>
      </c>
      <c r="CT108" s="60">
        <f t="shared" si="2084"/>
        <v>0.35799003381860411</v>
      </c>
      <c r="CU108" s="60">
        <f t="shared" si="2084"/>
        <v>0.35799003381860411</v>
      </c>
      <c r="CV108" s="60">
        <f t="shared" si="2084"/>
        <v>0.35799003381860411</v>
      </c>
      <c r="CW108" s="60">
        <f t="shared" si="2084"/>
        <v>0.35799003381860411</v>
      </c>
      <c r="CX108" s="60">
        <f t="shared" si="2084"/>
        <v>0.35799003381860411</v>
      </c>
      <c r="CY108" s="60">
        <f t="shared" si="2084"/>
        <v>0.35799003381860411</v>
      </c>
      <c r="CZ108" s="60">
        <f t="shared" si="2084"/>
        <v>0.35799003381860411</v>
      </c>
      <c r="DA108" s="60">
        <f t="shared" si="2084"/>
        <v>0.35799003381860411</v>
      </c>
      <c r="DB108" s="60">
        <f t="shared" si="2084"/>
        <v>0.35799003381860411</v>
      </c>
      <c r="DC108" s="60">
        <f t="shared" si="2084"/>
        <v>0.35799003381860411</v>
      </c>
      <c r="DD108" s="60">
        <f t="shared" si="2084"/>
        <v>0.35799003381860411</v>
      </c>
      <c r="DE108" s="60">
        <f t="shared" si="2084"/>
        <v>0.35799003381860411</v>
      </c>
      <c r="DF108" s="60">
        <f t="shared" si="2084"/>
        <v>0.35799003381860411</v>
      </c>
      <c r="DG108" s="60">
        <f t="shared" si="2084"/>
        <v>0.35799003381860411</v>
      </c>
      <c r="DH108" s="60">
        <f t="shared" si="2084"/>
        <v>0.35799003381860411</v>
      </c>
      <c r="DI108" s="60">
        <f t="shared" si="2084"/>
        <v>0.35799003381860411</v>
      </c>
      <c r="DJ108" s="60">
        <f t="shared" si="2084"/>
        <v>0.35799003381860411</v>
      </c>
      <c r="DK108" s="60">
        <f t="shared" si="2084"/>
        <v>0.35799003381860411</v>
      </c>
      <c r="DL108" s="60">
        <f t="shared" si="2084"/>
        <v>0.35799003381860411</v>
      </c>
      <c r="DM108" s="60">
        <f t="shared" si="2084"/>
        <v>0.35799003381860411</v>
      </c>
      <c r="DN108" s="60">
        <f t="shared" si="2084"/>
        <v>0.35799003381860411</v>
      </c>
      <c r="DO108" s="60">
        <f t="shared" si="2084"/>
        <v>0.35799003381860411</v>
      </c>
      <c r="DP108" s="60">
        <f t="shared" si="2084"/>
        <v>0.35799003381860411</v>
      </c>
      <c r="DQ108" s="60">
        <f t="shared" si="2084"/>
        <v>0.35799003381860411</v>
      </c>
      <c r="DR108" s="60">
        <f t="shared" si="2084"/>
        <v>0.35799003381860411</v>
      </c>
      <c r="DS108" s="60">
        <f t="shared" si="2084"/>
        <v>0.35799003381860411</v>
      </c>
      <c r="DT108" s="60">
        <f t="shared" si="2084"/>
        <v>0.35799003381860411</v>
      </c>
      <c r="DU108" s="60">
        <f t="shared" si="2084"/>
        <v>0.35799003381860411</v>
      </c>
      <c r="DV108" s="60">
        <f t="shared" si="2084"/>
        <v>0.35799003381860411</v>
      </c>
      <c r="DW108" s="60">
        <f t="shared" si="2084"/>
        <v>0.35799003381860411</v>
      </c>
      <c r="DX108" s="60">
        <f t="shared" si="2084"/>
        <v>0.35799003381860411</v>
      </c>
      <c r="DY108" s="60">
        <f t="shared" si="2084"/>
        <v>0.35799003381860411</v>
      </c>
      <c r="DZ108" s="60">
        <f t="shared" si="2084"/>
        <v>0.35799003381860411</v>
      </c>
      <c r="EA108" s="60">
        <f t="shared" si="2084"/>
        <v>0.35799003381860411</v>
      </c>
      <c r="EB108" s="60">
        <f t="shared" si="2084"/>
        <v>0.35799003381860411</v>
      </c>
      <c r="EC108" s="60">
        <f t="shared" si="2084"/>
        <v>0.35799003381860411</v>
      </c>
      <c r="ED108" s="60">
        <f t="shared" si="2084"/>
        <v>0.35799003381860411</v>
      </c>
      <c r="EE108" s="60">
        <f t="shared" si="2084"/>
        <v>0.35799003381860411</v>
      </c>
      <c r="EF108" s="60">
        <f t="shared" si="2084"/>
        <v>0.35799003381860411</v>
      </c>
      <c r="EG108" s="60">
        <f t="shared" si="2084"/>
        <v>0.35799003381860411</v>
      </c>
      <c r="EH108" s="60">
        <f t="shared" si="2084"/>
        <v>0.35799003381860411</v>
      </c>
      <c r="EI108" s="60">
        <f t="shared" si="2084"/>
        <v>0.35799003381860411</v>
      </c>
      <c r="EJ108" s="60">
        <f t="shared" si="2084"/>
        <v>0.35799003381860411</v>
      </c>
      <c r="EK108" s="60">
        <f t="shared" si="2084"/>
        <v>0.35799003381860411</v>
      </c>
      <c r="EL108" s="60">
        <f t="shared" si="2084"/>
        <v>0.35799003381860411</v>
      </c>
      <c r="EM108" s="60">
        <f t="shared" si="2084"/>
        <v>0.35799003381860411</v>
      </c>
      <c r="EN108" s="60">
        <f t="shared" si="2084"/>
        <v>0.35799003381860411</v>
      </c>
      <c r="EO108" s="60">
        <f t="shared" si="2084"/>
        <v>0.35799003381860411</v>
      </c>
      <c r="EP108" s="60">
        <f t="shared" si="2084"/>
        <v>0.35799003381860411</v>
      </c>
      <c r="EQ108" s="60">
        <f t="shared" si="2084"/>
        <v>0.35799003381860411</v>
      </c>
      <c r="ER108" s="60">
        <f t="shared" si="2084"/>
        <v>0.35799003381860411</v>
      </c>
      <c r="ES108" s="60">
        <f t="shared" si="2084"/>
        <v>0.35799003381860411</v>
      </c>
      <c r="ET108" s="60">
        <f t="shared" si="2084"/>
        <v>0.35799003381860411</v>
      </c>
      <c r="EU108" s="60">
        <f t="shared" si="2084"/>
        <v>0.35799003381860411</v>
      </c>
      <c r="EV108" s="60">
        <f t="shared" si="2084"/>
        <v>0.35799003381860411</v>
      </c>
      <c r="EW108" s="60">
        <f t="shared" si="2084"/>
        <v>0.35799003381860411</v>
      </c>
      <c r="EX108" s="60">
        <f t="shared" si="2084"/>
        <v>0.35799003381860411</v>
      </c>
      <c r="EY108" s="60">
        <f t="shared" ref="EY108:HC108" si="2085">EY107-EY105</f>
        <v>0.35799003381860411</v>
      </c>
      <c r="EZ108" s="60">
        <f t="shared" si="2085"/>
        <v>0.35799003381860411</v>
      </c>
      <c r="FA108" s="60">
        <f t="shared" si="2085"/>
        <v>0.35799003381860411</v>
      </c>
      <c r="FB108" s="60">
        <f t="shared" si="2085"/>
        <v>0.35799003381860411</v>
      </c>
      <c r="FC108" s="60">
        <f t="shared" si="2085"/>
        <v>0.35799003381860411</v>
      </c>
      <c r="FD108" s="60">
        <f t="shared" si="2085"/>
        <v>0.35799003381860411</v>
      </c>
      <c r="FE108" s="60">
        <f t="shared" si="2085"/>
        <v>0.35799003381860411</v>
      </c>
      <c r="FF108" s="60">
        <f t="shared" si="2085"/>
        <v>0.35799003381860411</v>
      </c>
      <c r="FG108" s="60">
        <f t="shared" si="2085"/>
        <v>0.35799003381860411</v>
      </c>
      <c r="FH108" s="60">
        <f t="shared" si="2085"/>
        <v>0.35799003381860411</v>
      </c>
      <c r="FI108" s="60">
        <f t="shared" si="2085"/>
        <v>0.35799003381860411</v>
      </c>
      <c r="FJ108" s="60">
        <f t="shared" si="2085"/>
        <v>0.35799003381860411</v>
      </c>
      <c r="FK108" s="60">
        <f t="shared" si="2085"/>
        <v>0.35799003381860411</v>
      </c>
      <c r="FL108" s="60">
        <f t="shared" si="2085"/>
        <v>0.35799003381860411</v>
      </c>
      <c r="FM108" s="60">
        <f t="shared" si="2085"/>
        <v>0.35799003381860411</v>
      </c>
      <c r="FN108" s="60">
        <f t="shared" si="2085"/>
        <v>0.35799003381860411</v>
      </c>
      <c r="FO108" s="60">
        <f t="shared" si="2085"/>
        <v>0.35799003381860411</v>
      </c>
      <c r="FP108" s="60">
        <f t="shared" si="2085"/>
        <v>0.35799003381860411</v>
      </c>
      <c r="FQ108" s="60">
        <f t="shared" si="2085"/>
        <v>0.35799003381860411</v>
      </c>
      <c r="FR108" s="60">
        <f t="shared" si="2085"/>
        <v>0.35799003381860411</v>
      </c>
      <c r="FS108" s="60">
        <f t="shared" si="2085"/>
        <v>0.35799003381860411</v>
      </c>
      <c r="FT108" s="60">
        <f t="shared" si="2085"/>
        <v>0.35799003381860411</v>
      </c>
      <c r="FU108" s="60">
        <f t="shared" si="2085"/>
        <v>0.35799003381860411</v>
      </c>
      <c r="FV108" s="60">
        <f t="shared" si="2085"/>
        <v>0.35799003381860411</v>
      </c>
      <c r="FW108" s="60">
        <f t="shared" si="2085"/>
        <v>0.35799003381860411</v>
      </c>
      <c r="FX108" s="60">
        <f t="shared" si="2085"/>
        <v>0.35799003381860411</v>
      </c>
      <c r="FY108" s="60">
        <f t="shared" si="2085"/>
        <v>0.35799003381860411</v>
      </c>
      <c r="FZ108" s="60">
        <f t="shared" si="2085"/>
        <v>0.35799003381860411</v>
      </c>
      <c r="GA108" s="60">
        <f t="shared" si="2085"/>
        <v>0.35799003381860411</v>
      </c>
      <c r="GB108" s="60">
        <f t="shared" si="2085"/>
        <v>0.35799003381860411</v>
      </c>
      <c r="GC108" s="60">
        <f t="shared" si="2085"/>
        <v>0.35799003381860411</v>
      </c>
      <c r="GD108" s="60">
        <f t="shared" si="2085"/>
        <v>0.35799003381860411</v>
      </c>
      <c r="GE108" s="60">
        <f t="shared" si="2085"/>
        <v>0.35799003381860411</v>
      </c>
      <c r="GF108" s="60">
        <f t="shared" si="2085"/>
        <v>0.35799003381860411</v>
      </c>
      <c r="GG108" s="60">
        <f t="shared" si="2085"/>
        <v>0.35799003381860411</v>
      </c>
      <c r="GH108" s="60">
        <f t="shared" si="2085"/>
        <v>0.35799003381860411</v>
      </c>
      <c r="GI108" s="60">
        <f t="shared" si="2085"/>
        <v>0.35799003381860411</v>
      </c>
      <c r="GJ108" s="60">
        <f t="shared" si="2085"/>
        <v>0.35799003381860411</v>
      </c>
      <c r="GK108" s="60">
        <f t="shared" si="2085"/>
        <v>0.35799003381860411</v>
      </c>
      <c r="GL108" s="60">
        <f t="shared" si="2085"/>
        <v>0.35799003381860411</v>
      </c>
      <c r="GM108" s="60">
        <f t="shared" si="2085"/>
        <v>0.35799003381860411</v>
      </c>
      <c r="GN108" s="60">
        <f t="shared" si="2085"/>
        <v>0.35799003381860411</v>
      </c>
      <c r="GO108" s="60">
        <f t="shared" si="2085"/>
        <v>0.35799003381860411</v>
      </c>
      <c r="GP108" s="122">
        <f t="shared" si="2085"/>
        <v>0.35799003381860411</v>
      </c>
      <c r="GQ108" s="122">
        <f t="shared" si="2085"/>
        <v>0.35799003381860411</v>
      </c>
      <c r="GR108" s="60">
        <f t="shared" si="2085"/>
        <v>0.35799003381860411</v>
      </c>
      <c r="GS108" s="60">
        <f t="shared" si="2085"/>
        <v>0.35799003381860411</v>
      </c>
      <c r="GT108" s="60">
        <f t="shared" si="2085"/>
        <v>0.35799003381860411</v>
      </c>
      <c r="GU108" s="60">
        <f t="shared" si="2085"/>
        <v>0.35799003381860411</v>
      </c>
      <c r="GV108" s="60">
        <f t="shared" si="2085"/>
        <v>0.35799003381860411</v>
      </c>
      <c r="GW108" s="60">
        <f t="shared" si="2085"/>
        <v>0.35799003381860411</v>
      </c>
      <c r="GX108" s="60">
        <f t="shared" si="2085"/>
        <v>0.35799003381860411</v>
      </c>
      <c r="GY108" s="60">
        <f t="shared" si="2085"/>
        <v>0.35799003381860411</v>
      </c>
      <c r="GZ108" s="122">
        <f t="shared" si="2085"/>
        <v>0.35799003381860411</v>
      </c>
      <c r="HA108" s="122">
        <f t="shared" si="2085"/>
        <v>0.35799003381860411</v>
      </c>
      <c r="HB108" s="122">
        <f t="shared" si="2085"/>
        <v>0.35799003381860411</v>
      </c>
      <c r="HC108" s="60">
        <f t="shared" si="2085"/>
        <v>0.35799003381860411</v>
      </c>
      <c r="IW108"/>
      <c r="IX108"/>
      <c r="IY108"/>
    </row>
    <row r="109" spans="1:259">
      <c r="IW109"/>
      <c r="IX109"/>
      <c r="IY109"/>
    </row>
    <row r="110" spans="1:259">
      <c r="IW110"/>
      <c r="IX110"/>
      <c r="IY110"/>
    </row>
    <row r="111" spans="1:259">
      <c r="IW111"/>
      <c r="IX111"/>
      <c r="IY111"/>
    </row>
    <row r="112" spans="1:259">
      <c r="IW112"/>
      <c r="IX112"/>
      <c r="IY112"/>
    </row>
    <row r="142" spans="5:5">
      <c r="E142" t="e">
        <f xml:space="preserve"> CORREL(#REF!,#REF!)</f>
        <v>#REF!</v>
      </c>
    </row>
  </sheetData>
  <sortState columnSort="1" ref="C9:FR77">
    <sortCondition ref="C9:FR9"/>
  </sortState>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96"/>
  <sheetViews>
    <sheetView showWhiteSpace="0" view="pageBreakPreview" topLeftCell="A37" zoomScaleNormal="100" zoomScaleSheetLayoutView="100" workbookViewId="0">
      <selection activeCell="AE25" sqref="AE25"/>
    </sheetView>
  </sheetViews>
  <sheetFormatPr defaultRowHeight="15"/>
  <cols>
    <col min="1" max="16384" width="9.140625" style="79"/>
  </cols>
  <sheetData>
    <row r="1" spans="1:22">
      <c r="A1" s="126" t="s">
        <v>452</v>
      </c>
      <c r="B1" s="126"/>
      <c r="C1" s="126"/>
      <c r="D1" s="126"/>
      <c r="E1" s="126"/>
      <c r="F1" s="126"/>
      <c r="G1" s="126"/>
      <c r="H1" s="126"/>
      <c r="I1" s="126"/>
      <c r="J1" s="126"/>
      <c r="K1" s="126"/>
      <c r="L1" s="126" t="s">
        <v>452</v>
      </c>
      <c r="M1" s="126"/>
      <c r="N1" s="126"/>
      <c r="O1" s="126"/>
      <c r="P1" s="126"/>
      <c r="Q1" s="126"/>
      <c r="R1" s="126"/>
      <c r="S1" s="126"/>
      <c r="T1" s="126"/>
      <c r="U1" s="126"/>
      <c r="V1" s="126"/>
    </row>
    <row r="2" spans="1:22">
      <c r="A2" s="127" t="s">
        <v>465</v>
      </c>
      <c r="B2" s="127"/>
      <c r="C2" s="127"/>
      <c r="D2" s="127"/>
      <c r="E2" s="127"/>
      <c r="F2" s="127"/>
      <c r="G2" s="127"/>
      <c r="H2" s="127"/>
      <c r="I2" s="127"/>
      <c r="J2" s="127"/>
      <c r="K2" s="127"/>
      <c r="L2" s="127" t="s">
        <v>430</v>
      </c>
      <c r="M2" s="127"/>
      <c r="N2" s="127"/>
      <c r="O2" s="127"/>
      <c r="P2" s="127"/>
      <c r="Q2" s="127"/>
      <c r="R2" s="127"/>
      <c r="S2" s="127"/>
      <c r="T2" s="127"/>
      <c r="U2" s="127"/>
      <c r="V2" s="127"/>
    </row>
    <row r="48" spans="1:22">
      <c r="A48" s="126" t="s">
        <v>452</v>
      </c>
      <c r="B48" s="126"/>
      <c r="C48" s="126"/>
      <c r="D48" s="126"/>
      <c r="E48" s="126"/>
      <c r="F48" s="126"/>
      <c r="G48" s="126"/>
      <c r="H48" s="126"/>
      <c r="I48" s="126"/>
      <c r="J48" s="126"/>
      <c r="K48" s="126"/>
      <c r="L48" s="126" t="s">
        <v>452</v>
      </c>
      <c r="M48" s="126"/>
      <c r="N48" s="126"/>
      <c r="O48" s="126"/>
      <c r="P48" s="126"/>
      <c r="Q48" s="126"/>
      <c r="R48" s="126"/>
      <c r="S48" s="126"/>
      <c r="T48" s="126"/>
      <c r="U48" s="126"/>
      <c r="V48" s="126"/>
    </row>
    <row r="49" spans="1:22">
      <c r="A49" s="127" t="s">
        <v>465</v>
      </c>
      <c r="B49" s="127"/>
      <c r="C49" s="127"/>
      <c r="D49" s="127"/>
      <c r="E49" s="127"/>
      <c r="F49" s="127"/>
      <c r="G49" s="127"/>
      <c r="H49" s="127"/>
      <c r="I49" s="127"/>
      <c r="J49" s="127"/>
      <c r="K49" s="127"/>
      <c r="L49" s="127" t="s">
        <v>430</v>
      </c>
      <c r="M49" s="127"/>
      <c r="N49" s="127"/>
      <c r="O49" s="127"/>
      <c r="P49" s="127"/>
      <c r="Q49" s="127"/>
      <c r="R49" s="127"/>
      <c r="S49" s="127"/>
      <c r="T49" s="127"/>
      <c r="U49" s="127"/>
      <c r="V49" s="127"/>
    </row>
    <row r="95" spans="1:22">
      <c r="A95" s="127" t="s">
        <v>452</v>
      </c>
      <c r="B95" s="127"/>
      <c r="C95" s="127"/>
      <c r="D95" s="127"/>
      <c r="E95" s="127"/>
      <c r="F95" s="127"/>
      <c r="G95" s="127"/>
      <c r="H95" s="127"/>
      <c r="I95" s="127"/>
      <c r="J95" s="127"/>
      <c r="K95" s="127"/>
      <c r="L95" s="126" t="s">
        <v>452</v>
      </c>
      <c r="M95" s="126"/>
      <c r="N95" s="126"/>
      <c r="O95" s="126"/>
      <c r="P95" s="126"/>
      <c r="Q95" s="126"/>
      <c r="R95" s="126"/>
      <c r="S95" s="126"/>
      <c r="T95" s="126"/>
      <c r="U95" s="126"/>
      <c r="V95" s="126"/>
    </row>
    <row r="96" spans="1:22">
      <c r="A96" s="126" t="s">
        <v>464</v>
      </c>
      <c r="B96" s="126"/>
      <c r="C96" s="126"/>
      <c r="D96" s="126"/>
      <c r="E96" s="126"/>
      <c r="F96" s="126"/>
      <c r="G96" s="126"/>
      <c r="H96" s="126"/>
      <c r="I96" s="126"/>
      <c r="J96" s="126"/>
      <c r="K96" s="126"/>
      <c r="L96" s="127" t="s">
        <v>430</v>
      </c>
      <c r="M96" s="127"/>
      <c r="N96" s="127"/>
      <c r="O96" s="127"/>
      <c r="P96" s="127"/>
      <c r="Q96" s="127"/>
      <c r="R96" s="127"/>
      <c r="S96" s="127"/>
      <c r="T96" s="127"/>
      <c r="U96" s="127"/>
      <c r="V96" s="127"/>
    </row>
  </sheetData>
  <mergeCells count="12">
    <mergeCell ref="A96:K96"/>
    <mergeCell ref="L2:V2"/>
    <mergeCell ref="L49:V49"/>
    <mergeCell ref="L96:V96"/>
    <mergeCell ref="A1:K1"/>
    <mergeCell ref="L1:V1"/>
    <mergeCell ref="A48:K48"/>
    <mergeCell ref="L48:V48"/>
    <mergeCell ref="A95:K95"/>
    <mergeCell ref="L95:V95"/>
    <mergeCell ref="A2:K2"/>
    <mergeCell ref="A49:K49"/>
  </mergeCells>
  <pageMargins left="0.25" right="0.25"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A1:V162"/>
  <sheetViews>
    <sheetView tabSelected="1" zoomScale="115" zoomScaleNormal="115" workbookViewId="0">
      <pane ySplit="1" topLeftCell="A68" activePane="bottomLeft" state="frozen"/>
      <selection pane="bottomLeft" activeCell="K75" sqref="K75"/>
    </sheetView>
  </sheetViews>
  <sheetFormatPr defaultRowHeight="15"/>
  <cols>
    <col min="1" max="1" width="10.7109375" bestFit="1" customWidth="1"/>
    <col min="7" max="7" width="13.7109375" customWidth="1"/>
    <col min="8" max="8" width="9.5703125" bestFit="1" customWidth="1"/>
    <col min="9" max="9" width="10.7109375" style="60" bestFit="1" customWidth="1"/>
    <col min="10" max="11" width="9.140625" style="60"/>
    <col min="12" max="12" width="12.42578125" style="60" customWidth="1"/>
    <col min="13" max="14" width="9.140625" style="60"/>
    <col min="15" max="15" width="13.7109375" style="97" customWidth="1"/>
    <col min="16" max="22" width="9.140625" style="63"/>
  </cols>
  <sheetData>
    <row r="1" spans="1:22">
      <c r="A1" t="s">
        <v>330</v>
      </c>
      <c r="B1" t="s">
        <v>361</v>
      </c>
      <c r="C1" t="s">
        <v>362</v>
      </c>
      <c r="D1" t="s">
        <v>363</v>
      </c>
      <c r="E1" s="8" t="s">
        <v>364</v>
      </c>
      <c r="F1" s="8" t="s">
        <v>365</v>
      </c>
      <c r="G1" s="8" t="s">
        <v>366</v>
      </c>
      <c r="H1" s="8" t="s">
        <v>429</v>
      </c>
      <c r="M1" s="61"/>
      <c r="N1" s="61"/>
      <c r="O1" s="94" t="s">
        <v>330</v>
      </c>
      <c r="P1" s="63" t="s">
        <v>361</v>
      </c>
      <c r="Q1" s="63" t="s">
        <v>362</v>
      </c>
      <c r="R1" s="63" t="s">
        <v>363</v>
      </c>
      <c r="S1" s="63" t="s">
        <v>364</v>
      </c>
      <c r="T1" s="63" t="s">
        <v>365</v>
      </c>
      <c r="U1" s="63" t="s">
        <v>366</v>
      </c>
      <c r="V1" s="63" t="s">
        <v>429</v>
      </c>
    </row>
    <row r="2" spans="1:22">
      <c r="A2" s="4">
        <v>36616</v>
      </c>
      <c r="B2" s="51">
        <f ca="1">INDEX(Calculations_forecast!$1:$99,MATCH("Fiscal_Impact",Calculations_forecast!$B:$B,0),MATCH($A2,Calculations_forecast!$9:$9,0))</f>
        <v>0.23297985030175539</v>
      </c>
      <c r="C2" s="52"/>
      <c r="D2" s="51">
        <f ca="1">INDEX(Calculations_forecast!$1:$99,MATCH("Fiscal_Impact_bars",Calculations_forecast!$B:$B,0),MATCH($A2,Calculations_forecast!$9:$9,0))</f>
        <v>-0.78200113462973819</v>
      </c>
      <c r="E2" s="51">
        <f xml:space="preserve"> INDEX(Calculations_forecast!$1:$99,MATCH("Federal Contribution to Real GDP Growth",Calculations_forecast!$B:$B,0),MATCH($A2,Calculations_forecast!$9:$9,0))</f>
        <v>-0.77742031980395754</v>
      </c>
      <c r="F2" s="51">
        <f xml:space="preserve"> INDEX(Calculations_forecast!$1:$99,MATCH("S&amp;L Contribution to Real GDP Growth",Calculations_forecast!$B:$B,0),MATCH($A2,Calculations_forecast!$9:$9,0))</f>
        <v>0.33849378758339421</v>
      </c>
      <c r="G2" s="51">
        <f ca="1" xml:space="preserve"> INDEX(Calculations_forecast!$1:$99,MATCH("Contribution of Consumption Growth to Real GDP",Calculations_forecast!$B:$B,0),MATCH($A2,Calculations_forecast!$9:$9,0))</f>
        <v>-0.34307460240917492</v>
      </c>
      <c r="H2" s="51" t="e">
        <f t="shared" ref="H2:H66" ca="1" si="0">IF($A2 &lt; EOMONTH(TODAY(),-3),NA(), 1)</f>
        <v>#N/A</v>
      </c>
      <c r="I2" s="50"/>
      <c r="J2" s="51"/>
      <c r="K2" s="52"/>
      <c r="L2" s="51"/>
      <c r="M2" s="51"/>
      <c r="N2" s="51"/>
      <c r="O2" s="95">
        <v>36616</v>
      </c>
      <c r="P2" s="96">
        <v>0.24007350414043455</v>
      </c>
      <c r="R2" s="63">
        <v>-0.79051221234343738</v>
      </c>
      <c r="S2" s="63">
        <v>-0.77742031980395754</v>
      </c>
      <c r="T2" s="63">
        <v>0.33849378758339421</v>
      </c>
      <c r="U2" s="63">
        <v>-0.351585680122874</v>
      </c>
      <c r="V2" s="63" t="e">
        <v>#N/A</v>
      </c>
    </row>
    <row r="3" spans="1:22">
      <c r="A3" s="4">
        <v>36707</v>
      </c>
      <c r="B3" s="51">
        <f ca="1">INDEX(Calculations_forecast!$1:$99,MATCH("Fiscal_Impact",Calculations_forecast!$B:$B,0),MATCH($A3,Calculations_forecast!$9:$9,0))</f>
        <v>0.33277100658602227</v>
      </c>
      <c r="C3" s="52"/>
      <c r="D3" s="51">
        <f ca="1">INDEX(Calculations_forecast!$1:$99,MATCH("Fiscal_Impact_bars",Calculations_forecast!$B:$B,0),MATCH($A3,Calculations_forecast!$9:$9,0))</f>
        <v>0.48924380903565562</v>
      </c>
      <c r="E3" s="51">
        <f xml:space="preserve"> INDEX(Calculations_forecast!$1:$99,MATCH("Federal Contribution to Real GDP Growth",Calculations_forecast!$B:$B,0),MATCH($A3,Calculations_forecast!$9:$9,0))</f>
        <v>0.81097225358338876</v>
      </c>
      <c r="F3" s="51">
        <f xml:space="preserve"> INDEX(Calculations_forecast!$1:$99,MATCH("S&amp;L Contribution to Real GDP Growth",Calculations_forecast!$B:$B,0),MATCH($A3,Calculations_forecast!$9:$9,0))</f>
        <v>-6.3837189297810598E-2</v>
      </c>
      <c r="G3" s="51">
        <f ca="1" xml:space="preserve"> INDEX(Calculations_forecast!$1:$99,MATCH("Contribution of Consumption Growth to Real GDP",Calculations_forecast!$B:$B,0),MATCH($A3,Calculations_forecast!$9:$9,0))</f>
        <v>-0.25789125524992257</v>
      </c>
      <c r="H3" s="51" t="e">
        <f t="shared" ca="1" si="0"/>
        <v>#N/A</v>
      </c>
      <c r="I3" s="50"/>
      <c r="J3" s="51"/>
      <c r="K3" s="52"/>
      <c r="L3" s="51"/>
      <c r="M3" s="51"/>
      <c r="N3" s="51"/>
      <c r="O3" s="95">
        <v>36707</v>
      </c>
      <c r="P3" s="96">
        <v>0.33450599668466857</v>
      </c>
      <c r="R3" s="63">
        <v>0.47036976858241236</v>
      </c>
      <c r="S3" s="63">
        <v>0.81097225358338876</v>
      </c>
      <c r="T3" s="63">
        <v>-6.3837189297810598E-2</v>
      </c>
      <c r="U3" s="63">
        <v>-0.27676529570316583</v>
      </c>
      <c r="V3" s="63" t="e">
        <v>#N/A</v>
      </c>
    </row>
    <row r="4" spans="1:22">
      <c r="A4" s="4">
        <v>36799</v>
      </c>
      <c r="B4" s="51">
        <f ca="1">INDEX(Calculations_forecast!$1:$99,MATCH("Fiscal_Impact",Calculations_forecast!$B:$B,0),MATCH($A4,Calculations_forecast!$9:$9,0))</f>
        <v>8.4306097959033516E-2</v>
      </c>
      <c r="C4" s="52"/>
      <c r="D4" s="51">
        <f ca="1">INDEX(Calculations_forecast!$1:$99,MATCH("Fiscal_Impact_bars",Calculations_forecast!$B:$B,0),MATCH($A4,Calculations_forecast!$9:$9,0))</f>
        <v>-0.32089971817148533</v>
      </c>
      <c r="E4" s="51">
        <f xml:space="preserve"> INDEX(Calculations_forecast!$1:$99,MATCH("Federal Contribution to Real GDP Growth",Calculations_forecast!$B:$B,0),MATCH($A4,Calculations_forecast!$9:$9,0))</f>
        <v>-0.46176528689270918</v>
      </c>
      <c r="F4" s="51">
        <f xml:space="preserve"> INDEX(Calculations_forecast!$1:$99,MATCH("S&amp;L Contribution to Real GDP Growth",Calculations_forecast!$B:$B,0),MATCH($A4,Calculations_forecast!$9:$9,0))</f>
        <v>0.18176344843466063</v>
      </c>
      <c r="G4" s="51">
        <f ca="1" xml:space="preserve"> INDEX(Calculations_forecast!$1:$99,MATCH("Contribution of Consumption Growth to Real GDP",Calculations_forecast!$B:$B,0),MATCH($A4,Calculations_forecast!$9:$9,0))</f>
        <v>-4.089787971343678E-2</v>
      </c>
      <c r="H4" s="51" t="e">
        <f t="shared" ca="1" si="0"/>
        <v>#N/A</v>
      </c>
      <c r="I4" s="50"/>
      <c r="J4" s="51"/>
      <c r="K4" s="52"/>
      <c r="L4" s="51"/>
      <c r="M4" s="51"/>
      <c r="N4" s="51"/>
      <c r="O4" s="95">
        <v>36799</v>
      </c>
      <c r="P4" s="96">
        <v>7.6128163448065542E-2</v>
      </c>
      <c r="R4" s="63">
        <v>-0.35162658393950125</v>
      </c>
      <c r="S4" s="63">
        <v>-0.46176528689270918</v>
      </c>
      <c r="T4" s="63">
        <v>0.18176344843466063</v>
      </c>
      <c r="U4" s="63">
        <v>-7.1624745481452701E-2</v>
      </c>
      <c r="V4" s="63" t="e">
        <v>#N/A</v>
      </c>
    </row>
    <row r="5" spans="1:22">
      <c r="A5" s="4">
        <v>36891</v>
      </c>
      <c r="B5" s="51">
        <f ca="1">INDEX(Calculations_forecast!$1:$99,MATCH("Fiscal_Impact",Calculations_forecast!$B:$B,0),MATCH($A5,Calculations_forecast!$9:$9,0))</f>
        <v>-4.8176596735366853E-2</v>
      </c>
      <c r="C5" s="52"/>
      <c r="D5" s="51">
        <f ca="1">INDEX(Calculations_forecast!$1:$99,MATCH("Fiscal_Impact_bars",Calculations_forecast!$B:$B,0),MATCH($A5,Calculations_forecast!$9:$9,0))</f>
        <v>0.42095065682410054</v>
      </c>
      <c r="E5" s="51">
        <f xml:space="preserve"> INDEX(Calculations_forecast!$1:$99,MATCH("Federal Contribution to Real GDP Growth",Calculations_forecast!$B:$B,0),MATCH($A5,Calculations_forecast!$9:$9,0))</f>
        <v>5.3784337799355812E-2</v>
      </c>
      <c r="F5" s="51">
        <f xml:space="preserve"> INDEX(Calculations_forecast!$1:$99,MATCH("S&amp;L Contribution to Real GDP Growth",Calculations_forecast!$B:$B,0),MATCH($A5,Calculations_forecast!$9:$9,0))</f>
        <v>0.37807578241903633</v>
      </c>
      <c r="G5" s="51">
        <f ca="1" xml:space="preserve"> INDEX(Calculations_forecast!$1:$99,MATCH("Contribution of Consumption Growth to Real GDP",Calculations_forecast!$B:$B,0),MATCH($A5,Calculations_forecast!$9:$9,0))</f>
        <v>-1.0909463394291628E-2</v>
      </c>
      <c r="H5" s="51" t="e">
        <f t="shared" ca="1" si="0"/>
        <v>#N/A</v>
      </c>
      <c r="I5" s="50"/>
      <c r="J5" s="51"/>
      <c r="K5" s="52"/>
      <c r="L5" s="51"/>
      <c r="M5" s="51"/>
      <c r="N5" s="51"/>
      <c r="O5" s="95">
        <v>36891</v>
      </c>
      <c r="P5" s="96">
        <v>-6.4420860453208773E-2</v>
      </c>
      <c r="R5" s="63">
        <v>0.41408558588769118</v>
      </c>
      <c r="S5" s="63">
        <v>5.3784337799355812E-2</v>
      </c>
      <c r="T5" s="63">
        <v>0.37807578241903633</v>
      </c>
      <c r="U5" s="63">
        <v>-1.7774534330700958E-2</v>
      </c>
      <c r="V5" s="63" t="e">
        <v>#N/A</v>
      </c>
    </row>
    <row r="6" spans="1:22">
      <c r="A6" s="4">
        <v>36981</v>
      </c>
      <c r="B6" s="51">
        <f ca="1">INDEX(Calculations_forecast!$1:$99,MATCH("Fiscal_Impact",Calculations_forecast!$B:$B,0),MATCH($A6,Calculations_forecast!$9:$9,0))</f>
        <v>0.4451631368516743</v>
      </c>
      <c r="C6" s="52"/>
      <c r="D6" s="51">
        <f ca="1">INDEX(Calculations_forecast!$1:$99,MATCH("Fiscal_Impact_bars",Calculations_forecast!$B:$B,0),MATCH($A6,Calculations_forecast!$9:$9,0))</f>
        <v>1.1913577997184264</v>
      </c>
      <c r="E6" s="51">
        <f xml:space="preserve"> INDEX(Calculations_forecast!$1:$99,MATCH("Federal Contribution to Real GDP Growth",Calculations_forecast!$B:$B,0),MATCH($A6,Calculations_forecast!$9:$9,0))</f>
        <v>0.55136027595546655</v>
      </c>
      <c r="F6" s="51">
        <f xml:space="preserve"> INDEX(Calculations_forecast!$1:$99,MATCH("S&amp;L Contribution to Real GDP Growth",Calculations_forecast!$B:$B,0),MATCH($A6,Calculations_forecast!$9:$9,0))</f>
        <v>0.59670931388338178</v>
      </c>
      <c r="G6" s="51">
        <f ca="1" xml:space="preserve"> INDEX(Calculations_forecast!$1:$99,MATCH("Contribution of Consumption Growth to Real GDP",Calculations_forecast!$B:$B,0),MATCH($A6,Calculations_forecast!$9:$9,0))</f>
        <v>4.3288209879577967E-2</v>
      </c>
      <c r="H6" s="51" t="e">
        <f t="shared" ca="1" si="0"/>
        <v>#N/A</v>
      </c>
      <c r="I6" s="50"/>
      <c r="J6" s="51"/>
      <c r="K6" s="52"/>
      <c r="L6" s="51"/>
      <c r="M6" s="51"/>
      <c r="N6" s="51"/>
      <c r="O6" s="95">
        <v>36981</v>
      </c>
      <c r="P6" s="96">
        <v>0.43348973088819626</v>
      </c>
      <c r="R6" s="63">
        <v>1.2011301530221827</v>
      </c>
      <c r="S6" s="63">
        <v>0.55136027595546655</v>
      </c>
      <c r="T6" s="63">
        <v>0.59670931388338178</v>
      </c>
      <c r="U6" s="63">
        <v>5.3060563183334256E-2</v>
      </c>
      <c r="V6" s="63" t="e">
        <v>#N/A</v>
      </c>
    </row>
    <row r="7" spans="1:22">
      <c r="A7" s="4">
        <v>37072</v>
      </c>
      <c r="B7" s="51">
        <f ca="1">INDEX(Calculations_forecast!$1:$99,MATCH("Fiscal_Impact",Calculations_forecast!$B:$B,0),MATCH($A7,Calculations_forecast!$9:$9,0))</f>
        <v>0.67211099570044552</v>
      </c>
      <c r="C7" s="52"/>
      <c r="D7" s="51">
        <f ca="1">INDEX(Calculations_forecast!$1:$99,MATCH("Fiscal_Impact_bars",Calculations_forecast!$B:$B,0),MATCH($A7,Calculations_forecast!$9:$9,0))</f>
        <v>1.3970352444307406</v>
      </c>
      <c r="E7" s="51">
        <f xml:space="preserve"> INDEX(Calculations_forecast!$1:$99,MATCH("Federal Contribution to Real GDP Growth",Calculations_forecast!$B:$B,0),MATCH($A7,Calculations_forecast!$9:$9,0))</f>
        <v>0.37347562559268005</v>
      </c>
      <c r="F7" s="51">
        <f xml:space="preserve"> INDEX(Calculations_forecast!$1:$99,MATCH("S&amp;L Contribution to Real GDP Growth",Calculations_forecast!$B:$B,0),MATCH($A7,Calculations_forecast!$9:$9,0))</f>
        <v>0.93911464273509981</v>
      </c>
      <c r="G7" s="51">
        <f ca="1" xml:space="preserve"> INDEX(Calculations_forecast!$1:$99,MATCH("Contribution of Consumption Growth to Real GDP",Calculations_forecast!$B:$B,0),MATCH($A7,Calculations_forecast!$9:$9,0))</f>
        <v>8.4444976102960548E-2</v>
      </c>
      <c r="H7" s="51" t="e">
        <f t="shared" ca="1" si="0"/>
        <v>#N/A</v>
      </c>
      <c r="I7" s="50"/>
      <c r="J7" s="51"/>
      <c r="K7" s="52"/>
      <c r="M7" s="51"/>
      <c r="N7" s="51"/>
      <c r="O7" s="95">
        <v>37072</v>
      </c>
      <c r="P7" s="96">
        <v>0.67416418627322405</v>
      </c>
      <c r="R7" s="63">
        <v>1.4330675901225236</v>
      </c>
      <c r="S7" s="63">
        <v>0.37347562559268005</v>
      </c>
      <c r="T7" s="63">
        <v>0.93911464273509981</v>
      </c>
      <c r="U7" s="63">
        <v>0.12047732179474357</v>
      </c>
      <c r="V7" s="63" t="e">
        <v>#N/A</v>
      </c>
    </row>
    <row r="8" spans="1:22">
      <c r="A8" s="4">
        <v>37164</v>
      </c>
      <c r="B8" s="51">
        <f ca="1">INDEX(Calculations_forecast!$1:$99,MATCH("Fiscal_Impact",Calculations_forecast!$B:$B,0),MATCH($A8,Calculations_forecast!$9:$9,0))</f>
        <v>0.99282373198795371</v>
      </c>
      <c r="C8" s="52"/>
      <c r="D8" s="51">
        <f ca="1">INDEX(Calculations_forecast!$1:$99,MATCH("Fiscal_Impact_bars",Calculations_forecast!$B:$B,0),MATCH($A8,Calculations_forecast!$9:$9,0))</f>
        <v>0.9619512269785474</v>
      </c>
      <c r="E8" s="51">
        <f xml:space="preserve"> INDEX(Calculations_forecast!$1:$99,MATCH("Federal Contribution to Real GDP Growth",Calculations_forecast!$B:$B,0),MATCH($A8,Calculations_forecast!$9:$9,0))</f>
        <v>0.1540359632515548</v>
      </c>
      <c r="F8" s="51">
        <f xml:space="preserve"> INDEX(Calculations_forecast!$1:$99,MATCH("S&amp;L Contribution to Real GDP Growth",Calculations_forecast!$B:$B,0),MATCH($A8,Calculations_forecast!$9:$9,0))</f>
        <v>-0.22204758341417136</v>
      </c>
      <c r="G8" s="51">
        <f ca="1" xml:space="preserve"> INDEX(Calculations_forecast!$1:$99,MATCH("Contribution of Consumption Growth to Real GDP",Calculations_forecast!$B:$B,0),MATCH($A8,Calculations_forecast!$9:$9,0))</f>
        <v>1.0299628471411639</v>
      </c>
      <c r="H8" s="51" t="e">
        <f t="shared" ca="1" si="0"/>
        <v>#N/A</v>
      </c>
      <c r="I8" s="50"/>
      <c r="J8" s="51"/>
      <c r="K8" s="52"/>
      <c r="M8" s="51"/>
      <c r="N8" s="51"/>
      <c r="O8" s="95">
        <v>37164</v>
      </c>
      <c r="P8" s="96">
        <v>1.0101739803658571</v>
      </c>
      <c r="R8" s="63">
        <v>0.9924125924310313</v>
      </c>
      <c r="S8" s="63">
        <v>0.1540359632515548</v>
      </c>
      <c r="T8" s="63">
        <v>-0.22204758341417136</v>
      </c>
      <c r="U8" s="63">
        <v>1.0604242125936478</v>
      </c>
      <c r="V8" s="63" t="e">
        <v>#N/A</v>
      </c>
    </row>
    <row r="9" spans="1:22">
      <c r="A9" s="4">
        <v>37256</v>
      </c>
      <c r="B9" s="51">
        <f ca="1">INDEX(Calculations_forecast!$1:$99,MATCH("Fiscal_Impact",Calculations_forecast!$B:$B,0),MATCH($A9,Calculations_forecast!$9:$9,0))</f>
        <v>1.5092213452469132</v>
      </c>
      <c r="C9" s="52"/>
      <c r="D9" s="51">
        <f ca="1">INDEX(Calculations_forecast!$1:$99,MATCH("Fiscal_Impact_bars",Calculations_forecast!$B:$B,0),MATCH($A9,Calculations_forecast!$9:$9,0))</f>
        <v>2.4865411098599384</v>
      </c>
      <c r="E9" s="51">
        <f xml:space="preserve"> INDEX(Calculations_forecast!$1:$99,MATCH("Federal Contribution to Real GDP Growth",Calculations_forecast!$B:$B,0),MATCH($A9,Calculations_forecast!$9:$9,0))</f>
        <v>0.31280358858897389</v>
      </c>
      <c r="F9" s="51">
        <f xml:space="preserve"> INDEX(Calculations_forecast!$1:$99,MATCH("S&amp;L Contribution to Real GDP Growth",Calculations_forecast!$B:$B,0),MATCH($A9,Calculations_forecast!$9:$9,0))</f>
        <v>0.95151832610096465</v>
      </c>
      <c r="G9" s="51">
        <f ca="1" xml:space="preserve"> INDEX(Calculations_forecast!$1:$99,MATCH("Contribution of Consumption Growth to Real GDP",Calculations_forecast!$B:$B,0),MATCH($A9,Calculations_forecast!$9:$9,0))</f>
        <v>1.2222191951699999</v>
      </c>
      <c r="H9" s="51" t="e">
        <f t="shared" ca="1" si="0"/>
        <v>#N/A</v>
      </c>
      <c r="I9" s="50"/>
      <c r="J9" s="51"/>
      <c r="K9" s="52"/>
      <c r="M9" s="51"/>
      <c r="N9" s="51"/>
      <c r="O9" s="95">
        <v>37256</v>
      </c>
      <c r="P9" s="96">
        <v>1.5382874315275723</v>
      </c>
      <c r="R9" s="63">
        <v>2.5265393905345519</v>
      </c>
      <c r="S9" s="63">
        <v>0.31280358858897389</v>
      </c>
      <c r="T9" s="63">
        <v>0.95151832610096465</v>
      </c>
      <c r="U9" s="63">
        <v>1.2622174758446134</v>
      </c>
      <c r="V9" s="63" t="e">
        <v>#N/A</v>
      </c>
    </row>
    <row r="10" spans="1:22">
      <c r="A10" s="4">
        <v>37346</v>
      </c>
      <c r="B10" s="51">
        <f ca="1">INDEX(Calculations_forecast!$1:$99,MATCH("Fiscal_Impact",Calculations_forecast!$B:$B,0),MATCH($A10,Calculations_forecast!$9:$9,0))</f>
        <v>1.8472295495165569</v>
      </c>
      <c r="C10" s="52"/>
      <c r="D10" s="51">
        <f ca="1">INDEX(Calculations_forecast!$1:$99,MATCH("Fiscal_Impact_bars",Calculations_forecast!$B:$B,0),MATCH($A10,Calculations_forecast!$9:$9,0))</f>
        <v>2.5433906167970015</v>
      </c>
      <c r="E10" s="51">
        <f xml:space="preserve"> INDEX(Calculations_forecast!$1:$99,MATCH("Federal Contribution to Real GDP Growth",Calculations_forecast!$B:$B,0),MATCH($A10,Calculations_forecast!$9:$9,0))</f>
        <v>0.91928972157465472</v>
      </c>
      <c r="F10" s="51">
        <f xml:space="preserve"> INDEX(Calculations_forecast!$1:$99,MATCH("S&amp;L Contribution to Real GDP Growth",Calculations_forecast!$B:$B,0),MATCH($A10,Calculations_forecast!$9:$9,0))</f>
        <v>0.45239630180721579</v>
      </c>
      <c r="G10" s="51">
        <f ca="1" xml:space="preserve"> INDEX(Calculations_forecast!$1:$99,MATCH("Contribution of Consumption Growth to Real GDP",Calculations_forecast!$B:$B,0),MATCH($A10,Calculations_forecast!$9:$9,0))</f>
        <v>1.1717045934151309</v>
      </c>
      <c r="H10" s="51" t="e">
        <f t="shared" ca="1" si="0"/>
        <v>#N/A</v>
      </c>
      <c r="I10" s="50"/>
      <c r="J10" s="51"/>
      <c r="K10" s="52"/>
      <c r="M10" s="51"/>
      <c r="N10" s="51"/>
      <c r="O10" s="95">
        <v>37346</v>
      </c>
      <c r="P10" s="96">
        <v>1.8824680090157657</v>
      </c>
      <c r="R10" s="63">
        <v>2.5778524629749557</v>
      </c>
      <c r="S10" s="63">
        <v>0.91928972157465472</v>
      </c>
      <c r="T10" s="63">
        <v>0.45239630180721579</v>
      </c>
      <c r="U10" s="63">
        <v>1.2061664395930851</v>
      </c>
      <c r="V10" s="63" t="e">
        <v>#N/A</v>
      </c>
    </row>
    <row r="11" spans="1:22">
      <c r="A11" s="4">
        <v>37437</v>
      </c>
      <c r="B11" s="51">
        <f ca="1">INDEX(Calculations_forecast!$1:$99,MATCH("Fiscal_Impact",Calculations_forecast!$B:$B,0),MATCH($A11,Calculations_forecast!$9:$9,0))</f>
        <v>2.0640602736778222</v>
      </c>
      <c r="C11" s="52"/>
      <c r="D11" s="51">
        <f ca="1">INDEX(Calculations_forecast!$1:$99,MATCH("Fiscal_Impact_bars",Calculations_forecast!$B:$B,0),MATCH($A11,Calculations_forecast!$9:$9,0))</f>
        <v>2.2643581410758014</v>
      </c>
      <c r="E11" s="51">
        <f xml:space="preserve"> INDEX(Calculations_forecast!$1:$99,MATCH("Federal Contribution to Real GDP Growth",Calculations_forecast!$B:$B,0),MATCH($A11,Calculations_forecast!$9:$9,0))</f>
        <v>0.53971697192126677</v>
      </c>
      <c r="F11" s="51">
        <f xml:space="preserve"> INDEX(Calculations_forecast!$1:$99,MATCH("S&amp;L Contribution to Real GDP Growth",Calculations_forecast!$B:$B,0),MATCH($A11,Calculations_forecast!$9:$9,0))</f>
        <v>6.6651803022059461E-2</v>
      </c>
      <c r="G11" s="51">
        <f ca="1" xml:space="preserve"> INDEX(Calculations_forecast!$1:$99,MATCH("Contribution of Consumption Growth to Real GDP",Calculations_forecast!$B:$B,0),MATCH($A11,Calculations_forecast!$9:$9,0))</f>
        <v>1.6579893661324752</v>
      </c>
      <c r="H11" s="51" t="e">
        <f t="shared" ca="1" si="0"/>
        <v>#N/A</v>
      </c>
      <c r="I11" s="50"/>
      <c r="J11" s="51"/>
      <c r="K11" s="52"/>
      <c r="M11" s="51"/>
      <c r="N11" s="51"/>
      <c r="O11" s="95">
        <v>37437</v>
      </c>
      <c r="P11" s="96">
        <v>2.1037162796779598</v>
      </c>
      <c r="R11" s="63">
        <v>2.3180606727713005</v>
      </c>
      <c r="S11" s="63">
        <v>0.53971697192126677</v>
      </c>
      <c r="T11" s="63">
        <v>6.6651803022059461E-2</v>
      </c>
      <c r="U11" s="63">
        <v>1.7116918978279743</v>
      </c>
      <c r="V11" s="63" t="e">
        <v>#N/A</v>
      </c>
    </row>
    <row r="12" spans="1:22">
      <c r="A12" s="4">
        <v>37529</v>
      </c>
      <c r="B12" s="51">
        <f ca="1">INDEX(Calculations_forecast!$1:$99,MATCH("Fiscal_Impact",Calculations_forecast!$B:$B,0),MATCH($A12,Calculations_forecast!$9:$9,0))</f>
        <v>2.2802776119448449</v>
      </c>
      <c r="C12" s="52"/>
      <c r="D12" s="51">
        <f ca="1">INDEX(Calculations_forecast!$1:$99,MATCH("Fiscal_Impact_bars",Calculations_forecast!$B:$B,0),MATCH($A12,Calculations_forecast!$9:$9,0))</f>
        <v>1.8268205800466388</v>
      </c>
      <c r="E12" s="51">
        <f xml:space="preserve"> INDEX(Calculations_forecast!$1:$99,MATCH("Federal Contribution to Real GDP Growth",Calculations_forecast!$B:$B,0),MATCH($A12,Calculations_forecast!$9:$9,0))</f>
        <v>0.27193441771149574</v>
      </c>
      <c r="F12" s="51">
        <f xml:space="preserve"> INDEX(Calculations_forecast!$1:$99,MATCH("S&amp;L Contribution to Real GDP Growth",Calculations_forecast!$B:$B,0),MATCH($A12,Calculations_forecast!$9:$9,0))</f>
        <v>0.14383133083221689</v>
      </c>
      <c r="G12" s="51">
        <f ca="1" xml:space="preserve"> INDEX(Calculations_forecast!$1:$99,MATCH("Contribution of Consumption Growth to Real GDP",Calculations_forecast!$B:$B,0),MATCH($A12,Calculations_forecast!$9:$9,0))</f>
        <v>1.4110548315029261</v>
      </c>
      <c r="H12" s="51" t="e">
        <f t="shared" ca="1" si="0"/>
        <v>#N/A</v>
      </c>
      <c r="I12" s="50"/>
      <c r="J12" s="51"/>
      <c r="K12" s="52"/>
      <c r="M12" s="51"/>
      <c r="N12" s="51"/>
      <c r="O12" s="95">
        <v>37529</v>
      </c>
      <c r="P12" s="96">
        <v>2.3227836216286835</v>
      </c>
      <c r="R12" s="63">
        <v>1.8686819602339253</v>
      </c>
      <c r="S12" s="63">
        <v>0.27193441771149574</v>
      </c>
      <c r="T12" s="63">
        <v>0.14383133083221689</v>
      </c>
      <c r="U12" s="63">
        <v>1.4529162116902128</v>
      </c>
      <c r="V12" s="63" t="e">
        <v>#N/A</v>
      </c>
    </row>
    <row r="13" spans="1:22">
      <c r="A13" s="4">
        <v>37621</v>
      </c>
      <c r="B13" s="51">
        <f ca="1">INDEX(Calculations_forecast!$1:$99,MATCH("Fiscal_Impact",Calculations_forecast!$B:$B,0),MATCH($A13,Calculations_forecast!$9:$9,0))</f>
        <v>2.0918823286850752</v>
      </c>
      <c r="C13" s="52"/>
      <c r="D13" s="51">
        <f ca="1">INDEX(Calculations_forecast!$1:$99,MATCH("Fiscal_Impact_bars",Calculations_forecast!$B:$B,0),MATCH($A13,Calculations_forecast!$9:$9,0))</f>
        <v>1.7329599768208586</v>
      </c>
      <c r="E13" s="51">
        <f xml:space="preserve"> INDEX(Calculations_forecast!$1:$99,MATCH("Federal Contribution to Real GDP Growth",Calculations_forecast!$B:$B,0),MATCH($A13,Calculations_forecast!$9:$9,0))</f>
        <v>0.48617266248982516</v>
      </c>
      <c r="F13" s="51">
        <f xml:space="preserve"> INDEX(Calculations_forecast!$1:$99,MATCH("S&amp;L Contribution to Real GDP Growth",Calculations_forecast!$B:$B,0),MATCH($A13,Calculations_forecast!$9:$9,0))</f>
        <v>0.12587161032816552</v>
      </c>
      <c r="G13" s="51">
        <f ca="1" xml:space="preserve"> INDEX(Calculations_forecast!$1:$99,MATCH("Contribution of Consumption Growth to Real GDP",Calculations_forecast!$B:$B,0),MATCH($A13,Calculations_forecast!$9:$9,0))</f>
        <v>1.1209157040028679</v>
      </c>
      <c r="H13" s="51" t="e">
        <f t="shared" ca="1" si="0"/>
        <v>#N/A</v>
      </c>
      <c r="I13" s="50"/>
      <c r="J13" s="51"/>
      <c r="K13" s="52"/>
      <c r="M13" s="51"/>
      <c r="N13" s="51"/>
      <c r="O13" s="95">
        <v>37621</v>
      </c>
      <c r="P13" s="96">
        <v>2.1242663528057908</v>
      </c>
      <c r="R13" s="63">
        <v>1.7324703152429812</v>
      </c>
      <c r="S13" s="63">
        <v>0.48617266248982516</v>
      </c>
      <c r="T13" s="63">
        <v>0.12587161032816552</v>
      </c>
      <c r="U13" s="63">
        <v>1.1204260424249906</v>
      </c>
      <c r="V13" s="63" t="e">
        <v>#N/A</v>
      </c>
    </row>
    <row r="14" spans="1:22">
      <c r="A14" s="4">
        <v>37711</v>
      </c>
      <c r="B14" s="51">
        <f ca="1">INDEX(Calculations_forecast!$1:$99,MATCH("Fiscal_Impact",Calculations_forecast!$B:$B,0),MATCH($A14,Calculations_forecast!$9:$9,0))</f>
        <v>1.776640054823754</v>
      </c>
      <c r="C14" s="52"/>
      <c r="D14" s="51">
        <f ca="1">INDEX(Calculations_forecast!$1:$99,MATCH("Fiscal_Impact_bars",Calculations_forecast!$B:$B,0),MATCH($A14,Calculations_forecast!$9:$9,0))</f>
        <v>1.2824215213517167</v>
      </c>
      <c r="E14" s="51">
        <f xml:space="preserve"> INDEX(Calculations_forecast!$1:$99,MATCH("Federal Contribution to Real GDP Growth",Calculations_forecast!$B:$B,0),MATCH($A14,Calculations_forecast!$9:$9,0))</f>
        <v>0.31677412144310385</v>
      </c>
      <c r="F14" s="51">
        <f xml:space="preserve"> INDEX(Calculations_forecast!$1:$99,MATCH("S&amp;L Contribution to Real GDP Growth",Calculations_forecast!$B:$B,0),MATCH($A14,Calculations_forecast!$9:$9,0))</f>
        <v>-0.21542867604440802</v>
      </c>
      <c r="G14" s="51">
        <f ca="1" xml:space="preserve"> INDEX(Calculations_forecast!$1:$99,MATCH("Contribution of Consumption Growth to Real GDP",Calculations_forecast!$B:$B,0),MATCH($A14,Calculations_forecast!$9:$9,0))</f>
        <v>1.181076075953021</v>
      </c>
      <c r="H14" s="51" t="e">
        <f t="shared" ca="1" si="0"/>
        <v>#N/A</v>
      </c>
      <c r="I14" s="50"/>
      <c r="J14" s="51"/>
      <c r="K14" s="52"/>
      <c r="M14" s="51"/>
      <c r="N14" s="51"/>
      <c r="O14" s="95">
        <v>37711</v>
      </c>
      <c r="P14" s="96">
        <v>1.7956612438717294</v>
      </c>
      <c r="R14" s="63">
        <v>1.2634320272387103</v>
      </c>
      <c r="S14" s="63">
        <v>0.31677412144310385</v>
      </c>
      <c r="T14" s="63">
        <v>-0.21542867604440802</v>
      </c>
      <c r="U14" s="63">
        <v>1.1620865818400143</v>
      </c>
      <c r="V14" s="63" t="e">
        <v>#N/A</v>
      </c>
    </row>
    <row r="15" spans="1:22">
      <c r="A15" s="4">
        <v>37802</v>
      </c>
      <c r="B15" s="51">
        <f ca="1">INDEX(Calculations_forecast!$1:$99,MATCH("Fiscal_Impact",Calculations_forecast!$B:$B,0),MATCH($A15,Calculations_forecast!$9:$9,0))</f>
        <v>1.6815859261003969</v>
      </c>
      <c r="C15" s="52"/>
      <c r="D15" s="51">
        <f ca="1">INDEX(Calculations_forecast!$1:$99,MATCH("Fiscal_Impact_bars",Calculations_forecast!$B:$B,0),MATCH($A15,Calculations_forecast!$9:$9,0))</f>
        <v>1.8841416261823727</v>
      </c>
      <c r="E15" s="51">
        <f xml:space="preserve"> INDEX(Calculations_forecast!$1:$99,MATCH("Federal Contribution to Real GDP Growth",Calculations_forecast!$B:$B,0),MATCH($A15,Calculations_forecast!$9:$9,0))</f>
        <v>1.0578564554856462</v>
      </c>
      <c r="F15" s="51">
        <f xml:space="preserve"> INDEX(Calculations_forecast!$1:$99,MATCH("S&amp;L Contribution to Real GDP Growth",Calculations_forecast!$B:$B,0),MATCH($A15,Calculations_forecast!$9:$9,0))</f>
        <v>-0.23783774813835587</v>
      </c>
      <c r="G15" s="51">
        <f ca="1" xml:space="preserve"> INDEX(Calculations_forecast!$1:$99,MATCH("Contribution of Consumption Growth to Real GDP",Calculations_forecast!$B:$B,0),MATCH($A15,Calculations_forecast!$9:$9,0))</f>
        <v>1.0641229188350825</v>
      </c>
      <c r="H15" s="51" t="e">
        <f t="shared" ca="1" si="0"/>
        <v>#N/A</v>
      </c>
      <c r="I15" s="50"/>
      <c r="J15" s="51"/>
      <c r="K15" s="52"/>
      <c r="M15" s="51"/>
      <c r="N15" s="51"/>
      <c r="O15" s="95">
        <v>37802</v>
      </c>
      <c r="P15" s="96">
        <v>1.6673169607769831</v>
      </c>
      <c r="R15" s="63">
        <v>1.8046835403923158</v>
      </c>
      <c r="S15" s="63">
        <v>1.0578564554856462</v>
      </c>
      <c r="T15" s="63">
        <v>-0.23783774813835587</v>
      </c>
      <c r="U15" s="63">
        <v>0.9846648330450255</v>
      </c>
      <c r="V15" s="63" t="e">
        <v>#N/A</v>
      </c>
    </row>
    <row r="16" spans="1:22">
      <c r="A16" s="4">
        <v>37894</v>
      </c>
      <c r="B16" s="51">
        <f ca="1">INDEX(Calculations_forecast!$1:$99,MATCH("Fiscal_Impact",Calculations_forecast!$B:$B,0),MATCH($A16,Calculations_forecast!$9:$9,0))</f>
        <v>1.527730134966212</v>
      </c>
      <c r="C16" s="52"/>
      <c r="D16" s="51">
        <f ca="1">INDEX(Calculations_forecast!$1:$99,MATCH("Fiscal_Impact_bars",Calculations_forecast!$B:$B,0),MATCH($A16,Calculations_forecast!$9:$9,0))</f>
        <v>1.2113974155099001</v>
      </c>
      <c r="E16" s="51">
        <f xml:space="preserve"> INDEX(Calculations_forecast!$1:$99,MATCH("Federal Contribution to Real GDP Growth",Calculations_forecast!$B:$B,0),MATCH($A16,Calculations_forecast!$9:$9,0))</f>
        <v>-8.3290639070296661E-3</v>
      </c>
      <c r="F16" s="51">
        <f xml:space="preserve"> INDEX(Calculations_forecast!$1:$99,MATCH("S&amp;L Contribution to Real GDP Growth",Calculations_forecast!$B:$B,0),MATCH($A16,Calculations_forecast!$9:$9,0))</f>
        <v>0.19152061685137708</v>
      </c>
      <c r="G16" s="51">
        <f ca="1" xml:space="preserve"> INDEX(Calculations_forecast!$1:$99,MATCH("Contribution of Consumption Growth to Real GDP",Calculations_forecast!$B:$B,0),MATCH($A16,Calculations_forecast!$9:$9,0))</f>
        <v>1.0282058625655528</v>
      </c>
      <c r="H16" s="51" t="e">
        <f t="shared" ca="1" si="0"/>
        <v>#N/A</v>
      </c>
      <c r="I16" s="50"/>
      <c r="J16" s="51"/>
      <c r="K16" s="52"/>
      <c r="M16" s="51"/>
      <c r="N16" s="51"/>
      <c r="O16" s="95">
        <v>37894</v>
      </c>
      <c r="P16" s="96">
        <v>1.4836915405297117</v>
      </c>
      <c r="R16" s="63">
        <v>1.1341802792448394</v>
      </c>
      <c r="S16" s="63">
        <v>-8.3290639070296661E-3</v>
      </c>
      <c r="T16" s="63">
        <v>0.19152061685137708</v>
      </c>
      <c r="U16" s="63">
        <v>0.95098872630049214</v>
      </c>
      <c r="V16" s="63" t="e">
        <v>#N/A</v>
      </c>
    </row>
    <row r="17" spans="1:22">
      <c r="A17" s="4">
        <v>37986</v>
      </c>
      <c r="B17" s="51">
        <f ca="1">INDEX(Calculations_forecast!$1:$99,MATCH("Fiscal_Impact",Calculations_forecast!$B:$B,0),MATCH($A17,Calculations_forecast!$9:$9,0))</f>
        <v>1.3855968750374656</v>
      </c>
      <c r="C17" s="52"/>
      <c r="D17" s="51">
        <f ca="1">INDEX(Calculations_forecast!$1:$99,MATCH("Fiscal_Impact_bars",Calculations_forecast!$B:$B,0),MATCH($A17,Calculations_forecast!$9:$9,0))</f>
        <v>1.1644269371058722</v>
      </c>
      <c r="E17" s="51">
        <f xml:space="preserve"> INDEX(Calculations_forecast!$1:$99,MATCH("Federal Contribution to Real GDP Growth",Calculations_forecast!$B:$B,0),MATCH($A17,Calculations_forecast!$9:$9,0))</f>
        <v>0.55617854090118235</v>
      </c>
      <c r="F17" s="51">
        <f xml:space="preserve"> INDEX(Calculations_forecast!$1:$99,MATCH("S&amp;L Contribution to Real GDP Growth",Calculations_forecast!$B:$B,0),MATCH($A17,Calculations_forecast!$9:$9,0))</f>
        <v>-6.6492988401613481E-2</v>
      </c>
      <c r="G17" s="51">
        <f ca="1" xml:space="preserve"> INDEX(Calculations_forecast!$1:$99,MATCH("Contribution of Consumption Growth to Real GDP",Calculations_forecast!$B:$B,0),MATCH($A17,Calculations_forecast!$9:$9,0))</f>
        <v>0.67474138460630328</v>
      </c>
      <c r="H17" s="51" t="e">
        <f t="shared" ca="1" si="0"/>
        <v>#N/A</v>
      </c>
      <c r="I17" s="50"/>
      <c r="J17" s="51"/>
      <c r="K17" s="52"/>
      <c r="M17" s="51"/>
      <c r="N17" s="51"/>
      <c r="O17" s="95">
        <v>37986</v>
      </c>
      <c r="P17" s="96">
        <v>1.31448338732434</v>
      </c>
      <c r="R17" s="63">
        <v>1.0556377024214945</v>
      </c>
      <c r="S17" s="63">
        <v>0.55617854090118235</v>
      </c>
      <c r="T17" s="63">
        <v>-6.6492988401613481E-2</v>
      </c>
      <c r="U17" s="63">
        <v>0.56595214992192555</v>
      </c>
      <c r="V17" s="63" t="e">
        <v>#N/A</v>
      </c>
    </row>
    <row r="18" spans="1:22">
      <c r="A18" s="4">
        <v>38077</v>
      </c>
      <c r="B18" s="51">
        <f ca="1">INDEX(Calculations_forecast!$1:$99,MATCH("Fiscal_Impact",Calculations_forecast!$B:$B,0),MATCH($A18,Calculations_forecast!$9:$9,0))</f>
        <v>1.2415672244972731</v>
      </c>
      <c r="C18" s="52"/>
      <c r="D18" s="51">
        <f ca="1">INDEX(Calculations_forecast!$1:$99,MATCH("Fiscal_Impact_bars",Calculations_forecast!$B:$B,0),MATCH($A18,Calculations_forecast!$9:$9,0))</f>
        <v>0.70630291919094768</v>
      </c>
      <c r="E18" s="51">
        <f xml:space="preserve"> INDEX(Calculations_forecast!$1:$99,MATCH("Federal Contribution to Real GDP Growth",Calculations_forecast!$B:$B,0),MATCH($A18,Calculations_forecast!$9:$9,0))</f>
        <v>0.32373621568863725</v>
      </c>
      <c r="F18" s="51">
        <f xml:space="preserve"> INDEX(Calculations_forecast!$1:$99,MATCH("S&amp;L Contribution to Real GDP Growth",Calculations_forecast!$B:$B,0),MATCH($A18,Calculations_forecast!$9:$9,0))</f>
        <v>2.7223395391288364E-2</v>
      </c>
      <c r="G18" s="51">
        <f ca="1" xml:space="preserve"> INDEX(Calculations_forecast!$1:$99,MATCH("Contribution of Consumption Growth to Real GDP",Calculations_forecast!$B:$B,0),MATCH($A18,Calculations_forecast!$9:$9,0))</f>
        <v>0.35534330811102205</v>
      </c>
      <c r="H18" s="51" t="e">
        <f t="shared" ca="1" si="0"/>
        <v>#N/A</v>
      </c>
      <c r="I18" s="50"/>
      <c r="J18" s="51"/>
      <c r="K18" s="52"/>
      <c r="M18" s="51"/>
      <c r="N18" s="51"/>
      <c r="O18" s="95">
        <v>38077</v>
      </c>
      <c r="P18" s="96">
        <v>1.1503294775685071</v>
      </c>
      <c r="R18" s="63">
        <v>0.60681638821537898</v>
      </c>
      <c r="S18" s="63">
        <v>0.32373621568863725</v>
      </c>
      <c r="T18" s="63">
        <v>2.7223395391288364E-2</v>
      </c>
      <c r="U18" s="63">
        <v>0.25585677713545335</v>
      </c>
      <c r="V18" s="63" t="e">
        <v>#N/A</v>
      </c>
    </row>
    <row r="19" spans="1:22">
      <c r="A19" s="4">
        <v>38168</v>
      </c>
      <c r="B19" s="51">
        <f ca="1">INDEX(Calculations_forecast!$1:$99,MATCH("Fiscal_Impact",Calculations_forecast!$B:$B,0),MATCH($A19,Calculations_forecast!$9:$9,0))</f>
        <v>0.89289334019512578</v>
      </c>
      <c r="C19" s="52"/>
      <c r="D19" s="51">
        <f ca="1">INDEX(Calculations_forecast!$1:$99,MATCH("Fiscal_Impact_bars",Calculations_forecast!$B:$B,0),MATCH($A19,Calculations_forecast!$9:$9,0))</f>
        <v>0.489446088973783</v>
      </c>
      <c r="E19" s="51">
        <f xml:space="preserve"> INDEX(Calculations_forecast!$1:$99,MATCH("Federal Contribution to Real GDP Growth",Calculations_forecast!$B:$B,0),MATCH($A19,Calculations_forecast!$9:$9,0))</f>
        <v>0.17674254856841615</v>
      </c>
      <c r="F19" s="51">
        <f xml:space="preserve"> INDEX(Calculations_forecast!$1:$99,MATCH("S&amp;L Contribution to Real GDP Growth",Calculations_forecast!$B:$B,0),MATCH($A19,Calculations_forecast!$9:$9,0))</f>
        <v>3.2132253366719932E-2</v>
      </c>
      <c r="G19" s="51">
        <f ca="1" xml:space="preserve"> INDEX(Calculations_forecast!$1:$99,MATCH("Contribution of Consumption Growth to Real GDP",Calculations_forecast!$B:$B,0),MATCH($A19,Calculations_forecast!$9:$9,0))</f>
        <v>0.28057128703864692</v>
      </c>
      <c r="H19" s="51" t="e">
        <f t="shared" ca="1" si="0"/>
        <v>#N/A</v>
      </c>
      <c r="I19" s="50"/>
      <c r="J19" s="51"/>
      <c r="K19" s="52"/>
      <c r="M19" s="51"/>
      <c r="N19" s="51"/>
      <c r="O19" s="95">
        <v>38168</v>
      </c>
      <c r="P19" s="96">
        <v>0.79764678895028962</v>
      </c>
      <c r="R19" s="63">
        <v>0.39395278591944555</v>
      </c>
      <c r="S19" s="63">
        <v>0.17674254856841615</v>
      </c>
      <c r="T19" s="63">
        <v>3.2132253366719932E-2</v>
      </c>
      <c r="U19" s="63">
        <v>0.18507798398430947</v>
      </c>
      <c r="V19" s="63" t="e">
        <v>#N/A</v>
      </c>
    </row>
    <row r="20" spans="1:22">
      <c r="A20" s="4">
        <v>38260</v>
      </c>
      <c r="B20" s="51">
        <f ca="1">INDEX(Calculations_forecast!$1:$99,MATCH("Fiscal_Impact",Calculations_forecast!$B:$B,0),MATCH($A20,Calculations_forecast!$9:$9,0))</f>
        <v>0.63065376194125755</v>
      </c>
      <c r="C20" s="52"/>
      <c r="D20" s="51">
        <f ca="1">INDEX(Calculations_forecast!$1:$99,MATCH("Fiscal_Impact_bars",Calculations_forecast!$B:$B,0),MATCH($A20,Calculations_forecast!$9:$9,0))</f>
        <v>0.162439102494427</v>
      </c>
      <c r="E20" s="51">
        <f xml:space="preserve"> INDEX(Calculations_forecast!$1:$99,MATCH("Federal Contribution to Real GDP Growth",Calculations_forecast!$B:$B,0),MATCH($A20,Calculations_forecast!$9:$9,0))</f>
        <v>0.33056710016545054</v>
      </c>
      <c r="F20" s="51">
        <f xml:space="preserve"> INDEX(Calculations_forecast!$1:$99,MATCH("S&amp;L Contribution to Real GDP Growth",Calculations_forecast!$B:$B,0),MATCH($A20,Calculations_forecast!$9:$9,0))</f>
        <v>-0.18089296520240777</v>
      </c>
      <c r="G20" s="51">
        <f ca="1" xml:space="preserve"> INDEX(Calculations_forecast!$1:$99,MATCH("Contribution of Consumption Growth to Real GDP",Calculations_forecast!$B:$B,0),MATCH($A20,Calculations_forecast!$9:$9,0))</f>
        <v>1.2764967531384237E-2</v>
      </c>
      <c r="H20" s="51" t="e">
        <f t="shared" ca="1" si="0"/>
        <v>#N/A</v>
      </c>
      <c r="I20" s="50"/>
      <c r="J20" s="51"/>
      <c r="K20" s="52"/>
      <c r="M20" s="51"/>
      <c r="N20" s="51"/>
      <c r="O20" s="95">
        <v>38260</v>
      </c>
      <c r="P20" s="96">
        <v>0.53676647884197037</v>
      </c>
      <c r="R20" s="63">
        <v>9.0659038811562342E-2</v>
      </c>
      <c r="S20" s="63">
        <v>0.33056710016545054</v>
      </c>
      <c r="T20" s="63">
        <v>-0.18089296520240777</v>
      </c>
      <c r="U20" s="63">
        <v>-5.9015096151480435E-2</v>
      </c>
      <c r="V20" s="63" t="e">
        <v>#N/A</v>
      </c>
    </row>
    <row r="21" spans="1:22">
      <c r="A21" s="4">
        <v>38352</v>
      </c>
      <c r="B21" s="51">
        <f ca="1">INDEX(Calculations_forecast!$1:$99,MATCH("Fiscal_Impact",Calculations_forecast!$B:$B,0),MATCH($A21,Calculations_forecast!$9:$9,0))</f>
        <v>0.33024951304952216</v>
      </c>
      <c r="C21" s="52"/>
      <c r="D21" s="51">
        <f ca="1">INDEX(Calculations_forecast!$1:$99,MATCH("Fiscal_Impact_bars",Calculations_forecast!$B:$B,0),MATCH($A21,Calculations_forecast!$9:$9,0))</f>
        <v>-3.7190058461069E-2</v>
      </c>
      <c r="E21" s="51">
        <f xml:space="preserve"> INDEX(Calculations_forecast!$1:$99,MATCH("Federal Contribution to Real GDP Growth",Calculations_forecast!$B:$B,0),MATCH($A21,Calculations_forecast!$9:$9,0))</f>
        <v>-5.0706422323159105E-2</v>
      </c>
      <c r="F21" s="51">
        <f xml:space="preserve"> INDEX(Calculations_forecast!$1:$99,MATCH("S&amp;L Contribution to Real GDP Growth",Calculations_forecast!$B:$B,0),MATCH($A21,Calculations_forecast!$9:$9,0))</f>
        <v>9.8715789031297088E-3</v>
      </c>
      <c r="G21" s="51">
        <f ca="1" xml:space="preserve"> INDEX(Calculations_forecast!$1:$99,MATCH("Contribution of Consumption Growth to Real GDP",Calculations_forecast!$B:$B,0),MATCH($A21,Calculations_forecast!$9:$9,0))</f>
        <v>3.6447849589603984E-3</v>
      </c>
      <c r="H21" s="51" t="e">
        <f t="shared" ca="1" si="0"/>
        <v>#N/A</v>
      </c>
      <c r="I21" s="50"/>
      <c r="J21" s="51"/>
      <c r="K21" s="52"/>
      <c r="M21" s="51"/>
      <c r="N21" s="51"/>
      <c r="O21" s="95">
        <v>38352</v>
      </c>
      <c r="P21" s="96">
        <v>0.25411222420216223</v>
      </c>
      <c r="R21" s="63">
        <v>-7.4979316137737895E-2</v>
      </c>
      <c r="S21" s="63">
        <v>-5.0706422323159105E-2</v>
      </c>
      <c r="T21" s="63">
        <v>9.8715789031297088E-3</v>
      </c>
      <c r="U21" s="63">
        <v>-3.4144472717708506E-2</v>
      </c>
      <c r="V21" s="63" t="e">
        <v>#N/A</v>
      </c>
    </row>
    <row r="22" spans="1:22">
      <c r="A22" s="4">
        <v>38442</v>
      </c>
      <c r="B22" s="51">
        <f ca="1">INDEX(Calculations_forecast!$1:$99,MATCH("Fiscal_Impact",Calculations_forecast!$B:$B,0),MATCH($A22,Calculations_forecast!$9:$9,0))</f>
        <v>0.12819914988137465</v>
      </c>
      <c r="C22" s="52"/>
      <c r="D22" s="51">
        <f ca="1">INDEX(Calculations_forecast!$1:$99,MATCH("Fiscal_Impact_bars",Calculations_forecast!$B:$B,0),MATCH($A22,Calculations_forecast!$9:$9,0))</f>
        <v>-0.10189853348164235</v>
      </c>
      <c r="E22" s="51">
        <f xml:space="preserve"> INDEX(Calculations_forecast!$1:$99,MATCH("Federal Contribution to Real GDP Growth",Calculations_forecast!$B:$B,0),MATCH($A22,Calculations_forecast!$9:$9,0))</f>
        <v>0.33153682533518491</v>
      </c>
      <c r="F22" s="51">
        <f xml:space="preserve"> INDEX(Calculations_forecast!$1:$99,MATCH("S&amp;L Contribution to Real GDP Growth",Calculations_forecast!$B:$B,0),MATCH($A22,Calculations_forecast!$9:$9,0))</f>
        <v>5.6339071883215436E-2</v>
      </c>
      <c r="G22" s="51">
        <f ca="1" xml:space="preserve"> INDEX(Calculations_forecast!$1:$99,MATCH("Contribution of Consumption Growth to Real GDP",Calculations_forecast!$B:$B,0),MATCH($A22,Calculations_forecast!$9:$9,0))</f>
        <v>-0.48977443070004267</v>
      </c>
      <c r="H22" s="51" t="e">
        <f t="shared" ca="1" si="0"/>
        <v>#N/A</v>
      </c>
      <c r="I22" s="50"/>
      <c r="J22" s="51"/>
      <c r="K22" s="52"/>
      <c r="M22" s="51"/>
      <c r="N22" s="51"/>
      <c r="O22" s="95">
        <v>38442</v>
      </c>
      <c r="P22" s="96">
        <v>6.6966235871201082E-2</v>
      </c>
      <c r="R22" s="63">
        <v>-0.14176756510846567</v>
      </c>
      <c r="S22" s="63">
        <v>0.33153682533518491</v>
      </c>
      <c r="T22" s="63">
        <v>5.6339071883215436E-2</v>
      </c>
      <c r="U22" s="63">
        <v>-0.52964346232686599</v>
      </c>
      <c r="V22" s="63" t="e">
        <v>#N/A</v>
      </c>
    </row>
    <row r="23" spans="1:22">
      <c r="A23" s="4">
        <v>38533</v>
      </c>
      <c r="B23" s="51">
        <f ca="1">INDEX(Calculations_forecast!$1:$99,MATCH("Fiscal_Impact",Calculations_forecast!$B:$B,0),MATCH($A23,Calculations_forecast!$9:$9,0))</f>
        <v>-0.11497347123981783</v>
      </c>
      <c r="C23" s="52"/>
      <c r="D23" s="51">
        <f ca="1">INDEX(Calculations_forecast!$1:$99,MATCH("Fiscal_Impact_bars",Calculations_forecast!$B:$B,0),MATCH($A23,Calculations_forecast!$9:$9,0))</f>
        <v>-0.48324439551098697</v>
      </c>
      <c r="E23" s="51">
        <f xml:space="preserve"> INDEX(Calculations_forecast!$1:$99,MATCH("Federal Contribution to Real GDP Growth",Calculations_forecast!$B:$B,0),MATCH($A23,Calculations_forecast!$9:$9,0))</f>
        <v>-3.1810859832086577E-2</v>
      </c>
      <c r="F23" s="51">
        <f xml:space="preserve"> INDEX(Calculations_forecast!$1:$99,MATCH("S&amp;L Contribution to Real GDP Growth",Calculations_forecast!$B:$B,0),MATCH($A23,Calculations_forecast!$9:$9,0))</f>
        <v>-1.2214856443290777E-2</v>
      </c>
      <c r="G23" s="51">
        <f ca="1" xml:space="preserve"> INDEX(Calculations_forecast!$1:$99,MATCH("Contribution of Consumption Growth to Real GDP",Calculations_forecast!$B:$B,0),MATCH($A23,Calculations_forecast!$9:$9,0))</f>
        <v>-0.43921867923560964</v>
      </c>
      <c r="H23" s="51" t="e">
        <f t="shared" ca="1" si="0"/>
        <v>#N/A</v>
      </c>
      <c r="I23" s="50"/>
      <c r="J23" s="51"/>
      <c r="K23" s="52"/>
      <c r="M23" s="51"/>
      <c r="N23" s="51"/>
      <c r="O23" s="95">
        <v>38533</v>
      </c>
      <c r="P23" s="96">
        <v>-0.15536290532336286</v>
      </c>
      <c r="R23" s="63">
        <v>-0.49536377885881022</v>
      </c>
      <c r="S23" s="63">
        <v>-3.1810859832086577E-2</v>
      </c>
      <c r="T23" s="63">
        <v>-1.2214856443290777E-2</v>
      </c>
      <c r="U23" s="63">
        <v>-0.4513380625834329</v>
      </c>
      <c r="V23" s="63" t="e">
        <v>#N/A</v>
      </c>
    </row>
    <row r="24" spans="1:22">
      <c r="A24" s="4">
        <v>38625</v>
      </c>
      <c r="B24" s="51">
        <f ca="1">INDEX(Calculations_forecast!$1:$99,MATCH("Fiscal_Impact",Calculations_forecast!$B:$B,0),MATCH($A24,Calculations_forecast!$9:$9,0))</f>
        <v>-0.1954804906165033</v>
      </c>
      <c r="C24" s="52"/>
      <c r="D24" s="51">
        <f ca="1">INDEX(Calculations_forecast!$1:$99,MATCH("Fiscal_Impact_bars",Calculations_forecast!$B:$B,0),MATCH($A24,Calculations_forecast!$9:$9,0))</f>
        <v>-0.15958897501231489</v>
      </c>
      <c r="E24" s="51">
        <f xml:space="preserve"> INDEX(Calculations_forecast!$1:$99,MATCH("Federal Contribution to Real GDP Growth",Calculations_forecast!$B:$B,0),MATCH($A24,Calculations_forecast!$9:$9,0))</f>
        <v>0.22590822763354765</v>
      </c>
      <c r="F24" s="51">
        <f xml:space="preserve"> INDEX(Calculations_forecast!$1:$99,MATCH("S&amp;L Contribution to Real GDP Growth",Calculations_forecast!$B:$B,0),MATCH($A24,Calculations_forecast!$9:$9,0))</f>
        <v>2.932015949010823E-2</v>
      </c>
      <c r="G24" s="51">
        <f ca="1" xml:space="preserve"> INDEX(Calculations_forecast!$1:$99,MATCH("Contribution of Consumption Growth to Real GDP",Calculations_forecast!$B:$B,0),MATCH($A24,Calculations_forecast!$9:$9,0))</f>
        <v>-0.41481736213597076</v>
      </c>
      <c r="H24" s="51" t="e">
        <f t="shared" ca="1" si="0"/>
        <v>#N/A</v>
      </c>
      <c r="I24" s="50"/>
      <c r="J24" s="51"/>
      <c r="K24" s="52"/>
      <c r="M24" s="51"/>
      <c r="N24" s="51"/>
      <c r="O24" s="95">
        <v>38625</v>
      </c>
      <c r="P24" s="96">
        <v>-0.22358340032373472</v>
      </c>
      <c r="R24" s="63">
        <v>-0.1822229411899251</v>
      </c>
      <c r="S24" s="63">
        <v>0.22590822763354765</v>
      </c>
      <c r="T24" s="63">
        <v>2.932015949010823E-2</v>
      </c>
      <c r="U24" s="63">
        <v>-0.43745132831358097</v>
      </c>
      <c r="V24" s="63" t="e">
        <v>#N/A</v>
      </c>
    </row>
    <row r="25" spans="1:22">
      <c r="A25" s="4">
        <v>38717</v>
      </c>
      <c r="B25" s="51">
        <f ca="1">INDEX(Calculations_forecast!$1:$99,MATCH("Fiscal_Impact",Calculations_forecast!$B:$B,0),MATCH($A25,Calculations_forecast!$9:$9,0))</f>
        <v>-0.30100278804041003</v>
      </c>
      <c r="C25" s="52"/>
      <c r="D25" s="51">
        <f ca="1">INDEX(Calculations_forecast!$1:$99,MATCH("Fiscal_Impact_bars",Calculations_forecast!$B:$B,0),MATCH($A25,Calculations_forecast!$9:$9,0))</f>
        <v>-0.45927924815669591</v>
      </c>
      <c r="E25" s="51">
        <f xml:space="preserve"> INDEX(Calculations_forecast!$1:$99,MATCH("Federal Contribution to Real GDP Growth",Calculations_forecast!$B:$B,0),MATCH($A25,Calculations_forecast!$9:$9,0))</f>
        <v>1.048761139159288E-2</v>
      </c>
      <c r="F25" s="51">
        <f xml:space="preserve"> INDEX(Calculations_forecast!$1:$99,MATCH("S&amp;L Contribution to Real GDP Growth",Calculations_forecast!$B:$B,0),MATCH($A25,Calculations_forecast!$9:$9,0))</f>
        <v>5.1466154330109044E-2</v>
      </c>
      <c r="G25" s="51">
        <f ca="1" xml:space="preserve"> INDEX(Calculations_forecast!$1:$99,MATCH("Contribution of Consumption Growth to Real GDP",Calculations_forecast!$B:$B,0),MATCH($A25,Calculations_forecast!$9:$9,0))</f>
        <v>-0.52123301387839782</v>
      </c>
      <c r="H25" s="51" t="e">
        <f t="shared" ca="1" si="0"/>
        <v>#N/A</v>
      </c>
      <c r="I25" s="50"/>
      <c r="J25" s="51"/>
      <c r="K25" s="52"/>
      <c r="M25" s="51"/>
      <c r="N25" s="51"/>
      <c r="O25" s="95">
        <v>38717</v>
      </c>
      <c r="P25" s="96">
        <v>-0.32413696112997425</v>
      </c>
      <c r="R25" s="63">
        <v>-0.47719355936269608</v>
      </c>
      <c r="S25" s="63">
        <v>1.048761139159288E-2</v>
      </c>
      <c r="T25" s="63">
        <v>5.1466154330109044E-2</v>
      </c>
      <c r="U25" s="63">
        <v>-0.539147325084398</v>
      </c>
      <c r="V25" s="63" t="e">
        <v>#N/A</v>
      </c>
    </row>
    <row r="26" spans="1:22">
      <c r="A26" s="4">
        <v>38807</v>
      </c>
      <c r="B26" s="51">
        <f ca="1">INDEX(Calculations_forecast!$1:$99,MATCH("Fiscal_Impact",Calculations_forecast!$B:$B,0),MATCH($A26,Calculations_forecast!$9:$9,0))</f>
        <v>-0.15600902429436672</v>
      </c>
      <c r="C26" s="52"/>
      <c r="D26" s="51">
        <f ca="1">INDEX(Calculations_forecast!$1:$99,MATCH("Fiscal_Impact_bars",Calculations_forecast!$B:$B,0),MATCH($A26,Calculations_forecast!$9:$9,0))</f>
        <v>0.47807652150253077</v>
      </c>
      <c r="E26" s="51">
        <f xml:space="preserve"> INDEX(Calculations_forecast!$1:$99,MATCH("Federal Contribution to Real GDP Growth",Calculations_forecast!$B:$B,0),MATCH($A26,Calculations_forecast!$9:$9,0))</f>
        <v>0.78965843632330068</v>
      </c>
      <c r="F26" s="51">
        <f xml:space="preserve"> INDEX(Calculations_forecast!$1:$99,MATCH("S&amp;L Contribution to Real GDP Growth",Calculations_forecast!$B:$B,0),MATCH($A26,Calculations_forecast!$9:$9,0))</f>
        <v>0.21226086582071355</v>
      </c>
      <c r="G26" s="51">
        <f ca="1" xml:space="preserve"> INDEX(Calculations_forecast!$1:$99,MATCH("Contribution of Consumption Growth to Real GDP",Calculations_forecast!$B:$B,0),MATCH($A26,Calculations_forecast!$9:$9,0))</f>
        <v>-0.52384278064148349</v>
      </c>
      <c r="H26" s="51" t="e">
        <f t="shared" ca="1" si="0"/>
        <v>#N/A</v>
      </c>
      <c r="I26" s="50"/>
      <c r="J26" s="51"/>
      <c r="K26" s="52"/>
      <c r="M26" s="51"/>
      <c r="N26" s="51"/>
      <c r="O26" s="95">
        <v>38807</v>
      </c>
      <c r="P26" s="96">
        <v>-0.17142489009670606</v>
      </c>
      <c r="R26" s="63">
        <v>0.46908071902460724</v>
      </c>
      <c r="S26" s="63">
        <v>0.78965843632330068</v>
      </c>
      <c r="T26" s="63">
        <v>0.21226086582071355</v>
      </c>
      <c r="U26" s="63">
        <v>-0.53283858311940702</v>
      </c>
      <c r="V26" s="63" t="e">
        <v>#N/A</v>
      </c>
    </row>
    <row r="27" spans="1:22">
      <c r="A27" s="4">
        <v>38898</v>
      </c>
      <c r="B27" s="51">
        <f ca="1">INDEX(Calculations_forecast!$1:$99,MATCH("Fiscal_Impact",Calculations_forecast!$B:$B,0),MATCH($A27,Calculations_forecast!$9:$9,0))</f>
        <v>-0.18460497200331286</v>
      </c>
      <c r="C27" s="52"/>
      <c r="D27" s="51">
        <f ca="1">INDEX(Calculations_forecast!$1:$99,MATCH("Fiscal_Impact_bars",Calculations_forecast!$B:$B,0),MATCH($A27,Calculations_forecast!$9:$9,0))</f>
        <v>-0.5976281863467714</v>
      </c>
      <c r="E27" s="51">
        <f xml:space="preserve"> INDEX(Calculations_forecast!$1:$99,MATCH("Federal Contribution to Real GDP Growth",Calculations_forecast!$B:$B,0),MATCH($A27,Calculations_forecast!$9:$9,0))</f>
        <v>-0.19773308695586284</v>
      </c>
      <c r="F27" s="51">
        <f xml:space="preserve"> INDEX(Calculations_forecast!$1:$99,MATCH("S&amp;L Contribution to Real GDP Growth",Calculations_forecast!$B:$B,0),MATCH($A27,Calculations_forecast!$9:$9,0))</f>
        <v>0.18102485447619807</v>
      </c>
      <c r="G27" s="51">
        <f ca="1" xml:space="preserve"> INDEX(Calculations_forecast!$1:$99,MATCH("Contribution of Consumption Growth to Real GDP",Calculations_forecast!$B:$B,0),MATCH($A27,Calculations_forecast!$9:$9,0))</f>
        <v>-0.5809199538671066</v>
      </c>
      <c r="H27" s="51" t="e">
        <f t="shared" ca="1" si="0"/>
        <v>#N/A</v>
      </c>
      <c r="I27" s="50"/>
      <c r="J27" s="51"/>
      <c r="K27" s="52"/>
      <c r="M27" s="51"/>
      <c r="N27" s="51"/>
      <c r="O27" s="95">
        <v>38898</v>
      </c>
      <c r="P27" s="96">
        <v>-0.19420229687528634</v>
      </c>
      <c r="R27" s="63">
        <v>-0.58647340597313147</v>
      </c>
      <c r="S27" s="63">
        <v>-0.19773308695586284</v>
      </c>
      <c r="T27" s="63">
        <v>0.18102485447619807</v>
      </c>
      <c r="U27" s="63">
        <v>-0.56976517349346667</v>
      </c>
      <c r="V27" s="63" t="e">
        <v>#N/A</v>
      </c>
    </row>
    <row r="28" spans="1:22">
      <c r="A28" s="4">
        <v>38990</v>
      </c>
      <c r="B28" s="51">
        <f ca="1">INDEX(Calculations_forecast!$1:$99,MATCH("Fiscal_Impact",Calculations_forecast!$B:$B,0),MATCH($A28,Calculations_forecast!$9:$9,0))</f>
        <v>-0.24376089803898104</v>
      </c>
      <c r="C28" s="52"/>
      <c r="D28" s="51">
        <f ca="1">INDEX(Calculations_forecast!$1:$99,MATCH("Fiscal_Impact_bars",Calculations_forecast!$B:$B,0),MATCH($A28,Calculations_forecast!$9:$9,0))</f>
        <v>-0.39621267915498759</v>
      </c>
      <c r="E28" s="51">
        <f xml:space="preserve"> INDEX(Calculations_forecast!$1:$99,MATCH("Federal Contribution to Real GDP Growth",Calculations_forecast!$B:$B,0),MATCH($A28,Calculations_forecast!$9:$9,0))</f>
        <v>-0.25687444970600998</v>
      </c>
      <c r="F28" s="51">
        <f xml:space="preserve"> INDEX(Calculations_forecast!$1:$99,MATCH("S&amp;L Contribution to Real GDP Growth",Calculations_forecast!$B:$B,0),MATCH($A28,Calculations_forecast!$9:$9,0))</f>
        <v>0.15410769564929705</v>
      </c>
      <c r="G28" s="51">
        <f ca="1" xml:space="preserve"> INDEX(Calculations_forecast!$1:$99,MATCH("Contribution of Consumption Growth to Real GDP",Calculations_forecast!$B:$B,0),MATCH($A28,Calculations_forecast!$9:$9,0))</f>
        <v>-0.29344592509827466</v>
      </c>
      <c r="H28" s="51" t="e">
        <f t="shared" ca="1" si="0"/>
        <v>#N/A</v>
      </c>
      <c r="I28" s="50"/>
      <c r="J28" s="51"/>
      <c r="K28" s="52"/>
      <c r="M28" s="51"/>
      <c r="N28" s="51"/>
      <c r="O28" s="95">
        <v>38990</v>
      </c>
      <c r="P28" s="96">
        <v>-0.24500660278966063</v>
      </c>
      <c r="R28" s="63">
        <v>-0.38544016484742216</v>
      </c>
      <c r="S28" s="63">
        <v>-0.25687444970600998</v>
      </c>
      <c r="T28" s="63">
        <v>0.15410769564929705</v>
      </c>
      <c r="U28" s="63">
        <v>-0.28267341079070923</v>
      </c>
      <c r="V28" s="63" t="e">
        <v>#N/A</v>
      </c>
    </row>
    <row r="29" spans="1:22">
      <c r="A29" s="4">
        <v>39082</v>
      </c>
      <c r="B29" s="51">
        <f ca="1">INDEX(Calculations_forecast!$1:$99,MATCH("Fiscal_Impact",Calculations_forecast!$B:$B,0),MATCH($A29,Calculations_forecast!$9:$9,0))</f>
        <v>-6.6616282505845059E-2</v>
      </c>
      <c r="C29" s="52"/>
      <c r="D29" s="51">
        <f ca="1">INDEX(Calculations_forecast!$1:$99,MATCH("Fiscal_Impact_bars",Calculations_forecast!$B:$B,0),MATCH($A29,Calculations_forecast!$9:$9,0))</f>
        <v>0.24929921397584798</v>
      </c>
      <c r="E29" s="51">
        <f xml:space="preserve"> INDEX(Calculations_forecast!$1:$99,MATCH("Federal Contribution to Real GDP Growth",Calculations_forecast!$B:$B,0),MATCH($A29,Calculations_forecast!$9:$9,0))</f>
        <v>0.43245078766705219</v>
      </c>
      <c r="F29" s="51">
        <f xml:space="preserve"> INDEX(Calculations_forecast!$1:$99,MATCH("S&amp;L Contribution to Real GDP Growth",Calculations_forecast!$B:$B,0),MATCH($A29,Calculations_forecast!$9:$9,0))</f>
        <v>0.20568291667648927</v>
      </c>
      <c r="G29" s="51">
        <f ca="1" xml:space="preserve"> INDEX(Calculations_forecast!$1:$99,MATCH("Contribution of Consumption Growth to Real GDP",Calculations_forecast!$B:$B,0),MATCH($A29,Calculations_forecast!$9:$9,0))</f>
        <v>-0.38883449036769346</v>
      </c>
      <c r="H29" s="51" t="e">
        <f t="shared" ca="1" si="0"/>
        <v>#N/A</v>
      </c>
      <c r="I29" s="50"/>
      <c r="J29" s="51"/>
      <c r="K29" s="52"/>
      <c r="M29" s="51"/>
      <c r="N29" s="51"/>
      <c r="O29" s="95">
        <v>39082</v>
      </c>
      <c r="P29" s="63">
        <v>-5.6767919735550482E-2</v>
      </c>
      <c r="R29" s="63">
        <v>0.27576117285374446</v>
      </c>
      <c r="S29" s="63">
        <v>0.43245078766705219</v>
      </c>
      <c r="T29" s="63">
        <v>0.20568291667648927</v>
      </c>
      <c r="U29" s="63">
        <v>-0.36237253148979698</v>
      </c>
      <c r="V29" s="63" t="e">
        <v>#N/A</v>
      </c>
    </row>
    <row r="30" spans="1:22">
      <c r="A30" s="4">
        <v>39172</v>
      </c>
      <c r="B30" s="51">
        <f ca="1">INDEX(Calculations_forecast!$1:$99,MATCH("Fiscal_Impact",Calculations_forecast!$B:$B,0),MATCH($A30,Calculations_forecast!$9:$9,0))</f>
        <v>-0.22690653166960792</v>
      </c>
      <c r="C30" s="52"/>
      <c r="D30" s="51">
        <f ca="1">INDEX(Calculations_forecast!$1:$99,MATCH("Fiscal_Impact_bars",Calculations_forecast!$B:$B,0),MATCH($A30,Calculations_forecast!$9:$9,0))</f>
        <v>-0.16308447515252067</v>
      </c>
      <c r="E30" s="51">
        <f xml:space="preserve"> INDEX(Calculations_forecast!$1:$99,MATCH("Federal Contribution to Real GDP Growth",Calculations_forecast!$B:$B,0),MATCH($A30,Calculations_forecast!$9:$9,0))</f>
        <v>-0.16825609716765377</v>
      </c>
      <c r="F30" s="51">
        <f xml:space="preserve"> INDEX(Calculations_forecast!$1:$99,MATCH("S&amp;L Contribution to Real GDP Growth",Calculations_forecast!$B:$B,0),MATCH($A30,Calculations_forecast!$9:$9,0))</f>
        <v>0.2896509793087777</v>
      </c>
      <c r="G30" s="51">
        <f ca="1" xml:space="preserve"> INDEX(Calculations_forecast!$1:$99,MATCH("Contribution of Consumption Growth to Real GDP",Calculations_forecast!$B:$B,0),MATCH($A30,Calculations_forecast!$9:$9,0))</f>
        <v>-0.2844793572936446</v>
      </c>
      <c r="H30" s="51" t="e">
        <f t="shared" ca="1" si="0"/>
        <v>#N/A</v>
      </c>
      <c r="I30" s="50"/>
      <c r="J30" s="51"/>
      <c r="K30" s="52"/>
      <c r="M30" s="51"/>
      <c r="N30" s="51"/>
      <c r="O30" s="95">
        <v>39172</v>
      </c>
      <c r="P30" s="63">
        <v>-0.20762634189039852</v>
      </c>
      <c r="R30" s="63">
        <v>-0.13435296959478499</v>
      </c>
      <c r="S30" s="63">
        <v>-0.16825609716765377</v>
      </c>
      <c r="T30" s="63">
        <v>0.2896509793087777</v>
      </c>
      <c r="U30" s="63">
        <v>-0.25574785173590892</v>
      </c>
      <c r="V30" s="63" t="e">
        <v>#N/A</v>
      </c>
    </row>
    <row r="31" spans="1:22">
      <c r="A31" s="4">
        <v>39263</v>
      </c>
      <c r="B31" s="51">
        <f ca="1">INDEX(Calculations_forecast!$1:$99,MATCH("Fiscal_Impact",Calculations_forecast!$B:$B,0),MATCH($A31,Calculations_forecast!$9:$9,0))</f>
        <v>8.1290345444602619E-3</v>
      </c>
      <c r="C31" s="52"/>
      <c r="D31" s="51">
        <f ca="1">INDEX(Calculations_forecast!$1:$99,MATCH("Fiscal_Impact_bars",Calculations_forecast!$B:$B,0),MATCH($A31,Calculations_forecast!$9:$9,0))</f>
        <v>0.34251407850950133</v>
      </c>
      <c r="E31" s="51">
        <f xml:space="preserve"> INDEX(Calculations_forecast!$1:$99,MATCH("Federal Contribution to Real GDP Growth",Calculations_forecast!$B:$B,0),MATCH($A31,Calculations_forecast!$9:$9,0))</f>
        <v>0.48640184559678112</v>
      </c>
      <c r="F31" s="51">
        <f xml:space="preserve"> INDEX(Calculations_forecast!$1:$99,MATCH("S&amp;L Contribution to Real GDP Growth",Calculations_forecast!$B:$B,0),MATCH($A31,Calculations_forecast!$9:$9,0))</f>
        <v>0.22667878587790694</v>
      </c>
      <c r="G31" s="51">
        <f ca="1" xml:space="preserve"> INDEX(Calculations_forecast!$1:$99,MATCH("Contribution of Consumption Growth to Real GDP",Calculations_forecast!$B:$B,0),MATCH($A31,Calculations_forecast!$9:$9,0))</f>
        <v>-0.3705665529651867</v>
      </c>
      <c r="H31" s="51" t="e">
        <f t="shared" ca="1" si="0"/>
        <v>#N/A</v>
      </c>
      <c r="I31" s="50"/>
      <c r="J31" s="51"/>
      <c r="K31" s="52"/>
      <c r="M31" s="51"/>
      <c r="N31" s="51"/>
      <c r="O31" s="95">
        <v>39263</v>
      </c>
      <c r="P31" s="63">
        <v>5.0011537975792511E-2</v>
      </c>
      <c r="R31" s="63">
        <v>0.44407811349163273</v>
      </c>
      <c r="S31" s="63">
        <v>0.48640184559678112</v>
      </c>
      <c r="T31" s="63">
        <v>0.22667878587790694</v>
      </c>
      <c r="U31" s="63">
        <v>-0.2690025179830553</v>
      </c>
      <c r="V31" s="63" t="e">
        <v>#N/A</v>
      </c>
    </row>
    <row r="32" spans="1:22">
      <c r="A32" s="4">
        <v>39355</v>
      </c>
      <c r="B32" s="51">
        <f ca="1">INDEX(Calculations_forecast!$1:$99,MATCH("Fiscal_Impact",Calculations_forecast!$B:$B,0),MATCH($A32,Calculations_forecast!$9:$9,0))</f>
        <v>0.17036378997421264</v>
      </c>
      <c r="C32" s="52"/>
      <c r="D32" s="51">
        <f ca="1">INDEX(Calculations_forecast!$1:$99,MATCH("Fiscal_Impact_bars",Calculations_forecast!$B:$B,0),MATCH($A32,Calculations_forecast!$9:$9,0))</f>
        <v>0.25272634256402188</v>
      </c>
      <c r="E32" s="51">
        <f xml:space="preserve"> INDEX(Calculations_forecast!$1:$99,MATCH("Federal Contribution to Real GDP Growth",Calculations_forecast!$B:$B,0),MATCH($A32,Calculations_forecast!$9:$9,0))</f>
        <v>0.2531853173838603</v>
      </c>
      <c r="F32" s="51">
        <f xml:space="preserve"> INDEX(Calculations_forecast!$1:$99,MATCH("S&amp;L Contribution to Real GDP Growth",Calculations_forecast!$B:$B,0),MATCH($A32,Calculations_forecast!$9:$9,0))</f>
        <v>9.7933998852301751E-2</v>
      </c>
      <c r="G32" s="51">
        <f ca="1" xml:space="preserve"> INDEX(Calculations_forecast!$1:$99,MATCH("Contribution of Consumption Growth to Real GDP",Calculations_forecast!$B:$B,0),MATCH($A32,Calculations_forecast!$9:$9,0))</f>
        <v>-9.8392973672140172E-2</v>
      </c>
      <c r="H32" s="51" t="e">
        <f t="shared" ca="1" si="0"/>
        <v>#N/A</v>
      </c>
      <c r="I32" s="50"/>
      <c r="J32" s="51"/>
      <c r="K32" s="52"/>
      <c r="M32" s="51"/>
      <c r="N32" s="51"/>
      <c r="O32" s="95">
        <v>39355</v>
      </c>
      <c r="P32" s="63">
        <v>0.2281628801825144</v>
      </c>
      <c r="R32" s="63">
        <v>0.32716520397946547</v>
      </c>
      <c r="S32" s="63">
        <v>0.2531853173838603</v>
      </c>
      <c r="T32" s="63">
        <v>9.7933998852301751E-2</v>
      </c>
      <c r="U32" s="63">
        <v>-2.3954112256696573E-2</v>
      </c>
      <c r="V32" s="63" t="e">
        <v>#N/A</v>
      </c>
    </row>
    <row r="33" spans="1:22">
      <c r="A33" s="4">
        <v>39447</v>
      </c>
      <c r="B33" s="51">
        <f ca="1">INDEX(Calculations_forecast!$1:$99,MATCH("Fiscal_Impact",Calculations_forecast!$B:$B,0),MATCH($A33,Calculations_forecast!$9:$9,0))</f>
        <v>0.28999200723609397</v>
      </c>
      <c r="C33" s="52"/>
      <c r="D33" s="51">
        <f ca="1">INDEX(Calculations_forecast!$1:$99,MATCH("Fiscal_Impact_bars",Calculations_forecast!$B:$B,0),MATCH($A33,Calculations_forecast!$9:$9,0))</f>
        <v>0.72781208302337341</v>
      </c>
      <c r="E33" s="51">
        <f xml:space="preserve"> INDEX(Calculations_forecast!$1:$99,MATCH("Federal Contribution to Real GDP Growth",Calculations_forecast!$B:$B,0),MATCH($A33,Calculations_forecast!$9:$9,0))</f>
        <v>0.50239072652750294</v>
      </c>
      <c r="F33" s="51">
        <f xml:space="preserve"> INDEX(Calculations_forecast!$1:$99,MATCH("S&amp;L Contribution to Real GDP Growth",Calculations_forecast!$B:$B,0),MATCH($A33,Calculations_forecast!$9:$9,0))</f>
        <v>0.11567673003930895</v>
      </c>
      <c r="G33" s="51">
        <f ca="1" xml:space="preserve"> INDEX(Calculations_forecast!$1:$99,MATCH("Contribution of Consumption Growth to Real GDP",Calculations_forecast!$B:$B,0),MATCH($A33,Calculations_forecast!$9:$9,0))</f>
        <v>0.10974462645656154</v>
      </c>
      <c r="H33" s="51" t="e">
        <f t="shared" ca="1" si="0"/>
        <v>#N/A</v>
      </c>
      <c r="I33" s="50"/>
      <c r="J33" s="51"/>
      <c r="K33" s="52"/>
      <c r="M33" s="51"/>
      <c r="N33" s="51"/>
      <c r="O33" s="95">
        <v>39447</v>
      </c>
      <c r="P33" s="63">
        <v>0.35909393294858755</v>
      </c>
      <c r="R33" s="63">
        <v>0.79948538391803692</v>
      </c>
      <c r="S33" s="63">
        <v>0.50239072652750294</v>
      </c>
      <c r="T33" s="63">
        <v>0.11567673003930895</v>
      </c>
      <c r="U33" s="63">
        <v>0.18141792735122514</v>
      </c>
      <c r="V33" s="63" t="e">
        <v>#N/A</v>
      </c>
    </row>
    <row r="34" spans="1:22">
      <c r="A34" s="4">
        <v>39538</v>
      </c>
      <c r="B34" s="51">
        <f ca="1">INDEX(Calculations_forecast!$1:$99,MATCH("Fiscal_Impact",Calculations_forecast!$B:$B,0),MATCH($A34,Calculations_forecast!$9:$9,0))</f>
        <v>0.38644422089112973</v>
      </c>
      <c r="C34" s="52"/>
      <c r="D34" s="51">
        <f ca="1">INDEX(Calculations_forecast!$1:$99,MATCH("Fiscal_Impact_bars",Calculations_forecast!$B:$B,0),MATCH($A34,Calculations_forecast!$9:$9,0))</f>
        <v>0.22272437946762239</v>
      </c>
      <c r="E34" s="51">
        <f xml:space="preserve"> INDEX(Calculations_forecast!$1:$99,MATCH("Federal Contribution to Real GDP Growth",Calculations_forecast!$B:$B,0),MATCH($A34,Calculations_forecast!$9:$9,0))</f>
        <v>0.46606161602953788</v>
      </c>
      <c r="F34" s="51">
        <f xml:space="preserve"> INDEX(Calculations_forecast!$1:$99,MATCH("S&amp;L Contribution to Real GDP Growth",Calculations_forecast!$B:$B,0),MATCH($A34,Calculations_forecast!$9:$9,0))</f>
        <v>-0.27269963736324315</v>
      </c>
      <c r="G34" s="51">
        <f ca="1" xml:space="preserve"> INDEX(Calculations_forecast!$1:$99,MATCH("Contribution of Consumption Growth to Real GDP",Calculations_forecast!$B:$B,0),MATCH($A34,Calculations_forecast!$9:$9,0))</f>
        <v>2.9362400801327647E-2</v>
      </c>
      <c r="H34" s="51" t="e">
        <f t="shared" ca="1" si="0"/>
        <v>#N/A</v>
      </c>
      <c r="I34" s="50"/>
      <c r="J34" s="51"/>
      <c r="K34" s="52"/>
      <c r="M34" s="51"/>
      <c r="N34" s="51"/>
      <c r="O34" s="95">
        <v>39538</v>
      </c>
      <c r="P34" s="63">
        <v>0.46553848659795405</v>
      </c>
      <c r="R34" s="63">
        <v>0.29142524500268102</v>
      </c>
      <c r="S34" s="63">
        <v>0.46606161602953788</v>
      </c>
      <c r="T34" s="63">
        <v>-0.27269963736324315</v>
      </c>
      <c r="U34" s="63">
        <v>9.8063266336386276E-2</v>
      </c>
      <c r="V34" s="63" t="e">
        <v>#N/A</v>
      </c>
    </row>
    <row r="35" spans="1:22">
      <c r="A35" s="4">
        <v>39629</v>
      </c>
      <c r="B35" s="51">
        <f ca="1">INDEX(Calculations_forecast!$1:$99,MATCH("Fiscal_Impact",Calculations_forecast!$B:$B,0),MATCH($A35,Calculations_forecast!$9:$9,0))</f>
        <v>1.010907325373716</v>
      </c>
      <c r="C35" s="52"/>
      <c r="D35" s="51">
        <f ca="1">INDEX(Calculations_forecast!$1:$99,MATCH("Fiscal_Impact_bars",Calculations_forecast!$B:$B,0),MATCH($A35,Calculations_forecast!$9:$9,0))</f>
        <v>2.8403664964398461</v>
      </c>
      <c r="E35" s="51">
        <f xml:space="preserve"> INDEX(Calculations_forecast!$1:$99,MATCH("Federal Contribution to Real GDP Growth",Calculations_forecast!$B:$B,0),MATCH($A35,Calculations_forecast!$9:$9,0))</f>
        <v>0.6774166424745155</v>
      </c>
      <c r="F35" s="51">
        <f xml:space="preserve"> INDEX(Calculations_forecast!$1:$99,MATCH("S&amp;L Contribution to Real GDP Growth",Calculations_forecast!$B:$B,0),MATCH($A35,Calculations_forecast!$9:$9,0))</f>
        <v>3.5063517966312262E-2</v>
      </c>
      <c r="G35" s="51">
        <f ca="1" xml:space="preserve"> INDEX(Calculations_forecast!$1:$99,MATCH("Contribution of Consumption Growth to Real GDP",Calculations_forecast!$B:$B,0),MATCH($A35,Calculations_forecast!$9:$9,0))</f>
        <v>2.1278863359990181</v>
      </c>
      <c r="H35" s="51" t="e">
        <f t="shared" ca="1" si="0"/>
        <v>#N/A</v>
      </c>
      <c r="I35" s="50"/>
      <c r="J35" s="51"/>
      <c r="K35" s="52"/>
      <c r="M35" s="51"/>
      <c r="N35" s="51"/>
      <c r="O35" s="95">
        <v>39629</v>
      </c>
      <c r="P35" s="63">
        <v>1.0886082443216683</v>
      </c>
      <c r="R35" s="63">
        <v>2.9363571443864895</v>
      </c>
      <c r="S35" s="63">
        <v>0.6774166424745155</v>
      </c>
      <c r="T35" s="63">
        <v>3.5063517966312262E-2</v>
      </c>
      <c r="U35" s="63">
        <v>2.223876983945662</v>
      </c>
      <c r="V35" s="63" t="e">
        <v>#N/A</v>
      </c>
    </row>
    <row r="36" spans="1:22">
      <c r="A36" s="4">
        <v>39721</v>
      </c>
      <c r="B36" s="51">
        <f ca="1">INDEX(Calculations_forecast!$1:$99,MATCH("Fiscal_Impact",Calculations_forecast!$B:$B,0),MATCH($A36,Calculations_forecast!$9:$9,0))</f>
        <v>1.3345428480353936</v>
      </c>
      <c r="C36" s="52"/>
      <c r="D36" s="51">
        <f ca="1">INDEX(Calculations_forecast!$1:$99,MATCH("Fiscal_Impact_bars",Calculations_forecast!$B:$B,0),MATCH($A36,Calculations_forecast!$9:$9,0))</f>
        <v>1.5472684332107323</v>
      </c>
      <c r="E36" s="51">
        <f xml:space="preserve"> INDEX(Calculations_forecast!$1:$99,MATCH("Federal Contribution to Real GDP Growth",Calculations_forecast!$B:$B,0),MATCH($A36,Calculations_forecast!$9:$9,0))</f>
        <v>0.40215007460068214</v>
      </c>
      <c r="F36" s="51">
        <f xml:space="preserve"> INDEX(Calculations_forecast!$1:$99,MATCH("S&amp;L Contribution to Real GDP Growth",Calculations_forecast!$B:$B,0),MATCH($A36,Calculations_forecast!$9:$9,0))</f>
        <v>0.24826358543163576</v>
      </c>
      <c r="G36" s="51">
        <f ca="1" xml:space="preserve"> INDEX(Calculations_forecast!$1:$99,MATCH("Contribution of Consumption Growth to Real GDP",Calculations_forecast!$B:$B,0),MATCH($A36,Calculations_forecast!$9:$9,0))</f>
        <v>0.89685477317841433</v>
      </c>
      <c r="H36" s="51" t="e">
        <f t="shared" ca="1" si="0"/>
        <v>#N/A</v>
      </c>
      <c r="I36" s="50"/>
      <c r="J36" s="51"/>
      <c r="K36" s="52"/>
      <c r="M36" s="51"/>
      <c r="N36" s="51"/>
      <c r="O36" s="95">
        <v>39721</v>
      </c>
      <c r="P36" s="63">
        <v>1.4150397840455984</v>
      </c>
      <c r="R36" s="63">
        <v>1.6328913628751858</v>
      </c>
      <c r="S36" s="63">
        <v>0.40215007460068214</v>
      </c>
      <c r="T36" s="63">
        <v>0.24826358543163576</v>
      </c>
      <c r="U36" s="63">
        <v>0.98247770284286784</v>
      </c>
      <c r="V36" s="63" t="e">
        <v>#N/A</v>
      </c>
    </row>
    <row r="37" spans="1:22">
      <c r="A37" s="4">
        <v>39813</v>
      </c>
      <c r="B37" s="51">
        <f ca="1">INDEX(Calculations_forecast!$1:$99,MATCH("Fiscal_Impact",Calculations_forecast!$B:$B,0),MATCH($A37,Calculations_forecast!$9:$9,0))</f>
        <v>1.4760945549075268</v>
      </c>
      <c r="C37" s="52"/>
      <c r="D37" s="51">
        <f ca="1">INDEX(Calculations_forecast!$1:$99,MATCH("Fiscal_Impact_bars",Calculations_forecast!$B:$B,0),MATCH($A37,Calculations_forecast!$9:$9,0))</f>
        <v>1.2940189105119062</v>
      </c>
      <c r="E37" s="51">
        <f xml:space="preserve"> INDEX(Calculations_forecast!$1:$99,MATCH("Federal Contribution to Real GDP Growth",Calculations_forecast!$B:$B,0),MATCH($A37,Calculations_forecast!$9:$9,0))</f>
        <v>0.41598813552797931</v>
      </c>
      <c r="F37" s="51">
        <f xml:space="preserve"> INDEX(Calculations_forecast!$1:$99,MATCH("S&amp;L Contribution to Real GDP Growth",Calculations_forecast!$B:$B,0),MATCH($A37,Calculations_forecast!$9:$9,0))</f>
        <v>0.13584828257215409</v>
      </c>
      <c r="G37" s="51">
        <f ca="1" xml:space="preserve"> INDEX(Calculations_forecast!$1:$99,MATCH("Contribution of Consumption Growth to Real GDP",Calculations_forecast!$B:$B,0),MATCH($A37,Calculations_forecast!$9:$9,0))</f>
        <v>0.74218249241177281</v>
      </c>
      <c r="H37" s="51" t="e">
        <f t="shared" ca="1" si="0"/>
        <v>#N/A</v>
      </c>
      <c r="I37" s="50"/>
      <c r="J37" s="51"/>
      <c r="K37" s="52"/>
      <c r="M37" s="51"/>
      <c r="N37" s="51"/>
      <c r="O37" s="95">
        <v>39813</v>
      </c>
      <c r="P37" s="63">
        <v>1.5714379199638069</v>
      </c>
      <c r="R37" s="63">
        <v>1.4250779275908714</v>
      </c>
      <c r="S37" s="63">
        <v>0.41598813552797931</v>
      </c>
      <c r="T37" s="63">
        <v>0.13584828257215409</v>
      </c>
      <c r="U37" s="63">
        <v>0.87324150949073798</v>
      </c>
      <c r="V37" s="63" t="e">
        <v>#N/A</v>
      </c>
    </row>
    <row r="38" spans="1:22">
      <c r="A38" s="4">
        <v>39903</v>
      </c>
      <c r="B38" s="51">
        <f ca="1">INDEX(Calculations_forecast!$1:$99,MATCH("Fiscal_Impact",Calculations_forecast!$B:$B,0),MATCH($A38,Calculations_forecast!$9:$9,0))</f>
        <v>2.2682955689937248</v>
      </c>
      <c r="C38" s="52"/>
      <c r="D38" s="51">
        <f ca="1">INDEX(Calculations_forecast!$1:$99,MATCH("Fiscal_Impact_bars",Calculations_forecast!$B:$B,0),MATCH($A38,Calculations_forecast!$9:$9,0))</f>
        <v>3.3915284358124143</v>
      </c>
      <c r="E38" s="51">
        <f xml:space="preserve"> INDEX(Calculations_forecast!$1:$99,MATCH("Federal Contribution to Real GDP Growth",Calculations_forecast!$B:$B,0),MATCH($A38,Calculations_forecast!$9:$9,0))</f>
        <v>0.4254447984093957</v>
      </c>
      <c r="F38" s="51">
        <f xml:space="preserve"> INDEX(Calculations_forecast!$1:$99,MATCH("S&amp;L Contribution to Real GDP Growth",Calculations_forecast!$B:$B,0),MATCH($A38,Calculations_forecast!$9:$9,0))</f>
        <v>0.51867839201281729</v>
      </c>
      <c r="G38" s="51">
        <f ca="1" xml:space="preserve"> INDEX(Calculations_forecast!$1:$99,MATCH("Contribution of Consumption Growth to Real GDP",Calculations_forecast!$B:$B,0),MATCH($A38,Calculations_forecast!$9:$9,0))</f>
        <v>2.4474052453902013</v>
      </c>
      <c r="H38" s="51" t="e">
        <f t="shared" ca="1" si="0"/>
        <v>#N/A</v>
      </c>
      <c r="I38" s="50"/>
      <c r="J38" s="51"/>
      <c r="K38" s="52"/>
      <c r="M38" s="51"/>
      <c r="N38" s="51"/>
      <c r="O38" s="95">
        <v>39903</v>
      </c>
      <c r="P38" s="63">
        <v>2.3623504080078401</v>
      </c>
      <c r="R38" s="63">
        <v>3.4550751971788145</v>
      </c>
      <c r="S38" s="63">
        <v>0.4254447984093957</v>
      </c>
      <c r="T38" s="63">
        <v>0.51867839201281729</v>
      </c>
      <c r="U38" s="63">
        <v>2.5109520067566016</v>
      </c>
      <c r="V38" s="63" t="e">
        <v>#N/A</v>
      </c>
    </row>
    <row r="39" spans="1:22">
      <c r="A39" s="4">
        <v>39994</v>
      </c>
      <c r="B39" s="51">
        <f ca="1">INDEX(Calculations_forecast!$1:$99,MATCH("Fiscal_Impact",Calculations_forecast!$B:$B,0),MATCH($A39,Calculations_forecast!$9:$9,0))</f>
        <v>2.2547278456564519</v>
      </c>
      <c r="C39" s="52"/>
      <c r="D39" s="51">
        <f ca="1">INDEX(Calculations_forecast!$1:$99,MATCH("Fiscal_Impact_bars",Calculations_forecast!$B:$B,0),MATCH($A39,Calculations_forecast!$9:$9,0))</f>
        <v>2.7860956030907555</v>
      </c>
      <c r="E39" s="51">
        <f xml:space="preserve"> INDEX(Calculations_forecast!$1:$99,MATCH("Federal Contribution to Real GDP Growth",Calculations_forecast!$B:$B,0),MATCH($A39,Calculations_forecast!$9:$9,0))</f>
        <v>0.8210153854899247</v>
      </c>
      <c r="F39" s="51">
        <f xml:space="preserve"> INDEX(Calculations_forecast!$1:$99,MATCH("S&amp;L Contribution to Real GDP Growth",Calculations_forecast!$B:$B,0),MATCH($A39,Calculations_forecast!$9:$9,0))</f>
        <v>0.44902300474711004</v>
      </c>
      <c r="G39" s="51">
        <f ca="1" xml:space="preserve"> INDEX(Calculations_forecast!$1:$99,MATCH("Contribution of Consumption Growth to Real GDP",Calculations_forecast!$B:$B,0),MATCH($A39,Calculations_forecast!$9:$9,0))</f>
        <v>1.5160572128537211</v>
      </c>
      <c r="H39" s="51" t="e">
        <f t="shared" ca="1" si="0"/>
        <v>#N/A</v>
      </c>
      <c r="I39" s="50"/>
      <c r="J39" s="51"/>
      <c r="K39" s="52"/>
      <c r="M39" s="51"/>
      <c r="N39" s="51"/>
      <c r="O39" s="95">
        <v>39994</v>
      </c>
      <c r="P39" s="63">
        <v>2.3380611566135441</v>
      </c>
      <c r="R39" s="63">
        <v>2.8392001388093053</v>
      </c>
      <c r="S39" s="63">
        <v>0.8210153854899247</v>
      </c>
      <c r="T39" s="63">
        <v>0.44902300474711004</v>
      </c>
      <c r="U39" s="63">
        <v>1.5691617485722709</v>
      </c>
      <c r="V39" s="63" t="e">
        <v>#N/A</v>
      </c>
    </row>
    <row r="40" spans="1:22">
      <c r="A40" s="4">
        <v>40086</v>
      </c>
      <c r="B40" s="51">
        <f ca="1">INDEX(Calculations_forecast!$1:$99,MATCH("Fiscal_Impact",Calculations_forecast!$B:$B,0),MATCH($A40,Calculations_forecast!$9:$9,0))</f>
        <v>2.5387242231344755</v>
      </c>
      <c r="C40" s="52"/>
      <c r="D40" s="51">
        <f ca="1">INDEX(Calculations_forecast!$1:$99,MATCH("Fiscal_Impact_bars",Calculations_forecast!$B:$B,0),MATCH($A40,Calculations_forecast!$9:$9,0))</f>
        <v>2.6832539431228257</v>
      </c>
      <c r="E40" s="51">
        <f xml:space="preserve"> INDEX(Calculations_forecast!$1:$99,MATCH("Federal Contribution to Real GDP Growth",Calculations_forecast!$B:$B,0),MATCH($A40,Calculations_forecast!$9:$9,0))</f>
        <v>0.3099011287479479</v>
      </c>
      <c r="F40" s="51">
        <f xml:space="preserve"> INDEX(Calculations_forecast!$1:$99,MATCH("S&amp;L Contribution to Real GDP Growth",Calculations_forecast!$B:$B,0),MATCH($A40,Calculations_forecast!$9:$9,0))</f>
        <v>-7.8954295226636106E-2</v>
      </c>
      <c r="G40" s="51">
        <f ca="1" xml:space="preserve"> INDEX(Calculations_forecast!$1:$99,MATCH("Contribution of Consumption Growth to Real GDP",Calculations_forecast!$B:$B,0),MATCH($A40,Calculations_forecast!$9:$9,0))</f>
        <v>2.4523071096015139</v>
      </c>
      <c r="H40" s="51" t="e">
        <f t="shared" ca="1" si="0"/>
        <v>#N/A</v>
      </c>
      <c r="I40" s="50"/>
      <c r="J40" s="51"/>
      <c r="K40" s="52"/>
      <c r="M40" s="51"/>
      <c r="N40" s="51"/>
      <c r="O40" s="95">
        <v>40086</v>
      </c>
      <c r="P40" s="63">
        <v>2.6127141703332617</v>
      </c>
      <c r="R40" s="63">
        <v>2.7315034177540554</v>
      </c>
      <c r="S40" s="63">
        <v>0.3099011287479479</v>
      </c>
      <c r="T40" s="63">
        <v>-7.8954295226636106E-2</v>
      </c>
      <c r="U40" s="63">
        <v>2.5005565842327435</v>
      </c>
      <c r="V40" s="63" t="e">
        <v>#N/A</v>
      </c>
    </row>
    <row r="41" spans="1:22">
      <c r="A41" s="4">
        <v>40178</v>
      </c>
      <c r="B41" s="51">
        <f ca="1">INDEX(Calculations_forecast!$1:$99,MATCH("Fiscal_Impact",Calculations_forecast!$B:$B,0),MATCH($A41,Calculations_forecast!$9:$9,0))</f>
        <v>2.8279770457579501</v>
      </c>
      <c r="C41" s="52"/>
      <c r="D41" s="51">
        <f ca="1">INDEX(Calculations_forecast!$1:$99,MATCH("Fiscal_Impact_bars",Calculations_forecast!$B:$B,0),MATCH($A41,Calculations_forecast!$9:$9,0))</f>
        <v>2.4510302010058038</v>
      </c>
      <c r="E41" s="51">
        <f xml:space="preserve"> INDEX(Calculations_forecast!$1:$99,MATCH("Federal Contribution to Real GDP Growth",Calculations_forecast!$B:$B,0),MATCH($A41,Calculations_forecast!$9:$9,0))</f>
        <v>0.53076574314039771</v>
      </c>
      <c r="F41" s="51">
        <f xml:space="preserve"> INDEX(Calculations_forecast!$1:$99,MATCH("S&amp;L Contribution to Real GDP Growth",Calculations_forecast!$B:$B,0),MATCH($A41,Calculations_forecast!$9:$9,0))</f>
        <v>-0.34690414706751599</v>
      </c>
      <c r="G41" s="51">
        <f ca="1" xml:space="preserve"> INDEX(Calculations_forecast!$1:$99,MATCH("Contribution of Consumption Growth to Real GDP",Calculations_forecast!$B:$B,0),MATCH($A41,Calculations_forecast!$9:$9,0))</f>
        <v>2.2671686049329223</v>
      </c>
      <c r="H41" s="51" t="e">
        <f t="shared" ca="1" si="0"/>
        <v>#N/A</v>
      </c>
      <c r="I41" s="50"/>
      <c r="J41" s="51"/>
      <c r="K41" s="52"/>
      <c r="M41" s="51"/>
      <c r="N41" s="51"/>
      <c r="O41" s="95">
        <v>40178</v>
      </c>
      <c r="P41" s="63">
        <v>2.882683286931905</v>
      </c>
      <c r="R41" s="63">
        <v>2.5049543939854448</v>
      </c>
      <c r="S41" s="63">
        <v>0.53076574314039771</v>
      </c>
      <c r="T41" s="63">
        <v>-0.34690414706751599</v>
      </c>
      <c r="U41" s="63">
        <v>2.3210927979125633</v>
      </c>
      <c r="V41" s="63" t="e">
        <v>#N/A</v>
      </c>
    </row>
    <row r="42" spans="1:22">
      <c r="A42" s="4">
        <v>40268</v>
      </c>
      <c r="B42" s="51">
        <f ca="1">INDEX(Calculations_forecast!$1:$99,MATCH("Fiscal_Impact",Calculations_forecast!$B:$B,0),MATCH($A42,Calculations_forecast!$9:$9,0))</f>
        <v>2.4566902185715467</v>
      </c>
      <c r="C42" s="52"/>
      <c r="D42" s="51">
        <f ca="1">INDEX(Calculations_forecast!$1:$99,MATCH("Fiscal_Impact_bars",Calculations_forecast!$B:$B,0),MATCH($A42,Calculations_forecast!$9:$9,0))</f>
        <v>1.9063811270668007</v>
      </c>
      <c r="E42" s="51">
        <f xml:space="preserve"> INDEX(Calculations_forecast!$1:$99,MATCH("Federal Contribution to Real GDP Growth",Calculations_forecast!$B:$B,0),MATCH($A42,Calculations_forecast!$9:$9,0))</f>
        <v>0.40306292023226487</v>
      </c>
      <c r="F42" s="51">
        <f xml:space="preserve"> INDEX(Calculations_forecast!$1:$99,MATCH("S&amp;L Contribution to Real GDP Growth",Calculations_forecast!$B:$B,0),MATCH($A42,Calculations_forecast!$9:$9,0))</f>
        <v>-0.69837249244299748</v>
      </c>
      <c r="G42" s="51">
        <f ca="1" xml:space="preserve"> INDEX(Calculations_forecast!$1:$99,MATCH("Contribution of Consumption Growth to Real GDP",Calculations_forecast!$B:$B,0),MATCH($A42,Calculations_forecast!$9:$9,0))</f>
        <v>2.2016906992775334</v>
      </c>
      <c r="H42" s="51" t="e">
        <f t="shared" ca="1" si="0"/>
        <v>#N/A</v>
      </c>
      <c r="I42" s="50"/>
      <c r="J42" s="51"/>
      <c r="K42" s="52"/>
      <c r="M42" s="51"/>
      <c r="N42" s="51"/>
      <c r="O42" s="95">
        <v>40268</v>
      </c>
      <c r="P42" s="63">
        <v>2.5024068245996052</v>
      </c>
      <c r="R42" s="63">
        <v>1.9339693478496156</v>
      </c>
      <c r="S42" s="63">
        <v>0.40306292023226487</v>
      </c>
      <c r="T42" s="63">
        <v>-0.69837249244299748</v>
      </c>
      <c r="U42" s="63">
        <v>2.2292789200603482</v>
      </c>
      <c r="V42" s="63" t="e">
        <v>#N/A</v>
      </c>
    </row>
    <row r="43" spans="1:22">
      <c r="A43" s="4">
        <v>40359</v>
      </c>
      <c r="B43" s="51">
        <f ca="1">INDEX(Calculations_forecast!$1:$99,MATCH("Fiscal_Impact",Calculations_forecast!$B:$B,0),MATCH($A43,Calculations_forecast!$9:$9,0))</f>
        <v>2.167242876513356</v>
      </c>
      <c r="C43" s="52"/>
      <c r="D43" s="51">
        <f ca="1">INDEX(Calculations_forecast!$1:$99,MATCH("Fiscal_Impact_bars",Calculations_forecast!$B:$B,0),MATCH($A43,Calculations_forecast!$9:$9,0))</f>
        <v>1.6283062348579929</v>
      </c>
      <c r="E43" s="51">
        <f xml:space="preserve"> INDEX(Calculations_forecast!$1:$99,MATCH("Federal Contribution to Real GDP Growth",Calculations_forecast!$B:$B,0),MATCH($A43,Calculations_forecast!$9:$9,0))</f>
        <v>0.47443282924423047</v>
      </c>
      <c r="F43" s="51">
        <f xml:space="preserve"> INDEX(Calculations_forecast!$1:$99,MATCH("S&amp;L Contribution to Real GDP Growth",Calculations_forecast!$B:$B,0),MATCH($A43,Calculations_forecast!$9:$9,0))</f>
        <v>-0.16804685575617126</v>
      </c>
      <c r="G43" s="51">
        <f ca="1" xml:space="preserve"> INDEX(Calculations_forecast!$1:$99,MATCH("Contribution of Consumption Growth to Real GDP",Calculations_forecast!$B:$B,0),MATCH($A43,Calculations_forecast!$9:$9,0))</f>
        <v>1.3219202613699337</v>
      </c>
      <c r="H43" s="51" t="e">
        <f t="shared" ca="1" si="0"/>
        <v>#N/A</v>
      </c>
      <c r="I43" s="50"/>
      <c r="J43" s="51"/>
      <c r="K43" s="52"/>
      <c r="M43" s="51"/>
      <c r="N43" s="51"/>
      <c r="O43" s="95">
        <v>40359</v>
      </c>
      <c r="P43" s="63">
        <v>2.1859460391421059</v>
      </c>
      <c r="R43" s="63">
        <v>1.5733569969793075</v>
      </c>
      <c r="S43" s="63">
        <v>0.47443282924423047</v>
      </c>
      <c r="T43" s="63">
        <v>-0.16804685575617126</v>
      </c>
      <c r="U43" s="63">
        <v>1.2669710234912483</v>
      </c>
      <c r="V43" s="63" t="e">
        <v>#N/A</v>
      </c>
    </row>
    <row r="44" spans="1:22">
      <c r="A44" s="4">
        <v>40451</v>
      </c>
      <c r="B44" s="51">
        <f ca="1">INDEX(Calculations_forecast!$1:$99,MATCH("Fiscal_Impact",Calculations_forecast!$B:$B,0),MATCH($A44,Calculations_forecast!$9:$9,0))</f>
        <v>1.6693534860263548</v>
      </c>
      <c r="C44" s="52"/>
      <c r="D44" s="51">
        <f ca="1">INDEX(Calculations_forecast!$1:$99,MATCH("Fiscal_Impact_bars",Calculations_forecast!$B:$B,0),MATCH($A44,Calculations_forecast!$9:$9,0))</f>
        <v>0.69169638117482213</v>
      </c>
      <c r="E44" s="51">
        <f xml:space="preserve"> INDEX(Calculations_forecast!$1:$99,MATCH("Federal Contribution to Real GDP Growth",Calculations_forecast!$B:$B,0),MATCH($A44,Calculations_forecast!$9:$9,0))</f>
        <v>-0.14703551907515375</v>
      </c>
      <c r="F44" s="51">
        <f xml:space="preserve"> INDEX(Calculations_forecast!$1:$99,MATCH("S&amp;L Contribution to Real GDP Growth",Calculations_forecast!$B:$B,0),MATCH($A44,Calculations_forecast!$9:$9,0))</f>
        <v>-0.41869151520607056</v>
      </c>
      <c r="G44" s="51">
        <f ca="1" xml:space="preserve"> INDEX(Calculations_forecast!$1:$99,MATCH("Contribution of Consumption Growth to Real GDP",Calculations_forecast!$B:$B,0),MATCH($A44,Calculations_forecast!$9:$9,0))</f>
        <v>1.2574234154560464</v>
      </c>
      <c r="H44" s="51" t="e">
        <f t="shared" ca="1" si="0"/>
        <v>#N/A</v>
      </c>
      <c r="I44" s="50"/>
      <c r="J44" s="51"/>
      <c r="K44" s="52"/>
      <c r="M44" s="51"/>
      <c r="N44" s="51"/>
      <c r="O44" s="95">
        <v>40451</v>
      </c>
      <c r="P44" s="63">
        <v>1.6695118988394491</v>
      </c>
      <c r="R44" s="63">
        <v>0.6657668565434286</v>
      </c>
      <c r="S44" s="63">
        <v>-0.14703551907515375</v>
      </c>
      <c r="T44" s="63">
        <v>-0.41869151520607056</v>
      </c>
      <c r="U44" s="63">
        <v>1.2314938908246529</v>
      </c>
      <c r="V44" s="63" t="e">
        <v>#N/A</v>
      </c>
    </row>
    <row r="45" spans="1:22">
      <c r="A45" s="4">
        <v>40543</v>
      </c>
      <c r="B45" s="51">
        <f ca="1">INDEX(Calculations_forecast!$1:$99,MATCH("Fiscal_Impact",Calculations_forecast!$B:$B,0),MATCH($A45,Calculations_forecast!$9:$9,0))</f>
        <v>1.1839662769898418</v>
      </c>
      <c r="C45" s="52"/>
      <c r="D45" s="51">
        <f ca="1">INDEX(Calculations_forecast!$1:$99,MATCH("Fiscal_Impact_bars",Calculations_forecast!$B:$B,0),MATCH($A45,Calculations_forecast!$9:$9,0))</f>
        <v>0.50948136485975171</v>
      </c>
      <c r="E45" s="51">
        <f xml:space="preserve"> INDEX(Calculations_forecast!$1:$99,MATCH("Federal Contribution to Real GDP Growth",Calculations_forecast!$B:$B,0),MATCH($A45,Calculations_forecast!$9:$9,0))</f>
        <v>-4.8395089033764542E-2</v>
      </c>
      <c r="F45" s="51">
        <f xml:space="preserve"> INDEX(Calculations_forecast!$1:$99,MATCH("S&amp;L Contribution to Real GDP Growth",Calculations_forecast!$B:$B,0),MATCH($A45,Calculations_forecast!$9:$9,0))</f>
        <v>-0.46078055719988614</v>
      </c>
      <c r="G45" s="51">
        <f ca="1" xml:space="preserve"> INDEX(Calculations_forecast!$1:$99,MATCH("Contribution of Consumption Growth to Real GDP",Calculations_forecast!$B:$B,0),MATCH($A45,Calculations_forecast!$9:$9,0))</f>
        <v>1.0186570110934023</v>
      </c>
      <c r="H45" s="51" t="e">
        <f t="shared" ca="1" si="0"/>
        <v>#N/A</v>
      </c>
      <c r="I45" s="50"/>
      <c r="J45" s="51"/>
      <c r="K45" s="52"/>
      <c r="M45" s="51"/>
      <c r="N45" s="51"/>
      <c r="O45" s="95">
        <v>40543</v>
      </c>
      <c r="P45" s="63">
        <v>1.1680296143476947</v>
      </c>
      <c r="R45" s="63">
        <v>0.49902525601842773</v>
      </c>
      <c r="S45" s="63">
        <v>-4.8395089033764542E-2</v>
      </c>
      <c r="T45" s="63">
        <v>-0.46078055719988614</v>
      </c>
      <c r="U45" s="63">
        <v>1.0082009022520784</v>
      </c>
      <c r="V45" s="63" t="e">
        <v>#N/A</v>
      </c>
    </row>
    <row r="46" spans="1:22">
      <c r="A46" s="4">
        <v>40633</v>
      </c>
      <c r="B46" s="51">
        <f ca="1">INDEX(Calculations_forecast!$1:$99,MATCH("Fiscal_Impact",Calculations_forecast!$B:$B,0),MATCH($A46,Calculations_forecast!$9:$9,0))</f>
        <v>0.39146771906223471</v>
      </c>
      <c r="C46" s="52"/>
      <c r="D46" s="51">
        <f ca="1">INDEX(Calculations_forecast!$1:$99,MATCH("Fiscal_Impact_bars",Calculations_forecast!$B:$B,0),MATCH($A46,Calculations_forecast!$9:$9,0))</f>
        <v>-1.2636131046436281</v>
      </c>
      <c r="E46" s="51">
        <f xml:space="preserve"> INDEX(Calculations_forecast!$1:$99,MATCH("Federal Contribution to Real GDP Growth",Calculations_forecast!$B:$B,0),MATCH($A46,Calculations_forecast!$9:$9,0))</f>
        <v>-0.45960225377807395</v>
      </c>
      <c r="F46" s="51">
        <f xml:space="preserve"> INDEX(Calculations_forecast!$1:$99,MATCH("S&amp;L Contribution to Real GDP Growth",Calculations_forecast!$B:$B,0),MATCH($A46,Calculations_forecast!$9:$9,0))</f>
        <v>-0.528806297147563</v>
      </c>
      <c r="G46" s="51">
        <f ca="1" xml:space="preserve"> INDEX(Calculations_forecast!$1:$99,MATCH("Contribution of Consumption Growth to Real GDP",Calculations_forecast!$B:$B,0),MATCH($A46,Calculations_forecast!$9:$9,0))</f>
        <v>-0.27520455371799118</v>
      </c>
      <c r="H46" s="51" t="e">
        <f t="shared" ca="1" si="0"/>
        <v>#N/A</v>
      </c>
      <c r="I46" s="50"/>
      <c r="J46" s="51"/>
      <c r="K46" s="52"/>
      <c r="M46" s="51"/>
      <c r="N46" s="51"/>
      <c r="O46" s="95">
        <v>40633</v>
      </c>
      <c r="P46" s="63">
        <v>0.34506014062191648</v>
      </c>
      <c r="R46" s="63">
        <v>-1.3579085470534982</v>
      </c>
      <c r="S46" s="63">
        <v>-0.45960225377807395</v>
      </c>
      <c r="T46" s="63">
        <v>-0.528806297147563</v>
      </c>
      <c r="U46" s="63">
        <v>-0.36949999612786111</v>
      </c>
      <c r="V46" s="63" t="e">
        <v>#N/A</v>
      </c>
    </row>
    <row r="47" spans="1:22">
      <c r="A47" s="4">
        <v>40724</v>
      </c>
      <c r="B47" s="51">
        <f ca="1">INDEX(Calculations_forecast!$1:$99,MATCH("Fiscal_Impact",Calculations_forecast!$B:$B,0),MATCH($A47,Calculations_forecast!$9:$9,0))</f>
        <v>-0.26817881222699569</v>
      </c>
      <c r="C47" s="52"/>
      <c r="D47" s="51">
        <f ca="1">INDEX(Calculations_forecast!$1:$99,MATCH("Fiscal_Impact_bars",Calculations_forecast!$B:$B,0),MATCH($A47,Calculations_forecast!$9:$9,0))</f>
        <v>-1.0102798902989285</v>
      </c>
      <c r="E47" s="51">
        <f xml:space="preserve"> INDEX(Calculations_forecast!$1:$99,MATCH("Federal Contribution to Real GDP Growth",Calculations_forecast!$B:$B,0),MATCH($A47,Calculations_forecast!$9:$9,0))</f>
        <v>-0.12175529000456932</v>
      </c>
      <c r="F47" s="51">
        <f xml:space="preserve"> INDEX(Calculations_forecast!$1:$99,MATCH("S&amp;L Contribution to Real GDP Growth",Calculations_forecast!$B:$B,0),MATCH($A47,Calculations_forecast!$9:$9,0))</f>
        <v>-0.42215374804526962</v>
      </c>
      <c r="G47" s="51">
        <f ca="1" xml:space="preserve"> INDEX(Calculations_forecast!$1:$99,MATCH("Contribution of Consumption Growth to Real GDP",Calculations_forecast!$B:$B,0),MATCH($A47,Calculations_forecast!$9:$9,0))</f>
        <v>-0.46637085224908953</v>
      </c>
      <c r="H47" s="51" t="e">
        <f t="shared" ca="1" si="0"/>
        <v>#N/A</v>
      </c>
      <c r="I47" s="50"/>
      <c r="J47" s="51"/>
      <c r="K47" s="52"/>
      <c r="M47" s="51"/>
      <c r="N47" s="51"/>
      <c r="O47" s="95">
        <v>40724</v>
      </c>
      <c r="P47" s="63">
        <v>-0.31901512406480065</v>
      </c>
      <c r="R47" s="63">
        <v>-1.0829440617675608</v>
      </c>
      <c r="S47" s="63">
        <v>-0.12175529000456932</v>
      </c>
      <c r="T47" s="63">
        <v>-0.42215374804526962</v>
      </c>
      <c r="U47" s="63">
        <v>-0.53903502371772194</v>
      </c>
      <c r="V47" s="63" t="e">
        <v>#N/A</v>
      </c>
    </row>
    <row r="48" spans="1:22">
      <c r="A48" s="4">
        <v>40816</v>
      </c>
      <c r="B48" s="51">
        <f ca="1">INDEX(Calculations_forecast!$1:$99,MATCH("Fiscal_Impact",Calculations_forecast!$B:$B,0),MATCH($A48,Calculations_forecast!$9:$9,0))</f>
        <v>-0.87076586042058757</v>
      </c>
      <c r="C48" s="52"/>
      <c r="D48" s="51">
        <f ca="1">INDEX(Calculations_forecast!$1:$99,MATCH("Fiscal_Impact_bars",Calculations_forecast!$B:$B,0),MATCH($A48,Calculations_forecast!$9:$9,0))</f>
        <v>-1.7186518115995453</v>
      </c>
      <c r="E48" s="51">
        <f xml:space="preserve"> INDEX(Calculations_forecast!$1:$99,MATCH("Federal Contribution to Real GDP Growth",Calculations_forecast!$B:$B,0),MATCH($A48,Calculations_forecast!$9:$9,0))</f>
        <v>-0.68918470161195922</v>
      </c>
      <c r="F48" s="51">
        <f xml:space="preserve"> INDEX(Calculations_forecast!$1:$99,MATCH("S&amp;L Contribution to Real GDP Growth",Calculations_forecast!$B:$B,0),MATCH($A48,Calculations_forecast!$9:$9,0))</f>
        <v>-0.42651337014389351</v>
      </c>
      <c r="G48" s="51">
        <f ca="1" xml:space="preserve"> INDEX(Calculations_forecast!$1:$99,MATCH("Contribution of Consumption Growth to Real GDP",Calculations_forecast!$B:$B,0),MATCH($A48,Calculations_forecast!$9:$9,0))</f>
        <v>-0.6029537398436926</v>
      </c>
      <c r="H48" s="51" t="e">
        <f t="shared" ca="1" si="0"/>
        <v>#N/A</v>
      </c>
      <c r="I48" s="50"/>
      <c r="J48" s="51"/>
      <c r="K48" s="52"/>
      <c r="M48" s="51"/>
      <c r="N48" s="51"/>
      <c r="O48" s="95">
        <v>40816</v>
      </c>
      <c r="P48" s="63">
        <v>-0.92802775092456535</v>
      </c>
      <c r="R48" s="63">
        <v>-1.7702836508956303</v>
      </c>
      <c r="S48" s="63">
        <v>-0.68918470161195922</v>
      </c>
      <c r="T48" s="63">
        <v>-0.42651337014389351</v>
      </c>
      <c r="U48" s="63">
        <v>-0.65458557913977777</v>
      </c>
      <c r="V48" s="63" t="e">
        <v>#N/A</v>
      </c>
    </row>
    <row r="49" spans="1:22">
      <c r="A49" s="4">
        <v>40908</v>
      </c>
      <c r="B49" s="51">
        <f ca="1">INDEX(Calculations_forecast!$1:$99,MATCH("Fiscal_Impact",Calculations_forecast!$B:$B,0),MATCH($A49,Calculations_forecast!$9:$9,0))</f>
        <v>-1.1701787491721627</v>
      </c>
      <c r="C49" s="52"/>
      <c r="D49" s="51">
        <f ca="1">INDEX(Calculations_forecast!$1:$99,MATCH("Fiscal_Impact_bars",Calculations_forecast!$B:$B,0),MATCH($A49,Calculations_forecast!$9:$9,0))</f>
        <v>-0.68817019014654868</v>
      </c>
      <c r="E49" s="51">
        <f xml:space="preserve"> INDEX(Calculations_forecast!$1:$99,MATCH("Federal Contribution to Real GDP Growth",Calculations_forecast!$B:$B,0),MATCH($A49,Calculations_forecast!$9:$9,0))</f>
        <v>0.12703099760135739</v>
      </c>
      <c r="F49" s="51">
        <f xml:space="preserve"> INDEX(Calculations_forecast!$1:$99,MATCH("S&amp;L Contribution to Real GDP Growth",Calculations_forecast!$B:$B,0),MATCH($A49,Calculations_forecast!$9:$9,0))</f>
        <v>-0.17979178856134118</v>
      </c>
      <c r="G49" s="51">
        <f ca="1" xml:space="preserve"> INDEX(Calculations_forecast!$1:$99,MATCH("Contribution of Consumption Growth to Real GDP",Calculations_forecast!$B:$B,0),MATCH($A49,Calculations_forecast!$9:$9,0))</f>
        <v>-0.63540939918656492</v>
      </c>
      <c r="H49" s="51" t="e">
        <f t="shared" ca="1" si="0"/>
        <v>#N/A</v>
      </c>
      <c r="I49" s="50"/>
      <c r="J49" s="51"/>
      <c r="K49" s="52"/>
      <c r="M49" s="51"/>
      <c r="N49" s="51"/>
      <c r="O49" s="95">
        <v>40908</v>
      </c>
      <c r="P49" s="63">
        <v>-1.2219845035593075</v>
      </c>
      <c r="R49" s="63">
        <v>-0.67680175452054125</v>
      </c>
      <c r="S49" s="63">
        <v>0.12703099760135739</v>
      </c>
      <c r="T49" s="63">
        <v>-0.17979178856134118</v>
      </c>
      <c r="U49" s="63">
        <v>-0.62404096356055749</v>
      </c>
      <c r="V49" s="63" t="e">
        <v>#N/A</v>
      </c>
    </row>
    <row r="50" spans="1:22">
      <c r="A50" s="4">
        <v>40999</v>
      </c>
      <c r="B50" s="51">
        <f ca="1">INDEX(Calculations_forecast!$1:$99,MATCH("Fiscal_Impact",Calculations_forecast!$B:$B,0),MATCH($A50,Calculations_forecast!$9:$9,0))</f>
        <v>-1.1288825156919811</v>
      </c>
      <c r="C50" s="52"/>
      <c r="D50" s="51">
        <f ca="1">INDEX(Calculations_forecast!$1:$99,MATCH("Fiscal_Impact_bars",Calculations_forecast!$B:$B,0),MATCH($A50,Calculations_forecast!$9:$9,0))</f>
        <v>-1.0984281707229022</v>
      </c>
      <c r="E50" s="51">
        <f xml:space="preserve"> INDEX(Calculations_forecast!$1:$99,MATCH("Federal Contribution to Real GDP Growth",Calculations_forecast!$B:$B,0),MATCH($A50,Calculations_forecast!$9:$9,0))</f>
        <v>0</v>
      </c>
      <c r="F50" s="51">
        <f xml:space="preserve"> INDEX(Calculations_forecast!$1:$99,MATCH("S&amp;L Contribution to Real GDP Growth",Calculations_forecast!$B:$B,0),MATCH($A50,Calculations_forecast!$9:$9,0))</f>
        <v>-0.33386535032305981</v>
      </c>
      <c r="G50" s="51">
        <f ca="1" xml:space="preserve"> INDEX(Calculations_forecast!$1:$99,MATCH("Contribution of Consumption Growth to Real GDP",Calculations_forecast!$B:$B,0),MATCH($A50,Calculations_forecast!$9:$9,0))</f>
        <v>-0.76456282039984247</v>
      </c>
      <c r="H50" s="51" t="e">
        <f t="shared" ca="1" si="0"/>
        <v>#N/A</v>
      </c>
      <c r="I50" s="50"/>
      <c r="J50" s="51"/>
      <c r="K50" s="52"/>
      <c r="M50" s="51"/>
      <c r="N50" s="51"/>
      <c r="O50" s="95">
        <v>40999</v>
      </c>
      <c r="P50" s="63">
        <v>-1.1436797167008024</v>
      </c>
      <c r="R50" s="63">
        <v>-1.0446893996194773</v>
      </c>
      <c r="S50" s="63">
        <v>0</v>
      </c>
      <c r="T50" s="63">
        <v>-0.33386535032305981</v>
      </c>
      <c r="U50" s="63">
        <v>-0.7108240492964174</v>
      </c>
      <c r="V50" s="63" t="e">
        <v>#N/A</v>
      </c>
    </row>
    <row r="51" spans="1:22">
      <c r="A51" s="4">
        <v>41090</v>
      </c>
      <c r="B51" s="51">
        <f ca="1">INDEX(Calculations_forecast!$1:$99,MATCH("Fiscal_Impact",Calculations_forecast!$B:$B,0),MATCH($A51,Calculations_forecast!$9:$9,0))</f>
        <v>-1.1258075077273315</v>
      </c>
      <c r="C51" s="52"/>
      <c r="D51" s="51">
        <f ca="1">INDEX(Calculations_forecast!$1:$99,MATCH("Fiscal_Impact_bars",Calculations_forecast!$B:$B,0),MATCH($A51,Calculations_forecast!$9:$9,0))</f>
        <v>-0.99797985844032966</v>
      </c>
      <c r="E51" s="51">
        <f xml:space="preserve"> INDEX(Calculations_forecast!$1:$99,MATCH("Federal Contribution to Real GDP Growth",Calculations_forecast!$B:$B,0),MATCH($A51,Calculations_forecast!$9:$9,0))</f>
        <v>-0.24988264035093891</v>
      </c>
      <c r="F51" s="51">
        <f xml:space="preserve"> INDEX(Calculations_forecast!$1:$99,MATCH("S&amp;L Contribution to Real GDP Growth",Calculations_forecast!$B:$B,0),MATCH($A51,Calculations_forecast!$9:$9,0))</f>
        <v>-0.14893062623441342</v>
      </c>
      <c r="G51" s="51">
        <f ca="1" xml:space="preserve"> INDEX(Calculations_forecast!$1:$99,MATCH("Contribution of Consumption Growth to Real GDP",Calculations_forecast!$B:$B,0),MATCH($A51,Calculations_forecast!$9:$9,0))</f>
        <v>-0.59916659185497734</v>
      </c>
      <c r="H51" s="51" t="e">
        <f t="shared" ca="1" si="0"/>
        <v>#N/A</v>
      </c>
      <c r="I51" s="50"/>
      <c r="J51" s="51"/>
      <c r="K51" s="52"/>
      <c r="M51" s="51"/>
      <c r="N51" s="51"/>
      <c r="O51" s="95">
        <v>41090</v>
      </c>
      <c r="P51" s="63">
        <v>-1.1109782124572012</v>
      </c>
      <c r="R51" s="63">
        <v>-0.95213804479315545</v>
      </c>
      <c r="S51" s="63">
        <v>-0.24988264035093891</v>
      </c>
      <c r="T51" s="63">
        <v>-0.14893062623441342</v>
      </c>
      <c r="U51" s="63">
        <v>-0.55332477820780313</v>
      </c>
      <c r="V51" s="63" t="e">
        <v>#N/A</v>
      </c>
    </row>
    <row r="52" spans="1:22">
      <c r="A52" s="4">
        <v>41182</v>
      </c>
      <c r="B52" s="51">
        <f ca="1">INDEX(Calculations_forecast!$1:$99,MATCH("Fiscal_Impact",Calculations_forecast!$B:$B,0),MATCH($A52,Calculations_forecast!$9:$9,0))</f>
        <v>-0.83824950278374211</v>
      </c>
      <c r="C52" s="52"/>
      <c r="D52" s="51">
        <f ca="1">INDEX(Calculations_forecast!$1:$99,MATCH("Fiscal_Impact_bars",Calculations_forecast!$B:$B,0),MATCH($A52,Calculations_forecast!$9:$9,0))</f>
        <v>-0.56841979182518765</v>
      </c>
      <c r="E52" s="51">
        <f xml:space="preserve"> INDEX(Calculations_forecast!$1:$99,MATCH("Federal Contribution to Real GDP Growth",Calculations_forecast!$B:$B,0),MATCH($A52,Calculations_forecast!$9:$9,0))</f>
        <v>6.4374510338206223E-2</v>
      </c>
      <c r="F52" s="51">
        <f xml:space="preserve"> INDEX(Calculations_forecast!$1:$99,MATCH("S&amp;L Contribution to Real GDP Growth",Calculations_forecast!$B:$B,0),MATCH($A52,Calculations_forecast!$9:$9,0))</f>
        <v>-0.18265513211532777</v>
      </c>
      <c r="G52" s="51">
        <f ca="1" xml:space="preserve"> INDEX(Calculations_forecast!$1:$99,MATCH("Contribution of Consumption Growth to Real GDP",Calculations_forecast!$B:$B,0),MATCH($A52,Calculations_forecast!$9:$9,0))</f>
        <v>-0.45013917004806614</v>
      </c>
      <c r="H52" s="51" t="e">
        <f t="shared" ca="1" si="0"/>
        <v>#N/A</v>
      </c>
      <c r="I52" s="50"/>
      <c r="J52" s="51"/>
      <c r="K52" s="52"/>
      <c r="M52" s="51"/>
      <c r="N52" s="51"/>
      <c r="O52" s="95">
        <v>41182</v>
      </c>
      <c r="P52" s="63">
        <v>-0.8016402916858375</v>
      </c>
      <c r="R52" s="63">
        <v>-0.53293196781017593</v>
      </c>
      <c r="S52" s="63">
        <v>6.4374510338206223E-2</v>
      </c>
      <c r="T52" s="63">
        <v>-0.18265513211532777</v>
      </c>
      <c r="U52" s="63">
        <v>-0.41465134603305437</v>
      </c>
      <c r="V52" s="63" t="e">
        <v>#N/A</v>
      </c>
    </row>
    <row r="53" spans="1:22">
      <c r="A53" s="4">
        <v>41274</v>
      </c>
      <c r="B53" s="51">
        <f ca="1">INDEX(Calculations_forecast!$1:$99,MATCH("Fiscal_Impact",Calculations_forecast!$B:$B,0),MATCH($A53,Calculations_forecast!$9:$9,0))</f>
        <v>-0.98196036315351887</v>
      </c>
      <c r="C53" s="52"/>
      <c r="D53" s="51">
        <f ca="1">INDEX(Calculations_forecast!$1:$99,MATCH("Fiscal_Impact_bars",Calculations_forecast!$B:$B,0),MATCH($A53,Calculations_forecast!$9:$9,0))</f>
        <v>-1.2630136316256557</v>
      </c>
      <c r="E53" s="51">
        <f xml:space="preserve"> INDEX(Calculations_forecast!$1:$99,MATCH("Federal Contribution to Real GDP Growth",Calculations_forecast!$B:$B,0),MATCH($A53,Calculations_forecast!$9:$9,0))</f>
        <v>-0.60148787834979023</v>
      </c>
      <c r="F53" s="51">
        <f xml:space="preserve"> INDEX(Calculations_forecast!$1:$99,MATCH("S&amp;L Contribution to Real GDP Growth",Calculations_forecast!$B:$B,0),MATCH($A53,Calculations_forecast!$9:$9,0))</f>
        <v>-0.12534386428736363</v>
      </c>
      <c r="G53" s="51">
        <f ca="1" xml:space="preserve"> INDEX(Calculations_forecast!$1:$99,MATCH("Contribution of Consumption Growth to Real GDP",Calculations_forecast!$B:$B,0),MATCH($A53,Calculations_forecast!$9:$9,0))</f>
        <v>-0.53618188898850172</v>
      </c>
      <c r="H53" s="51" t="e">
        <f t="shared" ca="1" si="0"/>
        <v>#N/A</v>
      </c>
      <c r="I53" s="50"/>
      <c r="J53" s="51"/>
      <c r="K53" s="52"/>
      <c r="M53" s="51"/>
      <c r="N53" s="51"/>
      <c r="O53" s="95">
        <v>41274</v>
      </c>
      <c r="P53" s="63">
        <v>-0.94843714485537212</v>
      </c>
      <c r="R53" s="63">
        <v>-1.2639891671986798</v>
      </c>
      <c r="S53" s="63">
        <v>-0.60148787834979023</v>
      </c>
      <c r="T53" s="63">
        <v>-0.12534386428736363</v>
      </c>
      <c r="U53" s="63">
        <v>-0.53715742456152604</v>
      </c>
      <c r="V53" s="63" t="e">
        <v>#N/A</v>
      </c>
    </row>
    <row r="54" spans="1:22">
      <c r="A54" s="4">
        <v>41364</v>
      </c>
      <c r="B54" s="51">
        <f ca="1">INDEX(Calculations_forecast!$1:$99,MATCH("Fiscal_Impact",Calculations_forecast!$B:$B,0),MATCH($A54,Calculations_forecast!$9:$9,0))</f>
        <v>-1.0824277613957287</v>
      </c>
      <c r="C54" s="52"/>
      <c r="D54" s="51">
        <f ca="1">INDEX(Calculations_forecast!$1:$99,MATCH("Fiscal_Impact_bars",Calculations_forecast!$B:$B,0),MATCH($A54,Calculations_forecast!$9:$9,0))</f>
        <v>-1.5002977636917412</v>
      </c>
      <c r="E54" s="51">
        <f xml:space="preserve"> INDEX(Calculations_forecast!$1:$99,MATCH("Federal Contribution to Real GDP Growth",Calculations_forecast!$B:$B,0),MATCH($A54,Calculations_forecast!$9:$9,0))</f>
        <v>-0.66254717492515458</v>
      </c>
      <c r="F54" s="51">
        <f xml:space="preserve"> INDEX(Calculations_forecast!$1:$99,MATCH("S&amp;L Contribution to Real GDP Growth",Calculations_forecast!$B:$B,0),MATCH($A54,Calculations_forecast!$9:$9,0))</f>
        <v>2.2257279358768152E-2</v>
      </c>
      <c r="G54" s="51">
        <f ca="1" xml:space="preserve"> INDEX(Calculations_forecast!$1:$99,MATCH("Contribution of Consumption Growth to Real GDP",Calculations_forecast!$B:$B,0),MATCH($A54,Calculations_forecast!$9:$9,0))</f>
        <v>-0.86000786812535479</v>
      </c>
      <c r="H54" s="51" t="e">
        <f t="shared" ca="1" si="0"/>
        <v>#N/A</v>
      </c>
      <c r="I54" s="50"/>
      <c r="J54" s="51"/>
      <c r="K54" s="52"/>
      <c r="M54" s="51"/>
      <c r="N54" s="51"/>
      <c r="O54" s="95">
        <v>41364</v>
      </c>
      <c r="P54" s="63">
        <v>-1.0677943814911135</v>
      </c>
      <c r="R54" s="63">
        <v>-1.522118346162443</v>
      </c>
      <c r="S54" s="63">
        <v>-0.66254717492515458</v>
      </c>
      <c r="T54" s="63">
        <v>2.2257279358768152E-2</v>
      </c>
      <c r="U54" s="63">
        <v>-0.88182845059605652</v>
      </c>
      <c r="V54" s="63" t="e">
        <v>#N/A</v>
      </c>
    </row>
    <row r="55" spans="1:22">
      <c r="A55" s="4">
        <v>41455</v>
      </c>
      <c r="B55" s="51">
        <f ca="1">INDEX(Calculations_forecast!$1:$99,MATCH("Fiscal_Impact",Calculations_forecast!$B:$B,0),MATCH($A55,Calculations_forecast!$9:$9,0))</f>
        <v>-1.0835076625705597</v>
      </c>
      <c r="C55" s="52"/>
      <c r="D55" s="51">
        <f ca="1">INDEX(Calculations_forecast!$1:$99,MATCH("Fiscal_Impact_bars",Calculations_forecast!$B:$B,0),MATCH($A55,Calculations_forecast!$9:$9,0))</f>
        <v>-1.0022994631396547</v>
      </c>
      <c r="E55" s="51">
        <f xml:space="preserve"> INDEX(Calculations_forecast!$1:$99,MATCH("Federal Contribution to Real GDP Growth",Calculations_forecast!$B:$B,0),MATCH($A55,Calculations_forecast!$9:$9,0))</f>
        <v>-0.23896908907120556</v>
      </c>
      <c r="F55" s="51">
        <f xml:space="preserve"> INDEX(Calculations_forecast!$1:$99,MATCH("S&amp;L Contribution to Real GDP Growth",Calculations_forecast!$B:$B,0),MATCH($A55,Calculations_forecast!$9:$9,0))</f>
        <v>0.11196097978714271</v>
      </c>
      <c r="G55" s="51">
        <f ca="1" xml:space="preserve"> INDEX(Calculations_forecast!$1:$99,MATCH("Contribution of Consumption Growth to Real GDP",Calculations_forecast!$B:$B,0),MATCH($A55,Calculations_forecast!$9:$9,0))</f>
        <v>-0.87529135385559187</v>
      </c>
      <c r="H55" s="51" t="e">
        <f t="shared" ca="1" si="0"/>
        <v>#N/A</v>
      </c>
      <c r="I55" s="50"/>
      <c r="J55" s="51"/>
      <c r="K55" s="52"/>
      <c r="M55" s="51"/>
      <c r="N55" s="51"/>
      <c r="O55" s="95">
        <v>41455</v>
      </c>
      <c r="P55" s="63">
        <v>-1.0849840617072184</v>
      </c>
      <c r="R55" s="63">
        <v>-1.0208967656575745</v>
      </c>
      <c r="S55" s="63">
        <v>-0.23896908907120556</v>
      </c>
      <c r="T55" s="63">
        <v>0.11196097978714271</v>
      </c>
      <c r="U55" s="63">
        <v>-0.89388865637351156</v>
      </c>
      <c r="V55" s="63" t="e">
        <v>#N/A</v>
      </c>
    </row>
    <row r="56" spans="1:22">
      <c r="A56" s="4">
        <v>41547</v>
      </c>
      <c r="B56" s="51">
        <f ca="1">INDEX(Calculations_forecast!$1:$99,MATCH("Fiscal_Impact",Calculations_forecast!$B:$B,0),MATCH($A56,Calculations_forecast!$9:$9,0))</f>
        <v>-1.1402696069512492</v>
      </c>
      <c r="C56" s="52"/>
      <c r="D56" s="51">
        <f ca="1">INDEX(Calculations_forecast!$1:$99,MATCH("Fiscal_Impact_bars",Calculations_forecast!$B:$B,0),MATCH($A56,Calculations_forecast!$9:$9,0))</f>
        <v>-0.79546756934794505</v>
      </c>
      <c r="E56" s="51">
        <f xml:space="preserve"> INDEX(Calculations_forecast!$1:$99,MATCH("Federal Contribution to Real GDP Growth",Calculations_forecast!$B:$B,0),MATCH($A56,Calculations_forecast!$9:$9,0))</f>
        <v>-0.4083880168799649</v>
      </c>
      <c r="F56" s="51">
        <f xml:space="preserve"> INDEX(Calculations_forecast!$1:$99,MATCH("S&amp;L Contribution to Real GDP Growth",Calculations_forecast!$B:$B,0),MATCH($A56,Calculations_forecast!$9:$9,0))</f>
        <v>2.464642607383977E-2</v>
      </c>
      <c r="G56" s="51">
        <f ca="1" xml:space="preserve"> INDEX(Calculations_forecast!$1:$99,MATCH("Contribution of Consumption Growth to Real GDP",Calculations_forecast!$B:$B,0),MATCH($A56,Calculations_forecast!$9:$9,0))</f>
        <v>-0.41172597854181991</v>
      </c>
      <c r="H56" s="51" t="e">
        <f t="shared" ca="1" si="0"/>
        <v>#N/A</v>
      </c>
      <c r="I56" s="50"/>
      <c r="J56" s="51"/>
      <c r="K56" s="52"/>
      <c r="M56" s="51"/>
      <c r="N56" s="51"/>
      <c r="O56" s="95">
        <v>41547</v>
      </c>
      <c r="P56" s="63">
        <v>-1.1551081438533237</v>
      </c>
      <c r="R56" s="63">
        <v>-0.81342829639459802</v>
      </c>
      <c r="S56" s="63">
        <v>-0.4083880168799649</v>
      </c>
      <c r="T56" s="63">
        <v>2.464642607383977E-2</v>
      </c>
      <c r="U56" s="63">
        <v>-0.42968670558847294</v>
      </c>
      <c r="V56" s="63" t="e">
        <v>#N/A</v>
      </c>
    </row>
    <row r="57" spans="1:22">
      <c r="A57" s="4">
        <v>41639</v>
      </c>
      <c r="B57" s="51">
        <f ca="1">INDEX(Calculations_forecast!$1:$99,MATCH("Fiscal_Impact",Calculations_forecast!$B:$B,0),MATCH($A57,Calculations_forecast!$9:$9,0))</f>
        <v>-1.0867188898350282</v>
      </c>
      <c r="C57" s="52"/>
      <c r="D57" s="51">
        <f ca="1">INDEX(Calculations_forecast!$1:$99,MATCH("Fiscal_Impact_bars",Calculations_forecast!$B:$B,0),MATCH($A57,Calculations_forecast!$9:$9,0))</f>
        <v>-1.0488107631607715</v>
      </c>
      <c r="E57" s="51">
        <f xml:space="preserve"> INDEX(Calculations_forecast!$1:$99,MATCH("Federal Contribution to Real GDP Growth",Calculations_forecast!$B:$B,0),MATCH($A57,Calculations_forecast!$9:$9,0))</f>
        <v>-0.47939287820342646</v>
      </c>
      <c r="F57" s="51">
        <f xml:space="preserve"> INDEX(Calculations_forecast!$1:$99,MATCH("S&amp;L Contribution to Real GDP Growth",Calculations_forecast!$B:$B,0),MATCH($A57,Calculations_forecast!$9:$9,0))</f>
        <v>-8.262237858107345E-2</v>
      </c>
      <c r="G57" s="51">
        <f ca="1" xml:space="preserve"> INDEX(Calculations_forecast!$1:$99,MATCH("Contribution of Consumption Growth to Real GDP",Calculations_forecast!$B:$B,0),MATCH($A57,Calculations_forecast!$9:$9,0))</f>
        <v>-0.48679550637627161</v>
      </c>
      <c r="H57" s="51" t="e">
        <f t="shared" ca="1" si="0"/>
        <v>#N/A</v>
      </c>
      <c r="I57" s="50"/>
      <c r="J57" s="51"/>
      <c r="K57" s="52"/>
      <c r="M57" s="51"/>
      <c r="N57" s="51"/>
      <c r="O57" s="95">
        <v>41639</v>
      </c>
      <c r="P57" s="63">
        <v>-1.112336316661678</v>
      </c>
      <c r="R57" s="63">
        <v>-1.0929018584320964</v>
      </c>
      <c r="S57" s="63">
        <v>-0.47939287820342646</v>
      </c>
      <c r="T57" s="63">
        <v>-8.262237858107345E-2</v>
      </c>
      <c r="U57" s="63">
        <v>-0.53088660164759638</v>
      </c>
      <c r="V57" s="63" t="e">
        <v>#N/A</v>
      </c>
    </row>
    <row r="58" spans="1:22">
      <c r="A58" s="4">
        <v>41729</v>
      </c>
      <c r="B58" s="51">
        <f ca="1">INDEX(Calculations_forecast!$1:$99,MATCH("Fiscal_Impact",Calculations_forecast!$B:$B,0),MATCH($A58,Calculations_forecast!$9:$9,0))</f>
        <v>-0.94307804274619156</v>
      </c>
      <c r="C58" s="52"/>
      <c r="D58" s="51">
        <f ca="1">INDEX(Calculations_forecast!$1:$99,MATCH("Fiscal_Impact_bars",Calculations_forecast!$B:$B,0),MATCH($A58,Calculations_forecast!$9:$9,0))</f>
        <v>-0.92573437533639513</v>
      </c>
      <c r="E58" s="51">
        <f xml:space="preserve"> INDEX(Calculations_forecast!$1:$99,MATCH("Federal Contribution to Real GDP Growth",Calculations_forecast!$B:$B,0),MATCH($A58,Calculations_forecast!$9:$9,0))</f>
        <v>2.8699358565453026E-2</v>
      </c>
      <c r="F58" s="51">
        <f xml:space="preserve"> INDEX(Calculations_forecast!$1:$99,MATCH("S&amp;L Contribution to Real GDP Growth",Calculations_forecast!$B:$B,0),MATCH($A58,Calculations_forecast!$9:$9,0))</f>
        <v>-0.283021942863105</v>
      </c>
      <c r="G58" s="51">
        <f ca="1" xml:space="preserve"> INDEX(Calculations_forecast!$1:$99,MATCH("Contribution of Consumption Growth to Real GDP",Calculations_forecast!$B:$B,0),MATCH($A58,Calculations_forecast!$9:$9,0))</f>
        <v>-0.67141179103874316</v>
      </c>
      <c r="H58" s="51" t="e">
        <f t="shared" ca="1" si="0"/>
        <v>#N/A</v>
      </c>
      <c r="I58" s="50"/>
      <c r="J58" s="51"/>
      <c r="K58" s="52"/>
      <c r="M58" s="51"/>
      <c r="N58" s="51"/>
      <c r="O58" s="95">
        <v>41729</v>
      </c>
      <c r="P58" s="63">
        <v>-0.96034591825595217</v>
      </c>
      <c r="R58" s="63">
        <v>-0.91415675253953987</v>
      </c>
      <c r="S58" s="63">
        <v>2.8699358565453026E-2</v>
      </c>
      <c r="T58" s="63">
        <v>-0.283021942863105</v>
      </c>
      <c r="U58" s="63">
        <v>-0.6598341682418879</v>
      </c>
      <c r="V58" s="63" t="e">
        <v>#N/A</v>
      </c>
    </row>
    <row r="59" spans="1:22">
      <c r="A59" s="4">
        <v>41820</v>
      </c>
      <c r="B59" s="51">
        <f ca="1">INDEX(Calculations_forecast!$1:$99,MATCH("Fiscal_Impact",Calculations_forecast!$B:$B,0),MATCH($A59,Calculations_forecast!$9:$9,0))</f>
        <v>-0.79834607453181083</v>
      </c>
      <c r="C59" s="52"/>
      <c r="D59" s="51">
        <f ca="1">INDEX(Calculations_forecast!$1:$99,MATCH("Fiscal_Impact_bars",Calculations_forecast!$B:$B,0),MATCH($A59,Calculations_forecast!$9:$9,0))</f>
        <v>-0.42337159028213167</v>
      </c>
      <c r="E59" s="51">
        <f xml:space="preserve"> INDEX(Calculations_forecast!$1:$99,MATCH("Federal Contribution to Real GDP Growth",Calculations_forecast!$B:$B,0),MATCH($A59,Calculations_forecast!$9:$9,0))</f>
        <v>-0.25953926438648395</v>
      </c>
      <c r="F59" s="51">
        <f xml:space="preserve"> INDEX(Calculations_forecast!$1:$99,MATCH("S&amp;L Contribution to Real GDP Growth",Calculations_forecast!$B:$B,0),MATCH($A59,Calculations_forecast!$9:$9,0))</f>
        <v>0.26279236610793766</v>
      </c>
      <c r="G59" s="51">
        <f ca="1" xml:space="preserve"> INDEX(Calculations_forecast!$1:$99,MATCH("Contribution of Consumption Growth to Real GDP",Calculations_forecast!$B:$B,0),MATCH($A59,Calculations_forecast!$9:$9,0))</f>
        <v>-0.42662469200358538</v>
      </c>
      <c r="H59" s="51" t="e">
        <f t="shared" ca="1" si="0"/>
        <v>#N/A</v>
      </c>
      <c r="I59" s="50"/>
      <c r="J59" s="51"/>
      <c r="K59" s="52"/>
      <c r="M59" s="51"/>
      <c r="N59" s="51"/>
      <c r="O59" s="95">
        <v>41820</v>
      </c>
      <c r="P59" s="63">
        <v>-0.81334738239778837</v>
      </c>
      <c r="R59" s="63">
        <v>-0.43290262222491904</v>
      </c>
      <c r="S59" s="63">
        <v>-0.25953926438648395</v>
      </c>
      <c r="T59" s="63">
        <v>0.26279236610793766</v>
      </c>
      <c r="U59" s="63">
        <v>-0.43615572394637275</v>
      </c>
      <c r="V59" s="63" t="e">
        <v>#N/A</v>
      </c>
    </row>
    <row r="60" spans="1:22">
      <c r="A60" s="4">
        <v>41912</v>
      </c>
      <c r="B60" s="51">
        <f ca="1">INDEX(Calculations_forecast!$1:$99,MATCH("Fiscal_Impact",Calculations_forecast!$B:$B,0),MATCH($A60,Calculations_forecast!$9:$9,0))</f>
        <v>-0.55113254151579716</v>
      </c>
      <c r="C60" s="52"/>
      <c r="D60" s="51">
        <f ca="1">INDEX(Calculations_forecast!$1:$99,MATCH("Fiscal_Impact_bars",Calculations_forecast!$B:$B,0),MATCH($A60,Calculations_forecast!$9:$9,0))</f>
        <v>0.19338656271610938</v>
      </c>
      <c r="E60" s="51">
        <f xml:space="preserve"> INDEX(Calculations_forecast!$1:$99,MATCH("Federal Contribution to Real GDP Growth",Calculations_forecast!$B:$B,0),MATCH($A60,Calculations_forecast!$9:$9,0))</f>
        <v>0.32527046372718754</v>
      </c>
      <c r="F60" s="51">
        <f xml:space="preserve"> INDEX(Calculations_forecast!$1:$99,MATCH("S&amp;L Contribution to Real GDP Growth",Calculations_forecast!$B:$B,0),MATCH($A60,Calculations_forecast!$9:$9,0))</f>
        <v>0.1789748782327098</v>
      </c>
      <c r="G60" s="51">
        <f ca="1" xml:space="preserve"> INDEX(Calculations_forecast!$1:$99,MATCH("Contribution of Consumption Growth to Real GDP",Calculations_forecast!$B:$B,0),MATCH($A60,Calculations_forecast!$9:$9,0))</f>
        <v>-0.31085877924378796</v>
      </c>
      <c r="H60" s="51" t="e">
        <f t="shared" ca="1" si="0"/>
        <v>#N/A</v>
      </c>
      <c r="I60" s="50"/>
      <c r="J60" s="51"/>
      <c r="K60" s="52"/>
      <c r="M60" s="51"/>
      <c r="N60" s="51"/>
      <c r="O60" s="95">
        <v>41912</v>
      </c>
      <c r="P60" s="63">
        <v>-0.55247973088110502</v>
      </c>
      <c r="R60" s="63">
        <v>0.23004230967213524</v>
      </c>
      <c r="S60" s="63">
        <v>0.32527046372718754</v>
      </c>
      <c r="T60" s="63">
        <v>0.1789748782327098</v>
      </c>
      <c r="U60" s="63">
        <v>-0.27420303228776211</v>
      </c>
      <c r="V60" s="63" t="e">
        <v>#N/A</v>
      </c>
    </row>
    <row r="61" spans="1:22">
      <c r="A61" s="4">
        <v>42004</v>
      </c>
      <c r="B61" s="51">
        <f ca="1">INDEX(Calculations_forecast!$1:$99,MATCH("Fiscal_Impact",Calculations_forecast!$B:$B,0),MATCH($A61,Calculations_forecast!$9:$9,0))</f>
        <v>-0.35071132570638153</v>
      </c>
      <c r="C61" s="52"/>
      <c r="D61" s="51">
        <f ca="1">INDEX(Calculations_forecast!$1:$99,MATCH("Fiscal_Impact_bars",Calculations_forecast!$B:$B,0),MATCH($A61,Calculations_forecast!$9:$9,0))</f>
        <v>-0.24712589992310868</v>
      </c>
      <c r="E61" s="51">
        <f xml:space="preserve"> INDEX(Calculations_forecast!$1:$99,MATCH("Federal Contribution to Real GDP Growth",Calculations_forecast!$B:$B,0),MATCH($A61,Calculations_forecast!$9:$9,0))</f>
        <v>-0.40263589325352733</v>
      </c>
      <c r="F61" s="51">
        <f xml:space="preserve"> INDEX(Calculations_forecast!$1:$99,MATCH("S&amp;L Contribution to Real GDP Growth",Calculations_forecast!$B:$B,0),MATCH($A61,Calculations_forecast!$9:$9,0))</f>
        <v>0.35660558361807787</v>
      </c>
      <c r="G61" s="51">
        <f ca="1" xml:space="preserve"> INDEX(Calculations_forecast!$1:$99,MATCH("Contribution of Consumption Growth to Real GDP",Calculations_forecast!$B:$B,0),MATCH($A61,Calculations_forecast!$9:$9,0))</f>
        <v>-0.20109559028765922</v>
      </c>
      <c r="H61" s="51" t="e">
        <f t="shared" ca="1" si="0"/>
        <v>#N/A</v>
      </c>
      <c r="I61" s="50"/>
      <c r="J61" s="51"/>
      <c r="K61" s="52"/>
      <c r="M61" s="51"/>
      <c r="N61" s="51"/>
      <c r="O61" s="95">
        <v>42004</v>
      </c>
      <c r="P61" s="63">
        <v>-0.33619829430864323</v>
      </c>
      <c r="R61" s="63">
        <v>-0.22777611214224933</v>
      </c>
      <c r="S61" s="63">
        <v>-0.40263589325352733</v>
      </c>
      <c r="T61" s="63">
        <v>0.35660558361807787</v>
      </c>
      <c r="U61" s="63">
        <v>-0.18174580250679986</v>
      </c>
      <c r="V61" s="63" t="e">
        <v>#N/A</v>
      </c>
    </row>
    <row r="62" spans="1:22">
      <c r="A62" s="4">
        <v>42094</v>
      </c>
      <c r="B62" s="51">
        <f ca="1">INDEX(Calculations_forecast!$1:$99,MATCH("Fiscal_Impact",Calculations_forecast!$B:$B,0),MATCH($A62,Calculations_forecast!$9:$9,0))</f>
        <v>-1.5038872592831473E-2</v>
      </c>
      <c r="C62" s="52"/>
      <c r="D62" s="51">
        <f ca="1">INDEX(Calculations_forecast!$1:$99,MATCH("Fiscal_Impact_bars",Calculations_forecast!$B:$B,0),MATCH($A62,Calculations_forecast!$9:$9,0))</f>
        <v>0.41695543711780508</v>
      </c>
      <c r="E62" s="51">
        <f xml:space="preserve"> INDEX(Calculations_forecast!$1:$99,MATCH("Federal Contribution to Real GDP Growth",Calculations_forecast!$B:$B,0),MATCH($A62,Calculations_forecast!$9:$9,0))</f>
        <v>0.14629033869013772</v>
      </c>
      <c r="F62" s="51">
        <f xml:space="preserve"> INDEX(Calculations_forecast!$1:$99,MATCH("S&amp;L Contribution to Real GDP Growth",Calculations_forecast!$B:$B,0),MATCH($A62,Calculations_forecast!$9:$9,0))</f>
        <v>0.25659458111921857</v>
      </c>
      <c r="G62" s="51">
        <f ca="1" xml:space="preserve"> INDEX(Calculations_forecast!$1:$99,MATCH("Contribution of Consumption Growth to Real GDP",Calculations_forecast!$B:$B,0),MATCH($A62,Calculations_forecast!$9:$9,0))</f>
        <v>1.4070517308448851E-2</v>
      </c>
      <c r="H62" s="51" t="e">
        <f t="shared" ca="1" si="0"/>
        <v>#N/A</v>
      </c>
      <c r="I62" s="50"/>
      <c r="J62" s="51"/>
      <c r="K62" s="52"/>
      <c r="M62" s="51"/>
      <c r="N62" s="51"/>
      <c r="O62" s="95">
        <v>42094</v>
      </c>
      <c r="P62" s="63">
        <v>-2.6647587555630042E-3</v>
      </c>
      <c r="R62" s="63">
        <v>0.41997738967278114</v>
      </c>
      <c r="S62" s="63">
        <v>0.14629033869013772</v>
      </c>
      <c r="T62" s="63">
        <v>0.25659458111921857</v>
      </c>
      <c r="U62" s="63">
        <v>1.709246986342489E-2</v>
      </c>
      <c r="V62" s="63" t="e">
        <v>#N/A</v>
      </c>
    </row>
    <row r="63" spans="1:22">
      <c r="A63" s="4">
        <v>42185</v>
      </c>
      <c r="B63" s="51">
        <f ca="1">INDEX(Calculations_forecast!$1:$99,MATCH("Fiscal_Impact",Calculations_forecast!$B:$B,0),MATCH($A63,Calculations_forecast!$9:$9,0))</f>
        <v>0.26827062638865723</v>
      </c>
      <c r="C63" s="52"/>
      <c r="D63" s="51">
        <f ca="1">INDEX(Calculations_forecast!$1:$99,MATCH("Fiscal_Impact_bars",Calculations_forecast!$B:$B,0),MATCH($A63,Calculations_forecast!$9:$9,0))</f>
        <v>0.7098664056438232</v>
      </c>
      <c r="E63" s="51">
        <f xml:space="preserve"> INDEX(Calculations_forecast!$1:$99,MATCH("Federal Contribution to Real GDP Growth",Calculations_forecast!$B:$B,0),MATCH($A63,Calculations_forecast!$9:$9,0))</f>
        <v>7.0700742288375362E-2</v>
      </c>
      <c r="F63" s="51">
        <f xml:space="preserve"> INDEX(Calculations_forecast!$1:$99,MATCH("S&amp;L Contribution to Real GDP Growth",Calculations_forecast!$B:$B,0),MATCH($A63,Calculations_forecast!$9:$9,0))</f>
        <v>0.64352931294851234</v>
      </c>
      <c r="G63" s="51">
        <f ca="1" xml:space="preserve"> INDEX(Calculations_forecast!$1:$99,MATCH("Contribution of Consumption Growth to Real GDP",Calculations_forecast!$B:$B,0),MATCH($A63,Calculations_forecast!$9:$9,0))</f>
        <v>-4.3636495930644845E-3</v>
      </c>
      <c r="H63" s="51" t="e">
        <f t="shared" ca="1" si="0"/>
        <v>#N/A</v>
      </c>
      <c r="I63" s="50"/>
      <c r="J63" s="51"/>
      <c r="K63" s="52"/>
      <c r="M63" s="51"/>
      <c r="N63" s="51"/>
      <c r="O63" s="95">
        <v>42185</v>
      </c>
      <c r="P63" s="63">
        <v>0.28773273083881368</v>
      </c>
      <c r="R63" s="63">
        <v>0.72868733615258763</v>
      </c>
      <c r="S63" s="63">
        <v>7.0700742288375362E-2</v>
      </c>
      <c r="T63" s="63">
        <v>0.64352931294851234</v>
      </c>
      <c r="U63" s="63">
        <v>1.4457280915700031E-2</v>
      </c>
      <c r="V63" s="63" t="e">
        <v>#N/A</v>
      </c>
    </row>
    <row r="64" spans="1:22">
      <c r="A64" s="4">
        <v>42277</v>
      </c>
      <c r="B64" s="51">
        <f ca="1">INDEX(Calculations_forecast!$1:$99,MATCH("Fiscal_Impact",Calculations_forecast!$B:$B,0),MATCH($A64,Calculations_forecast!$9:$9,0))</f>
        <v>0.28924535985032734</v>
      </c>
      <c r="C64" s="52"/>
      <c r="D64" s="51">
        <f ca="1">INDEX(Calculations_forecast!$1:$99,MATCH("Fiscal_Impact_bars",Calculations_forecast!$B:$B,0),MATCH($A64,Calculations_forecast!$9:$9,0))</f>
        <v>0.27728549656278972</v>
      </c>
      <c r="E64" s="51">
        <f xml:space="preserve"> INDEX(Calculations_forecast!$1:$99,MATCH("Federal Contribution to Real GDP Growth",Calculations_forecast!$B:$B,0),MATCH($A64,Calculations_forecast!$9:$9,0))</f>
        <v>-4.0459993692974532E-2</v>
      </c>
      <c r="F64" s="51">
        <f xml:space="preserve"> INDEX(Calculations_forecast!$1:$99,MATCH("S&amp;L Contribution to Real GDP Growth",Calculations_forecast!$B:$B,0),MATCH($A64,Calculations_forecast!$9:$9,0))</f>
        <v>0.37339268809680465</v>
      </c>
      <c r="G64" s="51">
        <f ca="1" xml:space="preserve"> INDEX(Calculations_forecast!$1:$99,MATCH("Contribution of Consumption Growth to Real GDP",Calculations_forecast!$B:$B,0),MATCH($A64,Calculations_forecast!$9:$9,0))</f>
        <v>-5.5647197841040393E-2</v>
      </c>
      <c r="H64" s="51" t="e">
        <f t="shared" ca="1" si="0"/>
        <v>#N/A</v>
      </c>
      <c r="I64" s="50"/>
      <c r="J64" s="51"/>
      <c r="K64" s="52"/>
      <c r="M64" s="51"/>
      <c r="N64" s="51"/>
      <c r="O64" s="95">
        <v>42277</v>
      </c>
      <c r="P64" s="63">
        <v>0.30277055375234663</v>
      </c>
      <c r="R64" s="63">
        <v>0.29019360132626698</v>
      </c>
      <c r="S64" s="63">
        <v>-4.0459993692974532E-2</v>
      </c>
      <c r="T64" s="63">
        <v>0.37339268809680465</v>
      </c>
      <c r="U64" s="63">
        <v>-4.2739093077563135E-2</v>
      </c>
      <c r="V64" s="63" t="e">
        <v>#N/A</v>
      </c>
    </row>
    <row r="65" spans="1:22">
      <c r="A65" s="4">
        <v>42369</v>
      </c>
      <c r="B65" s="51">
        <f ca="1">INDEX(Calculations_forecast!$1:$99,MATCH("Fiscal_Impact",Calculations_forecast!$B:$B,0),MATCH($A65,Calculations_forecast!$9:$9,0))</f>
        <v>0.36274293818621051</v>
      </c>
      <c r="C65" s="52"/>
      <c r="D65" s="51">
        <f ca="1">INDEX(Calculations_forecast!$1:$99,MATCH("Fiscal_Impact_bars",Calculations_forecast!$B:$B,0),MATCH($A65,Calculations_forecast!$9:$9,0))</f>
        <v>4.6864413420423995E-2</v>
      </c>
      <c r="E65" s="51">
        <f xml:space="preserve"> INDEX(Calculations_forecast!$1:$99,MATCH("Federal Contribution to Real GDP Growth",Calculations_forecast!$B:$B,0),MATCH($A65,Calculations_forecast!$9:$9,0))</f>
        <v>0.15522321761312086</v>
      </c>
      <c r="F65" s="51">
        <f xml:space="preserve"> INDEX(Calculations_forecast!$1:$99,MATCH("S&amp;L Contribution to Real GDP Growth",Calculations_forecast!$B:$B,0),MATCH($A65,Calculations_forecast!$9:$9,0))</f>
        <v>-2.9901202776906586E-2</v>
      </c>
      <c r="G65" s="51">
        <f ca="1" xml:space="preserve"> INDEX(Calculations_forecast!$1:$99,MATCH("Contribution of Consumption Growth to Real GDP",Calculations_forecast!$B:$B,0),MATCH($A65,Calculations_forecast!$9:$9,0))</f>
        <v>-7.8457601415790279E-2</v>
      </c>
      <c r="H65" s="51" t="e">
        <f t="shared" ca="1" si="0"/>
        <v>#N/A</v>
      </c>
      <c r="I65" s="50"/>
      <c r="J65" s="51"/>
      <c r="K65" s="52"/>
      <c r="M65" s="51"/>
      <c r="N65" s="51"/>
      <c r="O65" s="95">
        <v>42369</v>
      </c>
      <c r="P65" s="63">
        <v>0.39560460106898127</v>
      </c>
      <c r="R65" s="63">
        <v>0.14356007712428931</v>
      </c>
      <c r="S65" s="63">
        <v>0.15522321761312086</v>
      </c>
      <c r="T65" s="63">
        <v>-2.9901202776906586E-2</v>
      </c>
      <c r="U65" s="63">
        <v>1.8238062288075046E-2</v>
      </c>
      <c r="V65" s="63" t="e">
        <v>#N/A</v>
      </c>
    </row>
    <row r="66" spans="1:22">
      <c r="A66" s="4">
        <v>42460</v>
      </c>
      <c r="B66" s="51">
        <f ca="1">INDEX(Calculations_forecast!$1:$99,MATCH("Fiscal_Impact",Calculations_forecast!$B:$B,0),MATCH($A66,Calculations_forecast!$9:$9,0))</f>
        <v>0.42435010647384414</v>
      </c>
      <c r="C66" s="52"/>
      <c r="D66" s="51">
        <f ca="1">INDEX(Calculations_forecast!$1:$99,MATCH("Fiscal_Impact_bars",Calculations_forecast!$B:$B,0),MATCH($A66,Calculations_forecast!$9:$9,0))</f>
        <v>0.66338411026833977</v>
      </c>
      <c r="E66" s="51">
        <f xml:space="preserve"> INDEX(Calculations_forecast!$1:$99,MATCH("Federal Contribution to Real GDP Growth",Calculations_forecast!$B:$B,0),MATCH($A66,Calculations_forecast!$9:$9,0))</f>
        <v>1.343678026237514E-2</v>
      </c>
      <c r="F66" s="51">
        <f xml:space="preserve"> INDEX(Calculations_forecast!$1:$99,MATCH("S&amp;L Contribution to Real GDP Growth",Calculations_forecast!$B:$B,0),MATCH($A66,Calculations_forecast!$9:$9,0))</f>
        <v>0.59869443015379598</v>
      </c>
      <c r="G66" s="51">
        <f ca="1" xml:space="preserve"> INDEX(Calculations_forecast!$1:$99,MATCH("Contribution of Consumption Growth to Real GDP",Calculations_forecast!$B:$B,0),MATCH($A66,Calculations_forecast!$9:$9,0))</f>
        <v>5.1252899852168576E-2</v>
      </c>
      <c r="H66" s="51" t="e">
        <f t="shared" ca="1" si="0"/>
        <v>#N/A</v>
      </c>
      <c r="I66" s="50"/>
      <c r="J66" s="51"/>
      <c r="K66" s="52"/>
      <c r="M66" s="51"/>
      <c r="N66" s="51"/>
      <c r="O66" s="95">
        <v>42460</v>
      </c>
      <c r="P66" s="63">
        <v>0.45764784676902504</v>
      </c>
      <c r="R66" s="63">
        <v>0.66815037247295617</v>
      </c>
      <c r="S66" s="63">
        <v>1.343678026237514E-2</v>
      </c>
      <c r="T66" s="63">
        <v>0.59869443015379598</v>
      </c>
      <c r="U66" s="63">
        <v>5.6019162056785005E-2</v>
      </c>
      <c r="V66" s="63" t="e">
        <v>#N/A</v>
      </c>
    </row>
    <row r="67" spans="1:22">
      <c r="A67" s="4">
        <v>42551</v>
      </c>
      <c r="B67" s="51">
        <f ca="1">INDEX(Calculations_forecast!$1:$99,MATCH("Fiscal_Impact",Calculations_forecast!$B:$B,0),MATCH($A67,Calculations_forecast!$9:$9,0))</f>
        <v>0.21832333371905771</v>
      </c>
      <c r="C67" s="52"/>
      <c r="D67" s="51">
        <f ca="1">INDEX(Calculations_forecast!$1:$99,MATCH("Fiscal_Impact_bars",Calculations_forecast!$B:$B,0),MATCH($A67,Calculations_forecast!$9:$9,0))</f>
        <v>-0.11424068537532256</v>
      </c>
      <c r="E67" s="51">
        <f xml:space="preserve"> INDEX(Calculations_forecast!$1:$99,MATCH("Federal Contribution to Real GDP Growth",Calculations_forecast!$B:$B,0),MATCH($A67,Calculations_forecast!$9:$9,0))</f>
        <v>-0.10336201930262059</v>
      </c>
      <c r="F67" s="51">
        <f xml:space="preserve"> INDEX(Calculations_forecast!$1:$99,MATCH("S&amp;L Contribution to Real GDP Growth",Calculations_forecast!$B:$B,0),MATCH($A67,Calculations_forecast!$9:$9,0))</f>
        <v>-4.5276669373014188E-2</v>
      </c>
      <c r="G67" s="51">
        <f ca="1" xml:space="preserve"> INDEX(Calculations_forecast!$1:$99,MATCH("Contribution of Consumption Growth to Real GDP",Calculations_forecast!$B:$B,0),MATCH($A67,Calculations_forecast!$9:$9,0))</f>
        <v>3.4398003300312237E-2</v>
      </c>
      <c r="H67" s="51" t="e">
        <f t="shared" ref="H67:H90" ca="1" si="1">IF($A67 &lt; EOMONTH(TODAY(),-3),NA(), 1)</f>
        <v>#N/A</v>
      </c>
      <c r="I67" s="50"/>
      <c r="J67" s="51"/>
      <c r="K67" s="52"/>
      <c r="M67" s="51"/>
      <c r="N67" s="51"/>
      <c r="O67" s="95">
        <v>42551</v>
      </c>
      <c r="P67" s="63">
        <v>0.25356984595823218</v>
      </c>
      <c r="R67" s="63">
        <v>-8.7624667090583863E-2</v>
      </c>
      <c r="S67" s="63">
        <v>-0.10336201930262059</v>
      </c>
      <c r="T67" s="63">
        <v>-4.5276669373014188E-2</v>
      </c>
      <c r="U67" s="63">
        <v>6.1014021585050933E-2</v>
      </c>
      <c r="V67" s="63" t="e">
        <v>#N/A</v>
      </c>
    </row>
    <row r="68" spans="1:22">
      <c r="A68" s="4">
        <v>42643</v>
      </c>
      <c r="B68" s="51">
        <f ca="1">INDEX(Calculations_forecast!$1:$99,MATCH("Fiscal_Impact",Calculations_forecast!$B:$B,0),MATCH($A68,Calculations_forecast!$9:$9,0))</f>
        <v>0.17402116286485858</v>
      </c>
      <c r="C68" s="52"/>
      <c r="D68" s="51">
        <f ca="1">INDEX(Calculations_forecast!$1:$99,MATCH("Fiscal_Impact_bars",Calculations_forecast!$B:$B,0),MATCH($A68,Calculations_forecast!$9:$9,0))</f>
        <v>0.10007681314599301</v>
      </c>
      <c r="E68" s="51">
        <f xml:space="preserve"> INDEX(Calculations_forecast!$1:$99,MATCH("Federal Contribution to Real GDP Growth",Calculations_forecast!$B:$B,0),MATCH($A68,Calculations_forecast!$9:$9,0))</f>
        <v>0.107265790726086</v>
      </c>
      <c r="F68" s="51">
        <f xml:space="preserve"> INDEX(Calculations_forecast!$1:$99,MATCH("S&amp;L Contribution to Real GDP Growth",Calculations_forecast!$B:$B,0),MATCH($A68,Calculations_forecast!$9:$9,0))</f>
        <v>6.5786443698670843E-2</v>
      </c>
      <c r="G68" s="51">
        <f ca="1" xml:space="preserve"> INDEX(Calculations_forecast!$1:$99,MATCH("Contribution of Consumption Growth to Real GDP",Calculations_forecast!$B:$B,0),MATCH($A68,Calculations_forecast!$9:$9,0))</f>
        <v>-7.297542127876383E-2</v>
      </c>
      <c r="H68" s="51" t="e">
        <f t="shared" ca="1" si="1"/>
        <v>#N/A</v>
      </c>
      <c r="I68" s="50"/>
      <c r="J68" s="51"/>
      <c r="K68" s="52"/>
      <c r="M68" s="51"/>
      <c r="N68" s="51"/>
      <c r="O68" s="95">
        <v>42643</v>
      </c>
      <c r="P68" s="63">
        <v>0.21268061591063531</v>
      </c>
      <c r="R68" s="63">
        <v>0.12663668113587967</v>
      </c>
      <c r="S68" s="63">
        <v>0.107265790726086</v>
      </c>
      <c r="T68" s="63">
        <v>6.5786443698670843E-2</v>
      </c>
      <c r="U68" s="63">
        <v>-4.6415553288877184E-2</v>
      </c>
      <c r="V68" s="63" t="e">
        <v>#N/A</v>
      </c>
    </row>
    <row r="69" spans="1:22">
      <c r="A69" s="4">
        <v>42735</v>
      </c>
      <c r="B69" s="51">
        <f ca="1">INDEX(Calculations_forecast!$1:$99,MATCH("Fiscal_Impact",Calculations_forecast!$B:$B,0),MATCH($A69,Calculations_forecast!$9:$9,0))</f>
        <v>0.17195294096231134</v>
      </c>
      <c r="C69" s="52"/>
      <c r="D69" s="51">
        <f ca="1">INDEX(Calculations_forecast!$1:$99,MATCH("Fiscal_Impact_bars",Calculations_forecast!$B:$B,0),MATCH($A69,Calculations_forecast!$9:$9,0))</f>
        <v>3.8591525810235117E-2</v>
      </c>
      <c r="E69" s="51">
        <f xml:space="preserve"> INDEX(Calculations_forecast!$1:$99,MATCH("Federal Contribution to Real GDP Growth",Calculations_forecast!$B:$B,0),MATCH($A69,Calculations_forecast!$9:$9,0))</f>
        <v>3.0935726308045433E-2</v>
      </c>
      <c r="F69" s="51">
        <f xml:space="preserve"> INDEX(Calculations_forecast!$1:$99,MATCH("S&amp;L Contribution to Real GDP Growth",Calculations_forecast!$B:$B,0),MATCH($A69,Calculations_forecast!$9:$9,0))</f>
        <v>-4.5061092428421859E-3</v>
      </c>
      <c r="G69" s="51">
        <f ca="1" xml:space="preserve"> INDEX(Calculations_forecast!$1:$99,MATCH("Contribution of Consumption Growth to Real GDP",Calculations_forecast!$B:$B,0),MATCH($A69,Calculations_forecast!$9:$9,0))</f>
        <v>1.2161908745031869E-2</v>
      </c>
      <c r="H69" s="51" t="e">
        <f t="shared" ca="1" si="1"/>
        <v>#N/A</v>
      </c>
      <c r="I69" s="50"/>
      <c r="J69" s="51"/>
      <c r="K69" s="52"/>
      <c r="M69" s="51"/>
      <c r="N69" s="51"/>
      <c r="O69" s="95">
        <v>42735</v>
      </c>
      <c r="P69" s="63">
        <v>0.18507882391926436</v>
      </c>
      <c r="R69" s="63">
        <v>3.315290915880556E-2</v>
      </c>
      <c r="S69" s="63">
        <v>3.0935726308045433E-2</v>
      </c>
      <c r="T69" s="63">
        <v>-4.5061092428421859E-3</v>
      </c>
      <c r="U69" s="63">
        <v>6.7232920936023104E-3</v>
      </c>
      <c r="V69" s="63" t="e">
        <v>#N/A</v>
      </c>
    </row>
    <row r="70" spans="1:22">
      <c r="A70" s="4">
        <v>42825</v>
      </c>
      <c r="B70" s="51">
        <f ca="1">INDEX(Calculations_forecast!$1:$99,MATCH("Fiscal_Impact",Calculations_forecast!$B:$B,0),MATCH($A70,Calculations_forecast!$9:$9,0))</f>
        <v>-3.4371586345444682E-3</v>
      </c>
      <c r="C70" s="52"/>
      <c r="D70" s="51">
        <f ca="1">INDEX(Calculations_forecast!$1:$99,MATCH("Fiscal_Impact_bars",Calculations_forecast!$B:$B,0),MATCH($A70,Calculations_forecast!$9:$9,0))</f>
        <v>-3.817628811908344E-2</v>
      </c>
      <c r="E70" s="51">
        <f xml:space="preserve"> INDEX(Calculations_forecast!$1:$99,MATCH("Federal Contribution to Real GDP Growth",Calculations_forecast!$B:$B,0),MATCH($A70,Calculations_forecast!$9:$9,0))</f>
        <v>-2.1963948769754935E-3</v>
      </c>
      <c r="F70" s="51">
        <f xml:space="preserve"> INDEX(Calculations_forecast!$1:$99,MATCH("S&amp;L Contribution to Real GDP Growth",Calculations_forecast!$B:$B,0),MATCH($A70,Calculations_forecast!$9:$9,0))</f>
        <v>-0.1320774262558142</v>
      </c>
      <c r="G70" s="51">
        <f ca="1" xml:space="preserve"> INDEX(Calculations_forecast!$1:$99,MATCH("Contribution of Consumption Growth to Real GDP",Calculations_forecast!$B:$B,0),MATCH($A70,Calculations_forecast!$9:$9,0))</f>
        <v>9.6097533013706243E-2</v>
      </c>
      <c r="H70" s="51" t="e">
        <f t="shared" ca="1" si="1"/>
        <v>#N/A</v>
      </c>
      <c r="I70" s="50"/>
      <c r="J70" s="51"/>
      <c r="K70" s="52"/>
      <c r="M70" s="51"/>
      <c r="N70" s="51"/>
      <c r="O70" s="95">
        <v>42825</v>
      </c>
      <c r="P70" s="63">
        <v>9.1630281702740866E-3</v>
      </c>
      <c r="R70" s="63">
        <v>-3.551281052300502E-2</v>
      </c>
      <c r="S70" s="63">
        <v>-2.1963948769754935E-3</v>
      </c>
      <c r="T70" s="63">
        <v>-0.1320774262558142</v>
      </c>
      <c r="U70" s="63">
        <v>9.8761010609784664E-2</v>
      </c>
      <c r="V70" s="63" t="e">
        <v>#N/A</v>
      </c>
    </row>
    <row r="71" spans="1:22">
      <c r="A71" s="4">
        <v>42916</v>
      </c>
      <c r="B71" s="51">
        <f ca="1">INDEX(Calculations_forecast!$1:$99,MATCH("Fiscal_Impact",Calculations_forecast!$B:$B,0),MATCH($A71,Calculations_forecast!$9:$9,0))</f>
        <v>5.2770237506674401E-2</v>
      </c>
      <c r="C71" s="52"/>
      <c r="D71" s="51">
        <f ca="1">INDEX(Calculations_forecast!$1:$99,MATCH("Fiscal_Impact_bars",Calculations_forecast!$B:$B,0),MATCH($A71,Calculations_forecast!$9:$9,0))</f>
        <v>0.11058889918955292</v>
      </c>
      <c r="E71" s="51">
        <f xml:space="preserve"> INDEX(Calculations_forecast!$1:$99,MATCH("Federal Contribution to Real GDP Growth",Calculations_forecast!$B:$B,0),MATCH($A71,Calculations_forecast!$9:$9,0))</f>
        <v>0.15722373117778898</v>
      </c>
      <c r="F71" s="51">
        <f xml:space="preserve"> INDEX(Calculations_forecast!$1:$99,MATCH("S&amp;L Contribution to Real GDP Growth",Calculations_forecast!$B:$B,0),MATCH($A71,Calculations_forecast!$9:$9,0))</f>
        <v>-0.14233356065032873</v>
      </c>
      <c r="G71" s="51">
        <f ca="1" xml:space="preserve"> INDEX(Calculations_forecast!$1:$99,MATCH("Contribution of Consumption Growth to Real GDP",Calculations_forecast!$B:$B,0),MATCH($A71,Calculations_forecast!$9:$9,0))</f>
        <v>9.5698728662092669E-2</v>
      </c>
      <c r="H71" s="51" t="e">
        <f t="shared" ca="1" si="1"/>
        <v>#N/A</v>
      </c>
      <c r="I71" s="50"/>
      <c r="J71" s="51"/>
      <c r="K71" s="52"/>
      <c r="M71" s="51"/>
      <c r="N71" s="51"/>
      <c r="O71" s="95">
        <v>42916</v>
      </c>
      <c r="P71" s="63">
        <v>5.9479056317188701E-2</v>
      </c>
      <c r="R71" s="63">
        <v>0.1136394454970746</v>
      </c>
      <c r="S71" s="63">
        <v>0.15722373117778898</v>
      </c>
      <c r="T71" s="63">
        <v>-0.14233356065032873</v>
      </c>
      <c r="U71" s="63">
        <v>9.8749274969614345E-2</v>
      </c>
      <c r="V71" s="63" t="e">
        <v>#N/A</v>
      </c>
    </row>
    <row r="72" spans="1:22">
      <c r="A72" s="4">
        <v>43008</v>
      </c>
      <c r="B72" s="51">
        <f ca="1">INDEX(Calculations_forecast!$1:$99,MATCH("Fiscal_Impact",Calculations_forecast!$B:$B,0),MATCH($A72,Calculations_forecast!$9:$9,0))</f>
        <v>-7.4229617700913644E-4</v>
      </c>
      <c r="C72" s="52"/>
      <c r="D72" s="51">
        <f ca="1">INDEX(Calculations_forecast!$1:$99,MATCH("Fiscal_Impact_bars",Calculations_forecast!$B:$B,0),MATCH($A72,Calculations_forecast!$9:$9,0))</f>
        <v>-0.11397332158874114</v>
      </c>
      <c r="E72" s="51">
        <f xml:space="preserve"> INDEX(Calculations_forecast!$1:$99,MATCH("Federal Contribution to Real GDP Growth",Calculations_forecast!$B:$B,0),MATCH($A72,Calculations_forecast!$9:$9,0))</f>
        <v>-8.3667601119409449E-2</v>
      </c>
      <c r="F72" s="51">
        <f xml:space="preserve"> INDEX(Calculations_forecast!$1:$99,MATCH("S&amp;L Contribution to Real GDP Growth",Calculations_forecast!$B:$B,0),MATCH($A72,Calculations_forecast!$9:$9,0))</f>
        <v>-9.7759683448250215E-2</v>
      </c>
      <c r="G72" s="51">
        <f ca="1" xml:space="preserve"> INDEX(Calculations_forecast!$1:$99,MATCH("Contribution of Consumption Growth to Real GDP",Calculations_forecast!$B:$B,0),MATCH($A72,Calculations_forecast!$9:$9,0))</f>
        <v>6.7453962978918522E-2</v>
      </c>
      <c r="H72" s="51" t="e">
        <f t="shared" ca="1" si="1"/>
        <v>#N/A</v>
      </c>
      <c r="I72" s="50"/>
      <c r="J72" s="51"/>
      <c r="K72" s="52"/>
      <c r="M72" s="51"/>
      <c r="N72" s="51"/>
      <c r="O72" s="95">
        <v>43008</v>
      </c>
      <c r="P72" s="63">
        <v>1.747763895418971E-3</v>
      </c>
      <c r="R72" s="63">
        <v>-0.10428848855119925</v>
      </c>
      <c r="S72" s="63">
        <v>-8.3667601119409449E-2</v>
      </c>
      <c r="T72" s="63">
        <v>-9.7759683448250215E-2</v>
      </c>
      <c r="U72" s="63">
        <v>7.7138796016460412E-2</v>
      </c>
      <c r="V72" s="63" t="e">
        <v>#N/A</v>
      </c>
    </row>
    <row r="73" spans="1:22">
      <c r="A73" s="4">
        <v>43100</v>
      </c>
      <c r="B73" s="56">
        <f ca="1">INDEX(Calculations_forecast!$1:$99,MATCH("Fiscal_Impact",Calculations_forecast!$B:$B,0),MATCH($A73,Calculations_forecast!$9:$9,0))</f>
        <v>0.10823185710754261</v>
      </c>
      <c r="C73" s="56"/>
      <c r="D73" s="56">
        <f ca="1">INDEX(Calculations_forecast!$1:$99,MATCH("Fiscal_Impact_bars",Calculations_forecast!$B:$B,0),MATCH($A73,Calculations_forecast!$9:$9,0))</f>
        <v>0.47448813894844211</v>
      </c>
      <c r="E73" s="56">
        <f xml:space="preserve"> INDEX(Calculations_forecast!$1:$99,MATCH("Federal Contribution to Real GDP Growth",Calculations_forecast!$B:$B,0),MATCH($A73,Calculations_forecast!$9:$9,0))</f>
        <v>0.26370924377184263</v>
      </c>
      <c r="F73" s="56">
        <f xml:space="preserve"> INDEX(Calculations_forecast!$1:$99,MATCH("S&amp;L Contribution to Real GDP Growth",Calculations_forecast!$B:$B,0),MATCH($A73,Calculations_forecast!$9:$9,0))</f>
        <v>0.14849866309676357</v>
      </c>
      <c r="G73" s="56">
        <f ca="1" xml:space="preserve"> INDEX(Calculations_forecast!$1:$99,MATCH("Contribution of Consumption Growth to Real GDP",Calculations_forecast!$B:$B,0),MATCH($A73,Calculations_forecast!$9:$9,0))</f>
        <v>6.2280232079835927E-2</v>
      </c>
      <c r="H73" s="56" t="e">
        <f t="shared" ca="1" si="1"/>
        <v>#N/A</v>
      </c>
      <c r="I73" s="50"/>
      <c r="J73" s="51"/>
      <c r="K73" s="52"/>
      <c r="M73" s="51"/>
      <c r="N73" s="51"/>
      <c r="O73" s="95">
        <v>43100</v>
      </c>
      <c r="P73" s="63">
        <v>0.10619825214753197</v>
      </c>
      <c r="R73" s="63">
        <v>0.45095486216725755</v>
      </c>
      <c r="S73" s="63">
        <v>0.26370924377184263</v>
      </c>
      <c r="T73" s="63">
        <v>0.14849866309676357</v>
      </c>
      <c r="U73" s="63">
        <v>3.8746955298651339E-2</v>
      </c>
      <c r="V73" s="63" t="e">
        <v>#N/A</v>
      </c>
    </row>
    <row r="74" spans="1:22">
      <c r="A74" s="4">
        <v>43190</v>
      </c>
      <c r="B74" s="56">
        <f ca="1">INDEX(Calculations_forecast!$1:$99,MATCH("Fiscal_Impact",Calculations_forecast!$B:$B,0),MATCH($A74,Calculations_forecast!$9:$9,0))</f>
        <v>0.22306495694257358</v>
      </c>
      <c r="C74" s="56"/>
      <c r="D74" s="56">
        <f ca="1">INDEX(Calculations_forecast!$1:$99,MATCH("Fiscal_Impact_bars",Calculations_forecast!$B:$B,0),MATCH($A74,Calculations_forecast!$9:$9,0))</f>
        <v>0.42115611122104046</v>
      </c>
      <c r="E74" s="56">
        <f xml:space="preserve"> INDEX(Calculations_forecast!$1:$99,MATCH("Federal Contribution to Real GDP Growth",Calculations_forecast!$B:$B,0),MATCH($A74,Calculations_forecast!$9:$9,0))</f>
        <v>0.17107205350489638</v>
      </c>
      <c r="F74" s="56">
        <f xml:space="preserve"> INDEX(Calculations_forecast!$1:$99,MATCH("S&amp;L Contribution to Real GDP Growth",Calculations_forecast!$B:$B,0),MATCH($A74,Calculations_forecast!$9:$9,0))</f>
        <v>9.4040781419639577E-2</v>
      </c>
      <c r="G74" s="56">
        <f ca="1" xml:space="preserve"> INDEX(Calculations_forecast!$1:$99,MATCH("Contribution of Consumption Growth to Real GDP",Calculations_forecast!$B:$B,0),MATCH($A74,Calculations_forecast!$9:$9,0))</f>
        <v>0.1560432762965045</v>
      </c>
      <c r="H74" s="56" t="e">
        <f t="shared" ca="1" si="1"/>
        <v>#N/A</v>
      </c>
      <c r="I74" s="50"/>
      <c r="J74" s="51"/>
      <c r="K74" s="52"/>
      <c r="M74" s="51"/>
      <c r="N74" s="51"/>
      <c r="O74" s="95">
        <v>43190</v>
      </c>
      <c r="P74" s="63">
        <v>0.19957186600888305</v>
      </c>
      <c r="R74" s="63">
        <v>0.33798164492239924</v>
      </c>
      <c r="S74" s="63">
        <v>0.17107205350489638</v>
      </c>
      <c r="T74" s="63">
        <v>9.4040781419639577E-2</v>
      </c>
      <c r="U74" s="63">
        <v>7.2868809997863243E-2</v>
      </c>
      <c r="V74" s="63" t="e">
        <v>#N/A</v>
      </c>
    </row>
    <row r="75" spans="1:22">
      <c r="A75" s="4">
        <v>43281</v>
      </c>
      <c r="B75" s="56">
        <f ca="1">INDEX(Calculations_forecast!$1:$99,MATCH("Fiscal_Impact",Calculations_forecast!$B:$B,0),MATCH($A75,Calculations_forecast!$9:$9,0))</f>
        <v>0.38399745403350416</v>
      </c>
      <c r="C75" s="56"/>
      <c r="D75" s="56">
        <f ca="1">INDEX(Calculations_forecast!$1:$99,MATCH("Fiscal_Impact_bars",Calculations_forecast!$B:$B,0),MATCH($A75,Calculations_forecast!$9:$9,0))</f>
        <v>0.75431888755327514</v>
      </c>
      <c r="E75" s="56">
        <f xml:space="preserve"> INDEX(Calculations_forecast!$1:$99,MATCH("Federal Contribution to Real GDP Growth",Calculations_forecast!$B:$B,0),MATCH($A75,Calculations_forecast!$9:$9,0))</f>
        <v>0.23432580724025623</v>
      </c>
      <c r="F75" s="56">
        <f xml:space="preserve"> INDEX(Calculations_forecast!$1:$99,MATCH("S&amp;L Contribution to Real GDP Growth",Calculations_forecast!$B:$B,0),MATCH($A75,Calculations_forecast!$9:$9,0))</f>
        <v>0.19879645477208485</v>
      </c>
      <c r="G75" s="56">
        <f ca="1" xml:space="preserve"> INDEX(Calculations_forecast!$1:$99,MATCH("Contribution of Consumption Growth to Real GDP",Calculations_forecast!$B:$B,0),MATCH($A75,Calculations_forecast!$9:$9,0))</f>
        <v>0.32119662554093403</v>
      </c>
      <c r="H75" s="56" t="e">
        <f t="shared" ca="1" si="1"/>
        <v>#N/A</v>
      </c>
      <c r="I75" s="50"/>
      <c r="J75" s="51"/>
      <c r="K75" s="52"/>
      <c r="M75" s="51"/>
      <c r="N75" s="51"/>
      <c r="O75" s="95">
        <v>43281</v>
      </c>
      <c r="P75" s="63">
        <v>0.34631571818204832</v>
      </c>
      <c r="R75" s="63">
        <v>0.70061485418973568</v>
      </c>
      <c r="S75" s="63">
        <v>0.23432580724025623</v>
      </c>
      <c r="T75" s="63">
        <v>0.19879645477208485</v>
      </c>
      <c r="U75" s="63">
        <v>0.26749259217739457</v>
      </c>
      <c r="V75" s="63" t="e">
        <v>#N/A</v>
      </c>
    </row>
    <row r="76" spans="1:22">
      <c r="A76" s="115">
        <v>43373</v>
      </c>
      <c r="B76" s="118">
        <f ca="1">INDEX(Calculations_forecast!$1:$99,MATCH("Fiscal_Impact",Calculations_forecast!$B:$B,0),MATCH($A76,Calculations_forecast!$9:$9,0))</f>
        <v>0.56849979631672143</v>
      </c>
      <c r="C76" s="118"/>
      <c r="D76" s="118">
        <f ca="1">INDEX(Calculations_forecast!$1:$99,MATCH("Fiscal_Impact_bars",Calculations_forecast!$B:$B,0),MATCH($A76,Calculations_forecast!$9:$9,0))</f>
        <v>0.62403604754412811</v>
      </c>
      <c r="E76" s="118">
        <f xml:space="preserve"> INDEX(Calculations_forecast!$1:$99,MATCH("Federal Contribution to Real GDP Growth",Calculations_forecast!$B:$B,0),MATCH($A76,Calculations_forecast!$9:$9,0))</f>
        <v>0.22800733761289518</v>
      </c>
      <c r="F76" s="118">
        <f xml:space="preserve"> INDEX(Calculations_forecast!$1:$99,MATCH("S&amp;L Contribution to Real GDP Growth",Calculations_forecast!$B:$B,0),MATCH($A76,Calculations_forecast!$9:$9,0))</f>
        <v>0.21590161834587426</v>
      </c>
      <c r="G76" s="118">
        <f ca="1" xml:space="preserve"> INDEX(Calculations_forecast!$1:$99,MATCH("Contribution of Consumption Growth to Real GDP",Calculations_forecast!$B:$B,0),MATCH($A76,Calculations_forecast!$9:$9,0))</f>
        <v>0.1801270915853587</v>
      </c>
      <c r="H76" s="118" t="e">
        <f t="shared" ca="1" si="1"/>
        <v>#N/A</v>
      </c>
      <c r="I76" s="50"/>
      <c r="J76" s="51"/>
      <c r="K76" s="52"/>
      <c r="M76" s="51"/>
      <c r="N76" s="51"/>
      <c r="O76" s="95">
        <v>43373</v>
      </c>
      <c r="P76" s="63">
        <v>0.55835089148300743</v>
      </c>
      <c r="R76" s="63">
        <v>0.74385220465263735</v>
      </c>
      <c r="S76" s="63">
        <v>0.21494235511719018</v>
      </c>
      <c r="T76" s="63">
        <v>0.34693334371453488</v>
      </c>
      <c r="U76" s="63">
        <v>0.18197650582091232</v>
      </c>
      <c r="V76" s="63">
        <v>1</v>
      </c>
    </row>
    <row r="77" spans="1:22">
      <c r="A77" s="116">
        <v>43465</v>
      </c>
      <c r="B77" s="118">
        <f ca="1">INDEX(Calculations_forecast!$1:$99,MATCH("Fiscal_Impact",Calculations_forecast!$B:$B,0),MATCH($A77,Calculations_forecast!$9:$9,0))</f>
        <v>0.51140827219019647</v>
      </c>
      <c r="C77" s="118"/>
      <c r="D77" s="118">
        <f ca="1">INDEX(Calculations_forecast!$1:$99,MATCH("Fiscal_Impact_bars",Calculations_forecast!$B:$B,0),MATCH($A77,Calculations_forecast!$9:$9,0))</f>
        <v>0.24612204244234248</v>
      </c>
      <c r="E77" s="118">
        <f xml:space="preserve"> INDEX(Calculations_forecast!$1:$99,MATCH("Federal Contribution to Real GDP Growth",Calculations_forecast!$B:$B,0),MATCH($A77,Calculations_forecast!$9:$9,0))</f>
        <v>0.10048961478602998</v>
      </c>
      <c r="F77" s="118">
        <f xml:space="preserve"> INDEX(Calculations_forecast!$1:$99,MATCH("S&amp;L Contribution to Real GDP Growth",Calculations_forecast!$B:$B,0),MATCH($A77,Calculations_forecast!$9:$9,0))</f>
        <v>-2.8391756956210192E-2</v>
      </c>
      <c r="G77" s="118">
        <f ca="1" xml:space="preserve"> INDEX(Calculations_forecast!$1:$99,MATCH("Contribution of Consumption Growth to Real GDP",Calculations_forecast!$B:$B,0),MATCH($A77,Calculations_forecast!$9:$9,0))</f>
        <v>0.1740241846125227</v>
      </c>
      <c r="H77" s="118" t="e">
        <f t="shared" ca="1" si="1"/>
        <v>#N/A</v>
      </c>
      <c r="I77" s="50"/>
      <c r="J77" s="51"/>
      <c r="K77" s="52"/>
      <c r="M77" s="51"/>
      <c r="N77" s="51"/>
      <c r="O77" s="95">
        <v>43464</v>
      </c>
      <c r="P77" s="63">
        <v>0.63890089077698686</v>
      </c>
      <c r="R77" s="63">
        <v>0.7731548593431754</v>
      </c>
      <c r="S77" s="63">
        <v>0.38891886954077759</v>
      </c>
      <c r="T77" s="63">
        <v>0.1368455074305191</v>
      </c>
      <c r="U77" s="63">
        <v>0.24739048237187869</v>
      </c>
      <c r="V77" s="63">
        <v>1</v>
      </c>
    </row>
    <row r="78" spans="1:22">
      <c r="A78" s="117">
        <v>43555</v>
      </c>
      <c r="B78" s="119">
        <f ca="1">INDEX(Calculations_forecast!$1:$99,MATCH("Fiscal_Impact",Calculations_forecast!$B:$B,0),MATCH($A78,Calculations_forecast!$9:$9,0))</f>
        <v>0.50211980018462399</v>
      </c>
      <c r="C78" s="119"/>
      <c r="D78" s="119">
        <f ca="1">INDEX(Calculations_forecast!$1:$99,MATCH("Fiscal_Impact_bars",Calculations_forecast!$B:$B,0),MATCH($A78,Calculations_forecast!$9:$9,0))</f>
        <v>0.38400222319874999</v>
      </c>
      <c r="E78" s="119">
        <f xml:space="preserve"> INDEX(Calculations_forecast!$1:$99,MATCH("Federal Contribution to Real GDP Growth",Calculations_forecast!$B:$B,0),MATCH($A78,Calculations_forecast!$9:$9,0))</f>
        <v>1.1118001912739584E-2</v>
      </c>
      <c r="F78" s="119">
        <f xml:space="preserve"> INDEX(Calculations_forecast!$1:$99,MATCH("S&amp;L Contribution to Real GDP Growth",Calculations_forecast!$B:$B,0),MATCH($A78,Calculations_forecast!$9:$9,0))</f>
        <v>0.18722210815043028</v>
      </c>
      <c r="G78" s="119">
        <f ca="1" xml:space="preserve"> INDEX(Calculations_forecast!$1:$99,MATCH("Contribution of Consumption Growth to Real GDP",Calculations_forecast!$B:$B,0),MATCH($A78,Calculations_forecast!$9:$9,0))</f>
        <v>0.18566211313558015</v>
      </c>
      <c r="H78" s="119">
        <f t="shared" ca="1" si="1"/>
        <v>1</v>
      </c>
      <c r="I78" s="50"/>
      <c r="J78" s="51"/>
      <c r="K78" s="52"/>
      <c r="M78" s="51"/>
      <c r="N78" s="51"/>
      <c r="O78" s="95">
        <v>43554</v>
      </c>
      <c r="P78" s="63">
        <v>0.70117619304355627</v>
      </c>
      <c r="R78" s="63">
        <v>0.58708285398867699</v>
      </c>
      <c r="S78" s="63">
        <v>0.13669275196812652</v>
      </c>
      <c r="T78" s="63">
        <v>0.13650383047447068</v>
      </c>
      <c r="U78" s="63">
        <v>0.31388627154607979</v>
      </c>
      <c r="V78" s="63">
        <v>1</v>
      </c>
    </row>
    <row r="79" spans="1:22">
      <c r="A79" s="73">
        <v>43646</v>
      </c>
      <c r="B79" s="56">
        <f ca="1">INDEX(Calculations_forecast!$1:$99,MATCH("Fiscal_Impact",Calculations_forecast!$B:$B,0),MATCH($A79,Calculations_forecast!$9:$9,0))</f>
        <v>0.39554259031473737</v>
      </c>
      <c r="C79" s="56"/>
      <c r="D79" s="56">
        <f ca="1">INDEX(Calculations_forecast!$1:$99,MATCH("Fiscal_Impact_bars",Calculations_forecast!$B:$B,0),MATCH($A79,Calculations_forecast!$9:$9,0))</f>
        <v>0.32801004807372902</v>
      </c>
      <c r="E79" s="56">
        <f xml:space="preserve"> INDEX(Calculations_forecast!$1:$99,MATCH("Federal Contribution to Real GDP Growth",Calculations_forecast!$B:$B,0),MATCH($A79,Calculations_forecast!$9:$9,0))</f>
        <v>1.1799279599628145E-2</v>
      </c>
      <c r="F79" s="56">
        <f xml:space="preserve"> INDEX(Calculations_forecast!$1:$99,MATCH("S&amp;L Contribution to Real GDP Growth",Calculations_forecast!$B:$B,0),MATCH($A79,Calculations_forecast!$9:$9,0))</f>
        <v>0.1331550042111137</v>
      </c>
      <c r="G79" s="56">
        <f ca="1" xml:space="preserve"> INDEX(Calculations_forecast!$1:$99,MATCH("Contribution of Consumption Growth to Real GDP",Calculations_forecast!$B:$B,0),MATCH($A79,Calculations_forecast!$9:$9,0))</f>
        <v>0.18305576426298717</v>
      </c>
      <c r="H79" s="56">
        <f t="shared" ca="1" si="1"/>
        <v>1</v>
      </c>
      <c r="I79" s="50"/>
      <c r="J79" s="51"/>
      <c r="K79" s="52"/>
      <c r="M79" s="51"/>
      <c r="N79" s="51"/>
      <c r="O79" s="95">
        <v>43646</v>
      </c>
      <c r="P79" s="63">
        <v>0.6444899667572096</v>
      </c>
      <c r="R79" s="63">
        <v>0.47386994904434915</v>
      </c>
      <c r="S79" s="63">
        <v>-1.7884137182385483E-2</v>
      </c>
      <c r="T79" s="63">
        <v>0.12126426695093348</v>
      </c>
      <c r="U79" s="63">
        <v>0.37048981927580116</v>
      </c>
      <c r="V79" s="63">
        <v>1</v>
      </c>
    </row>
    <row r="80" spans="1:22">
      <c r="A80" s="73">
        <v>43738</v>
      </c>
      <c r="B80" s="56">
        <f ca="1">INDEX(Calculations_forecast!$1:$99,MATCH("Fiscal_Impact",Calculations_forecast!$B:$B,0),MATCH($A80,Calculations_forecast!$9:$9,0))</f>
        <v>0.32525783426038757</v>
      </c>
      <c r="C80" s="56"/>
      <c r="D80" s="56">
        <f ca="1">INDEX(Calculations_forecast!$1:$99,MATCH("Fiscal_Impact_bars",Calculations_forecast!$B:$B,0),MATCH($A80,Calculations_forecast!$9:$9,0))</f>
        <v>0.34289702332672889</v>
      </c>
      <c r="E80" s="56">
        <f xml:space="preserve"> INDEX(Calculations_forecast!$1:$99,MATCH("Federal Contribution to Real GDP Growth",Calculations_forecast!$B:$B,0),MATCH($A80,Calculations_forecast!$9:$9,0))</f>
        <v>1.5325618474048827E-2</v>
      </c>
      <c r="F80" s="56">
        <f xml:space="preserve"> INDEX(Calculations_forecast!$1:$99,MATCH("S&amp;L Contribution to Real GDP Growth",Calculations_forecast!$B:$B,0),MATCH($A80,Calculations_forecast!$9:$9,0))</f>
        <v>0.11282712101365196</v>
      </c>
      <c r="G80" s="56">
        <f ca="1" xml:space="preserve"> INDEX(Calculations_forecast!$1:$99,MATCH("Contribution of Consumption Growth to Real GDP",Calculations_forecast!$B:$B,0),MATCH($A80,Calculations_forecast!$9:$9,0))</f>
        <v>0.21474428383902813</v>
      </c>
      <c r="H80" s="56">
        <f t="shared" ca="1" si="1"/>
        <v>1</v>
      </c>
      <c r="I80" s="50"/>
      <c r="J80" s="51"/>
      <c r="K80" s="52"/>
      <c r="M80" s="51"/>
      <c r="N80" s="51"/>
      <c r="O80" s="95">
        <v>43738</v>
      </c>
      <c r="P80" s="63">
        <v>0.58448198006686813</v>
      </c>
      <c r="R80" s="63">
        <v>0.50382025789127094</v>
      </c>
      <c r="S80" s="63">
        <v>-7.106442291340645E-2</v>
      </c>
      <c r="T80" s="63">
        <v>0.11570915218848674</v>
      </c>
      <c r="U80" s="63">
        <v>0.4591755286161906</v>
      </c>
      <c r="V80" s="63">
        <v>1</v>
      </c>
    </row>
    <row r="81" spans="1:22">
      <c r="A81" s="73">
        <v>43830</v>
      </c>
      <c r="B81" s="56">
        <f ca="1">INDEX(Calculations_forecast!$1:$99,MATCH("Fiscal_Impact",Calculations_forecast!$B:$B,0),MATCH($A81,Calculations_forecast!$9:$9,0))</f>
        <v>0.36037540302848148</v>
      </c>
      <c r="C81" s="56"/>
      <c r="D81" s="56">
        <f ca="1">INDEX(Calculations_forecast!$1:$99,MATCH("Fiscal_Impact_bars",Calculations_forecast!$B:$B,0),MATCH($A81,Calculations_forecast!$9:$9,0))</f>
        <v>0.3865923175147179</v>
      </c>
      <c r="E81" s="56">
        <f xml:space="preserve"> INDEX(Calculations_forecast!$1:$99,MATCH("Federal Contribution to Real GDP Growth",Calculations_forecast!$B:$B,0),MATCH($A81,Calculations_forecast!$9:$9,0))</f>
        <v>1.7718629458177839E-2</v>
      </c>
      <c r="F81" s="56">
        <f xml:space="preserve"> INDEX(Calculations_forecast!$1:$99,MATCH("S&amp;L Contribution to Real GDP Growth",Calculations_forecast!$B:$B,0),MATCH($A81,Calculations_forecast!$9:$9,0))</f>
        <v>9.943894584183216E-2</v>
      </c>
      <c r="G81" s="56">
        <f ca="1" xml:space="preserve"> INDEX(Calculations_forecast!$1:$99,MATCH("Contribution of Consumption Growth to Real GDP",Calculations_forecast!$B:$B,0),MATCH($A81,Calculations_forecast!$9:$9,0))</f>
        <v>0.26943474221470787</v>
      </c>
      <c r="H81" s="56">
        <f t="shared" ca="1" si="1"/>
        <v>1</v>
      </c>
      <c r="I81" s="50"/>
      <c r="J81" s="51"/>
      <c r="K81" s="52"/>
      <c r="M81" s="51"/>
      <c r="N81" s="51"/>
      <c r="O81" s="95">
        <v>43829</v>
      </c>
      <c r="P81" s="63">
        <v>0.50546081918115204</v>
      </c>
      <c r="R81" s="63">
        <v>0.45707021580031104</v>
      </c>
      <c r="S81" s="63">
        <v>-0.18916908990226713</v>
      </c>
      <c r="T81" s="63">
        <v>0.10214125743238456</v>
      </c>
      <c r="U81" s="63">
        <v>0.54409804827019359</v>
      </c>
      <c r="V81" s="63">
        <v>1</v>
      </c>
    </row>
    <row r="82" spans="1:22">
      <c r="A82" s="73">
        <v>43921</v>
      </c>
      <c r="B82" s="56">
        <f ca="1">INDEX(Calculations_forecast!$1:$99,MATCH("Fiscal_Impact",Calculations_forecast!$B:$B,0),MATCH($A82,Calculations_forecast!$9:$9,0))</f>
        <v>0.35353078119918124</v>
      </c>
      <c r="C82" s="56"/>
      <c r="D82" s="56">
        <f ca="1">INDEX(Calculations_forecast!$1:$99,MATCH("Fiscal_Impact_bars",Calculations_forecast!$B:$B,0),MATCH($A82,Calculations_forecast!$9:$9,0))</f>
        <v>0.35662373588154905</v>
      </c>
      <c r="E82" s="56">
        <f xml:space="preserve"> INDEX(Calculations_forecast!$1:$99,MATCH("Federal Contribution to Real GDP Growth",Calculations_forecast!$B:$B,0),MATCH($A82,Calculations_forecast!$9:$9,0))</f>
        <v>1.8592022680458384E-2</v>
      </c>
      <c r="F82" s="56">
        <f xml:space="preserve"> INDEX(Calculations_forecast!$1:$99,MATCH("S&amp;L Contribution to Real GDP Growth",Calculations_forecast!$B:$B,0),MATCH($A82,Calculations_forecast!$9:$9,0))</f>
        <v>9.9135640611651157E-2</v>
      </c>
      <c r="G82" s="56">
        <f ca="1" xml:space="preserve"> INDEX(Calculations_forecast!$1:$99,MATCH("Contribution of Consumption Growth to Real GDP",Calculations_forecast!$B:$B,0),MATCH($A82,Calculations_forecast!$9:$9,0))</f>
        <v>0.23889607258943951</v>
      </c>
      <c r="H82" s="56">
        <f t="shared" ca="1" si="1"/>
        <v>1</v>
      </c>
      <c r="I82" s="50"/>
      <c r="J82" s="51"/>
      <c r="K82" s="52"/>
      <c r="M82" s="51"/>
      <c r="N82" s="51"/>
      <c r="O82" s="95">
        <v>43920</v>
      </c>
      <c r="P82" s="63">
        <v>0.35107265564847934</v>
      </c>
      <c r="R82" s="63">
        <v>-3.0469800142013725E-2</v>
      </c>
      <c r="S82" s="63">
        <v>-0.45287212222989609</v>
      </c>
      <c r="T82" s="63">
        <v>0.10625660677533684</v>
      </c>
      <c r="U82" s="63">
        <v>0.31614571531254554</v>
      </c>
      <c r="V82" s="63">
        <v>1</v>
      </c>
    </row>
    <row r="83" spans="1:22">
      <c r="A83" s="73">
        <v>44012</v>
      </c>
      <c r="B83" s="51">
        <f ca="1">INDEX(Calculations_forecast!$1:$99,MATCH("Fiscal_Impact",Calculations_forecast!$B:$B,0),MATCH($A83,Calculations_forecast!$9:$9,0))</f>
        <v>0.36929243319796079</v>
      </c>
      <c r="C83" s="52"/>
      <c r="D83" s="51">
        <f ca="1">INDEX(Calculations_forecast!$1:$99,MATCH("Fiscal_Impact_bars",Calculations_forecast!$B:$B,0),MATCH($A83,Calculations_forecast!$9:$9,0))</f>
        <v>0.39105665606884732</v>
      </c>
      <c r="E83" s="51">
        <f xml:space="preserve"> INDEX(Calculations_forecast!$1:$99,MATCH("Federal Contribution to Real GDP Growth",Calculations_forecast!$B:$B,0),MATCH($A83,Calculations_forecast!$9:$9,0))</f>
        <v>1.9431848254955551E-2</v>
      </c>
      <c r="F83" s="51">
        <f xml:space="preserve"> INDEX(Calculations_forecast!$1:$99,MATCH("S&amp;L Contribution to Real GDP Growth",Calculations_forecast!$B:$B,0),MATCH($A83,Calculations_forecast!$9:$9,0))</f>
        <v>9.6677290972677729E-2</v>
      </c>
      <c r="G83" s="51">
        <f ca="1" xml:space="preserve"> INDEX(Calculations_forecast!$1:$99,MATCH("Contribution of Consumption Growth to Real GDP",Calculations_forecast!$B:$B,0),MATCH($A83,Calculations_forecast!$9:$9,0))</f>
        <v>0.27494751684121405</v>
      </c>
      <c r="H83" s="51">
        <f t="shared" ca="1" si="1"/>
        <v>1</v>
      </c>
      <c r="I83" s="50"/>
      <c r="J83" s="51"/>
      <c r="K83" s="52"/>
      <c r="M83" s="51"/>
      <c r="N83" s="51"/>
      <c r="O83" s="95">
        <v>44012</v>
      </c>
      <c r="P83" s="63">
        <v>0.22988977134075314</v>
      </c>
      <c r="R83" s="63">
        <v>-1.0861588186555644E-2</v>
      </c>
      <c r="S83" s="63">
        <v>-0.13784868277787138</v>
      </c>
      <c r="T83" s="63">
        <v>0.10269796268249076</v>
      </c>
      <c r="U83" s="63">
        <v>2.4289131908824972E-2</v>
      </c>
      <c r="V83" s="63">
        <v>1</v>
      </c>
    </row>
    <row r="84" spans="1:22">
      <c r="A84" s="73">
        <v>44104</v>
      </c>
      <c r="B84" s="51">
        <f ca="1">INDEX(Calculations_forecast!$1:$99,MATCH("Fiscal_Impact",Calculations_forecast!$B:$B,0),MATCH($A84,Calculations_forecast!$9:$9,0))</f>
        <v>0.38023962117848564</v>
      </c>
      <c r="C84" s="52"/>
      <c r="D84" s="51">
        <f ca="1">INDEX(Calculations_forecast!$1:$99,MATCH("Fiscal_Impact_bars",Calculations_forecast!$B:$B,0),MATCH($A84,Calculations_forecast!$9:$9,0))</f>
        <v>0.38668577524882808</v>
      </c>
      <c r="E84" s="51">
        <f xml:space="preserve"> INDEX(Calculations_forecast!$1:$99,MATCH("Federal Contribution to Real GDP Growth",Calculations_forecast!$B:$B,0),MATCH($A84,Calculations_forecast!$9:$9,0))</f>
        <v>-2.5433403675164692E-2</v>
      </c>
      <c r="F84" s="51">
        <f xml:space="preserve"> INDEX(Calculations_forecast!$1:$99,MATCH("S&amp;L Contribution to Real GDP Growth",Calculations_forecast!$B:$B,0),MATCH($A84,Calculations_forecast!$9:$9,0))</f>
        <v>9.2100564505371227E-2</v>
      </c>
      <c r="G84" s="51">
        <f ca="1" xml:space="preserve"> INDEX(Calculations_forecast!$1:$99,MATCH("Contribution of Consumption Growth to Real GDP",Calculations_forecast!$B:$B,0),MATCH($A84,Calculations_forecast!$9:$9,0))</f>
        <v>0.32001861441862156</v>
      </c>
      <c r="H84" s="51">
        <f t="shared" ca="1" si="1"/>
        <v>1</v>
      </c>
      <c r="I84" s="50"/>
      <c r="J84" s="51"/>
      <c r="K84" s="52"/>
      <c r="M84" s="51"/>
      <c r="N84" s="51"/>
      <c r="O84" s="95">
        <v>44104</v>
      </c>
      <c r="P84" s="63">
        <v>0.11763815994728892</v>
      </c>
      <c r="R84" s="63">
        <v>5.4813812317414022E-2</v>
      </c>
      <c r="S84" s="63">
        <v>-4.0783859632189161E-2</v>
      </c>
      <c r="T84" s="63">
        <v>0.10236599226672286</v>
      </c>
      <c r="U84" s="63">
        <v>-6.7683203171196695E-3</v>
      </c>
      <c r="V84" s="63">
        <v>1</v>
      </c>
    </row>
    <row r="85" spans="1:22">
      <c r="A85" s="73">
        <v>44196</v>
      </c>
      <c r="B85" s="51">
        <f ca="1">INDEX(Calculations_forecast!$1:$99,MATCH("Fiscal_Impact",Calculations_forecast!$B:$B,0),MATCH($A85,Calculations_forecast!$9:$9,0))</f>
        <v>0.38322645416662415</v>
      </c>
      <c r="C85" s="52"/>
      <c r="D85" s="51">
        <f ca="1">INDEX(Calculations_forecast!$1:$99,MATCH("Fiscal_Impact_bars",Calculations_forecast!$B:$B,0),MATCH($A85,Calculations_forecast!$9:$9,0))</f>
        <v>0.39853964946727205</v>
      </c>
      <c r="E85" s="51">
        <f xml:space="preserve"> INDEX(Calculations_forecast!$1:$99,MATCH("Federal Contribution to Real GDP Growth",Calculations_forecast!$B:$B,0),MATCH($A85,Calculations_forecast!$9:$9,0))</f>
        <v>-7.8155120778147617E-3</v>
      </c>
      <c r="F85" s="51">
        <f xml:space="preserve"> INDEX(Calculations_forecast!$1:$99,MATCH("S&amp;L Contribution to Real GDP Growth",Calculations_forecast!$B:$B,0),MATCH($A85,Calculations_forecast!$9:$9,0))</f>
        <v>9.188599997823127E-2</v>
      </c>
      <c r="G85" s="51">
        <f ca="1" xml:space="preserve"> INDEX(Calculations_forecast!$1:$99,MATCH("Contribution of Consumption Growth to Real GDP",Calculations_forecast!$B:$B,0),MATCH($A85,Calculations_forecast!$9:$9,0))</f>
        <v>0.31446916156685556</v>
      </c>
      <c r="H85" s="51">
        <f t="shared" ca="1" si="1"/>
        <v>1</v>
      </c>
      <c r="I85" s="50"/>
      <c r="J85" s="51"/>
      <c r="K85" s="52"/>
      <c r="M85" s="51"/>
      <c r="N85" s="51"/>
      <c r="O85" s="95">
        <v>44195</v>
      </c>
      <c r="P85" s="63">
        <v>3.4881401083846006E-3</v>
      </c>
      <c r="R85" s="63">
        <v>4.7013644469375004E-4</v>
      </c>
      <c r="S85" s="63">
        <v>-1.4963002802228405E-2</v>
      </c>
      <c r="T85" s="63">
        <v>9.1517387546621601E-2</v>
      </c>
      <c r="U85" s="63">
        <v>-7.6084248299699439E-2</v>
      </c>
      <c r="V85" s="63">
        <v>1</v>
      </c>
    </row>
    <row r="86" spans="1:22">
      <c r="A86" s="73">
        <v>44286</v>
      </c>
      <c r="B86" s="51">
        <f ca="1">INDEX(Calculations_forecast!$1:$99,MATCH("Fiscal_Impact",Calculations_forecast!$B:$B,0),MATCH($A86,Calculations_forecast!$9:$9,0))</f>
        <v>0.37960504429978631</v>
      </c>
      <c r="C86" s="52"/>
      <c r="D86" s="51">
        <f ca="1">INDEX(Calculations_forecast!$1:$99,MATCH("Fiscal_Impact_bars",Calculations_forecast!$B:$B,0),MATCH($A86,Calculations_forecast!$9:$9,0))</f>
        <v>0.34213809641419779</v>
      </c>
      <c r="E86" s="51">
        <f xml:space="preserve"> INDEX(Calculations_forecast!$1:$99,MATCH("Federal Contribution to Real GDP Growth",Calculations_forecast!$B:$B,0),MATCH($A86,Calculations_forecast!$9:$9,0))</f>
        <v>5.8505668580608391E-3</v>
      </c>
      <c r="F86" s="51">
        <f xml:space="preserve"> INDEX(Calculations_forecast!$1:$99,MATCH("S&amp;L Contribution to Real GDP Growth",Calculations_forecast!$B:$B,0),MATCH($A86,Calculations_forecast!$9:$9,0))</f>
        <v>9.1679866107597083E-2</v>
      </c>
      <c r="G86" s="51">
        <f ca="1" xml:space="preserve"> INDEX(Calculations_forecast!$1:$99,MATCH("Contribution of Consumption Growth to Real GDP",Calculations_forecast!$B:$B,0),MATCH($A86,Calculations_forecast!$9:$9,0))</f>
        <v>0.24460766344853985</v>
      </c>
      <c r="H86" s="51">
        <f t="shared" ca="1" si="1"/>
        <v>1</v>
      </c>
      <c r="I86" s="50"/>
      <c r="J86" s="51"/>
      <c r="K86" s="52"/>
      <c r="M86" s="51"/>
      <c r="N86" s="51"/>
      <c r="O86" s="95">
        <v>44285</v>
      </c>
      <c r="P86" s="63">
        <v>3.2982103166303976E-2</v>
      </c>
      <c r="R86" s="63">
        <v>8.7506052089663777E-2</v>
      </c>
      <c r="S86" s="63">
        <v>4.376199686655332E-2</v>
      </c>
      <c r="T86" s="63">
        <v>9.1996704303633395E-2</v>
      </c>
      <c r="U86" s="63">
        <v>-4.825264908052293E-2</v>
      </c>
      <c r="V86" s="63">
        <v>1</v>
      </c>
    </row>
    <row r="87" spans="1:22">
      <c r="A87" s="73">
        <v>44377</v>
      </c>
      <c r="B87" s="51">
        <f ca="1">INDEX(Calculations_forecast!$1:$99,MATCH("Fiscal_Impact",Calculations_forecast!$B:$B,0),MATCH($A87,Calculations_forecast!$9:$9,0))</f>
        <v>0.37509294115024594</v>
      </c>
      <c r="C87" s="52"/>
      <c r="D87" s="51">
        <f ca="1">INDEX(Calculations_forecast!$1:$99,MATCH("Fiscal_Impact_bars",Calculations_forecast!$B:$B,0),MATCH($A87,Calculations_forecast!$9:$9,0))</f>
        <v>0.3730082434706859</v>
      </c>
      <c r="E87" s="51">
        <f xml:space="preserve"> INDEX(Calculations_forecast!$1:$99,MATCH("Federal Contribution to Real GDP Growth",Calculations_forecast!$B:$B,0),MATCH($A87,Calculations_forecast!$9:$9,0))</f>
        <v>5.8255849770509982E-3</v>
      </c>
      <c r="F87" s="51">
        <f xml:space="preserve"> INDEX(Calculations_forecast!$1:$99,MATCH("S&amp;L Contribution to Real GDP Growth",Calculations_forecast!$B:$B,0),MATCH($A87,Calculations_forecast!$9:$9,0))</f>
        <v>8.9333022622655217E-2</v>
      </c>
      <c r="G87" s="51">
        <f ca="1" xml:space="preserve"> INDEX(Calculations_forecast!$1:$99,MATCH("Contribution of Consumption Growth to Real GDP",Calculations_forecast!$B:$B,0),MATCH($A87,Calculations_forecast!$9:$9,0))</f>
        <v>0.27784963587097966</v>
      </c>
      <c r="H87" s="51">
        <f t="shared" ca="1" si="1"/>
        <v>1</v>
      </c>
      <c r="I87" s="50"/>
      <c r="J87" s="51"/>
      <c r="K87" s="52"/>
      <c r="M87" s="51"/>
      <c r="N87" s="51"/>
      <c r="O87" s="95">
        <v>44377</v>
      </c>
      <c r="P87" s="63">
        <v>5.4795823462860493E-2</v>
      </c>
      <c r="R87" s="63">
        <v>7.6393292999670445E-2</v>
      </c>
      <c r="S87" s="63">
        <v>-1.755892154925397E-2</v>
      </c>
      <c r="T87" s="63">
        <v>8.9416537598035126E-2</v>
      </c>
      <c r="U87" s="63">
        <v>4.5356769508892924E-3</v>
      </c>
      <c r="V87" s="63">
        <v>1</v>
      </c>
    </row>
    <row r="88" spans="1:22">
      <c r="A88" s="73">
        <v>44469</v>
      </c>
      <c r="B88" s="51">
        <f ca="1">INDEX(Calculations_forecast!$1:$99,MATCH("Fiscal_Impact",Calculations_forecast!$B:$B,0),MATCH($A88,Calculations_forecast!$9:$9,0))</f>
        <v>0.36993720397346075</v>
      </c>
      <c r="C88" s="52"/>
      <c r="D88" s="51">
        <f ca="1">INDEX(Calculations_forecast!$1:$99,MATCH("Fiscal_Impact_bars",Calculations_forecast!$B:$B,0),MATCH($A88,Calculations_forecast!$9:$9,0))</f>
        <v>0.36606282654168731</v>
      </c>
      <c r="E88" s="51">
        <f xml:space="preserve"> INDEX(Calculations_forecast!$1:$99,MATCH("Federal Contribution to Real GDP Growth",Calculations_forecast!$B:$B,0),MATCH($A88,Calculations_forecast!$9:$9,0))</f>
        <v>-9.6436369707669344E-3</v>
      </c>
      <c r="F88" s="51">
        <f xml:space="preserve"> INDEX(Calculations_forecast!$1:$99,MATCH("S&amp;L Contribution to Real GDP Growth",Calculations_forecast!$B:$B,0),MATCH($A88,Calculations_forecast!$9:$9,0))</f>
        <v>8.7007305084618819E-2</v>
      </c>
      <c r="G88" s="51">
        <f ca="1" xml:space="preserve"> INDEX(Calculations_forecast!$1:$99,MATCH("Contribution of Consumption Growth to Real GDP",Calculations_forecast!$B:$B,0),MATCH($A88,Calculations_forecast!$9:$9,0))</f>
        <v>0.28869915842783545</v>
      </c>
      <c r="H88" s="51">
        <f t="shared" ca="1" si="1"/>
        <v>1</v>
      </c>
      <c r="I88" s="50"/>
      <c r="J88" s="51"/>
      <c r="K88" s="52"/>
      <c r="M88" s="51"/>
      <c r="N88" s="51"/>
      <c r="O88" s="95">
        <v>44469</v>
      </c>
      <c r="P88" s="63">
        <v>5.8562710350761576E-2</v>
      </c>
      <c r="R88" s="63">
        <v>6.988135986901832E-2</v>
      </c>
      <c r="S88" s="63">
        <v>-1.8780745816180885E-2</v>
      </c>
      <c r="T88" s="63">
        <v>8.7593546687384116E-2</v>
      </c>
      <c r="U88" s="63">
        <v>1.0685589978150958E-3</v>
      </c>
      <c r="V88" s="63">
        <v>1</v>
      </c>
    </row>
    <row r="89" spans="1:22">
      <c r="A89" s="73">
        <v>44561</v>
      </c>
      <c r="B89" s="51">
        <f ca="1">INDEX(Calculations_forecast!$1:$99,MATCH("Fiscal_Impact",Calculations_forecast!$B:$B,0),MATCH($A89,Calculations_forecast!$9:$9,0))</f>
        <v>0.35850032634012796</v>
      </c>
      <c r="C89" s="52"/>
      <c r="D89" s="51">
        <f ca="1">INDEX(Calculations_forecast!$1:$99,MATCH("Fiscal_Impact_bars",Calculations_forecast!$B:$B,0),MATCH($A89,Calculations_forecast!$9:$9,0))</f>
        <v>0.3527921389339409</v>
      </c>
      <c r="E89" s="51">
        <f xml:space="preserve"> INDEX(Calculations_forecast!$1:$99,MATCH("Federal Contribution to Real GDP Growth",Calculations_forecast!$B:$B,0),MATCH($A89,Calculations_forecast!$9:$9,0))</f>
        <v>-1.1520441272017557E-2</v>
      </c>
      <c r="F89" s="51">
        <f xml:space="preserve"> INDEX(Calculations_forecast!$1:$99,MATCH("S&amp;L Contribution to Real GDP Growth",Calculations_forecast!$B:$B,0),MATCH($A89,Calculations_forecast!$9:$9,0))</f>
        <v>8.682197953798805E-2</v>
      </c>
      <c r="G89" s="51">
        <f ca="1" xml:space="preserve"> INDEX(Calculations_forecast!$1:$99,MATCH("Contribution of Consumption Growth to Real GDP",Calculations_forecast!$B:$B,0),MATCH($A89,Calculations_forecast!$9:$9,0))</f>
        <v>0.27749060066797038</v>
      </c>
      <c r="H89" s="51">
        <f t="shared" ca="1" si="1"/>
        <v>1</v>
      </c>
      <c r="I89" s="50"/>
      <c r="J89" s="51"/>
      <c r="K89" s="52"/>
      <c r="M89" s="51"/>
      <c r="N89" s="51"/>
      <c r="O89" s="95">
        <v>44560</v>
      </c>
      <c r="P89" s="63">
        <v>6.9047487157452556E-2</v>
      </c>
      <c r="R89" s="63">
        <v>4.2409243671457653E-2</v>
      </c>
      <c r="S89" s="63">
        <v>-4.1729538779057759E-2</v>
      </c>
      <c r="T89" s="63">
        <v>8.5980852072168448E-2</v>
      </c>
      <c r="U89" s="63">
        <v>-1.8420696216530359E-3</v>
      </c>
      <c r="V89" s="63">
        <v>1</v>
      </c>
    </row>
    <row r="90" spans="1:22">
      <c r="A90" s="73">
        <v>44651</v>
      </c>
      <c r="B90" s="51">
        <f ca="1">INDEX(Calculations_forecast!$1:$99,MATCH("Fiscal_Impact",Calculations_forecast!$B:$B,0),MATCH($A90,Calculations_forecast!$9:$9,0))</f>
        <v>0.34307272146984835</v>
      </c>
      <c r="C90" s="52"/>
      <c r="D90" s="51">
        <f ca="1">INDEX(Calculations_forecast!$1:$99,MATCH("Fiscal_Impact_bars",Calculations_forecast!$B:$B,0),MATCH($A90,Calculations_forecast!$9:$9,0))</f>
        <v>0.28042767693307935</v>
      </c>
      <c r="E90" s="51">
        <f xml:space="preserve"> INDEX(Calculations_forecast!$1:$99,MATCH("Federal Contribution to Real GDP Growth",Calculations_forecast!$B:$B,0),MATCH($A90,Calculations_forecast!$9:$9,0))</f>
        <v>-9.050643784635537E-2</v>
      </c>
      <c r="F90" s="51">
        <f xml:space="preserve"> INDEX(Calculations_forecast!$1:$99,MATCH("S&amp;L Contribution to Real GDP Growth",Calculations_forecast!$B:$B,0),MATCH($A90,Calculations_forecast!$9:$9,0))</f>
        <v>8.8759448421403014E-2</v>
      </c>
      <c r="G90" s="51">
        <f ca="1" xml:space="preserve"> INDEX(Calculations_forecast!$1:$99,MATCH("Contribution of Consumption Growth to Real GDP",Calculations_forecast!$B:$B,0),MATCH($A90,Calculations_forecast!$9:$9,0))</f>
        <v>0.28217466635803173</v>
      </c>
      <c r="H90" s="51">
        <f t="shared" ca="1" si="1"/>
        <v>1</v>
      </c>
      <c r="I90" s="50"/>
      <c r="J90" s="51"/>
      <c r="K90" s="52"/>
      <c r="M90" s="51"/>
      <c r="N90" s="51"/>
      <c r="O90" s="95">
        <v>44650</v>
      </c>
      <c r="P90" s="63">
        <v>9.5826663886274172E-2</v>
      </c>
      <c r="R90" s="63">
        <v>0.1946227590049503</v>
      </c>
      <c r="S90" s="63">
        <v>4.4058727435138889E-2</v>
      </c>
      <c r="T90" s="63">
        <v>8.5703529747205978E-2</v>
      </c>
      <c r="U90" s="63">
        <v>6.4860501822605443E-2</v>
      </c>
      <c r="V90" s="63">
        <v>1</v>
      </c>
    </row>
    <row r="91" spans="1:22">
      <c r="A91" s="73"/>
      <c r="B91" s="51"/>
      <c r="C91" s="52"/>
      <c r="D91" s="51"/>
      <c r="E91" s="51"/>
      <c r="F91" s="51"/>
      <c r="G91" s="51"/>
      <c r="H91" s="51"/>
      <c r="I91" s="50"/>
      <c r="J91" s="51"/>
      <c r="K91" s="52"/>
      <c r="M91" s="51"/>
      <c r="N91" s="51"/>
      <c r="O91" s="95">
        <v>44742</v>
      </c>
      <c r="P91" s="63">
        <v>0.11635173484633102</v>
      </c>
      <c r="R91" s="63">
        <v>0.15849357683989782</v>
      </c>
      <c r="S91" s="63">
        <v>-5.0988140381411577E-2</v>
      </c>
      <c r="T91" s="63">
        <v>8.4832439193832598E-2</v>
      </c>
      <c r="U91" s="63">
        <v>0.12464927802747679</v>
      </c>
      <c r="V91" s="63">
        <v>1</v>
      </c>
    </row>
    <row r="92" spans="1:22">
      <c r="A92" s="73"/>
      <c r="B92" s="51"/>
      <c r="C92" s="52"/>
      <c r="D92" s="51"/>
      <c r="E92" s="51"/>
      <c r="F92" s="51"/>
      <c r="G92" s="51"/>
      <c r="H92" s="51"/>
      <c r="I92" s="50"/>
      <c r="J92" s="51"/>
      <c r="K92" s="52"/>
      <c r="M92" s="51"/>
      <c r="N92" s="51"/>
      <c r="O92" s="95">
        <v>44834</v>
      </c>
      <c r="P92" s="63">
        <v>0.16004594723777338</v>
      </c>
      <c r="R92" s="63">
        <v>0.24465820943478783</v>
      </c>
      <c r="S92" s="63">
        <v>-2.8439234916692712E-2</v>
      </c>
      <c r="T92" s="63">
        <v>8.2351478228834873E-2</v>
      </c>
      <c r="U92" s="63">
        <v>0.19074596612264566</v>
      </c>
      <c r="V92" s="63">
        <v>1</v>
      </c>
    </row>
    <row r="93" spans="1:22">
      <c r="A93" s="73"/>
      <c r="B93" s="51"/>
      <c r="C93" s="52"/>
      <c r="D93" s="51"/>
      <c r="E93" s="51"/>
      <c r="F93" s="51"/>
      <c r="G93" s="51"/>
      <c r="H93" s="51"/>
      <c r="I93" s="50"/>
      <c r="J93" s="51"/>
      <c r="K93" s="52"/>
      <c r="M93" s="51"/>
      <c r="N93" s="51"/>
      <c r="O93" s="95">
        <v>44925</v>
      </c>
      <c r="P93" s="63">
        <v>0.22964089343406968</v>
      </c>
      <c r="R93" s="63">
        <v>0.32078902845664287</v>
      </c>
      <c r="S93" s="63">
        <v>-1.4848969507150553E-2</v>
      </c>
      <c r="T93" s="63">
        <v>8.0300471135663853E-2</v>
      </c>
      <c r="U93" s="63">
        <v>0.25533752682812955</v>
      </c>
      <c r="V93" s="63">
        <v>1</v>
      </c>
    </row>
    <row r="94" spans="1:22">
      <c r="A94" s="73"/>
      <c r="B94" s="51"/>
      <c r="C94" s="52"/>
      <c r="D94" s="51"/>
      <c r="E94" s="51"/>
      <c r="F94" s="51"/>
      <c r="G94" s="51"/>
      <c r="H94" s="51"/>
      <c r="I94" s="50"/>
      <c r="J94" s="51"/>
      <c r="K94" s="52"/>
      <c r="M94" s="51"/>
      <c r="N94" s="51"/>
      <c r="O94" s="95">
        <v>45015</v>
      </c>
      <c r="P94" s="63">
        <v>0.28062082328555826</v>
      </c>
      <c r="R94" s="63">
        <v>0.39854247841090457</v>
      </c>
      <c r="S94" s="63">
        <v>7.8052479763028634E-2</v>
      </c>
      <c r="T94" s="63">
        <v>7.9484948121127524E-2</v>
      </c>
      <c r="U94" s="63">
        <v>0.24100505052674842</v>
      </c>
      <c r="V94" s="63">
        <v>1</v>
      </c>
    </row>
    <row r="95" spans="1:22">
      <c r="A95" s="73"/>
      <c r="B95" s="51"/>
      <c r="C95" s="52"/>
      <c r="D95" s="51"/>
      <c r="E95" s="51"/>
      <c r="F95" s="51"/>
      <c r="G95" s="51"/>
      <c r="H95" s="51"/>
      <c r="I95" s="50"/>
      <c r="J95" s="51"/>
      <c r="K95" s="52"/>
      <c r="M95" s="51"/>
      <c r="N95" s="51"/>
      <c r="O95" s="95">
        <v>45107</v>
      </c>
      <c r="P95" s="63">
        <v>0.31552344343037753</v>
      </c>
      <c r="R95" s="63">
        <v>0.29810405741917489</v>
      </c>
      <c r="S95" s="63">
        <v>1.3138856054429697E-3</v>
      </c>
      <c r="T95" s="63">
        <v>7.6572126993334141E-2</v>
      </c>
      <c r="U95" s="63">
        <v>0.22021804482039775</v>
      </c>
      <c r="V95" s="63">
        <v>1</v>
      </c>
    </row>
    <row r="96" spans="1:22">
      <c r="A96" s="73"/>
      <c r="B96" s="51"/>
      <c r="C96" s="52"/>
      <c r="D96" s="51"/>
      <c r="E96" s="51"/>
      <c r="F96" s="51"/>
      <c r="G96" s="51"/>
      <c r="H96" s="51"/>
      <c r="I96" s="50"/>
      <c r="J96" s="51"/>
      <c r="K96" s="52"/>
      <c r="M96" s="51"/>
      <c r="N96" s="51"/>
      <c r="O96" s="95">
        <v>45199</v>
      </c>
      <c r="P96" s="63">
        <v>0.32367023408505358</v>
      </c>
      <c r="R96" s="63">
        <v>0.27724537205349209</v>
      </c>
      <c r="S96" s="63">
        <v>-2.7798699423200626E-3</v>
      </c>
      <c r="T96" s="63">
        <v>7.5570277824707585E-2</v>
      </c>
      <c r="U96" s="63">
        <v>0.20445496417110454</v>
      </c>
      <c r="V96" s="63">
        <v>1</v>
      </c>
    </row>
    <row r="97" spans="1:22">
      <c r="A97" s="73"/>
      <c r="B97" s="51"/>
      <c r="C97" s="52"/>
      <c r="D97" s="51"/>
      <c r="E97" s="51"/>
      <c r="F97" s="51"/>
      <c r="G97" s="51"/>
      <c r="H97" s="51"/>
      <c r="I97" s="50"/>
      <c r="J97" s="51"/>
      <c r="K97" s="52"/>
      <c r="M97" s="51"/>
      <c r="N97" s="51"/>
      <c r="O97" s="95">
        <v>45290</v>
      </c>
      <c r="P97" s="63">
        <v>0.30873285938686384</v>
      </c>
      <c r="R97" s="63">
        <v>0.26103952966388377</v>
      </c>
      <c r="S97" s="63">
        <v>-8.4551308261520146E-4</v>
      </c>
      <c r="T97" s="63">
        <v>7.3601845687802994E-2</v>
      </c>
      <c r="U97" s="63">
        <v>0.18828319705869595</v>
      </c>
      <c r="V97" s="63">
        <v>1</v>
      </c>
    </row>
    <row r="98" spans="1:22">
      <c r="A98" s="73"/>
      <c r="B98" s="51"/>
      <c r="C98" s="52"/>
      <c r="D98" s="51"/>
      <c r="E98" s="51"/>
      <c r="F98" s="51"/>
      <c r="G98" s="51"/>
      <c r="H98" s="51"/>
      <c r="I98" s="50"/>
      <c r="J98" s="51"/>
      <c r="K98" s="52"/>
      <c r="M98" s="51"/>
      <c r="N98" s="51"/>
      <c r="O98" s="95">
        <v>45381</v>
      </c>
      <c r="P98" s="63">
        <v>0.29328211618502675</v>
      </c>
      <c r="R98" s="63">
        <v>0.33673950560355626</v>
      </c>
      <c r="S98" s="63">
        <v>7.1005770550207001E-2</v>
      </c>
      <c r="T98" s="63">
        <v>7.2453653399403739E-2</v>
      </c>
      <c r="U98" s="63">
        <v>0.19328008165394547</v>
      </c>
      <c r="V98" s="63">
        <v>1</v>
      </c>
    </row>
    <row r="99" spans="1:22">
      <c r="A99" s="73"/>
      <c r="B99" s="51"/>
      <c r="C99" s="52"/>
      <c r="D99" s="51"/>
      <c r="E99" s="51"/>
      <c r="F99" s="51"/>
      <c r="G99" s="51"/>
      <c r="H99" s="51"/>
      <c r="I99" s="50"/>
      <c r="J99" s="51"/>
      <c r="K99" s="52"/>
      <c r="M99" s="51"/>
      <c r="N99" s="51"/>
      <c r="O99" s="95">
        <v>45473</v>
      </c>
      <c r="P99" s="63">
        <v>0.28594648554836777</v>
      </c>
      <c r="R99" s="63">
        <v>0.26876153487253907</v>
      </c>
      <c r="S99" s="63">
        <v>5.6261493364258087E-5</v>
      </c>
      <c r="T99" s="63">
        <v>6.9739342798926504E-2</v>
      </c>
      <c r="U99" s="63">
        <v>0.19896593058024828</v>
      </c>
      <c r="V99" s="63">
        <v>1</v>
      </c>
    </row>
    <row r="100" spans="1:22">
      <c r="A100" s="73"/>
      <c r="B100" s="51"/>
      <c r="C100" s="52"/>
      <c r="D100" s="51"/>
      <c r="E100" s="51"/>
      <c r="F100" s="51"/>
      <c r="G100" s="51"/>
      <c r="H100" s="51"/>
      <c r="I100" s="50"/>
      <c r="J100" s="51"/>
      <c r="K100" s="52"/>
      <c r="M100" s="51"/>
      <c r="N100" s="51"/>
      <c r="O100" s="95">
        <v>45565</v>
      </c>
      <c r="P100" s="63">
        <v>0.28413459191335938</v>
      </c>
      <c r="R100" s="63">
        <v>0.26999779751345837</v>
      </c>
      <c r="S100" s="63">
        <v>4.0819347266647819E-3</v>
      </c>
      <c r="T100" s="63">
        <v>6.7870954298085734E-2</v>
      </c>
      <c r="U100" s="63">
        <v>0.19804490848870784</v>
      </c>
      <c r="V100" s="63">
        <v>1</v>
      </c>
    </row>
    <row r="101" spans="1:22">
      <c r="A101" s="73"/>
      <c r="B101" s="51"/>
      <c r="C101" s="52"/>
      <c r="D101" s="51"/>
      <c r="E101" s="51"/>
      <c r="F101" s="51"/>
      <c r="G101" s="51"/>
      <c r="H101" s="51"/>
      <c r="I101" s="50"/>
      <c r="J101" s="51"/>
      <c r="K101" s="52"/>
      <c r="M101" s="51"/>
      <c r="N101" s="51"/>
      <c r="O101" s="95">
        <v>45656</v>
      </c>
      <c r="P101" s="63">
        <v>0.28540004818822523</v>
      </c>
      <c r="R101" s="63">
        <v>0.26610135476334734</v>
      </c>
      <c r="S101" s="63">
        <v>3.2774049322098317E-3</v>
      </c>
      <c r="T101" s="63">
        <v>6.5991468977977266E-2</v>
      </c>
      <c r="U101" s="63">
        <v>0.19683248085316024</v>
      </c>
      <c r="V101" s="63">
        <v>1</v>
      </c>
    </row>
    <row r="102" spans="1:22">
      <c r="A102" s="73"/>
      <c r="B102" s="51"/>
      <c r="C102" s="52"/>
      <c r="D102" s="51"/>
      <c r="E102" s="51"/>
      <c r="F102" s="51"/>
      <c r="G102" s="51"/>
      <c r="H102" s="51"/>
      <c r="I102" s="50"/>
      <c r="J102" s="51"/>
      <c r="K102" s="52"/>
      <c r="M102" s="51"/>
      <c r="N102" s="51"/>
      <c r="O102" s="95">
        <v>45746</v>
      </c>
      <c r="P102" s="63">
        <v>0.28685931869391701</v>
      </c>
      <c r="R102" s="63">
        <v>0.34257658762632348</v>
      </c>
      <c r="S102" s="63">
        <v>7.8929111074997602E-2</v>
      </c>
      <c r="T102" s="63">
        <v>6.4829358385432398E-2</v>
      </c>
      <c r="U102" s="63">
        <v>0.19881811816589345</v>
      </c>
      <c r="V102" s="63">
        <v>1</v>
      </c>
    </row>
    <row r="103" spans="1:22">
      <c r="A103" s="73"/>
      <c r="B103" s="51"/>
      <c r="C103" s="52"/>
      <c r="D103" s="51"/>
      <c r="E103" s="51"/>
      <c r="F103" s="51"/>
      <c r="G103" s="51"/>
      <c r="H103" s="51"/>
      <c r="I103" s="50"/>
      <c r="J103" s="51"/>
      <c r="K103" s="52"/>
      <c r="M103" s="51"/>
      <c r="N103" s="51"/>
      <c r="O103" s="95">
        <v>45838</v>
      </c>
      <c r="P103" s="63">
        <v>0.28719642692196373</v>
      </c>
      <c r="R103" s="63">
        <v>0.27010996778472568</v>
      </c>
      <c r="S103" s="63">
        <v>5.9914142449913931E-3</v>
      </c>
      <c r="T103" s="63">
        <v>6.2219104294313723E-2</v>
      </c>
      <c r="U103" s="63">
        <v>0.20189944924542055</v>
      </c>
      <c r="V103" s="63">
        <v>1</v>
      </c>
    </row>
    <row r="104" spans="1:22">
      <c r="A104" s="73"/>
      <c r="B104" s="51"/>
      <c r="C104" s="52"/>
      <c r="D104" s="51"/>
      <c r="E104" s="51"/>
      <c r="F104" s="51"/>
      <c r="G104" s="51"/>
      <c r="H104" s="51"/>
      <c r="I104" s="50"/>
      <c r="J104" s="51"/>
      <c r="K104" s="52"/>
      <c r="M104" s="51"/>
      <c r="N104" s="51"/>
      <c r="O104" s="95">
        <v>45930</v>
      </c>
      <c r="P104" s="63">
        <v>0.28963130456101982</v>
      </c>
      <c r="R104" s="63">
        <v>0.27973730806968283</v>
      </c>
      <c r="S104" s="63">
        <v>6.3420373821675285E-3</v>
      </c>
      <c r="T104" s="63">
        <v>6.8424156870940028E-2</v>
      </c>
      <c r="U104" s="63">
        <v>0.20497111381657529</v>
      </c>
      <c r="V104" s="63">
        <v>1</v>
      </c>
    </row>
    <row r="105" spans="1:22">
      <c r="A105" s="73"/>
      <c r="B105" s="51"/>
      <c r="C105" s="52"/>
      <c r="D105" s="51"/>
      <c r="E105" s="51"/>
      <c r="F105" s="51"/>
      <c r="G105" s="51"/>
      <c r="H105" s="51"/>
      <c r="I105" s="50"/>
      <c r="J105" s="51"/>
      <c r="K105" s="52"/>
      <c r="M105" s="51"/>
      <c r="N105" s="51"/>
      <c r="O105" s="95">
        <v>46021</v>
      </c>
      <c r="P105" s="63">
        <v>0.29460895102813545</v>
      </c>
      <c r="R105" s="63">
        <v>0.2860119406318099</v>
      </c>
      <c r="S105" s="63">
        <v>7.0181970651988102E-3</v>
      </c>
      <c r="T105" s="63">
        <v>7.0505656527337854E-2</v>
      </c>
      <c r="U105" s="63">
        <v>0.20848808703927321</v>
      </c>
      <c r="V105" s="63">
        <v>1</v>
      </c>
    </row>
    <row r="106" spans="1:22">
      <c r="A106" s="73"/>
      <c r="B106" s="51"/>
      <c r="C106" s="52"/>
      <c r="D106" s="51"/>
      <c r="E106" s="51"/>
      <c r="F106" s="51"/>
      <c r="G106" s="51"/>
      <c r="H106" s="51"/>
      <c r="I106" s="50"/>
      <c r="J106" s="51"/>
      <c r="K106" s="52"/>
      <c r="M106" s="51"/>
      <c r="N106" s="51"/>
      <c r="O106" s="95">
        <v>46111</v>
      </c>
      <c r="P106" s="63">
        <v>0.27969971977432256</v>
      </c>
      <c r="R106" s="63">
        <v>0.28293966261107178</v>
      </c>
      <c r="S106" s="63">
        <v>7.4566752328910579E-2</v>
      </c>
      <c r="T106" s="63">
        <v>6.9801428464907972E-2</v>
      </c>
      <c r="U106" s="63">
        <v>0.13857148181725323</v>
      </c>
      <c r="V106" s="63">
        <v>1</v>
      </c>
    </row>
    <row r="107" spans="1:22">
      <c r="A107" s="73"/>
      <c r="B107" s="51"/>
      <c r="C107" s="52"/>
      <c r="D107" s="51"/>
      <c r="E107" s="51"/>
      <c r="F107" s="51"/>
      <c r="G107" s="51"/>
      <c r="H107" s="51"/>
      <c r="I107" s="50"/>
      <c r="J107" s="51"/>
      <c r="K107" s="52"/>
      <c r="M107" s="51"/>
      <c r="N107" s="51"/>
      <c r="O107" s="95">
        <v>46203</v>
      </c>
      <c r="P107" s="63">
        <v>0.24829534052201907</v>
      </c>
      <c r="R107" s="63">
        <v>0.14449245077551159</v>
      </c>
      <c r="S107" s="63">
        <v>9.0966740955317552E-3</v>
      </c>
      <c r="T107" s="63">
        <v>6.8915014834732766E-2</v>
      </c>
      <c r="U107" s="63">
        <v>6.648076184524708E-2</v>
      </c>
      <c r="V107" s="63">
        <v>1</v>
      </c>
    </row>
    <row r="108" spans="1:22">
      <c r="A108" s="73"/>
      <c r="B108" s="51"/>
      <c r="C108" s="52"/>
      <c r="D108" s="51"/>
      <c r="E108" s="51"/>
      <c r="F108" s="51"/>
      <c r="G108" s="51"/>
      <c r="H108" s="51"/>
      <c r="I108" s="50"/>
      <c r="J108" s="51"/>
      <c r="K108" s="52"/>
      <c r="M108" s="51"/>
      <c r="N108" s="51"/>
      <c r="O108" s="95">
        <v>46295</v>
      </c>
      <c r="P108" s="63">
        <v>0.20588787548452256</v>
      </c>
      <c r="R108" s="63">
        <v>0.11010744791969693</v>
      </c>
      <c r="S108" s="63">
        <v>9.8071610779934069E-3</v>
      </c>
      <c r="T108" s="63">
        <v>6.8434471272025788E-2</v>
      </c>
      <c r="U108" s="63">
        <v>3.1865815569677734E-2</v>
      </c>
      <c r="V108" s="63">
        <v>1</v>
      </c>
    </row>
    <row r="109" spans="1:22">
      <c r="A109" s="73"/>
      <c r="B109" s="51"/>
      <c r="C109" s="52"/>
      <c r="D109" s="51"/>
      <c r="E109" s="51"/>
      <c r="F109" s="51"/>
      <c r="G109" s="51"/>
      <c r="H109" s="51"/>
      <c r="I109" s="50"/>
      <c r="J109" s="51"/>
      <c r="K109" s="52"/>
      <c r="M109" s="51"/>
      <c r="N109" s="51"/>
      <c r="O109" s="95">
        <v>46386</v>
      </c>
      <c r="P109" s="63">
        <v>0.15319951408149701</v>
      </c>
      <c r="R109" s="63">
        <v>7.5258495019707675E-2</v>
      </c>
      <c r="S109" s="63">
        <v>1.0778234537787751E-2</v>
      </c>
      <c r="T109" s="63">
        <v>6.7934168754899882E-2</v>
      </c>
      <c r="U109" s="63">
        <v>-3.453908272979961E-3</v>
      </c>
      <c r="V109" s="63">
        <v>1</v>
      </c>
    </row>
    <row r="110" spans="1:22">
      <c r="A110" s="73"/>
      <c r="B110" s="51"/>
      <c r="C110" s="52"/>
      <c r="D110" s="51"/>
      <c r="E110" s="51"/>
      <c r="F110" s="114"/>
      <c r="G110" s="51"/>
      <c r="H110" s="51"/>
      <c r="I110" s="50"/>
      <c r="J110" s="51"/>
      <c r="K110" s="52"/>
      <c r="M110" s="51"/>
      <c r="N110" s="51"/>
      <c r="O110" s="95">
        <v>46476</v>
      </c>
      <c r="P110" s="63">
        <v>0.11779793563948464</v>
      </c>
      <c r="R110" s="63">
        <v>0.1413333488430224</v>
      </c>
      <c r="S110" s="63">
        <v>8.2808217308671092E-2</v>
      </c>
      <c r="T110" s="63">
        <v>6.8019363652907477E-2</v>
      </c>
      <c r="U110" s="63">
        <v>-9.4942321185561632E-3</v>
      </c>
      <c r="V110" s="63">
        <v>1</v>
      </c>
    </row>
    <row r="111" spans="1:22">
      <c r="A111" s="73"/>
      <c r="B111" s="51"/>
      <c r="C111" s="52"/>
      <c r="D111" s="51"/>
      <c r="E111" s="51"/>
      <c r="F111" s="114"/>
      <c r="G111" s="51"/>
      <c r="H111" s="51"/>
      <c r="I111" s="50"/>
      <c r="J111" s="51"/>
      <c r="K111" s="52"/>
      <c r="M111" s="51"/>
      <c r="N111" s="51"/>
      <c r="O111" s="95">
        <v>46568</v>
      </c>
      <c r="P111" s="63">
        <v>9.8907905765971041E-2</v>
      </c>
      <c r="R111" s="63">
        <v>6.8932331281457149E-2</v>
      </c>
      <c r="S111" s="63">
        <v>1.7264541326256485E-2</v>
      </c>
      <c r="T111" s="63">
        <v>6.8965790420521159E-2</v>
      </c>
      <c r="U111" s="63">
        <v>-1.7298000465320502E-2</v>
      </c>
      <c r="V111" s="63">
        <v>1</v>
      </c>
    </row>
    <row r="112" spans="1:22">
      <c r="A112" s="73"/>
      <c r="B112" s="51"/>
      <c r="C112" s="52"/>
      <c r="D112" s="51"/>
      <c r="E112" s="51"/>
      <c r="F112" s="114"/>
      <c r="G112" s="51"/>
      <c r="H112" s="51"/>
      <c r="I112" s="50"/>
      <c r="J112" s="51"/>
      <c r="K112" s="52"/>
      <c r="M112" s="51"/>
      <c r="N112" s="51"/>
      <c r="O112" s="95">
        <v>46660</v>
      </c>
      <c r="P112" s="63">
        <v>8.198460626346743E-2</v>
      </c>
      <c r="R112" s="63">
        <v>4.2414249909682497E-2</v>
      </c>
      <c r="S112" s="63">
        <v>2.0071886622330049E-2</v>
      </c>
      <c r="T112" s="63">
        <v>6.8544703201518828E-2</v>
      </c>
      <c r="U112" s="63">
        <v>-4.6202339914166377E-2</v>
      </c>
      <c r="V112" s="63">
        <v>1</v>
      </c>
    </row>
    <row r="113" spans="1:22">
      <c r="A113" s="73"/>
      <c r="B113" s="51"/>
      <c r="C113" s="52"/>
      <c r="D113" s="51"/>
      <c r="E113" s="51"/>
      <c r="F113" s="114"/>
      <c r="G113" s="51"/>
      <c r="H113" s="51"/>
      <c r="I113" s="50"/>
      <c r="J113" s="51"/>
      <c r="K113" s="52"/>
      <c r="M113" s="51"/>
      <c r="N113" s="51"/>
      <c r="O113" s="95">
        <v>46751</v>
      </c>
      <c r="P113" s="63">
        <v>6.707910180731004E-2</v>
      </c>
      <c r="R113" s="63">
        <v>1.5636477195078088E-2</v>
      </c>
      <c r="S113" s="63">
        <v>2.3173481231563781E-2</v>
      </c>
      <c r="T113" s="63">
        <v>6.8128633103454517E-2</v>
      </c>
      <c r="U113" s="63">
        <v>-7.5665637139940206E-2</v>
      </c>
      <c r="V113" s="63">
        <v>1</v>
      </c>
    </row>
    <row r="114" spans="1:22">
      <c r="A114" s="73"/>
      <c r="B114" s="51"/>
      <c r="C114" s="52"/>
      <c r="D114" s="51"/>
      <c r="E114" s="51"/>
      <c r="F114" s="114"/>
      <c r="G114" s="51"/>
      <c r="H114" s="51"/>
      <c r="I114" s="50"/>
      <c r="J114" s="51"/>
      <c r="K114" s="52"/>
      <c r="M114" s="51"/>
      <c r="N114" s="51"/>
      <c r="O114" s="95">
        <v>46842</v>
      </c>
      <c r="P114" s="63">
        <v>8.2970141921589746E-2</v>
      </c>
      <c r="R114" s="63">
        <v>0.20489750930014128</v>
      </c>
      <c r="S114" s="63">
        <v>9.5466923355699548E-2</v>
      </c>
      <c r="T114" s="63">
        <v>6.758797771203845E-2</v>
      </c>
      <c r="U114" s="63">
        <v>4.1842608232403281E-2</v>
      </c>
      <c r="V114" s="63">
        <v>1</v>
      </c>
    </row>
    <row r="115" spans="1:22">
      <c r="A115" s="73"/>
      <c r="B115" s="51"/>
      <c r="C115" s="52"/>
      <c r="D115" s="51"/>
      <c r="E115" s="51"/>
      <c r="F115" s="114"/>
      <c r="G115" s="51"/>
      <c r="H115" s="51"/>
      <c r="I115" s="50"/>
      <c r="J115" s="51"/>
      <c r="K115" s="52"/>
      <c r="M115" s="51"/>
      <c r="N115" s="51"/>
      <c r="O115" s="95">
        <v>46934</v>
      </c>
      <c r="P115" s="63">
        <v>0.12885014548908558</v>
      </c>
      <c r="R115" s="63">
        <v>0.25245234555144047</v>
      </c>
      <c r="S115" s="63">
        <v>2.9511861050775436E-2</v>
      </c>
      <c r="T115" s="63">
        <v>6.7391009913379527E-2</v>
      </c>
      <c r="U115" s="63">
        <v>0.15554947458728552</v>
      </c>
      <c r="V115" s="63">
        <v>1</v>
      </c>
    </row>
    <row r="116" spans="1:22">
      <c r="A116" s="73"/>
      <c r="B116" s="51"/>
      <c r="C116" s="52"/>
      <c r="D116" s="51"/>
      <c r="E116" s="51"/>
      <c r="F116" s="114"/>
      <c r="G116" s="51"/>
      <c r="H116" s="51"/>
      <c r="I116" s="50"/>
      <c r="J116" s="51"/>
      <c r="K116" s="52"/>
      <c r="M116" s="51"/>
      <c r="N116" s="51"/>
      <c r="O116" s="95">
        <v>47026</v>
      </c>
      <c r="P116" s="63">
        <v>0.20054172978698406</v>
      </c>
      <c r="R116" s="63">
        <v>0.3291805871012764</v>
      </c>
      <c r="S116" s="63">
        <v>3.2672477842271626E-2</v>
      </c>
      <c r="T116" s="63">
        <v>6.5522528799878813E-2</v>
      </c>
      <c r="U116" s="63">
        <v>0.23098558045912596</v>
      </c>
      <c r="V116" s="63">
        <v>1</v>
      </c>
    </row>
    <row r="117" spans="1:22">
      <c r="A117" s="73"/>
      <c r="B117" s="51"/>
      <c r="C117" s="52"/>
      <c r="D117" s="51"/>
      <c r="E117" s="51"/>
      <c r="F117" s="51"/>
      <c r="G117" s="51"/>
      <c r="H117" s="51"/>
      <c r="I117" s="50"/>
      <c r="J117" s="51"/>
      <c r="K117" s="52"/>
      <c r="M117" s="51"/>
      <c r="N117" s="51"/>
      <c r="O117" s="95">
        <v>47117</v>
      </c>
      <c r="P117" s="63">
        <v>0.29681173699580105</v>
      </c>
      <c r="R117" s="63">
        <v>0.40071650603034603</v>
      </c>
      <c r="S117" s="63">
        <v>3.096187026094821E-2</v>
      </c>
      <c r="T117" s="63">
        <v>6.3030107338980512E-2</v>
      </c>
      <c r="U117" s="63">
        <v>0.30672452843041731</v>
      </c>
      <c r="V117" s="63">
        <v>1</v>
      </c>
    </row>
    <row r="118" spans="1:22">
      <c r="A118" s="50"/>
      <c r="B118" s="56"/>
      <c r="C118" s="52"/>
      <c r="D118" s="56"/>
      <c r="E118" s="51"/>
      <c r="F118" s="51"/>
      <c r="G118" s="51"/>
      <c r="I118" s="50"/>
      <c r="J118" s="56"/>
      <c r="K118" s="52"/>
      <c r="M118" s="51"/>
      <c r="N118" s="51"/>
      <c r="O118" s="95"/>
    </row>
    <row r="119" spans="1:22">
      <c r="A119" s="50"/>
      <c r="B119" s="56"/>
      <c r="C119" s="52"/>
      <c r="D119" s="56"/>
      <c r="E119" s="51"/>
      <c r="F119" s="51"/>
      <c r="G119" s="51"/>
      <c r="I119" s="50"/>
      <c r="J119" s="56"/>
      <c r="K119" s="52"/>
      <c r="M119" s="51"/>
      <c r="N119" s="51"/>
      <c r="O119" s="95"/>
    </row>
    <row r="120" spans="1:22">
      <c r="A120" s="50"/>
      <c r="B120" s="56"/>
      <c r="C120" s="52"/>
      <c r="D120" s="56"/>
      <c r="E120" s="51"/>
      <c r="F120" s="51"/>
      <c r="G120" s="51"/>
      <c r="I120" s="50"/>
      <c r="J120" s="56"/>
      <c r="K120" s="52"/>
      <c r="M120" s="51"/>
      <c r="N120" s="51"/>
      <c r="O120" s="95"/>
    </row>
    <row r="121" spans="1:22">
      <c r="A121" s="50"/>
      <c r="B121" s="56"/>
      <c r="C121" s="52"/>
      <c r="D121" s="56"/>
      <c r="E121" s="51"/>
      <c r="F121" s="51"/>
      <c r="G121" s="51"/>
      <c r="I121" s="50"/>
      <c r="J121" s="56"/>
      <c r="K121" s="52"/>
      <c r="M121" s="51"/>
      <c r="N121" s="51"/>
      <c r="O121" s="95"/>
    </row>
    <row r="122" spans="1:22">
      <c r="A122" s="50"/>
      <c r="B122" s="56"/>
      <c r="C122" s="52"/>
      <c r="D122" s="56"/>
      <c r="E122" s="51"/>
      <c r="F122" s="51"/>
      <c r="G122" s="51"/>
      <c r="I122" s="50"/>
      <c r="J122" s="56"/>
      <c r="K122" s="52"/>
      <c r="M122" s="51"/>
      <c r="N122" s="51"/>
      <c r="O122" s="95"/>
    </row>
    <row r="123" spans="1:22">
      <c r="A123" s="50"/>
      <c r="B123" s="56"/>
      <c r="C123" s="52"/>
      <c r="D123" s="56"/>
      <c r="E123" s="51"/>
      <c r="F123" s="51"/>
      <c r="G123" s="51"/>
      <c r="I123" s="50"/>
      <c r="J123" s="56"/>
      <c r="K123" s="52"/>
      <c r="L123" s="51"/>
      <c r="M123" s="51"/>
      <c r="N123" s="51"/>
      <c r="O123" s="95"/>
    </row>
    <row r="124" spans="1:22">
      <c r="A124" s="50"/>
      <c r="B124" s="51"/>
      <c r="C124" s="52"/>
      <c r="D124" s="51"/>
      <c r="E124" s="51"/>
      <c r="F124" s="51"/>
      <c r="G124" s="51"/>
      <c r="I124" s="50"/>
      <c r="J124" s="51"/>
      <c r="K124" s="52"/>
      <c r="L124" s="51"/>
      <c r="M124" s="51"/>
      <c r="N124" s="51"/>
      <c r="O124" s="95"/>
    </row>
    <row r="125" spans="1:22">
      <c r="A125" s="50"/>
      <c r="B125" s="51"/>
      <c r="C125" s="52"/>
      <c r="D125" s="51"/>
      <c r="E125" s="51"/>
      <c r="F125" s="51"/>
      <c r="G125" s="51"/>
      <c r="I125" s="50"/>
      <c r="J125" s="51"/>
      <c r="K125" s="52"/>
      <c r="L125" s="51"/>
      <c r="M125" s="51"/>
      <c r="N125" s="51"/>
      <c r="O125" s="95"/>
    </row>
    <row r="126" spans="1:22">
      <c r="A126" s="50"/>
      <c r="B126" s="51"/>
      <c r="C126" s="52"/>
      <c r="D126" s="51"/>
      <c r="E126" s="51"/>
      <c r="F126" s="51"/>
      <c r="G126" s="51"/>
      <c r="I126" s="50"/>
      <c r="J126" s="51"/>
      <c r="K126" s="52"/>
      <c r="L126" s="51"/>
      <c r="M126" s="51"/>
      <c r="N126" s="51"/>
      <c r="O126" s="95"/>
    </row>
    <row r="127" spans="1:22">
      <c r="A127" s="50"/>
      <c r="B127" s="51"/>
      <c r="C127" s="52"/>
      <c r="D127" s="51"/>
      <c r="E127" s="51"/>
      <c r="F127" s="51"/>
      <c r="G127" s="51"/>
      <c r="I127" s="50"/>
      <c r="J127" s="51"/>
      <c r="K127" s="52"/>
      <c r="L127" s="51"/>
      <c r="M127" s="51"/>
      <c r="N127" s="51"/>
      <c r="O127" s="95"/>
    </row>
    <row r="128" spans="1:22">
      <c r="A128" s="50"/>
      <c r="B128" s="51"/>
      <c r="C128" s="52"/>
      <c r="D128" s="51"/>
      <c r="E128" s="51"/>
      <c r="F128" s="51"/>
      <c r="G128" s="51"/>
      <c r="I128" s="50"/>
      <c r="J128" s="51"/>
      <c r="K128" s="52"/>
      <c r="L128" s="51"/>
      <c r="M128" s="51"/>
      <c r="N128" s="51"/>
      <c r="O128" s="95"/>
    </row>
    <row r="129" spans="1:15">
      <c r="A129" s="50"/>
      <c r="B129" s="51"/>
      <c r="C129" s="52"/>
      <c r="D129" s="51"/>
      <c r="E129" s="51"/>
      <c r="F129" s="51"/>
      <c r="G129" s="51"/>
      <c r="I129" s="50"/>
      <c r="J129" s="51"/>
      <c r="K129" s="52"/>
      <c r="L129" s="51"/>
      <c r="M129" s="51"/>
      <c r="N129" s="51"/>
      <c r="O129" s="95"/>
    </row>
    <row r="130" spans="1:15">
      <c r="A130" s="50"/>
      <c r="B130" s="51"/>
      <c r="C130" s="52"/>
      <c r="D130" s="51"/>
      <c r="E130" s="51"/>
      <c r="F130" s="51"/>
      <c r="G130" s="51"/>
      <c r="I130" s="50"/>
      <c r="J130" s="51"/>
      <c r="K130" s="52"/>
      <c r="L130" s="51"/>
      <c r="M130" s="51"/>
      <c r="N130" s="51"/>
      <c r="O130" s="95"/>
    </row>
    <row r="131" spans="1:15">
      <c r="A131" s="50"/>
      <c r="B131" s="51"/>
      <c r="C131" s="52"/>
      <c r="D131" s="51"/>
      <c r="E131" s="51"/>
      <c r="F131" s="51"/>
      <c r="G131" s="51"/>
      <c r="I131" s="50"/>
      <c r="J131" s="51"/>
      <c r="K131" s="52"/>
      <c r="L131" s="51"/>
      <c r="M131" s="51"/>
      <c r="N131" s="51"/>
      <c r="O131" s="95"/>
    </row>
    <row r="132" spans="1:15">
      <c r="A132" s="50"/>
      <c r="B132" s="51"/>
      <c r="C132" s="52"/>
      <c r="D132" s="51"/>
      <c r="E132" s="51"/>
      <c r="F132" s="51"/>
      <c r="G132" s="51"/>
      <c r="I132" s="50"/>
      <c r="J132" s="51"/>
      <c r="K132" s="52"/>
      <c r="L132" s="51"/>
      <c r="M132" s="51"/>
      <c r="N132" s="51"/>
      <c r="O132" s="95"/>
    </row>
    <row r="133" spans="1:15">
      <c r="A133" s="50"/>
      <c r="B133" s="51"/>
      <c r="C133" s="52"/>
      <c r="D133" s="51"/>
      <c r="E133" s="51"/>
      <c r="F133" s="51"/>
      <c r="G133" s="51"/>
      <c r="I133" s="50"/>
      <c r="J133" s="51"/>
      <c r="K133" s="52"/>
      <c r="L133" s="51"/>
      <c r="M133" s="51"/>
      <c r="N133" s="51"/>
      <c r="O133" s="95"/>
    </row>
    <row r="134" spans="1:15">
      <c r="A134" s="50"/>
      <c r="B134" s="51"/>
      <c r="C134" s="52"/>
      <c r="D134" s="51"/>
      <c r="E134" s="51"/>
      <c r="F134" s="51"/>
      <c r="G134" s="51"/>
      <c r="I134" s="50"/>
      <c r="J134" s="51"/>
      <c r="K134" s="52"/>
      <c r="L134" s="51"/>
      <c r="M134" s="51"/>
      <c r="N134" s="51"/>
      <c r="O134" s="95"/>
    </row>
    <row r="135" spans="1:15">
      <c r="A135" s="50"/>
      <c r="B135" s="51"/>
      <c r="C135" s="52"/>
      <c r="D135" s="51"/>
      <c r="E135" s="51"/>
      <c r="F135" s="51"/>
      <c r="G135" s="51"/>
      <c r="I135" s="50"/>
      <c r="J135" s="51"/>
      <c r="K135" s="52"/>
      <c r="L135" s="51"/>
      <c r="M135" s="51"/>
      <c r="N135" s="51"/>
      <c r="O135" s="95"/>
    </row>
    <row r="136" spans="1:15">
      <c r="A136" s="50"/>
      <c r="B136" s="51"/>
      <c r="C136" s="52"/>
      <c r="D136" s="51"/>
      <c r="E136" s="51"/>
      <c r="F136" s="51"/>
      <c r="G136" s="51"/>
      <c r="I136" s="50"/>
      <c r="J136" s="51"/>
      <c r="K136" s="52"/>
      <c r="L136" s="51"/>
      <c r="M136" s="51"/>
      <c r="N136" s="51"/>
      <c r="O136" s="95"/>
    </row>
    <row r="137" spans="1:15">
      <c r="A137" s="50"/>
      <c r="B137" s="51"/>
      <c r="C137" s="52"/>
      <c r="D137" s="51"/>
      <c r="E137" s="51"/>
      <c r="F137" s="51"/>
      <c r="G137" s="51"/>
      <c r="I137" s="50"/>
      <c r="J137" s="51"/>
      <c r="K137" s="52"/>
      <c r="L137" s="51"/>
      <c r="M137" s="51"/>
      <c r="N137" s="51"/>
      <c r="O137" s="95"/>
    </row>
    <row r="138" spans="1:15">
      <c r="A138" s="50"/>
      <c r="B138" s="51"/>
      <c r="C138" s="52"/>
      <c r="D138" s="51"/>
      <c r="E138" s="51"/>
      <c r="F138" s="51"/>
      <c r="G138" s="51"/>
      <c r="I138" s="50"/>
      <c r="J138" s="51"/>
      <c r="K138" s="52"/>
      <c r="L138" s="51"/>
      <c r="M138" s="51"/>
      <c r="N138" s="51"/>
      <c r="O138" s="95"/>
    </row>
    <row r="139" spans="1:15">
      <c r="A139" s="50"/>
      <c r="B139" s="51"/>
      <c r="C139" s="52"/>
      <c r="D139" s="51"/>
      <c r="E139" s="51"/>
      <c r="F139" s="51"/>
      <c r="G139" s="51"/>
      <c r="I139" s="50"/>
      <c r="J139" s="51"/>
      <c r="K139" s="52"/>
      <c r="L139" s="51"/>
      <c r="M139" s="51"/>
      <c r="N139" s="51"/>
      <c r="O139" s="95"/>
    </row>
    <row r="140" spans="1:15">
      <c r="A140" s="50"/>
      <c r="B140" s="51"/>
      <c r="C140" s="52"/>
      <c r="D140" s="51"/>
      <c r="E140" s="51"/>
      <c r="F140" s="51"/>
      <c r="G140" s="51"/>
      <c r="I140" s="50"/>
      <c r="J140" s="51"/>
      <c r="K140" s="52"/>
      <c r="L140" s="51"/>
      <c r="M140" s="51"/>
      <c r="N140" s="51"/>
      <c r="O140" s="95"/>
    </row>
    <row r="141" spans="1:15">
      <c r="A141" s="50"/>
      <c r="B141" s="51"/>
      <c r="C141" s="52"/>
      <c r="D141" s="51"/>
      <c r="E141" s="51"/>
      <c r="F141" s="51"/>
      <c r="G141" s="51"/>
      <c r="I141" s="50"/>
      <c r="J141" s="51"/>
      <c r="K141" s="52"/>
      <c r="L141" s="51"/>
      <c r="M141" s="51"/>
      <c r="N141" s="51"/>
      <c r="O141" s="95"/>
    </row>
    <row r="142" spans="1:15">
      <c r="A142" s="50"/>
      <c r="B142" s="51"/>
      <c r="C142" s="52"/>
      <c r="D142" s="51"/>
      <c r="E142" s="51"/>
      <c r="F142" s="51"/>
      <c r="G142" s="51"/>
      <c r="I142" s="50"/>
      <c r="J142" s="51"/>
      <c r="K142" s="52"/>
      <c r="L142" s="51"/>
      <c r="M142" s="51"/>
      <c r="N142" s="51"/>
      <c r="O142" s="95"/>
    </row>
    <row r="143" spans="1:15">
      <c r="A143" s="50"/>
      <c r="B143" s="51"/>
      <c r="C143" s="52"/>
      <c r="D143" s="51"/>
      <c r="E143" s="51"/>
      <c r="F143" s="51"/>
      <c r="G143" s="51"/>
      <c r="I143" s="50"/>
      <c r="J143" s="51"/>
      <c r="K143" s="52"/>
      <c r="L143" s="51"/>
      <c r="M143" s="51"/>
      <c r="N143" s="51"/>
      <c r="O143" s="95"/>
    </row>
    <row r="144" spans="1:15">
      <c r="A144" s="50"/>
      <c r="B144" s="51"/>
      <c r="C144" s="52"/>
      <c r="D144" s="51"/>
      <c r="E144" s="51"/>
      <c r="F144" s="51"/>
      <c r="G144" s="51"/>
      <c r="I144" s="50"/>
      <c r="J144" s="51"/>
      <c r="K144" s="52"/>
      <c r="L144" s="51"/>
      <c r="M144" s="51"/>
      <c r="N144" s="51"/>
      <c r="O144" s="95"/>
    </row>
    <row r="145" spans="1:15">
      <c r="A145" s="44"/>
      <c r="I145" s="50"/>
      <c r="K145" s="52"/>
      <c r="L145" s="51"/>
      <c r="M145" s="51"/>
      <c r="N145" s="51"/>
      <c r="O145" s="95"/>
    </row>
    <row r="146" spans="1:15">
      <c r="A146" s="44"/>
      <c r="I146" s="50"/>
      <c r="K146" s="52"/>
      <c r="L146" s="51"/>
      <c r="M146" s="51"/>
      <c r="N146" s="51"/>
      <c r="O146" s="95"/>
    </row>
    <row r="147" spans="1:15">
      <c r="A147" s="44"/>
      <c r="I147" s="50"/>
      <c r="K147" s="52"/>
      <c r="L147" s="51"/>
      <c r="M147" s="51"/>
      <c r="N147" s="51"/>
      <c r="O147" s="95"/>
    </row>
    <row r="148" spans="1:15">
      <c r="A148" s="44"/>
      <c r="I148" s="50"/>
      <c r="K148" s="52"/>
      <c r="L148" s="51"/>
      <c r="M148" s="51"/>
      <c r="N148" s="51"/>
      <c r="O148" s="95"/>
    </row>
    <row r="149" spans="1:15">
      <c r="A149" s="44"/>
      <c r="I149" s="50"/>
      <c r="K149" s="52"/>
      <c r="L149" s="51"/>
      <c r="M149" s="51"/>
      <c r="N149" s="51"/>
      <c r="O149" s="95"/>
    </row>
    <row r="150" spans="1:15">
      <c r="A150" s="44"/>
      <c r="I150" s="50"/>
      <c r="K150" s="52"/>
      <c r="L150" s="51"/>
      <c r="M150" s="51"/>
      <c r="N150" s="51"/>
      <c r="O150" s="95"/>
    </row>
    <row r="151" spans="1:15">
      <c r="A151" s="44"/>
      <c r="I151" s="50"/>
      <c r="K151" s="52"/>
      <c r="L151" s="51"/>
      <c r="M151" s="51"/>
      <c r="N151" s="51"/>
      <c r="O151" s="95"/>
    </row>
    <row r="152" spans="1:15">
      <c r="A152" s="44"/>
      <c r="I152" s="50"/>
      <c r="K152" s="52"/>
      <c r="L152" s="51"/>
      <c r="M152" s="51"/>
      <c r="N152" s="51"/>
      <c r="O152" s="95"/>
    </row>
    <row r="153" spans="1:15">
      <c r="A153" s="44"/>
      <c r="I153" s="44"/>
    </row>
    <row r="154" spans="1:15">
      <c r="A154" s="44"/>
      <c r="I154" s="44"/>
    </row>
    <row r="155" spans="1:15">
      <c r="I155" s="44"/>
    </row>
    <row r="156" spans="1:15">
      <c r="I156" s="44"/>
    </row>
    <row r="157" spans="1:15">
      <c r="I157" s="44"/>
    </row>
    <row r="158" spans="1:15">
      <c r="I158" s="44"/>
    </row>
    <row r="159" spans="1:15">
      <c r="I159" s="44"/>
    </row>
    <row r="160" spans="1:15">
      <c r="I160" s="44"/>
    </row>
    <row r="161" spans="9:9">
      <c r="I161" s="44"/>
    </row>
    <row r="162" spans="9:9">
      <c r="I162" s="44"/>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7">
    <tabColor rgb="FFFF0000"/>
  </sheetPr>
  <dimension ref="A1:I49"/>
  <sheetViews>
    <sheetView view="pageBreakPreview" topLeftCell="A22" zoomScale="145" zoomScaleNormal="100" zoomScaleSheetLayoutView="145" zoomScalePageLayoutView="85" workbookViewId="0">
      <selection activeCell="J31" sqref="J31"/>
    </sheetView>
  </sheetViews>
  <sheetFormatPr defaultRowHeight="15"/>
  <cols>
    <col min="1" max="16384" width="9.140625" style="42"/>
  </cols>
  <sheetData>
    <row r="1" spans="1:9" ht="15" customHeight="1">
      <c r="A1" s="45"/>
      <c r="B1" s="45"/>
      <c r="C1" s="128"/>
      <c r="D1" s="128"/>
      <c r="E1" s="128"/>
      <c r="F1" s="128"/>
      <c r="G1" s="128"/>
      <c r="H1" s="45"/>
      <c r="I1" s="45"/>
    </row>
    <row r="2" spans="1:9" ht="15" customHeight="1">
      <c r="A2" s="45"/>
      <c r="B2" s="45"/>
      <c r="C2" s="128"/>
      <c r="D2" s="128"/>
      <c r="E2" s="128"/>
      <c r="F2" s="128"/>
      <c r="G2" s="128"/>
      <c r="H2" s="45"/>
      <c r="I2" s="45"/>
    </row>
    <row r="3" spans="1:9">
      <c r="A3" s="46"/>
      <c r="B3" s="46"/>
      <c r="C3" s="47"/>
      <c r="D3" s="47"/>
      <c r="E3" s="47"/>
      <c r="F3" s="47"/>
      <c r="G3" s="47"/>
      <c r="H3" s="47"/>
      <c r="I3" s="47"/>
    </row>
    <row r="9" spans="1:9">
      <c r="D9" s="43"/>
      <c r="G9" s="43"/>
    </row>
    <row r="30" spans="2:8">
      <c r="B30" s="53"/>
    </row>
    <row r="32" spans="2:8" ht="15" customHeight="1">
      <c r="B32" s="54"/>
      <c r="C32" s="54"/>
      <c r="D32" s="54"/>
      <c r="E32" s="54"/>
      <c r="F32" s="54"/>
      <c r="G32" s="54"/>
      <c r="H32" s="54"/>
    </row>
    <row r="33" spans="1:8">
      <c r="B33" s="54"/>
      <c r="C33" s="54"/>
      <c r="D33" s="54"/>
      <c r="E33" s="54"/>
      <c r="F33" s="54"/>
      <c r="G33" s="54"/>
      <c r="H33" s="54"/>
    </row>
    <row r="34" spans="1:8">
      <c r="B34" s="54"/>
      <c r="C34" s="54"/>
      <c r="D34" s="54"/>
      <c r="E34" s="54"/>
      <c r="F34" s="54"/>
      <c r="G34" s="54"/>
      <c r="H34" s="54"/>
    </row>
    <row r="35" spans="1:8">
      <c r="B35" s="54"/>
      <c r="C35" s="54"/>
      <c r="D35" s="54"/>
      <c r="E35" s="54"/>
      <c r="F35" s="54"/>
      <c r="G35" s="54"/>
      <c r="H35" s="54"/>
    </row>
    <row r="36" spans="1:8">
      <c r="B36" s="54"/>
      <c r="C36" s="54"/>
      <c r="D36" s="54"/>
      <c r="E36" s="54"/>
      <c r="F36" s="54"/>
      <c r="G36" s="54"/>
      <c r="H36" s="54"/>
    </row>
    <row r="37" spans="1:8">
      <c r="B37" s="54"/>
      <c r="C37" s="54"/>
      <c r="D37" s="54"/>
      <c r="E37" s="54"/>
      <c r="F37" s="54"/>
      <c r="G37" s="54"/>
      <c r="H37" s="54"/>
    </row>
    <row r="38" spans="1:8">
      <c r="B38" s="54"/>
      <c r="C38" s="54"/>
      <c r="D38" s="54"/>
      <c r="E38" s="54"/>
      <c r="F38" s="54"/>
      <c r="G38" s="54"/>
      <c r="H38" s="54"/>
    </row>
    <row r="39" spans="1:8">
      <c r="B39" s="54"/>
      <c r="C39" s="54"/>
      <c r="D39" s="54"/>
      <c r="E39" s="54"/>
      <c r="F39" s="54"/>
      <c r="G39" s="54"/>
      <c r="H39" s="54"/>
    </row>
    <row r="40" spans="1:8">
      <c r="B40" s="54"/>
      <c r="C40" s="54"/>
      <c r="D40" s="54"/>
      <c r="E40" s="54"/>
      <c r="F40" s="54"/>
      <c r="G40" s="54"/>
      <c r="H40" s="54"/>
    </row>
    <row r="41" spans="1:8">
      <c r="B41" s="54"/>
      <c r="C41" s="54"/>
      <c r="D41" s="54"/>
      <c r="E41" s="54"/>
      <c r="F41" s="54"/>
      <c r="G41" s="54"/>
      <c r="H41" s="54"/>
    </row>
    <row r="42" spans="1:8">
      <c r="B42" s="54"/>
      <c r="C42" s="54"/>
      <c r="D42" s="54"/>
      <c r="E42" s="54"/>
      <c r="F42" s="54"/>
      <c r="G42" s="54"/>
      <c r="H42" s="54"/>
    </row>
    <row r="43" spans="1:8" ht="15" customHeight="1">
      <c r="B43" s="55"/>
      <c r="C43" s="55"/>
      <c r="D43" s="55"/>
      <c r="E43" s="55"/>
      <c r="F43" s="55"/>
      <c r="G43" s="55"/>
      <c r="H43" s="55"/>
    </row>
    <row r="44" spans="1:8" ht="15" customHeight="1">
      <c r="B44" s="129" t="s">
        <v>372</v>
      </c>
      <c r="C44" s="130"/>
      <c r="D44" s="130"/>
      <c r="E44" s="130"/>
      <c r="F44" s="130"/>
      <c r="G44" s="130"/>
      <c r="H44" s="131"/>
    </row>
    <row r="45" spans="1:8">
      <c r="A45" s="48"/>
      <c r="B45" s="132"/>
      <c r="C45" s="133"/>
      <c r="D45" s="133"/>
      <c r="E45" s="133"/>
      <c r="F45" s="133"/>
      <c r="G45" s="133"/>
      <c r="H45" s="134"/>
    </row>
    <row r="46" spans="1:8" ht="20.25" customHeight="1">
      <c r="B46" s="132"/>
      <c r="C46" s="133"/>
      <c r="D46" s="133"/>
      <c r="E46" s="133"/>
      <c r="F46" s="133"/>
      <c r="G46" s="133"/>
      <c r="H46" s="134"/>
    </row>
    <row r="47" spans="1:8" ht="9.75" customHeight="1">
      <c r="B47" s="135" t="s">
        <v>367</v>
      </c>
      <c r="C47" s="136"/>
      <c r="D47" s="136"/>
      <c r="E47" s="137" t="s">
        <v>368</v>
      </c>
      <c r="F47" s="137"/>
      <c r="G47" s="137"/>
      <c r="H47" s="138"/>
    </row>
    <row r="49" s="8" customFormat="1"/>
  </sheetData>
  <mergeCells count="4">
    <mergeCell ref="C1:G2"/>
    <mergeCell ref="B44:H46"/>
    <mergeCell ref="B47:D47"/>
    <mergeCell ref="E47:H47"/>
  </mergeCells>
  <hyperlinks>
    <hyperlink ref="B47" r:id="rId1" xr:uid="{00000000-0004-0000-0800-000000000000}"/>
    <hyperlink ref="E47" r:id="rId2" xr:uid="{00000000-0004-0000-0800-000001000000}"/>
  </hyperlinks>
  <pageMargins left="0.7" right="0.7" top="0.75" bottom="0.75" header="0.3" footer="0.3"/>
  <pageSetup orientation="portrait" r:id="rId3"/>
  <headerFooter>
    <oddFooter>&amp;R&amp;D</oddFooter>
  </headerFooter>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4394E3-3BAA-4308-9228-D8613BAFADE5}">
  <ds:schemaRefs>
    <ds:schemaRef ds:uri="http://purl.org/dc/elements/1.1/"/>
    <ds:schemaRef ds:uri="http://schemas.microsoft.com/office/2006/metadata/properties"/>
    <ds:schemaRef ds:uri="cac5d118-ba7b-4807-b700-df6f95cfff50"/>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66951ee6-cd93-49c7-9437-e871b2a117d6"/>
    <ds:schemaRef ds:uri="http://www.w3.org/XML/1998/namespace"/>
    <ds:schemaRef ds:uri="http://purl.org/dc/dcmitype/"/>
  </ds:schemaRefs>
</ds:datastoreItem>
</file>

<file path=customXml/itemProps2.xml><?xml version="1.0" encoding="utf-8"?>
<ds:datastoreItem xmlns:ds="http://schemas.openxmlformats.org/officeDocument/2006/customXml" ds:itemID="{DDEBAC5E-F142-42B9-9FF5-14FB02D28CB9}">
  <ds:schemaRefs>
    <ds:schemaRef ds:uri="http://schemas.microsoft.com/sharepoint/v3/contenttype/forms"/>
  </ds:schemaRefs>
</ds:datastoreItem>
</file>

<file path=customXml/itemProps3.xml><?xml version="1.0" encoding="utf-8"?>
<ds:datastoreItem xmlns:ds="http://schemas.openxmlformats.org/officeDocument/2006/customXml" ds:itemID="{B628502D-59BF-4886-AF12-6ACDE982B16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MASTER</vt:lpstr>
      <vt:lpstr>data_pull</vt:lpstr>
      <vt:lpstr>a_projections</vt:lpstr>
      <vt:lpstr>q_projections</vt:lpstr>
      <vt:lpstr>current_projections</vt:lpstr>
      <vt:lpstr>Calculations_forecast</vt:lpstr>
      <vt:lpstr>projection_figures</vt:lpstr>
      <vt:lpstr>Fiscal_impact_forecast</vt:lpstr>
      <vt:lpstr>fiscal_impact</vt:lpstr>
      <vt:lpstr>_DLX3.USE</vt:lpstr>
      <vt:lpstr>fiscal_impact!Print_Area</vt:lpstr>
      <vt:lpstr>projection_figures!Print_Area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2018-11-29T15:16:15Z</cp:lastPrinted>
  <dcterms:created xsi:type="dcterms:W3CDTF">2014-09-08T20:08:32Z</dcterms:created>
  <dcterms:modified xsi:type="dcterms:W3CDTF">2019-04-02T22:37:15Z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y fmtid="{D5CDD505-2E9C-101B-9397-08002B2CF9AE}" pid="4" name="AuthorIds_UIVersion_29184">
    <vt:lpwstr>25</vt:lpwstr>
  </property>
</Properties>
</file>