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02-28-2019\"/>
    </mc:Choice>
  </mc:AlternateContent>
  <xr:revisionPtr revIDLastSave="413" documentId="8_{7BA0DC37-641C-485A-BD21-01D7D5A16902}" xr6:coauthVersionLast="36" xr6:coauthVersionMax="40" xr10:uidLastSave="{1B43BB37-DA13-4048-818F-F8BC1F9233B7}"/>
  <bookViews>
    <workbookView xWindow="-105" yWindow="-105" windowWidth="23250" windowHeight="12570" activeTab="3"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9" i="20" l="1"/>
  <c r="D78" i="20" l="1"/>
  <c r="F79" i="20"/>
  <c r="GO34" i="5"/>
  <c r="GO14" i="5"/>
  <c r="GO41" i="5"/>
  <c r="GO38" i="5"/>
  <c r="GO39" i="5"/>
  <c r="GO40" i="5"/>
  <c r="GK32"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P27" i="5"/>
  <c r="GO27" i="5"/>
  <c r="GN27" i="5"/>
  <c r="GM27" i="5"/>
  <c r="GL27" i="5"/>
  <c r="GK27" i="5"/>
  <c r="GJ27" i="5"/>
  <c r="GI27" i="5"/>
  <c r="GH27" i="5"/>
  <c r="GG27"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Q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Q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F77" i="20" l="1"/>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C38" i="5"/>
  <c r="H40" i="5"/>
  <c r="C40" i="5"/>
  <c r="C39" i="5"/>
  <c r="K41" i="5"/>
  <c r="L41" i="5"/>
  <c r="GV38" i="5"/>
  <c r="J41" i="5"/>
  <c r="F40" i="5"/>
  <c r="E38" i="5"/>
  <c r="M41" i="5"/>
  <c r="E41" i="5"/>
  <c r="D41" i="5"/>
  <c r="F41" i="5"/>
  <c r="I41" i="5"/>
  <c r="G40" i="5"/>
  <c r="G41" i="5"/>
  <c r="GT38"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D38" i="5"/>
  <c r="D40" i="5"/>
  <c r="D39" i="5"/>
  <c r="C41" i="5"/>
  <c r="GU38" i="5"/>
  <c r="E40" i="5"/>
  <c r="E39" i="5"/>
  <c r="H41" i="5"/>
  <c r="I40"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V40" i="5"/>
  <c r="GU40" i="5"/>
  <c r="FE41"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C59" i="5" l="1"/>
  <c r="C70" i="5" s="1"/>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F67" i="5" l="1"/>
  <c r="F69" i="5" s="1"/>
  <c r="G69" i="5"/>
  <c r="H69" i="5"/>
  <c r="GN35" i="5" l="1"/>
  <c r="GM35" i="5"/>
  <c r="GO45" i="5" l="1"/>
  <c r="GO46" i="5" s="1"/>
  <c r="GO47" i="5" s="1"/>
  <c r="Q49" i="20" l="1"/>
  <c r="Q44" i="20" s="1"/>
  <c r="EO41" i="5"/>
  <c r="DX38" i="5"/>
  <c r="EC38" i="5"/>
  <c r="EK41" i="5"/>
  <c r="DW40" i="5"/>
  <c r="FV40" i="5"/>
  <c r="FB40" i="5"/>
  <c r="AB41" i="5"/>
  <c r="DE38" i="5"/>
  <c r="GS39" i="5"/>
  <c r="BZ39" i="5"/>
  <c r="FC40" i="5"/>
  <c r="N40" i="5"/>
  <c r="GC38" i="5"/>
  <c r="GD38" i="5"/>
  <c r="U40" i="5"/>
  <c r="BU38" i="5"/>
  <c r="DV39" i="5"/>
  <c r="CU39" i="5"/>
  <c r="BQ38" i="5"/>
  <c r="EO39" i="5"/>
  <c r="X39" i="5"/>
  <c r="EL40" i="5"/>
  <c r="CL39" i="5"/>
  <c r="GS40" i="5"/>
  <c r="FJ40" i="5"/>
  <c r="BJ41" i="5"/>
  <c r="BH38" i="5"/>
  <c r="BU39" i="5"/>
  <c r="S40" i="5"/>
  <c r="DV41" i="5"/>
  <c r="FQ40" i="5"/>
  <c r="AV38" i="5"/>
  <c r="FX40" i="5"/>
  <c r="FN41" i="5"/>
  <c r="FK38" i="5"/>
  <c r="GM39" i="5"/>
  <c r="BR40" i="5"/>
  <c r="FG39" i="5"/>
  <c r="EU39" i="5"/>
  <c r="AS38" i="5"/>
  <c r="BL41" i="5"/>
  <c r="ER38" i="5"/>
  <c r="AM38" i="5"/>
  <c r="BK39" i="5"/>
  <c r="CX40" i="5"/>
  <c r="FX41" i="5"/>
  <c r="DX41" i="5"/>
  <c r="FM38" i="5"/>
  <c r="GJ40" i="5"/>
  <c r="AJ39" i="5"/>
  <c r="DH38" i="5"/>
  <c r="DP40" i="5"/>
  <c r="AO38" i="5"/>
  <c r="FE38" i="5"/>
  <c r="EB38" i="5"/>
  <c r="CO41" i="5"/>
  <c r="ER41" i="5"/>
  <c r="AU40" i="5"/>
  <c r="BO39" i="5"/>
  <c r="DY40" i="5"/>
  <c r="CZ41" i="5"/>
  <c r="DU38" i="5"/>
  <c r="EW40" i="5"/>
  <c r="DW39" i="5"/>
  <c r="EE41" i="5"/>
  <c r="EJ39" i="5"/>
  <c r="CD40" i="5"/>
  <c r="T39" i="5"/>
  <c r="DM39" i="5"/>
  <c r="FT38" i="5"/>
  <c r="V41" i="5"/>
  <c r="CW41" i="5"/>
  <c r="I39" i="5"/>
  <c r="FQ41" i="5"/>
  <c r="DE39" i="5"/>
  <c r="EO40" i="5"/>
  <c r="FJ41" i="5"/>
  <c r="K40" i="5"/>
  <c r="BM40" i="5"/>
  <c r="FD38" i="5"/>
  <c r="FO41" i="5"/>
  <c r="DN40" i="5"/>
  <c r="CQ39" i="5"/>
  <c r="AX41" i="5"/>
  <c r="BB40" i="5"/>
  <c r="DP38" i="5"/>
  <c r="CY41" i="5"/>
  <c r="BB39" i="5"/>
  <c r="AP40" i="5"/>
  <c r="BL40" i="5"/>
  <c r="Z40" i="5"/>
  <c r="DZ39" i="5"/>
  <c r="DK40" i="5"/>
  <c r="FH39" i="5"/>
  <c r="DR39" i="5"/>
  <c r="BO38" i="5"/>
  <c r="GP41" i="5"/>
  <c r="FK40" i="5"/>
  <c r="EJ38" i="5"/>
  <c r="EV38" i="5"/>
  <c r="BI38" i="5"/>
  <c r="CA38" i="5"/>
  <c r="GF41" i="5"/>
  <c r="CE41" i="5"/>
  <c r="F38" i="5"/>
  <c r="BH39" i="5"/>
  <c r="DX40" i="5"/>
  <c r="BY38" i="5"/>
  <c r="AT40" i="5"/>
  <c r="CL41" i="5"/>
  <c r="GG40" i="5"/>
  <c r="GK38" i="5"/>
  <c r="M40" i="5"/>
  <c r="CR38" i="5"/>
  <c r="GV41" i="5"/>
  <c r="V39" i="5"/>
  <c r="AF38" i="5"/>
  <c r="FW40" i="5"/>
  <c r="FN39" i="5"/>
  <c r="FY40" i="5"/>
  <c r="BP41" i="5"/>
  <c r="FQ38" i="5"/>
  <c r="GB41" i="5"/>
  <c r="AH38" i="5"/>
  <c r="DP41" i="5"/>
  <c r="GE38" i="5"/>
  <c r="FE39" i="5"/>
  <c r="AB38" i="5"/>
  <c r="CY40" i="5"/>
  <c r="EY38" i="5"/>
  <c r="DY39" i="5"/>
  <c r="DA40" i="5"/>
  <c r="R38" i="5"/>
  <c r="DN39" i="5"/>
  <c r="N38" i="5"/>
  <c r="K38" i="5"/>
  <c r="GL40" i="5"/>
  <c r="DV40" i="5"/>
  <c r="DO41" i="5"/>
  <c r="FB38" i="5"/>
  <c r="CE40" i="5"/>
  <c r="CK38" i="5"/>
  <c r="CJ41" i="5"/>
  <c r="AL40" i="5"/>
  <c r="BD40" i="5"/>
  <c r="GQ40" i="5"/>
  <c r="EH38" i="5"/>
  <c r="GR38" i="5"/>
  <c r="Y38" i="5"/>
  <c r="T40" i="5"/>
  <c r="EZ39" i="5"/>
  <c r="BP38" i="5"/>
  <c r="CC40" i="5"/>
  <c r="X41" i="5"/>
  <c r="DU41" i="5"/>
  <c r="FF39" i="5"/>
  <c r="BE40" i="5"/>
  <c r="GD40" i="5"/>
  <c r="CR40" i="5"/>
  <c r="FI41" i="5"/>
  <c r="L40" i="5"/>
  <c r="GA39" i="5"/>
  <c r="DL38" i="5"/>
  <c r="EU41" i="5"/>
  <c r="CH41" i="5"/>
  <c r="CQ40" i="5"/>
  <c r="BI41" i="5"/>
  <c r="Y40" i="5"/>
  <c r="AW40" i="5"/>
  <c r="FS41" i="5"/>
  <c r="EA39" i="5"/>
  <c r="DD39" i="5"/>
  <c r="FG38" i="5"/>
  <c r="CU40" i="5"/>
  <c r="AC40" i="5"/>
  <c r="DL41" i="5"/>
  <c r="AH40" i="5"/>
  <c r="CW39" i="5"/>
  <c r="FS38" i="5"/>
  <c r="CE39" i="5"/>
  <c r="EM41" i="5"/>
  <c r="AG39" i="5"/>
  <c r="GI39" i="5"/>
  <c r="FT39" i="5"/>
  <c r="EE38" i="5"/>
  <c r="DG38" i="5"/>
  <c r="O38" i="5"/>
  <c r="GE41" i="5"/>
  <c r="CB38" i="5"/>
  <c r="AR40" i="5"/>
  <c r="AE38" i="5"/>
  <c r="EX40" i="5"/>
  <c r="BV40" i="5"/>
  <c r="GC41" i="5"/>
  <c r="CT38" i="5"/>
  <c r="CB39" i="5"/>
  <c r="X38" i="5"/>
  <c r="U41" i="5"/>
  <c r="FZ38" i="5"/>
  <c r="ER40" i="5"/>
  <c r="CF38" i="5"/>
  <c r="BL39" i="5"/>
  <c r="CI40" i="5"/>
  <c r="ES40" i="5"/>
  <c r="BW39" i="5"/>
  <c r="FQ39" i="5"/>
  <c r="AY39" i="5"/>
  <c r="BI40" i="5"/>
  <c r="GV39" i="5"/>
  <c r="DM41" i="5"/>
  <c r="EC40" i="5"/>
  <c r="BW41" i="5"/>
  <c r="AJ40" i="5"/>
  <c r="FF41" i="5"/>
  <c r="GT41" i="5"/>
  <c r="EU40" i="5"/>
  <c r="AS41" i="5"/>
  <c r="EM40" i="5"/>
  <c r="EM39" i="5"/>
  <c r="BX38" i="5"/>
  <c r="DH39" i="5"/>
  <c r="CO38" i="5"/>
  <c r="CK39" i="5"/>
  <c r="CS39" i="5"/>
  <c r="BX39" i="5"/>
  <c r="BX40" i="5"/>
  <c r="GA40" i="5"/>
  <c r="DZ38" i="5"/>
  <c r="CS41" i="5"/>
  <c r="DH40" i="5"/>
  <c r="EG40" i="5"/>
  <c r="AP41" i="5"/>
  <c r="AL41" i="5"/>
  <c r="CR41" i="5"/>
  <c r="BA39" i="5"/>
  <c r="Z39" i="5"/>
  <c r="DR38" i="5"/>
  <c r="GH38" i="5"/>
  <c r="BD39" i="5"/>
  <c r="AO40" i="5"/>
  <c r="AS39" i="5"/>
  <c r="GE40" i="5"/>
  <c r="F39" i="5"/>
  <c r="CM38" i="5"/>
  <c r="CA40" i="5"/>
  <c r="BF38" i="5"/>
  <c r="EH39" i="5"/>
  <c r="DE40" i="5"/>
  <c r="DC40" i="5"/>
  <c r="BJ39" i="5"/>
  <c r="CH40" i="5"/>
  <c r="CC38" i="5"/>
  <c r="AR41" i="5"/>
  <c r="CK40" i="5"/>
  <c r="EP40" i="5"/>
  <c r="GF39" i="5"/>
  <c r="GE39" i="5"/>
  <c r="H39" i="5"/>
  <c r="R40" i="5"/>
  <c r="BG38" i="5"/>
  <c r="FW39" i="5"/>
  <c r="AY38" i="5"/>
  <c r="BQ41" i="5"/>
  <c r="Y41" i="5"/>
  <c r="FI39" i="5"/>
  <c r="FV41" i="5"/>
  <c r="CR39" i="5"/>
  <c r="DO38" i="5"/>
  <c r="BC41" i="5"/>
  <c r="BF41" i="5"/>
  <c r="DK41" i="5"/>
  <c r="GK41" i="5"/>
  <c r="AP38" i="5"/>
  <c r="FU39" i="5"/>
  <c r="AD39" i="5"/>
  <c r="FW38" i="5"/>
  <c r="FA38" i="5"/>
  <c r="GP40" i="5"/>
  <c r="EW41" i="5"/>
  <c r="Q41" i="5"/>
  <c r="DA38" i="5"/>
  <c r="CT40" i="5"/>
  <c r="FT40" i="5"/>
  <c r="GL41" i="5"/>
  <c r="AX40" i="5"/>
  <c r="BC38" i="5"/>
  <c r="EU38" i="5"/>
  <c r="S38" i="5"/>
  <c r="CB41" i="5"/>
  <c r="CX41" i="5"/>
  <c r="BT41" i="5"/>
  <c r="EG41" i="5"/>
  <c r="GN41" i="5"/>
  <c r="BR38" i="5"/>
  <c r="ED41" i="5"/>
  <c r="AB40" i="5"/>
  <c r="FZ39" i="5"/>
  <c r="GM40" i="5"/>
  <c r="CM39" i="5"/>
  <c r="FC38" i="5"/>
  <c r="EA41" i="5"/>
  <c r="GI40" i="5"/>
  <c r="BC40" i="5"/>
  <c r="FI38" i="5"/>
  <c r="DW38" i="5"/>
  <c r="DU39" i="5"/>
  <c r="CT39" i="5"/>
  <c r="DC41" i="5"/>
  <c r="O39" i="5"/>
  <c r="AE40" i="5"/>
  <c r="DF41" i="5"/>
  <c r="AU39" i="5"/>
  <c r="CP40" i="5"/>
  <c r="CD39" i="5"/>
  <c r="DS41" i="5"/>
  <c r="EG38" i="5"/>
  <c r="EH41" i="5"/>
  <c r="L38" i="5"/>
  <c r="BS40" i="5"/>
  <c r="FA39" i="5"/>
  <c r="AO41" i="5"/>
  <c r="CN39" i="5"/>
  <c r="CI38" i="5"/>
  <c r="DD41" i="5"/>
  <c r="FA41" i="5"/>
  <c r="AF40" i="5"/>
  <c r="DL39" i="5"/>
  <c r="AL39" i="5"/>
  <c r="DG41" i="5"/>
  <c r="CV38" i="5"/>
  <c r="BN40" i="5"/>
  <c r="Y39" i="5"/>
  <c r="BN39" i="5"/>
  <c r="EF39" i="5"/>
  <c r="CJ38" i="5"/>
  <c r="BQ39" i="5"/>
  <c r="AY41" i="5"/>
  <c r="CT41" i="5"/>
  <c r="BA40" i="5"/>
  <c r="GL38" i="5"/>
  <c r="GR41" i="5"/>
  <c r="FO39" i="5"/>
  <c r="EG39" i="5"/>
  <c r="P40" i="5"/>
  <c r="FM41" i="5"/>
  <c r="GR40" i="5"/>
  <c r="EE40" i="5"/>
  <c r="EZ40" i="5"/>
  <c r="CL38" i="5"/>
  <c r="GH39" i="5"/>
  <c r="EK39" i="5"/>
  <c r="AZ39" i="5"/>
  <c r="EC39" i="5"/>
  <c r="CN38" i="5"/>
  <c r="BN38" i="5"/>
  <c r="AS40" i="5"/>
  <c r="AC41" i="5"/>
  <c r="W40" i="5"/>
  <c r="AC38" i="5"/>
  <c r="GG41" i="5"/>
  <c r="FP40" i="5"/>
  <c r="BZ40" i="5"/>
  <c r="DQ39" i="5"/>
  <c r="AG40" i="5"/>
  <c r="AN40" i="5"/>
  <c r="EP41" i="5"/>
  <c r="FR41" i="5"/>
  <c r="T38" i="5"/>
  <c r="AA39" i="5"/>
  <c r="DM38" i="5"/>
  <c r="CP38" i="5"/>
  <c r="FC39" i="5"/>
  <c r="AN38" i="5"/>
  <c r="G39" i="5"/>
  <c r="CI39" i="5"/>
  <c r="BY40" i="5"/>
  <c r="BL38" i="5"/>
  <c r="CL40" i="5"/>
  <c r="FK41" i="5"/>
  <c r="G38" i="5"/>
  <c r="EW39" i="5"/>
  <c r="DT38" i="5"/>
  <c r="FU40" i="5"/>
  <c r="AJ38" i="5"/>
  <c r="H38" i="5"/>
  <c r="AF41" i="5"/>
  <c r="BU41" i="5"/>
  <c r="FX39" i="5"/>
  <c r="FH41" i="5"/>
  <c r="BE41" i="5"/>
  <c r="FB39" i="5"/>
  <c r="GU41" i="5"/>
  <c r="FZ41" i="5"/>
  <c r="S41" i="5"/>
  <c r="CH38" i="5"/>
  <c r="CW38" i="5"/>
  <c r="GN39" i="5"/>
  <c r="BV39" i="5"/>
  <c r="CO39" i="5"/>
  <c r="DS39" i="5"/>
  <c r="GT40" i="5"/>
  <c r="GP39" i="5"/>
  <c r="ET41" i="5"/>
  <c r="DK39" i="5"/>
  <c r="Q38" i="5"/>
  <c r="FP38" i="5"/>
  <c r="DC39" i="5"/>
  <c r="DX39" i="5"/>
  <c r="EQ40" i="5"/>
  <c r="GS41" i="5"/>
  <c r="BN41" i="5"/>
  <c r="AI38" i="5"/>
  <c r="EN40" i="5"/>
  <c r="BY41" i="5"/>
  <c r="FR39" i="5"/>
  <c r="CD38" i="5"/>
  <c r="CG38" i="5"/>
  <c r="GL39" i="5"/>
  <c r="BK38" i="5"/>
  <c r="N41" i="5"/>
  <c r="BX41" i="5"/>
  <c r="EE39" i="5"/>
  <c r="AD41" i="5"/>
  <c r="BP39" i="5"/>
  <c r="DJ41" i="5"/>
  <c r="FL40" i="5"/>
  <c r="GG38" i="5"/>
  <c r="EJ40" i="5"/>
  <c r="DL40" i="5"/>
  <c r="AP39" i="5"/>
  <c r="P39" i="5"/>
  <c r="BM38" i="5"/>
  <c r="DW41" i="5"/>
  <c r="J38" i="5"/>
  <c r="EN39" i="5"/>
  <c r="FY41" i="5"/>
  <c r="BH41" i="5"/>
  <c r="N39" i="5"/>
  <c r="ED38" i="5"/>
  <c r="EX41" i="5"/>
  <c r="DR41" i="5"/>
  <c r="CA41" i="5"/>
  <c r="CF39" i="5"/>
  <c r="FK39" i="5"/>
  <c r="CV40" i="5"/>
  <c r="DF39" i="5"/>
  <c r="DU40" i="5"/>
  <c r="CJ40" i="5"/>
  <c r="DC38" i="5"/>
  <c r="CZ38" i="5"/>
  <c r="EK38" i="5"/>
  <c r="BZ41" i="5"/>
  <c r="DE41" i="5"/>
  <c r="FG41" i="5"/>
  <c r="AE41" i="5"/>
  <c r="CC41" i="5"/>
  <c r="DZ41" i="5"/>
  <c r="BU40" i="5"/>
  <c r="FR40" i="5"/>
  <c r="ES41" i="5"/>
  <c r="FJ39" i="5"/>
  <c r="DN41" i="5"/>
  <c r="CI41" i="5"/>
  <c r="FW41" i="5"/>
  <c r="EF41" i="5"/>
  <c r="GB40" i="5"/>
  <c r="AI39" i="5"/>
  <c r="BE38" i="5"/>
  <c r="EB39" i="5"/>
  <c r="CD41" i="5"/>
  <c r="DB38" i="5"/>
  <c r="FV38" i="5"/>
  <c r="AV41" i="5"/>
  <c r="Z41" i="5"/>
  <c r="AK40" i="5"/>
  <c r="GG39" i="5"/>
  <c r="CF40" i="5"/>
  <c r="GI38" i="5"/>
  <c r="GN40" i="5"/>
  <c r="AM41" i="5"/>
  <c r="GQ38" i="5"/>
  <c r="CM40" i="5"/>
  <c r="CU38" i="5"/>
  <c r="FB41" i="5"/>
  <c r="GK40" i="5"/>
  <c r="DY41" i="5"/>
  <c r="CH39" i="5"/>
  <c r="EO38" i="5"/>
  <c r="AU41" i="5"/>
  <c r="CG40" i="5"/>
  <c r="AM39" i="5"/>
  <c r="GI41" i="5"/>
  <c r="AV40" i="5"/>
  <c r="CY39" i="5"/>
  <c r="EL41" i="5"/>
  <c r="GD39" i="5"/>
  <c r="AX38" i="5"/>
  <c r="DI39" i="5"/>
  <c r="DK38" i="5"/>
  <c r="AT38" i="5"/>
  <c r="EQ38" i="5"/>
  <c r="BS39" i="5"/>
  <c r="P41" i="5"/>
  <c r="GB39" i="5"/>
  <c r="Z38" i="5"/>
  <c r="EV41" i="5"/>
  <c r="AW41" i="5"/>
  <c r="DG40" i="5"/>
  <c r="W38" i="5"/>
  <c r="AZ38" i="5"/>
  <c r="FS40" i="5"/>
  <c r="S39" i="5"/>
  <c r="EP39" i="5"/>
  <c r="DS40" i="5"/>
  <c r="L39" i="5"/>
  <c r="CP39" i="5"/>
  <c r="CK41" i="5"/>
  <c r="BD38" i="5"/>
  <c r="BR39" i="5"/>
  <c r="EX38" i="5"/>
  <c r="DB39" i="5"/>
  <c r="CP41" i="5"/>
  <c r="AD38" i="5"/>
  <c r="FM39" i="5"/>
  <c r="FJ38" i="5"/>
  <c r="AZ41" i="5"/>
  <c r="FD39" i="5"/>
  <c r="ET39" i="5"/>
  <c r="AI41" i="5"/>
  <c r="DN38" i="5"/>
  <c r="BO40" i="5"/>
  <c r="AA38" i="5"/>
  <c r="BF40" i="5"/>
  <c r="BT40" i="5"/>
  <c r="BO41" i="5"/>
  <c r="GC39" i="5"/>
  <c r="DR40" i="5"/>
  <c r="FC41" i="5"/>
  <c r="EV40" i="5"/>
  <c r="EI41" i="5"/>
  <c r="AC39" i="5"/>
  <c r="AO39" i="5"/>
  <c r="GM41" i="5"/>
  <c r="AL38" i="5"/>
  <c r="Q39" i="5"/>
  <c r="DA39" i="5"/>
  <c r="EB41" i="5"/>
  <c r="BZ38" i="5"/>
  <c r="CS38" i="5"/>
  <c r="AQ38" i="5"/>
  <c r="DQ41" i="5"/>
  <c r="GJ41" i="5"/>
  <c r="EX39" i="5"/>
  <c r="CJ39" i="5"/>
  <c r="GQ41" i="5"/>
  <c r="BK40" i="5"/>
  <c r="FH40" i="5"/>
  <c r="FY38" i="5"/>
  <c r="EK40" i="5"/>
  <c r="BQ40" i="5"/>
  <c r="DI41" i="5"/>
  <c r="CX38" i="5"/>
  <c r="GN38" i="5"/>
  <c r="ED39" i="5"/>
  <c r="BS38" i="5"/>
  <c r="DJ39" i="5"/>
  <c r="FD40" i="5"/>
  <c r="CV41" i="5"/>
  <c r="W41" i="5"/>
  <c r="DJ38" i="5"/>
  <c r="BV41" i="5"/>
  <c r="AI40" i="5"/>
  <c r="BY39" i="5"/>
  <c r="FO40" i="5"/>
  <c r="DA41" i="5"/>
  <c r="ES38" i="5"/>
  <c r="BW38" i="5"/>
  <c r="T41" i="5"/>
  <c r="EF40" i="5"/>
  <c r="CV39" i="5"/>
  <c r="GA41" i="5"/>
  <c r="ET38" i="5"/>
  <c r="AT39" i="5"/>
  <c r="BC39" i="5"/>
  <c r="EA38" i="5"/>
  <c r="GC40" i="5"/>
  <c r="EM38" i="5"/>
  <c r="DS38" i="5"/>
  <c r="EZ38" i="5"/>
  <c r="CG41" i="5"/>
  <c r="EF38" i="5"/>
  <c r="CO40" i="5"/>
  <c r="DT40" i="5"/>
  <c r="FE40" i="5"/>
  <c r="DB40" i="5"/>
  <c r="AM40" i="5"/>
  <c r="CU41" i="5"/>
  <c r="CC39" i="5"/>
  <c r="DJ40" i="5"/>
  <c r="O40" i="5"/>
  <c r="AH39" i="5"/>
  <c r="FA40" i="5"/>
  <c r="AT41" i="5"/>
  <c r="FO38" i="5"/>
  <c r="AK38" i="5"/>
  <c r="EP38" i="5"/>
  <c r="BM41" i="5"/>
  <c r="CB40" i="5"/>
  <c r="AN39" i="5"/>
  <c r="U39" i="5"/>
  <c r="M39" i="5"/>
  <c r="AU38" i="5"/>
  <c r="EZ41" i="5"/>
  <c r="FP41" i="5"/>
  <c r="DD38" i="5"/>
  <c r="FG40" i="5"/>
  <c r="EW38" i="5"/>
  <c r="Q40" i="5"/>
  <c r="BD41" i="5"/>
  <c r="GP38" i="5"/>
  <c r="DP39" i="5"/>
  <c r="EI38" i="5"/>
  <c r="EV39" i="5"/>
  <c r="BT39" i="5"/>
  <c r="I38" i="5"/>
  <c r="FN38" i="5"/>
  <c r="M38" i="5"/>
  <c r="DZ40" i="5"/>
  <c r="DO40" i="5"/>
  <c r="DV38" i="5"/>
  <c r="BV38" i="5"/>
  <c r="DG39" i="5"/>
  <c r="DI38" i="5"/>
  <c r="GJ39" i="5"/>
  <c r="EL38" i="5"/>
  <c r="EH40" i="5"/>
  <c r="CN40" i="5"/>
  <c r="FN40" i="5"/>
  <c r="GU39" i="5"/>
  <c r="AV39" i="5"/>
  <c r="AN41" i="5"/>
  <c r="BP40" i="5"/>
  <c r="FU38" i="5"/>
  <c r="EL39" i="5"/>
  <c r="BG40" i="5"/>
  <c r="EY41" i="5"/>
  <c r="ET40" i="5"/>
  <c r="J39" i="5"/>
  <c r="AR38" i="5"/>
  <c r="AQ39" i="5"/>
  <c r="CY38" i="5"/>
  <c r="CQ41" i="5"/>
  <c r="BE39" i="5"/>
  <c r="W39" i="5"/>
  <c r="ES39" i="5"/>
  <c r="FV39" i="5"/>
  <c r="CA39" i="5"/>
  <c r="DF38" i="5"/>
  <c r="CN41" i="5"/>
  <c r="BA38" i="5"/>
  <c r="GD41" i="5"/>
  <c r="CG39" i="5"/>
  <c r="X40" i="5"/>
  <c r="R39" i="5"/>
  <c r="BB41" i="5"/>
  <c r="FD41" i="5"/>
  <c r="GF40" i="5"/>
  <c r="GA38" i="5"/>
  <c r="CE38" i="5"/>
  <c r="BT38" i="5"/>
  <c r="FX38" i="5"/>
  <c r="K39" i="5"/>
  <c r="FY39" i="5"/>
  <c r="FP39" i="5"/>
  <c r="BJ38" i="5"/>
  <c r="DT41" i="5"/>
  <c r="AD40" i="5"/>
  <c r="DD40" i="5"/>
  <c r="AY40" i="5"/>
  <c r="R41" i="5"/>
  <c r="EC41" i="5"/>
  <c r="GK39" i="5"/>
  <c r="AK39" i="5"/>
  <c r="FL39" i="5"/>
  <c r="CW40" i="5"/>
  <c r="GH40" i="5"/>
  <c r="GM38" i="5"/>
  <c r="CZ39" i="5"/>
  <c r="AB39" i="5"/>
  <c r="GJ38" i="5"/>
  <c r="AA41" i="5"/>
  <c r="DQ40" i="5"/>
  <c r="EN41" i="5"/>
  <c r="BB38" i="5"/>
  <c r="BF39" i="5"/>
  <c r="GS38" i="5"/>
  <c r="DY38" i="5"/>
  <c r="FR38" i="5"/>
  <c r="FS39" i="5"/>
  <c r="EQ41" i="5"/>
  <c r="V38" i="5"/>
  <c r="EJ41" i="5"/>
  <c r="AQ40" i="5"/>
  <c r="BH40" i="5"/>
  <c r="ED40" i="5"/>
  <c r="AR39" i="5"/>
  <c r="CQ38" i="5"/>
  <c r="DI40" i="5"/>
  <c r="O41" i="5"/>
  <c r="FF40" i="5"/>
  <c r="BG39" i="5"/>
  <c r="FT41" i="5"/>
  <c r="CS40" i="5"/>
  <c r="BG41" i="5"/>
  <c r="FZ40" i="5"/>
  <c r="DB41" i="5"/>
  <c r="EQ39" i="5"/>
  <c r="AJ41" i="5"/>
  <c r="AG41" i="5"/>
  <c r="BA41" i="5"/>
  <c r="AK41" i="5"/>
  <c r="BW40" i="5"/>
  <c r="EI39" i="5"/>
  <c r="AH41" i="5"/>
  <c r="FH38" i="5"/>
  <c r="EI40" i="5"/>
  <c r="DF40" i="5"/>
  <c r="ER39" i="5"/>
  <c r="FI40" i="5"/>
  <c r="CM41" i="5"/>
  <c r="FM40" i="5"/>
  <c r="EN38" i="5"/>
  <c r="EY40" i="5"/>
  <c r="FL38" i="5"/>
  <c r="AX39" i="5"/>
  <c r="EY39" i="5"/>
  <c r="AW39" i="5"/>
  <c r="P38" i="5"/>
  <c r="DT39" i="5"/>
  <c r="EA40" i="5"/>
  <c r="BK41" i="5"/>
  <c r="AW38" i="5"/>
  <c r="GR39" i="5"/>
  <c r="BI39" i="5"/>
  <c r="DH41" i="5"/>
  <c r="CX39" i="5"/>
  <c r="FU41" i="5"/>
  <c r="GF38" i="5"/>
  <c r="FF38" i="5"/>
  <c r="AA40" i="5"/>
  <c r="AF39" i="5"/>
  <c r="V40" i="5"/>
  <c r="BS41" i="5"/>
  <c r="GQ39" i="5"/>
  <c r="DQ38" i="5"/>
  <c r="FL41" i="5"/>
  <c r="AQ41" i="5"/>
  <c r="BM39" i="5"/>
  <c r="DO39" i="5"/>
  <c r="GT39" i="5"/>
  <c r="AG38" i="5"/>
  <c r="GB38" i="5"/>
  <c r="BJ40" i="5"/>
  <c r="BR41" i="5"/>
  <c r="CF41" i="5"/>
  <c r="J40" i="5"/>
  <c r="AE39" i="5"/>
  <c r="DM40" i="5"/>
  <c r="AZ40" i="5"/>
  <c r="EB40" i="5"/>
  <c r="GH41" i="5"/>
  <c r="CZ40" i="5"/>
  <c r="U38" i="5"/>
  <c r="EG45" i="5" l="1"/>
  <c r="EG46" i="5" s="1"/>
  <c r="EG47" i="5" s="1"/>
  <c r="DQ45" i="5"/>
  <c r="DQ46" i="5" s="1"/>
  <c r="DQ47" i="5" s="1"/>
  <c r="U45" i="5"/>
  <c r="U46" i="5" s="1"/>
  <c r="U47" i="5" s="1"/>
  <c r="FU45" i="5"/>
  <c r="FU46" i="5" s="1"/>
  <c r="FU47" i="5" s="1"/>
  <c r="AA45" i="5"/>
  <c r="AA46" i="5" s="1"/>
  <c r="AA47" i="5" s="1"/>
  <c r="CF45" i="5"/>
  <c r="CF46" i="5" s="1"/>
  <c r="CF47" i="5" s="1"/>
  <c r="BX45" i="5"/>
  <c r="BX46" i="5" s="1"/>
  <c r="BX47" i="5" s="1"/>
  <c r="DN45" i="5"/>
  <c r="DN46" i="5" s="1"/>
  <c r="DN47" i="5" s="1"/>
  <c r="BK45" i="5"/>
  <c r="BK46" i="5" s="1"/>
  <c r="BK47" i="5" s="1"/>
  <c r="FZ45" i="5"/>
  <c r="FZ46" i="5" s="1"/>
  <c r="FZ47" i="5" s="1"/>
  <c r="AQ45" i="5"/>
  <c r="AQ46" i="5" s="1"/>
  <c r="AQ47" i="5" s="1"/>
  <c r="BY45" i="5"/>
  <c r="BY46" i="5" s="1"/>
  <c r="BY47" i="5" s="1"/>
  <c r="CG45" i="5"/>
  <c r="CG46" i="5" s="1"/>
  <c r="CG47" i="5" s="1"/>
  <c r="X45" i="5"/>
  <c r="X46" i="5" s="1"/>
  <c r="X47" i="5" s="1"/>
  <c r="DP45" i="5"/>
  <c r="DP46" i="5" s="1"/>
  <c r="DP47" i="5" s="1"/>
  <c r="FF45" i="5"/>
  <c r="FF46" i="5" s="1"/>
  <c r="FF47" i="5" s="1"/>
  <c r="CD45" i="5"/>
  <c r="CD46" i="5" s="1"/>
  <c r="CD47" i="5" s="1"/>
  <c r="ED45" i="5"/>
  <c r="ED46" i="5" s="1"/>
  <c r="ED47" i="5" s="1"/>
  <c r="GF45" i="5"/>
  <c r="GF46" i="5" s="1"/>
  <c r="GF47" i="5" s="1"/>
  <c r="CT45" i="5"/>
  <c r="CT46" i="5" s="1"/>
  <c r="CT47" i="5" s="1"/>
  <c r="FJ45" i="5"/>
  <c r="FJ46" i="5" s="1"/>
  <c r="FJ47" i="5" s="1"/>
  <c r="DW45" i="5"/>
  <c r="DW46" i="5" s="1"/>
  <c r="DW47" i="5" s="1"/>
  <c r="EL45" i="5"/>
  <c r="EL46" i="5" s="1"/>
  <c r="EL47" i="5" s="1"/>
  <c r="FI45" i="5"/>
  <c r="FI46" i="5" s="1"/>
  <c r="FI47" i="5" s="1"/>
  <c r="AD45" i="5"/>
  <c r="AD46" i="5" s="1"/>
  <c r="AD47" i="5" s="1"/>
  <c r="AI45" i="5"/>
  <c r="AI46" i="5" s="1"/>
  <c r="AI47" i="5" s="1"/>
  <c r="CS45" i="5"/>
  <c r="CS46" i="5" s="1"/>
  <c r="CS47" i="5" s="1"/>
  <c r="DI45" i="5"/>
  <c r="DI46" i="5" s="1"/>
  <c r="DI47" i="5" s="1"/>
  <c r="AE45" i="5"/>
  <c r="AE46" i="5" s="1"/>
  <c r="AE47" i="5" s="1"/>
  <c r="FD45" i="5"/>
  <c r="FD46" i="5" s="1"/>
  <c r="FD47" i="5" s="1"/>
  <c r="AW45" i="5"/>
  <c r="AW46" i="5" s="1"/>
  <c r="AW47" i="5" s="1"/>
  <c r="BV45" i="5"/>
  <c r="BV46" i="5" s="1"/>
  <c r="BV47" i="5" s="1"/>
  <c r="EX45" i="5"/>
  <c r="EX46" i="5" s="1"/>
  <c r="EX47" i="5" s="1"/>
  <c r="FC45" i="5"/>
  <c r="FC46" i="5" s="1"/>
  <c r="FC47" i="5" s="1"/>
  <c r="CB45" i="5"/>
  <c r="CB46" i="5" s="1"/>
  <c r="CB47" i="5" s="1"/>
  <c r="DV45" i="5"/>
  <c r="DV46" i="5" s="1"/>
  <c r="DV47" i="5" s="1"/>
  <c r="BD45" i="5"/>
  <c r="BD46" i="5" s="1"/>
  <c r="BD47" i="5" s="1"/>
  <c r="O45" i="5"/>
  <c r="O46" i="5" s="1"/>
  <c r="O47" i="5" s="1"/>
  <c r="FP45" i="5"/>
  <c r="FP46" i="5" s="1"/>
  <c r="FP47" i="5" s="1"/>
  <c r="DG45" i="5"/>
  <c r="DG46" i="5" s="1"/>
  <c r="DG47" i="5" s="1"/>
  <c r="BA45" i="5"/>
  <c r="BA46" i="5" s="1"/>
  <c r="BA47" i="5" s="1"/>
  <c r="P45" i="5"/>
  <c r="P46" i="5" s="1"/>
  <c r="P47" i="5" s="1"/>
  <c r="M45" i="5"/>
  <c r="M46" i="5" s="1"/>
  <c r="M47" i="5" s="1"/>
  <c r="Q45" i="5"/>
  <c r="Q46" i="5" s="1"/>
  <c r="Q47" i="5" s="1"/>
  <c r="EE45" i="5"/>
  <c r="EE46" i="5" s="1"/>
  <c r="EE47" i="5" s="1"/>
  <c r="BZ45" i="5"/>
  <c r="BZ46" i="5" s="1"/>
  <c r="BZ47" i="5" s="1"/>
  <c r="FN45" i="5"/>
  <c r="FN46" i="5" s="1"/>
  <c r="FN47" i="5" s="1"/>
  <c r="I45" i="5"/>
  <c r="I46" i="5" s="1"/>
  <c r="I47" i="5" s="1"/>
  <c r="BR45" i="5"/>
  <c r="BR46" i="5" s="1"/>
  <c r="BR47" i="5" s="1"/>
  <c r="FL45" i="5"/>
  <c r="FL46" i="5" s="1"/>
  <c r="FL47" i="5" s="1"/>
  <c r="FT45" i="5"/>
  <c r="FT46" i="5" s="1"/>
  <c r="FT47" i="5" s="1"/>
  <c r="EI45" i="5"/>
  <c r="EI46" i="5" s="1"/>
  <c r="EI47" i="5" s="1"/>
  <c r="EN45" i="5"/>
  <c r="EN46" i="5" s="1"/>
  <c r="EN47" i="5" s="1"/>
  <c r="AZ45" i="5"/>
  <c r="AZ46" i="5" s="1"/>
  <c r="AZ47" i="5" s="1"/>
  <c r="FS45" i="5"/>
  <c r="FS46" i="5" s="1"/>
  <c r="FS47" i="5" s="1"/>
  <c r="GP45" i="5"/>
  <c r="GP46" i="5" s="1"/>
  <c r="GP47" i="5" s="1"/>
  <c r="GP51" i="5" s="1"/>
  <c r="GP52" i="5" s="1"/>
  <c r="GP58" i="5" s="1"/>
  <c r="W45" i="5"/>
  <c r="W46" i="5" s="1"/>
  <c r="W47" i="5" s="1"/>
  <c r="S45" i="5"/>
  <c r="S46" i="5" s="1"/>
  <c r="S47" i="5" s="1"/>
  <c r="F45" i="5"/>
  <c r="F46" i="5" s="1"/>
  <c r="F47" i="5" s="1"/>
  <c r="F51" i="5" s="1"/>
  <c r="F52" i="5" s="1"/>
  <c r="F58" i="5" s="1"/>
  <c r="F59" i="5" s="1"/>
  <c r="CW45" i="5"/>
  <c r="CW46" i="5" s="1"/>
  <c r="CW47" i="5" s="1"/>
  <c r="EU45" i="5"/>
  <c r="EU46" i="5" s="1"/>
  <c r="EU47" i="5" s="1"/>
  <c r="EW45" i="5"/>
  <c r="EW46" i="5" s="1"/>
  <c r="EW47" i="5" s="1"/>
  <c r="CH45" i="5"/>
  <c r="CH46" i="5" s="1"/>
  <c r="CH47" i="5" s="1"/>
  <c r="BC45" i="5"/>
  <c r="BC46" i="5" s="1"/>
  <c r="BC47" i="5" s="1"/>
  <c r="Z45" i="5"/>
  <c r="Z46" i="5" s="1"/>
  <c r="Z47" i="5" s="1"/>
  <c r="DD45" i="5"/>
  <c r="DD46" i="5" s="1"/>
  <c r="DD47" i="5" s="1"/>
  <c r="FG45" i="5"/>
  <c r="FG46" i="5" s="1"/>
  <c r="FG47" i="5" s="1"/>
  <c r="DU45" i="5"/>
  <c r="DU46" i="5" s="1"/>
  <c r="DU47" i="5" s="1"/>
  <c r="DF45" i="5"/>
  <c r="DF46" i="5" s="1"/>
  <c r="DF47" i="5" s="1"/>
  <c r="FH45" i="5"/>
  <c r="FH46" i="5" s="1"/>
  <c r="FH47" i="5" s="1"/>
  <c r="AU45" i="5"/>
  <c r="AU46" i="5" s="1"/>
  <c r="AU47" i="5" s="1"/>
  <c r="EQ45" i="5"/>
  <c r="EQ46" i="5" s="1"/>
  <c r="EQ47" i="5" s="1"/>
  <c r="DA45" i="5"/>
  <c r="DA46" i="5" s="1"/>
  <c r="DA47" i="5" s="1"/>
  <c r="AT45" i="5"/>
  <c r="AT46" i="5" s="1"/>
  <c r="AT47" i="5" s="1"/>
  <c r="DK45" i="5"/>
  <c r="DK46" i="5" s="1"/>
  <c r="DK47" i="5" s="1"/>
  <c r="AX45" i="5"/>
  <c r="AX46" i="5" s="1"/>
  <c r="AX47" i="5" s="1"/>
  <c r="FA45" i="5"/>
  <c r="FA46" i="5" s="1"/>
  <c r="FA47" i="5" s="1"/>
  <c r="EB45" i="5"/>
  <c r="EB46" i="5" s="1"/>
  <c r="EB47" i="5" s="1"/>
  <c r="H45" i="5"/>
  <c r="H46" i="5" s="1"/>
  <c r="H47" i="5" s="1"/>
  <c r="FW45" i="5"/>
  <c r="FW46" i="5" s="1"/>
  <c r="FW47" i="5" s="1"/>
  <c r="FE45" i="5"/>
  <c r="FE46" i="5" s="1"/>
  <c r="FE47" i="5" s="1"/>
  <c r="EP45" i="5"/>
  <c r="EP46" i="5" s="1"/>
  <c r="EP47" i="5" s="1"/>
  <c r="AJ45" i="5"/>
  <c r="AJ46" i="5" s="1"/>
  <c r="AJ47" i="5" s="1"/>
  <c r="AO45" i="5"/>
  <c r="AO46" i="5" s="1"/>
  <c r="AO47" i="5" s="1"/>
  <c r="AK45" i="5"/>
  <c r="AK46" i="5" s="1"/>
  <c r="AK47" i="5" s="1"/>
  <c r="DL45" i="5"/>
  <c r="DL46" i="5" s="1"/>
  <c r="DL47" i="5" s="1"/>
  <c r="FO45" i="5"/>
  <c r="FO46" i="5" s="1"/>
  <c r="FO47" i="5" s="1"/>
  <c r="FO51" i="5" s="1"/>
  <c r="FO52" i="5" s="1"/>
  <c r="FO58" i="5" s="1"/>
  <c r="DT45" i="5"/>
  <c r="DT46" i="5" s="1"/>
  <c r="DT47" i="5" s="1"/>
  <c r="AP45" i="5"/>
  <c r="AP46" i="5" s="1"/>
  <c r="AP47" i="5" s="1"/>
  <c r="DH45" i="5"/>
  <c r="DH46" i="5" s="1"/>
  <c r="DH47" i="5" s="1"/>
  <c r="J45" i="5"/>
  <c r="J46" i="5" s="1"/>
  <c r="J47" i="5" s="1"/>
  <c r="G45" i="5"/>
  <c r="G46" i="5" s="1"/>
  <c r="G47" i="5" s="1"/>
  <c r="FM45" i="5"/>
  <c r="FM46" i="5" s="1"/>
  <c r="FM47" i="5" s="1"/>
  <c r="CI45" i="5"/>
  <c r="CI46" i="5" s="1"/>
  <c r="CI47" i="5" s="1"/>
  <c r="EO45" i="5"/>
  <c r="EO46" i="5" s="1"/>
  <c r="EO47" i="5" s="1"/>
  <c r="BL45" i="5"/>
  <c r="BL46" i="5" s="1"/>
  <c r="BL47" i="5" s="1"/>
  <c r="BL51" i="5" s="1"/>
  <c r="BL52" i="5" s="1"/>
  <c r="BL58" i="5" s="1"/>
  <c r="BL59" i="5" s="1"/>
  <c r="DO45" i="5"/>
  <c r="DO46" i="5" s="1"/>
  <c r="DO47" i="5" s="1"/>
  <c r="AL45" i="5"/>
  <c r="AL46" i="5" s="1"/>
  <c r="AL47" i="5" s="1"/>
  <c r="CA45" i="5"/>
  <c r="CA46" i="5" s="1"/>
  <c r="CA47" i="5" s="1"/>
  <c r="CQ45" i="5"/>
  <c r="CQ46" i="5" s="1"/>
  <c r="CQ47" i="5" s="1"/>
  <c r="AM45" i="5"/>
  <c r="AM46" i="5" s="1"/>
  <c r="AM47" i="5" s="1"/>
  <c r="AN45" i="5"/>
  <c r="AN46" i="5" s="1"/>
  <c r="AN47" i="5" s="1"/>
  <c r="ER45" i="5"/>
  <c r="ER46" i="5" s="1"/>
  <c r="ER47" i="5" s="1"/>
  <c r="CU45" i="5"/>
  <c r="CU46" i="5" s="1"/>
  <c r="CU47" i="5" s="1"/>
  <c r="CU51" i="5" s="1"/>
  <c r="CU52" i="5" s="1"/>
  <c r="CU58" i="5" s="1"/>
  <c r="CU59" i="5" s="1"/>
  <c r="BP45" i="5"/>
  <c r="BP46" i="5" s="1"/>
  <c r="BP47" i="5" s="1"/>
  <c r="CP45" i="5"/>
  <c r="CP46" i="5" s="1"/>
  <c r="CP47" i="5" s="1"/>
  <c r="AY45" i="5"/>
  <c r="AY46" i="5" s="1"/>
  <c r="AY47" i="5" s="1"/>
  <c r="AS45" i="5"/>
  <c r="AS46" i="5" s="1"/>
  <c r="AS47" i="5" s="1"/>
  <c r="GQ45" i="5"/>
  <c r="GQ46" i="5" s="1"/>
  <c r="GQ47" i="5" s="1"/>
  <c r="DM45" i="5"/>
  <c r="DM46" i="5" s="1"/>
  <c r="DM47" i="5" s="1"/>
  <c r="DM51" i="5" s="1"/>
  <c r="DM52" i="5" s="1"/>
  <c r="DM58" i="5" s="1"/>
  <c r="DM59" i="5" s="1"/>
  <c r="EF45" i="5"/>
  <c r="EF46" i="5" s="1"/>
  <c r="EF47" i="5" s="1"/>
  <c r="BG45" i="5"/>
  <c r="BG46" i="5" s="1"/>
  <c r="BG47" i="5" s="1"/>
  <c r="Y45" i="5"/>
  <c r="Y46" i="5" s="1"/>
  <c r="Y47" i="5" s="1"/>
  <c r="BI45" i="5"/>
  <c r="BI46" i="5" s="1"/>
  <c r="BI47" i="5" s="1"/>
  <c r="V45" i="5"/>
  <c r="V46" i="5" s="1"/>
  <c r="V47" i="5" s="1"/>
  <c r="V51" i="5" s="1"/>
  <c r="V52" i="5" s="1"/>
  <c r="V58" i="5" s="1"/>
  <c r="V59" i="5" s="1"/>
  <c r="T45" i="5"/>
  <c r="T46" i="5" s="1"/>
  <c r="T47" i="5" s="1"/>
  <c r="GR45" i="5"/>
  <c r="GR46" i="5" s="1"/>
  <c r="GR47" i="5" s="1"/>
  <c r="EZ45" i="5"/>
  <c r="EZ46" i="5" s="1"/>
  <c r="EZ47" i="5" s="1"/>
  <c r="GI45" i="5"/>
  <c r="GI46" i="5" s="1"/>
  <c r="GI47" i="5" s="1"/>
  <c r="EH45" i="5"/>
  <c r="EH46" i="5" s="1"/>
  <c r="EH47" i="5" s="1"/>
  <c r="EH51" i="5" s="1"/>
  <c r="EH52" i="5" s="1"/>
  <c r="EH58" i="5" s="1"/>
  <c r="DS45" i="5"/>
  <c r="DS46" i="5" s="1"/>
  <c r="DS47" i="5" s="1"/>
  <c r="FK45" i="5"/>
  <c r="FK46" i="5" s="1"/>
  <c r="FK47" i="5" s="1"/>
  <c r="BM45" i="5"/>
  <c r="BM46" i="5" s="1"/>
  <c r="BM47" i="5" s="1"/>
  <c r="FR45" i="5"/>
  <c r="FR46" i="5" s="1"/>
  <c r="FR47" i="5" s="1"/>
  <c r="EM45" i="5"/>
  <c r="EM46" i="5" s="1"/>
  <c r="EM47" i="5" s="1"/>
  <c r="DY45" i="5"/>
  <c r="DY46" i="5" s="1"/>
  <c r="DY47" i="5" s="1"/>
  <c r="GS45" i="5"/>
  <c r="GS46" i="5" s="1"/>
  <c r="GS47" i="5" s="1"/>
  <c r="EA45" i="5"/>
  <c r="EA46" i="5" s="1"/>
  <c r="EA47" i="5" s="1"/>
  <c r="AV45" i="5"/>
  <c r="AV46" i="5" s="1"/>
  <c r="AV47" i="5" s="1"/>
  <c r="EV45" i="5"/>
  <c r="EV46" i="5" s="1"/>
  <c r="EV47" i="5" s="1"/>
  <c r="CK45" i="5"/>
  <c r="CK46" i="5" s="1"/>
  <c r="CK47" i="5" s="1"/>
  <c r="BB45" i="5"/>
  <c r="BB46" i="5" s="1"/>
  <c r="BB47" i="5" s="1"/>
  <c r="BB51" i="5" s="1"/>
  <c r="BB52" i="5" s="1"/>
  <c r="BB58" i="5" s="1"/>
  <c r="BB59" i="5" s="1"/>
  <c r="FV45" i="5"/>
  <c r="FV46" i="5" s="1"/>
  <c r="FV47" i="5" s="1"/>
  <c r="CC45" i="5"/>
  <c r="CC46" i="5" s="1"/>
  <c r="CC47" i="5" s="1"/>
  <c r="ET45" i="5"/>
  <c r="ET46" i="5" s="1"/>
  <c r="ET47" i="5" s="1"/>
  <c r="DB45" i="5"/>
  <c r="DB46" i="5" s="1"/>
  <c r="DB47" i="5" s="1"/>
  <c r="DB51" i="5" s="1"/>
  <c r="DB52" i="5" s="1"/>
  <c r="DB58" i="5" s="1"/>
  <c r="DB59" i="5" s="1"/>
  <c r="FB45" i="5"/>
  <c r="FB46" i="5" s="1"/>
  <c r="FB47" i="5" s="1"/>
  <c r="AC45" i="5"/>
  <c r="AC46" i="5" s="1"/>
  <c r="AC47" i="5" s="1"/>
  <c r="BH45" i="5"/>
  <c r="BH46" i="5" s="1"/>
  <c r="BH47" i="5" s="1"/>
  <c r="GJ45" i="5"/>
  <c r="GJ46" i="5" s="1"/>
  <c r="GJ47" i="5" s="1"/>
  <c r="BE45" i="5"/>
  <c r="BE46" i="5" s="1"/>
  <c r="BE47" i="5" s="1"/>
  <c r="BE51" i="5" s="1"/>
  <c r="BE52" i="5" s="1"/>
  <c r="BE58" i="5" s="1"/>
  <c r="BE59" i="5" s="1"/>
  <c r="K45" i="5"/>
  <c r="K46" i="5" s="1"/>
  <c r="K47" i="5" s="1"/>
  <c r="EJ45" i="5"/>
  <c r="EJ46" i="5" s="1"/>
  <c r="EJ47" i="5" s="1"/>
  <c r="BW45" i="5"/>
  <c r="BW46" i="5" s="1"/>
  <c r="BW47" i="5" s="1"/>
  <c r="BW51" i="5" s="1"/>
  <c r="BW52" i="5" s="1"/>
  <c r="BW58" i="5" s="1"/>
  <c r="BW59" i="5" s="1"/>
  <c r="BN45" i="5"/>
  <c r="BN46" i="5" s="1"/>
  <c r="BN47" i="5" s="1"/>
  <c r="BF45" i="5"/>
  <c r="BF46" i="5" s="1"/>
  <c r="BF47" i="5" s="1"/>
  <c r="N45" i="5"/>
  <c r="N46" i="5" s="1"/>
  <c r="N47" i="5" s="1"/>
  <c r="N51" i="5" s="1"/>
  <c r="N52" i="5" s="1"/>
  <c r="N58" i="5" s="1"/>
  <c r="N59" i="5" s="1"/>
  <c r="GM45" i="5"/>
  <c r="GM46" i="5" s="1"/>
  <c r="GM47" i="5" s="1"/>
  <c r="ES45" i="5"/>
  <c r="ES46" i="5" s="1"/>
  <c r="ES47" i="5" s="1"/>
  <c r="CN45" i="5"/>
  <c r="CN46" i="5" s="1"/>
  <c r="CN47" i="5" s="1"/>
  <c r="CM45" i="5"/>
  <c r="CM46" i="5" s="1"/>
  <c r="CM47" i="5" s="1"/>
  <c r="R45" i="5"/>
  <c r="R46" i="5" s="1"/>
  <c r="R47" i="5" s="1"/>
  <c r="R51" i="5" s="1"/>
  <c r="R52" i="5" s="1"/>
  <c r="R58" i="5" s="1"/>
  <c r="R59" i="5" s="1"/>
  <c r="EY45" i="5"/>
  <c r="EY46" i="5" s="1"/>
  <c r="EY47" i="5" s="1"/>
  <c r="EY51" i="5" s="1"/>
  <c r="EY52" i="5" s="1"/>
  <c r="EY58" i="5" s="1"/>
  <c r="BQ45" i="5"/>
  <c r="BQ46" i="5" s="1"/>
  <c r="BQ47" i="5" s="1"/>
  <c r="CL45" i="5"/>
  <c r="CL46" i="5" s="1"/>
  <c r="CL47" i="5" s="1"/>
  <c r="CL51" i="5" s="1"/>
  <c r="CL52" i="5" s="1"/>
  <c r="CL58" i="5" s="1"/>
  <c r="CL59" i="5" s="1"/>
  <c r="DJ45" i="5"/>
  <c r="DJ46" i="5" s="1"/>
  <c r="DJ47" i="5" s="1"/>
  <c r="DJ51" i="5" s="1"/>
  <c r="DJ52" i="5" s="1"/>
  <c r="DJ58" i="5" s="1"/>
  <c r="DJ59" i="5" s="1"/>
  <c r="AB45" i="5"/>
  <c r="AB46" i="5" s="1"/>
  <c r="AB47" i="5" s="1"/>
  <c r="AB51" i="5" s="1"/>
  <c r="AB52" i="5" s="1"/>
  <c r="AB58" i="5" s="1"/>
  <c r="AB59" i="5" s="1"/>
  <c r="GB45" i="5"/>
  <c r="GB46" i="5" s="1"/>
  <c r="GB47" i="5" s="1"/>
  <c r="GH45" i="5"/>
  <c r="GH46" i="5" s="1"/>
  <c r="GH47" i="5" s="1"/>
  <c r="BU45" i="5"/>
  <c r="BU46" i="5" s="1"/>
  <c r="BU47" i="5" s="1"/>
  <c r="DR45" i="5"/>
  <c r="DR46" i="5" s="1"/>
  <c r="DR47" i="5" s="1"/>
  <c r="DR51" i="5" s="1"/>
  <c r="DR52" i="5" s="1"/>
  <c r="DR58" i="5" s="1"/>
  <c r="DR59" i="5" s="1"/>
  <c r="DR70" i="5" s="1"/>
  <c r="GE45" i="5"/>
  <c r="GE46" i="5" s="1"/>
  <c r="GE47" i="5" s="1"/>
  <c r="CY45" i="5"/>
  <c r="CY46" i="5" s="1"/>
  <c r="CY47" i="5" s="1"/>
  <c r="GD45" i="5"/>
  <c r="GD46" i="5" s="1"/>
  <c r="GD47" i="5" s="1"/>
  <c r="AH45" i="5"/>
  <c r="AH46" i="5" s="1"/>
  <c r="AH47" i="5" s="1"/>
  <c r="GC45" i="5"/>
  <c r="GC46" i="5" s="1"/>
  <c r="GC47" i="5" s="1"/>
  <c r="GC51" i="5" s="1"/>
  <c r="GC52" i="5" s="1"/>
  <c r="GC58" i="5" s="1"/>
  <c r="BS45" i="5"/>
  <c r="BS46" i="5" s="1"/>
  <c r="BS47" i="5" s="1"/>
  <c r="BS51" i="5" s="1"/>
  <c r="BS52" i="5" s="1"/>
  <c r="BS58" i="5" s="1"/>
  <c r="BS59" i="5" s="1"/>
  <c r="BJ45" i="5"/>
  <c r="BJ46" i="5" s="1"/>
  <c r="BJ47" i="5" s="1"/>
  <c r="BJ51" i="5" s="1"/>
  <c r="BJ52" i="5" s="1"/>
  <c r="BJ58" i="5" s="1"/>
  <c r="BJ59" i="5" s="1"/>
  <c r="FQ45" i="5"/>
  <c r="FQ46" i="5" s="1"/>
  <c r="FQ47" i="5" s="1"/>
  <c r="GN45" i="5"/>
  <c r="GN46" i="5" s="1"/>
  <c r="GN47" i="5" s="1"/>
  <c r="AG45" i="5"/>
  <c r="AG46" i="5" s="1"/>
  <c r="AG47" i="5" s="1"/>
  <c r="CX45" i="5"/>
  <c r="CX46" i="5" s="1"/>
  <c r="CX47" i="5" s="1"/>
  <c r="CX51" i="5" s="1"/>
  <c r="CX52" i="5" s="1"/>
  <c r="CX58" i="5" s="1"/>
  <c r="CX59" i="5" s="1"/>
  <c r="EK45" i="5"/>
  <c r="EK46" i="5" s="1"/>
  <c r="EK47" i="5" s="1"/>
  <c r="GL45" i="5"/>
  <c r="GL46" i="5" s="1"/>
  <c r="GL47" i="5" s="1"/>
  <c r="CZ45" i="5"/>
  <c r="CZ46" i="5" s="1"/>
  <c r="CZ47" i="5" s="1"/>
  <c r="DE45" i="5"/>
  <c r="DE46" i="5" s="1"/>
  <c r="DE47" i="5" s="1"/>
  <c r="DE51" i="5" s="1"/>
  <c r="DE52" i="5" s="1"/>
  <c r="DE58" i="5" s="1"/>
  <c r="DE59" i="5" s="1"/>
  <c r="FX45" i="5"/>
  <c r="FX46" i="5" s="1"/>
  <c r="FX47" i="5" s="1"/>
  <c r="DC45" i="5"/>
  <c r="DC46" i="5" s="1"/>
  <c r="DC47" i="5" s="1"/>
  <c r="BT45" i="5"/>
  <c r="BT46" i="5" s="1"/>
  <c r="BT47" i="5" s="1"/>
  <c r="DZ45" i="5"/>
  <c r="DZ46" i="5" s="1"/>
  <c r="DZ47" i="5" s="1"/>
  <c r="AF45" i="5"/>
  <c r="AF46" i="5" s="1"/>
  <c r="AF47" i="5" s="1"/>
  <c r="AF51" i="5" s="1"/>
  <c r="AF52" i="5" s="1"/>
  <c r="AF58" i="5" s="1"/>
  <c r="AF59" i="5" s="1"/>
  <c r="CE45" i="5"/>
  <c r="CE46" i="5" s="1"/>
  <c r="CE47" i="5" s="1"/>
  <c r="CE51" i="5" s="1"/>
  <c r="CE52" i="5" s="1"/>
  <c r="CE58" i="5" s="1"/>
  <c r="CE59" i="5" s="1"/>
  <c r="FY45" i="5"/>
  <c r="FY46" i="5" s="1"/>
  <c r="FY47" i="5" s="1"/>
  <c r="GG45" i="5"/>
  <c r="GG46" i="5" s="1"/>
  <c r="GG47" i="5" s="1"/>
  <c r="GG51" i="5" s="1"/>
  <c r="GG52" i="5" s="1"/>
  <c r="GG58" i="5" s="1"/>
  <c r="GA45" i="5"/>
  <c r="GA46" i="5" s="1"/>
  <c r="GA47" i="5" s="1"/>
  <c r="GA51" i="5" s="1"/>
  <c r="GA52" i="5" s="1"/>
  <c r="GA58" i="5" s="1"/>
  <c r="CJ45" i="5"/>
  <c r="CJ46" i="5" s="1"/>
  <c r="CJ47" i="5" s="1"/>
  <c r="CR45" i="5"/>
  <c r="CR46" i="5" s="1"/>
  <c r="CR47" i="5" s="1"/>
  <c r="EC45" i="5"/>
  <c r="EC46" i="5" s="1"/>
  <c r="EC47" i="5" s="1"/>
  <c r="L45" i="5"/>
  <c r="L46" i="5" s="1"/>
  <c r="L47" i="5" s="1"/>
  <c r="GK45" i="5"/>
  <c r="GK46" i="5" s="1"/>
  <c r="GK47" i="5" s="1"/>
  <c r="DX45" i="5"/>
  <c r="DX46" i="5" s="1"/>
  <c r="DX47" i="5" s="1"/>
  <c r="AR45" i="5"/>
  <c r="AR46" i="5" s="1"/>
  <c r="AR47" i="5" s="1"/>
  <c r="AR51" i="5" s="1"/>
  <c r="AR52" i="5" s="1"/>
  <c r="AR58" i="5" s="1"/>
  <c r="AR59" i="5" s="1"/>
  <c r="CO45" i="5"/>
  <c r="CO46" i="5" s="1"/>
  <c r="CO47" i="5" s="1"/>
  <c r="BO45" i="5"/>
  <c r="BO46" i="5" s="1"/>
  <c r="BO47" i="5" s="1"/>
  <c r="CV45" i="5"/>
  <c r="CV46" i="5" s="1"/>
  <c r="CV47" i="5" s="1"/>
  <c r="O49" i="20"/>
  <c r="O44" i="20" s="1"/>
  <c r="N49" i="20"/>
  <c r="N44" i="20" s="1"/>
  <c r="P49" i="20"/>
  <c r="P44" i="20" s="1"/>
  <c r="EJ51" i="5" l="1"/>
  <c r="EJ52" i="5" s="1"/>
  <c r="EJ58" i="5" s="1"/>
  <c r="AE51" i="5"/>
  <c r="AE52" i="5" s="1"/>
  <c r="AE58" i="5" s="1"/>
  <c r="AE59" i="5" s="1"/>
  <c r="AJ51" i="5"/>
  <c r="AJ52" i="5" s="1"/>
  <c r="AJ58" i="5" s="1"/>
  <c r="AJ59" i="5" s="1"/>
  <c r="GR51" i="5"/>
  <c r="GR52" i="5" s="1"/>
  <c r="GR58" i="5" s="1"/>
  <c r="GR59" i="5" s="1"/>
  <c r="GR70" i="5" s="1"/>
  <c r="DT51" i="5"/>
  <c r="DT52" i="5" s="1"/>
  <c r="DT58" i="5" s="1"/>
  <c r="G3" i="20" s="1"/>
  <c r="GB51" i="5"/>
  <c r="GB52" i="5" s="1"/>
  <c r="GB58" i="5" s="1"/>
  <c r="G63" i="20" s="1"/>
  <c r="BO51" i="5"/>
  <c r="BO52" i="5" s="1"/>
  <c r="BO58" i="5" s="1"/>
  <c r="BO59" i="5" s="1"/>
  <c r="BO70" i="5" s="1"/>
  <c r="BQ51" i="5"/>
  <c r="BQ52" i="5" s="1"/>
  <c r="BQ58" i="5" s="1"/>
  <c r="BQ59" i="5" s="1"/>
  <c r="BQ70" i="5" s="1"/>
  <c r="CK51" i="5"/>
  <c r="CK52" i="5" s="1"/>
  <c r="CK58" i="5" s="1"/>
  <c r="CK59" i="5" s="1"/>
  <c r="CK70" i="5" s="1"/>
  <c r="GK51" i="5"/>
  <c r="GK52" i="5" s="1"/>
  <c r="GK58" i="5" s="1"/>
  <c r="G72" i="20" s="1"/>
  <c r="CC51" i="5"/>
  <c r="CC52" i="5" s="1"/>
  <c r="CC58" i="5" s="1"/>
  <c r="CC59" i="5" s="1"/>
  <c r="CC70" i="5" s="1"/>
  <c r="BZ51" i="5"/>
  <c r="BZ52" i="5" s="1"/>
  <c r="BZ58" i="5" s="1"/>
  <c r="BZ59" i="5" s="1"/>
  <c r="BZ70" i="5" s="1"/>
  <c r="FV51" i="5"/>
  <c r="FV52" i="5" s="1"/>
  <c r="FV58" i="5" s="1"/>
  <c r="G57" i="20" s="1"/>
  <c r="EM51" i="5"/>
  <c r="EM52" i="5" s="1"/>
  <c r="EM58" i="5" s="1"/>
  <c r="G22" i="20" s="1"/>
  <c r="BT51" i="5"/>
  <c r="BT52" i="5" s="1"/>
  <c r="BT58" i="5" s="1"/>
  <c r="BT59" i="5" s="1"/>
  <c r="CY51" i="5"/>
  <c r="CY52" i="5" s="1"/>
  <c r="CY58" i="5" s="1"/>
  <c r="CY59" i="5" s="1"/>
  <c r="CY70" i="5" s="1"/>
  <c r="FT51" i="5"/>
  <c r="FT52" i="5" s="1"/>
  <c r="FT58" i="5" s="1"/>
  <c r="G55" i="20" s="1"/>
  <c r="CR51" i="5"/>
  <c r="CR52" i="5" s="1"/>
  <c r="CR58" i="5" s="1"/>
  <c r="CR59" i="5" s="1"/>
  <c r="AY51" i="5"/>
  <c r="AY52" i="5" s="1"/>
  <c r="AY58" i="5" s="1"/>
  <c r="AY59" i="5" s="1"/>
  <c r="FY51" i="5"/>
  <c r="FY52" i="5" s="1"/>
  <c r="FY58" i="5" s="1"/>
  <c r="FY59" i="5" s="1"/>
  <c r="DX51" i="5"/>
  <c r="DX52" i="5" s="1"/>
  <c r="DX58" i="5" s="1"/>
  <c r="DX59" i="5" s="1"/>
  <c r="EF51" i="5"/>
  <c r="EF52" i="5" s="1"/>
  <c r="EF58" i="5" s="1"/>
  <c r="G15" i="20" s="1"/>
  <c r="EO51" i="5"/>
  <c r="EO52" i="5" s="1"/>
  <c r="EO58" i="5" s="1"/>
  <c r="EO59" i="5" s="1"/>
  <c r="CH51" i="5"/>
  <c r="CH52" i="5" s="1"/>
  <c r="CH58" i="5" s="1"/>
  <c r="CH59" i="5" s="1"/>
  <c r="CH70" i="5" s="1"/>
  <c r="CJ51" i="5"/>
  <c r="CJ52" i="5" s="1"/>
  <c r="CJ58" i="5" s="1"/>
  <c r="CJ59" i="5" s="1"/>
  <c r="CJ70" i="5" s="1"/>
  <c r="FK51" i="5"/>
  <c r="FK52" i="5" s="1"/>
  <c r="FK58" i="5" s="1"/>
  <c r="G46" i="20" s="1"/>
  <c r="P51" i="5"/>
  <c r="P52" i="5" s="1"/>
  <c r="P58" i="5" s="1"/>
  <c r="P59" i="5" s="1"/>
  <c r="P70" i="5" s="1"/>
  <c r="CA51" i="5"/>
  <c r="CA52" i="5" s="1"/>
  <c r="CA58" i="5" s="1"/>
  <c r="CA59" i="5" s="1"/>
  <c r="CA70" i="5" s="1"/>
  <c r="BU51" i="5"/>
  <c r="BU52" i="5" s="1"/>
  <c r="BU58" i="5" s="1"/>
  <c r="BU59" i="5" s="1"/>
  <c r="BU70" i="5" s="1"/>
  <c r="EA51" i="5"/>
  <c r="EA52" i="5" s="1"/>
  <c r="EA58" i="5" s="1"/>
  <c r="EA59" i="5" s="1"/>
  <c r="BG51" i="5"/>
  <c r="BG52" i="5" s="1"/>
  <c r="BG58" i="5" s="1"/>
  <c r="BG59" i="5" s="1"/>
  <c r="BG70" i="5" s="1"/>
  <c r="FW51" i="5"/>
  <c r="FW52" i="5" s="1"/>
  <c r="FW58" i="5" s="1"/>
  <c r="G58" i="20" s="1"/>
  <c r="EQ51" i="5"/>
  <c r="EQ52" i="5" s="1"/>
  <c r="EQ58" i="5" s="1"/>
  <c r="EQ59" i="5" s="1"/>
  <c r="BC51" i="5"/>
  <c r="BC52" i="5" s="1"/>
  <c r="BC58" i="5" s="1"/>
  <c r="BC59" i="5" s="1"/>
  <c r="BC70" i="5" s="1"/>
  <c r="I51" i="5"/>
  <c r="I52" i="5" s="1"/>
  <c r="I58" i="5" s="1"/>
  <c r="I59" i="5" s="1"/>
  <c r="L67" i="5" s="1"/>
  <c r="L69" i="5" s="1"/>
  <c r="DG51" i="5"/>
  <c r="DG52" i="5" s="1"/>
  <c r="DG58" i="5" s="1"/>
  <c r="DG59" i="5" s="1"/>
  <c r="DG70" i="5" s="1"/>
  <c r="FI51" i="5"/>
  <c r="FI52" i="5" s="1"/>
  <c r="FI58" i="5" s="1"/>
  <c r="G44" i="20" s="1"/>
  <c r="FF51" i="5"/>
  <c r="FF52" i="5" s="1"/>
  <c r="FF58" i="5" s="1"/>
  <c r="G41" i="20" s="1"/>
  <c r="DN51" i="5"/>
  <c r="DN52" i="5" s="1"/>
  <c r="DN58" i="5" s="1"/>
  <c r="DN59" i="5" s="1"/>
  <c r="DN70" i="5" s="1"/>
  <c r="CI51" i="5"/>
  <c r="CI52" i="5" s="1"/>
  <c r="CI58" i="5" s="1"/>
  <c r="CI59" i="5" s="1"/>
  <c r="CI70" i="5" s="1"/>
  <c r="L51" i="5"/>
  <c r="L52" i="5" s="1"/>
  <c r="L58" i="5" s="1"/>
  <c r="L59" i="5" s="1"/>
  <c r="L70" i="5" s="1"/>
  <c r="EK51" i="5"/>
  <c r="EK52" i="5" s="1"/>
  <c r="EK58" i="5" s="1"/>
  <c r="G20" i="20" s="1"/>
  <c r="ES51" i="5"/>
  <c r="ES52" i="5" s="1"/>
  <c r="ES58" i="5" s="1"/>
  <c r="ES59" i="5" s="1"/>
  <c r="AM51" i="5"/>
  <c r="AM52" i="5" s="1"/>
  <c r="AM58" i="5" s="1"/>
  <c r="AM59" i="5" s="1"/>
  <c r="AM70" i="5" s="1"/>
  <c r="FM51" i="5"/>
  <c r="FM52" i="5" s="1"/>
  <c r="FM58" i="5" s="1"/>
  <c r="G48" i="20" s="1"/>
  <c r="AK51" i="5"/>
  <c r="AK52" i="5" s="1"/>
  <c r="AK58" i="5" s="1"/>
  <c r="AK59" i="5" s="1"/>
  <c r="AK70" i="5" s="1"/>
  <c r="FA51" i="5"/>
  <c r="FA52" i="5" s="1"/>
  <c r="FA58" i="5" s="1"/>
  <c r="FA59" i="5" s="1"/>
  <c r="EE51" i="5"/>
  <c r="EE52" i="5" s="1"/>
  <c r="EE58" i="5" s="1"/>
  <c r="EE59" i="5" s="1"/>
  <c r="CG51" i="5"/>
  <c r="CG52" i="5" s="1"/>
  <c r="CG58" i="5" s="1"/>
  <c r="CG59" i="5" s="1"/>
  <c r="CG70" i="5" s="1"/>
  <c r="AH51" i="5"/>
  <c r="AH52" i="5" s="1"/>
  <c r="AH58" i="5" s="1"/>
  <c r="AH59" i="5" s="1"/>
  <c r="AH70" i="5" s="1"/>
  <c r="DZ51" i="5"/>
  <c r="DZ52" i="5" s="1"/>
  <c r="DZ58" i="5" s="1"/>
  <c r="DZ59" i="5" s="1"/>
  <c r="GD51" i="5"/>
  <c r="GD52" i="5" s="1"/>
  <c r="GD58" i="5" s="1"/>
  <c r="G65" i="20" s="1"/>
  <c r="GM51" i="5"/>
  <c r="GM52" i="5" s="1"/>
  <c r="GM58" i="5" s="1"/>
  <c r="G74" i="20" s="1"/>
  <c r="GJ51" i="5"/>
  <c r="GJ52" i="5" s="1"/>
  <c r="GJ58" i="5" s="1"/>
  <c r="G71" i="20" s="1"/>
  <c r="FR51" i="5"/>
  <c r="FR52" i="5" s="1"/>
  <c r="FR58" i="5" s="1"/>
  <c r="G53" i="20" s="1"/>
  <c r="T51" i="5"/>
  <c r="T52" i="5" s="1"/>
  <c r="T58" i="5" s="1"/>
  <c r="T59" i="5" s="1"/>
  <c r="T70" i="5" s="1"/>
  <c r="CQ51" i="5"/>
  <c r="CQ52" i="5" s="1"/>
  <c r="CQ58" i="5" s="1"/>
  <c r="CQ59" i="5" s="1"/>
  <c r="CQ70" i="5" s="1"/>
  <c r="G51" i="5"/>
  <c r="G52" i="5" s="1"/>
  <c r="G58" i="5" s="1"/>
  <c r="G59" i="5" s="1"/>
  <c r="J67" i="5" s="1"/>
  <c r="J69" i="5" s="1"/>
  <c r="AO51" i="5"/>
  <c r="AO52" i="5" s="1"/>
  <c r="AO58" i="5" s="1"/>
  <c r="AO59" i="5" s="1"/>
  <c r="AO70" i="5" s="1"/>
  <c r="AX51" i="5"/>
  <c r="AX52" i="5" s="1"/>
  <c r="AX58" i="5" s="1"/>
  <c r="AX59" i="5" s="1"/>
  <c r="AX70" i="5" s="1"/>
  <c r="Q51" i="5"/>
  <c r="Q52" i="5" s="1"/>
  <c r="Q58" i="5" s="1"/>
  <c r="Q59" i="5" s="1"/>
  <c r="Q70" i="5" s="1"/>
  <c r="CT51" i="5"/>
  <c r="CT52" i="5" s="1"/>
  <c r="CT58" i="5" s="1"/>
  <c r="CT59" i="5" s="1"/>
  <c r="CT70" i="5" s="1"/>
  <c r="BY51" i="5"/>
  <c r="BY52" i="5" s="1"/>
  <c r="BY58" i="5" s="1"/>
  <c r="BY59" i="5" s="1"/>
  <c r="BY70" i="5" s="1"/>
  <c r="CO51" i="5"/>
  <c r="CO52" i="5" s="1"/>
  <c r="CO58" i="5" s="1"/>
  <c r="CO59" i="5" s="1"/>
  <c r="CO70" i="5" s="1"/>
  <c r="FQ51" i="5"/>
  <c r="FQ52" i="5" s="1"/>
  <c r="FQ58" i="5" s="1"/>
  <c r="FQ59" i="5" s="1"/>
  <c r="AV51" i="5"/>
  <c r="AV52" i="5" s="1"/>
  <c r="AV58" i="5" s="1"/>
  <c r="AV59" i="5" s="1"/>
  <c r="AV70" i="5" s="1"/>
  <c r="Y51" i="5"/>
  <c r="Y52" i="5" s="1"/>
  <c r="Y58" i="5" s="1"/>
  <c r="Y59" i="5" s="1"/>
  <c r="FE51" i="5"/>
  <c r="FE52" i="5" s="1"/>
  <c r="FE58" i="5" s="1"/>
  <c r="FE59" i="5" s="1"/>
  <c r="G68" i="20"/>
  <c r="GG59" i="5"/>
  <c r="BW70" i="5"/>
  <c r="G77" i="20"/>
  <c r="GP59" i="5"/>
  <c r="BV51" i="5"/>
  <c r="BV52" i="5" s="1"/>
  <c r="BV58" i="5" s="1"/>
  <c r="BV59" i="5" s="1"/>
  <c r="CZ51" i="5"/>
  <c r="CZ52" i="5" s="1"/>
  <c r="CZ58" i="5" s="1"/>
  <c r="CZ59" i="5" s="1"/>
  <c r="BS70" i="5"/>
  <c r="GH51" i="5"/>
  <c r="GH52" i="5" s="1"/>
  <c r="GH58" i="5" s="1"/>
  <c r="CM51" i="5"/>
  <c r="CM52" i="5" s="1"/>
  <c r="CM58" i="5" s="1"/>
  <c r="CM59" i="5" s="1"/>
  <c r="G19" i="20"/>
  <c r="EJ59" i="5"/>
  <c r="ET51" i="5"/>
  <c r="ET52" i="5" s="1"/>
  <c r="ET58" i="5" s="1"/>
  <c r="GT51" i="5"/>
  <c r="GT52" i="5" s="1"/>
  <c r="GT58" i="5" s="1"/>
  <c r="GT59" i="5" s="1"/>
  <c r="GT70" i="5" s="1"/>
  <c r="GS51" i="5"/>
  <c r="GS52" i="5" s="1"/>
  <c r="GS58" i="5" s="1"/>
  <c r="GS59" i="5" s="1"/>
  <c r="GI51" i="5"/>
  <c r="GI52" i="5" s="1"/>
  <c r="GI58" i="5" s="1"/>
  <c r="ER51" i="5"/>
  <c r="ER52" i="5" s="1"/>
  <c r="ER58" i="5" s="1"/>
  <c r="FO59" i="5"/>
  <c r="G50" i="20"/>
  <c r="H51" i="5"/>
  <c r="H52" i="5" s="1"/>
  <c r="H58" i="5" s="1"/>
  <c r="H59" i="5" s="1"/>
  <c r="AU51" i="5"/>
  <c r="AU52" i="5" s="1"/>
  <c r="AU58" i="5" s="1"/>
  <c r="AU59" i="5" s="1"/>
  <c r="FS51" i="5"/>
  <c r="FS52" i="5" s="1"/>
  <c r="FS58" i="5" s="1"/>
  <c r="FN51" i="5"/>
  <c r="FN52" i="5" s="1"/>
  <c r="FN58" i="5" s="1"/>
  <c r="FP51" i="5"/>
  <c r="FP52" i="5" s="1"/>
  <c r="FP58" i="5" s="1"/>
  <c r="AW51" i="5"/>
  <c r="AW52" i="5" s="1"/>
  <c r="AW58" i="5" s="1"/>
  <c r="AW59" i="5" s="1"/>
  <c r="EL51" i="5"/>
  <c r="EL52" i="5" s="1"/>
  <c r="EL58" i="5" s="1"/>
  <c r="DP51" i="5"/>
  <c r="DP52" i="5" s="1"/>
  <c r="DP58" i="5" s="1"/>
  <c r="DP59" i="5" s="1"/>
  <c r="DP70" i="5" s="1"/>
  <c r="BX51" i="5"/>
  <c r="BX52" i="5" s="1"/>
  <c r="BX58" i="5" s="1"/>
  <c r="BX59" i="5" s="1"/>
  <c r="BL70" i="5"/>
  <c r="CE70" i="5"/>
  <c r="GL51" i="5"/>
  <c r="GL52" i="5" s="1"/>
  <c r="GL58" i="5" s="1"/>
  <c r="G64" i="20"/>
  <c r="GC59" i="5"/>
  <c r="GB59" i="5"/>
  <c r="CN51" i="5"/>
  <c r="CN52" i="5" s="1"/>
  <c r="CN58" i="5" s="1"/>
  <c r="CN59" i="5" s="1"/>
  <c r="K51" i="5"/>
  <c r="K52" i="5" s="1"/>
  <c r="K58" i="5" s="1"/>
  <c r="K59" i="5" s="1"/>
  <c r="DY51" i="5"/>
  <c r="DY52" i="5" s="1"/>
  <c r="DY58" i="5" s="1"/>
  <c r="EZ51" i="5"/>
  <c r="EZ52" i="5" s="1"/>
  <c r="EZ58" i="5" s="1"/>
  <c r="DM70" i="5"/>
  <c r="AN51" i="5"/>
  <c r="AN52" i="5" s="1"/>
  <c r="AN58" i="5" s="1"/>
  <c r="AN59" i="5" s="1"/>
  <c r="DL51" i="5"/>
  <c r="DL52" i="5" s="1"/>
  <c r="DL58" i="5" s="1"/>
  <c r="DL59" i="5" s="1"/>
  <c r="EC51" i="5"/>
  <c r="EC52" i="5" s="1"/>
  <c r="EC58" i="5" s="1"/>
  <c r="EB51" i="5"/>
  <c r="EB52" i="5" s="1"/>
  <c r="EB58" i="5" s="1"/>
  <c r="FH51" i="5"/>
  <c r="FH52" i="5" s="1"/>
  <c r="FH58" i="5" s="1"/>
  <c r="EW51" i="5"/>
  <c r="EW52" i="5" s="1"/>
  <c r="EW58" i="5" s="1"/>
  <c r="AZ51" i="5"/>
  <c r="AZ52" i="5" s="1"/>
  <c r="AZ58" i="5" s="1"/>
  <c r="AZ59" i="5" s="1"/>
  <c r="O51" i="5"/>
  <c r="O52" i="5" s="1"/>
  <c r="O58" i="5" s="1"/>
  <c r="O59" i="5" s="1"/>
  <c r="FD51" i="5"/>
  <c r="FD52" i="5" s="1"/>
  <c r="FD58" i="5" s="1"/>
  <c r="DW51" i="5"/>
  <c r="DW52" i="5" s="1"/>
  <c r="DW58" i="5" s="1"/>
  <c r="X51" i="5"/>
  <c r="X52" i="5" s="1"/>
  <c r="X58" i="5" s="1"/>
  <c r="X59" i="5" s="1"/>
  <c r="CF51" i="5"/>
  <c r="CF52" i="5" s="1"/>
  <c r="CF58" i="5" s="1"/>
  <c r="CF59" i="5" s="1"/>
  <c r="AB70" i="5"/>
  <c r="BE70" i="5"/>
  <c r="GQ51" i="5"/>
  <c r="GQ52" i="5" s="1"/>
  <c r="GQ58" i="5" s="1"/>
  <c r="GQ59" i="5" s="1"/>
  <c r="DF51" i="5"/>
  <c r="DF52" i="5" s="1"/>
  <c r="DF58" i="5" s="1"/>
  <c r="DF59" i="5" s="1"/>
  <c r="EU51" i="5"/>
  <c r="EU52" i="5" s="1"/>
  <c r="EU58" i="5" s="1"/>
  <c r="EN51" i="5"/>
  <c r="EN52" i="5" s="1"/>
  <c r="EN58" i="5" s="1"/>
  <c r="BD51" i="5"/>
  <c r="BD52" i="5" s="1"/>
  <c r="BD58" i="5" s="1"/>
  <c r="BD59" i="5" s="1"/>
  <c r="AE70" i="5"/>
  <c r="FJ51" i="5"/>
  <c r="FJ52" i="5" s="1"/>
  <c r="FJ58" i="5" s="1"/>
  <c r="AA51" i="5"/>
  <c r="AA52" i="5" s="1"/>
  <c r="AA58" i="5" s="1"/>
  <c r="AA59" i="5" s="1"/>
  <c r="AR70" i="5"/>
  <c r="DB70" i="5"/>
  <c r="CU70" i="5"/>
  <c r="AF70" i="5"/>
  <c r="CX70" i="5"/>
  <c r="DJ70" i="5"/>
  <c r="BB70" i="5"/>
  <c r="AS51" i="5"/>
  <c r="AS52" i="5" s="1"/>
  <c r="AS58" i="5" s="1"/>
  <c r="AS59" i="5" s="1"/>
  <c r="DV51" i="5"/>
  <c r="DV52" i="5" s="1"/>
  <c r="DV58" i="5" s="1"/>
  <c r="DU51" i="5"/>
  <c r="DU52" i="5" s="1"/>
  <c r="DU58" i="5" s="1"/>
  <c r="CW51" i="5"/>
  <c r="CW52" i="5" s="1"/>
  <c r="CW58" i="5" s="1"/>
  <c r="CW59" i="5" s="1"/>
  <c r="EI51" i="5"/>
  <c r="EI52" i="5" s="1"/>
  <c r="EI58" i="5" s="1"/>
  <c r="DI51" i="5"/>
  <c r="DI52" i="5" s="1"/>
  <c r="DI58" i="5" s="1"/>
  <c r="DI59" i="5" s="1"/>
  <c r="FU51" i="5"/>
  <c r="FU52" i="5" s="1"/>
  <c r="FU58" i="5" s="1"/>
  <c r="BJ70" i="5"/>
  <c r="CV51" i="5"/>
  <c r="CV52" i="5" s="1"/>
  <c r="CV58" i="5" s="1"/>
  <c r="CV59" i="5" s="1"/>
  <c r="CR70" i="5"/>
  <c r="AG51" i="5"/>
  <c r="AG52" i="5" s="1"/>
  <c r="AG58" i="5" s="1"/>
  <c r="AG59" i="5" s="1"/>
  <c r="CL70" i="5"/>
  <c r="N70" i="5"/>
  <c r="Q67" i="5"/>
  <c r="Q69" i="5" s="1"/>
  <c r="BH51" i="5"/>
  <c r="BH52" i="5" s="1"/>
  <c r="BH58" i="5" s="1"/>
  <c r="BH59" i="5" s="1"/>
  <c r="BM51" i="5"/>
  <c r="BM52" i="5" s="1"/>
  <c r="BM58" i="5" s="1"/>
  <c r="BM59" i="5" s="1"/>
  <c r="V70" i="5"/>
  <c r="AY70" i="5"/>
  <c r="J51" i="5"/>
  <c r="J52" i="5" s="1"/>
  <c r="J58" i="5" s="1"/>
  <c r="J59" i="5" s="1"/>
  <c r="AJ70" i="5"/>
  <c r="DK51" i="5"/>
  <c r="DK52" i="5" s="1"/>
  <c r="DK58" i="5" s="1"/>
  <c r="DK59" i="5" s="1"/>
  <c r="FG51" i="5"/>
  <c r="FG52" i="5" s="1"/>
  <c r="FG58" i="5" s="1"/>
  <c r="I67" i="5"/>
  <c r="I69" i="5" s="1"/>
  <c r="F70" i="5"/>
  <c r="M51" i="5"/>
  <c r="M52" i="5" s="1"/>
  <c r="M58" i="5" s="1"/>
  <c r="M59" i="5" s="1"/>
  <c r="CB51" i="5"/>
  <c r="CB52" i="5" s="1"/>
  <c r="CB58" i="5" s="1"/>
  <c r="CB59" i="5" s="1"/>
  <c r="CS51" i="5"/>
  <c r="CS52" i="5" s="1"/>
  <c r="CS58" i="5" s="1"/>
  <c r="CS59" i="5" s="1"/>
  <c r="AQ51" i="5"/>
  <c r="AQ52" i="5" s="1"/>
  <c r="AQ58" i="5" s="1"/>
  <c r="AQ59" i="5" s="1"/>
  <c r="U51" i="5"/>
  <c r="U52" i="5" s="1"/>
  <c r="U58" i="5" s="1"/>
  <c r="U59" i="5" s="1"/>
  <c r="DE70" i="5"/>
  <c r="DC51" i="5"/>
  <c r="DC52" i="5" s="1"/>
  <c r="DC58" i="5" s="1"/>
  <c r="DC59" i="5" s="1"/>
  <c r="GO51" i="5"/>
  <c r="GO52" i="5" s="1"/>
  <c r="GO58" i="5" s="1"/>
  <c r="GN51" i="5"/>
  <c r="GN52" i="5" s="1"/>
  <c r="GN58" i="5" s="1"/>
  <c r="GF51" i="5"/>
  <c r="GF52" i="5" s="1"/>
  <c r="GF58" i="5" s="1"/>
  <c r="GE51" i="5"/>
  <c r="GE52" i="5" s="1"/>
  <c r="GE58" i="5" s="1"/>
  <c r="BF51" i="5"/>
  <c r="BF52" i="5" s="1"/>
  <c r="BF58" i="5" s="1"/>
  <c r="BF59" i="5" s="1"/>
  <c r="AC51" i="5"/>
  <c r="AC52" i="5" s="1"/>
  <c r="AC58" i="5" s="1"/>
  <c r="AC59" i="5" s="1"/>
  <c r="EV51" i="5"/>
  <c r="EV52" i="5" s="1"/>
  <c r="EV58" i="5" s="1"/>
  <c r="BI51" i="5"/>
  <c r="BI52" i="5" s="1"/>
  <c r="BI58" i="5" s="1"/>
  <c r="BI59" i="5" s="1"/>
  <c r="CP51" i="5"/>
  <c r="CP52" i="5" s="1"/>
  <c r="CP58" i="5" s="1"/>
  <c r="CP59" i="5" s="1"/>
  <c r="AL51" i="5"/>
  <c r="AL52" i="5" s="1"/>
  <c r="AL58" i="5" s="1"/>
  <c r="AL59" i="5" s="1"/>
  <c r="DH51" i="5"/>
  <c r="DH52" i="5" s="1"/>
  <c r="DH58" i="5" s="1"/>
  <c r="DH59" i="5" s="1"/>
  <c r="EP51" i="5"/>
  <c r="EP52" i="5" s="1"/>
  <c r="EP58" i="5" s="1"/>
  <c r="AT51" i="5"/>
  <c r="AT52" i="5" s="1"/>
  <c r="AT58" i="5" s="1"/>
  <c r="AT59" i="5" s="1"/>
  <c r="DD51" i="5"/>
  <c r="DD52" i="5" s="1"/>
  <c r="DD58" i="5" s="1"/>
  <c r="DD59" i="5" s="1"/>
  <c r="S51" i="5"/>
  <c r="S52" i="5" s="1"/>
  <c r="S58" i="5" s="1"/>
  <c r="S59" i="5" s="1"/>
  <c r="FL51" i="5"/>
  <c r="FL52" i="5" s="1"/>
  <c r="FL58" i="5" s="1"/>
  <c r="FC51" i="5"/>
  <c r="FC52" i="5" s="1"/>
  <c r="FC58" i="5" s="1"/>
  <c r="AI51" i="5"/>
  <c r="AI52" i="5" s="1"/>
  <c r="AI58" i="5" s="1"/>
  <c r="AI59" i="5" s="1"/>
  <c r="ED51" i="5"/>
  <c r="ED52" i="5" s="1"/>
  <c r="ED58" i="5" s="1"/>
  <c r="FZ51" i="5"/>
  <c r="FZ52" i="5" s="1"/>
  <c r="FZ58" i="5" s="1"/>
  <c r="DQ51" i="5"/>
  <c r="DQ52" i="5" s="1"/>
  <c r="DQ58" i="5" s="1"/>
  <c r="DQ59" i="5" s="1"/>
  <c r="R70" i="5"/>
  <c r="EH59" i="5"/>
  <c r="G17" i="20"/>
  <c r="GA59" i="5"/>
  <c r="G62" i="20"/>
  <c r="FX51" i="5"/>
  <c r="FX52" i="5" s="1"/>
  <c r="FX58" i="5" s="1"/>
  <c r="EY59" i="5"/>
  <c r="G34" i="20"/>
  <c r="BN51" i="5"/>
  <c r="BN52" i="5" s="1"/>
  <c r="BN58" i="5" s="1"/>
  <c r="BN59" i="5" s="1"/>
  <c r="FB51" i="5"/>
  <c r="FB52" i="5" s="1"/>
  <c r="FB58" i="5" s="1"/>
  <c r="DS51" i="5"/>
  <c r="DS52" i="5" s="1"/>
  <c r="DS58" i="5" s="1"/>
  <c r="BP51" i="5"/>
  <c r="BP52" i="5" s="1"/>
  <c r="BP58" i="5" s="1"/>
  <c r="BP59" i="5" s="1"/>
  <c r="DO51" i="5"/>
  <c r="DO52" i="5" s="1"/>
  <c r="DO58" i="5" s="1"/>
  <c r="DO59" i="5" s="1"/>
  <c r="AP51" i="5"/>
  <c r="AP52" i="5" s="1"/>
  <c r="AP58" i="5" s="1"/>
  <c r="AP59" i="5" s="1"/>
  <c r="DA51" i="5"/>
  <c r="DA52" i="5" s="1"/>
  <c r="DA58" i="5" s="1"/>
  <c r="DA59" i="5" s="1"/>
  <c r="Z51" i="5"/>
  <c r="Z52" i="5" s="1"/>
  <c r="Z58" i="5" s="1"/>
  <c r="Z59" i="5" s="1"/>
  <c r="W51" i="5"/>
  <c r="W52" i="5" s="1"/>
  <c r="W58" i="5" s="1"/>
  <c r="W59" i="5" s="1"/>
  <c r="BR51" i="5"/>
  <c r="BR52" i="5" s="1"/>
  <c r="BR58" i="5" s="1"/>
  <c r="BR59" i="5" s="1"/>
  <c r="BA51" i="5"/>
  <c r="BA52" i="5" s="1"/>
  <c r="BA58" i="5" s="1"/>
  <c r="BA59" i="5" s="1"/>
  <c r="EX51" i="5"/>
  <c r="EX52" i="5" s="1"/>
  <c r="EX58" i="5" s="1"/>
  <c r="AD51" i="5"/>
  <c r="AD52" i="5" s="1"/>
  <c r="AD58" i="5" s="1"/>
  <c r="AD59" i="5" s="1"/>
  <c r="CD51" i="5"/>
  <c r="CD52" i="5" s="1"/>
  <c r="CD58" i="5" s="1"/>
  <c r="CD59" i="5" s="1"/>
  <c r="BK51" i="5"/>
  <c r="BK52" i="5" s="1"/>
  <c r="BK58" i="5" s="1"/>
  <c r="BK59" i="5" s="1"/>
  <c r="EG51" i="5"/>
  <c r="EG52" i="5" s="1"/>
  <c r="EG58" i="5" s="1"/>
  <c r="G24" i="20" l="1"/>
  <c r="G7" i="20"/>
  <c r="G10" i="20"/>
  <c r="FV59" i="5"/>
  <c r="GU67" i="5"/>
  <c r="GU69" i="5" s="1"/>
  <c r="GJ59" i="5"/>
  <c r="D71" i="20" s="1"/>
  <c r="GM59" i="5"/>
  <c r="GM70" i="5" s="1"/>
  <c r="FM59" i="5"/>
  <c r="D48" i="20" s="1"/>
  <c r="DT59" i="5"/>
  <c r="D3" i="20" s="1"/>
  <c r="EM59" i="5"/>
  <c r="EM70" i="5" s="1"/>
  <c r="EF59" i="5"/>
  <c r="D15" i="20" s="1"/>
  <c r="G60" i="20"/>
  <c r="GK59" i="5"/>
  <c r="GK70" i="5" s="1"/>
  <c r="FF59" i="5"/>
  <c r="FF70" i="5" s="1"/>
  <c r="G14" i="20"/>
  <c r="BW67" i="5"/>
  <c r="BW69" i="5" s="1"/>
  <c r="CU67" i="5"/>
  <c r="CU69" i="5" s="1"/>
  <c r="CB67" i="5"/>
  <c r="CB69" i="5" s="1"/>
  <c r="BT70" i="5"/>
  <c r="GD59" i="5"/>
  <c r="GD67" i="5" s="1"/>
  <c r="FR59" i="5"/>
  <c r="D53" i="20" s="1"/>
  <c r="G70" i="5"/>
  <c r="CL67" i="5"/>
  <c r="CL69" i="5" s="1"/>
  <c r="G52" i="20"/>
  <c r="CK67" i="5"/>
  <c r="CK69" i="5" s="1"/>
  <c r="O67" i="5"/>
  <c r="O69" i="5" s="1"/>
  <c r="FT59" i="5"/>
  <c r="D55" i="20" s="1"/>
  <c r="CJ67" i="5"/>
  <c r="CJ69" i="5" s="1"/>
  <c r="EK59" i="5"/>
  <c r="D20" i="20" s="1"/>
  <c r="CH67" i="5"/>
  <c r="CH69" i="5" s="1"/>
  <c r="G26" i="20"/>
  <c r="AN67" i="5"/>
  <c r="AN69" i="5" s="1"/>
  <c r="FW59" i="5"/>
  <c r="FW70" i="5" s="1"/>
  <c r="G36" i="20"/>
  <c r="BV67" i="5"/>
  <c r="BV69" i="5" s="1"/>
  <c r="DB67" i="5"/>
  <c r="DB69" i="5" s="1"/>
  <c r="CR67" i="5"/>
  <c r="CR69" i="5" s="1"/>
  <c r="BM67" i="5"/>
  <c r="BM69" i="5" s="1"/>
  <c r="DM67" i="5"/>
  <c r="DM69" i="5" s="1"/>
  <c r="BX67" i="5"/>
  <c r="BX69" i="5" s="1"/>
  <c r="CN67" i="5"/>
  <c r="CN69" i="5" s="1"/>
  <c r="S67" i="5"/>
  <c r="S69" i="5" s="1"/>
  <c r="AB67" i="5"/>
  <c r="AB69" i="5" s="1"/>
  <c r="Y70" i="5"/>
  <c r="BJ67" i="5"/>
  <c r="BJ69" i="5" s="1"/>
  <c r="FI59" i="5"/>
  <c r="D44" i="20" s="1"/>
  <c r="I70" i="5"/>
  <c r="AY67" i="5"/>
  <c r="AY69" i="5" s="1"/>
  <c r="CD67" i="5"/>
  <c r="CD69" i="5" s="1"/>
  <c r="G40" i="20"/>
  <c r="FK59" i="5"/>
  <c r="FK70" i="5" s="1"/>
  <c r="DH67" i="5"/>
  <c r="DH69" i="5" s="1"/>
  <c r="CO67" i="5"/>
  <c r="CO69" i="5" s="1"/>
  <c r="G9" i="20"/>
  <c r="G28" i="20"/>
  <c r="CM67" i="5"/>
  <c r="CM69" i="5" s="1"/>
  <c r="AH67" i="5"/>
  <c r="AH69" i="5" s="1"/>
  <c r="BE67" i="5"/>
  <c r="BE69" i="5" s="1"/>
  <c r="AR67" i="5"/>
  <c r="AR69" i="5" s="1"/>
  <c r="DJ67" i="5"/>
  <c r="DJ69" i="5" s="1"/>
  <c r="BH67" i="5"/>
  <c r="BH69" i="5" s="1"/>
  <c r="AP67" i="5"/>
  <c r="AP69" i="5" s="1"/>
  <c r="DE67" i="5"/>
  <c r="DE69" i="5" s="1"/>
  <c r="W67" i="5"/>
  <c r="W69" i="5" s="1"/>
  <c r="EX59" i="5"/>
  <c r="G33" i="20"/>
  <c r="AP70" i="5"/>
  <c r="AS67" i="5"/>
  <c r="AS69" i="5" s="1"/>
  <c r="FB59" i="5"/>
  <c r="G37" i="20"/>
  <c r="D62" i="20"/>
  <c r="GA70" i="5"/>
  <c r="G47" i="20"/>
  <c r="FL59" i="5"/>
  <c r="BI70" i="5"/>
  <c r="BL67" i="5"/>
  <c r="BL69" i="5" s="1"/>
  <c r="G66" i="20"/>
  <c r="GE59" i="5"/>
  <c r="CB70" i="5"/>
  <c r="CE67" i="5"/>
  <c r="CE69" i="5" s="1"/>
  <c r="AM67" i="5"/>
  <c r="AM69" i="5" s="1"/>
  <c r="CV70" i="5"/>
  <c r="CY67" i="5"/>
  <c r="CY69" i="5" s="1"/>
  <c r="CW67" i="5"/>
  <c r="CW69" i="5" s="1"/>
  <c r="DV59" i="5"/>
  <c r="G5" i="20"/>
  <c r="DA67" i="5"/>
  <c r="DA69" i="5" s="1"/>
  <c r="CX67" i="5"/>
  <c r="CX69" i="5" s="1"/>
  <c r="EU59" i="5"/>
  <c r="G30" i="20"/>
  <c r="D57" i="20"/>
  <c r="FV70" i="5"/>
  <c r="CC67" i="5"/>
  <c r="CC69" i="5" s="1"/>
  <c r="BX70" i="5"/>
  <c r="CA67" i="5"/>
  <c r="CA69" i="5" s="1"/>
  <c r="CM70" i="5"/>
  <c r="CP67" i="5"/>
  <c r="CP69" i="5" s="1"/>
  <c r="DX70" i="5"/>
  <c r="D7" i="20"/>
  <c r="BA70" i="5"/>
  <c r="BD67" i="5"/>
  <c r="BD69" i="5" s="1"/>
  <c r="DO70" i="5"/>
  <c r="DR67" i="5"/>
  <c r="DR69" i="5" s="1"/>
  <c r="BN70" i="5"/>
  <c r="BQ67" i="5"/>
  <c r="BQ69" i="5" s="1"/>
  <c r="DQ70" i="5"/>
  <c r="S70" i="5"/>
  <c r="V67" i="5"/>
  <c r="V69" i="5" s="1"/>
  <c r="G67" i="20"/>
  <c r="GF59" i="5"/>
  <c r="M70" i="5"/>
  <c r="P67" i="5"/>
  <c r="P69" i="5" s="1"/>
  <c r="BM70" i="5"/>
  <c r="BP67" i="5"/>
  <c r="BP69" i="5" s="1"/>
  <c r="BA67" i="5"/>
  <c r="BA69" i="5" s="1"/>
  <c r="AS70" i="5"/>
  <c r="AV67" i="5"/>
  <c r="AV69" i="5" s="1"/>
  <c r="GJ70" i="5"/>
  <c r="FJ59" i="5"/>
  <c r="G45" i="20"/>
  <c r="DF70" i="5"/>
  <c r="DI67" i="5"/>
  <c r="DI69" i="5" s="1"/>
  <c r="K70" i="5"/>
  <c r="N67" i="5"/>
  <c r="N69" i="5" s="1"/>
  <c r="AU70" i="5"/>
  <c r="AX67" i="5"/>
  <c r="AX69" i="5" s="1"/>
  <c r="G69" i="20"/>
  <c r="GH59" i="5"/>
  <c r="DQ67" i="5"/>
  <c r="DQ69" i="5" s="1"/>
  <c r="BR70" i="5"/>
  <c r="BU67" i="5"/>
  <c r="BU69" i="5" s="1"/>
  <c r="BP70" i="5"/>
  <c r="BS67" i="5"/>
  <c r="BS69" i="5" s="1"/>
  <c r="FZ59" i="5"/>
  <c r="GB67" i="5" s="1"/>
  <c r="G61" i="20"/>
  <c r="DD70" i="5"/>
  <c r="DG67" i="5"/>
  <c r="DG69" i="5" s="1"/>
  <c r="G75" i="20"/>
  <c r="GN59" i="5"/>
  <c r="M67" i="5"/>
  <c r="M69" i="5" s="1"/>
  <c r="J70" i="5"/>
  <c r="EA70" i="5"/>
  <c r="D10" i="20"/>
  <c r="DI70" i="5"/>
  <c r="DL67" i="5"/>
  <c r="DL69" i="5" s="1"/>
  <c r="D9" i="20"/>
  <c r="DZ70" i="5"/>
  <c r="GQ70" i="5"/>
  <c r="GT67" i="5"/>
  <c r="GT69" i="5" s="1"/>
  <c r="AZ70" i="5"/>
  <c r="BC67" i="5"/>
  <c r="BC69" i="5" s="1"/>
  <c r="AQ67" i="5"/>
  <c r="AQ69" i="5" s="1"/>
  <c r="AN70" i="5"/>
  <c r="CN70" i="5"/>
  <c r="CQ67" i="5"/>
  <c r="CQ69" i="5" s="1"/>
  <c r="EL59" i="5"/>
  <c r="G21" i="20"/>
  <c r="K67" i="5"/>
  <c r="K69" i="5" s="1"/>
  <c r="H70" i="5"/>
  <c r="GI59" i="5"/>
  <c r="G70" i="20"/>
  <c r="W70" i="5"/>
  <c r="Z67" i="5"/>
  <c r="Z69" i="5" s="1"/>
  <c r="EY70" i="5"/>
  <c r="D34" i="20"/>
  <c r="ED59" i="5"/>
  <c r="G13" i="20"/>
  <c r="AT70" i="5"/>
  <c r="AW67" i="5"/>
  <c r="AW69" i="5" s="1"/>
  <c r="EV59" i="5"/>
  <c r="G31" i="20"/>
  <c r="GO59" i="5"/>
  <c r="G76" i="20"/>
  <c r="AG70" i="5"/>
  <c r="AJ67" i="5"/>
  <c r="AJ69" i="5" s="1"/>
  <c r="T67" i="5"/>
  <c r="T69" i="5" s="1"/>
  <c r="FA70" i="5"/>
  <c r="D36" i="20"/>
  <c r="CF70" i="5"/>
  <c r="CI67" i="5"/>
  <c r="CI69" i="5" s="1"/>
  <c r="G32" i="20"/>
  <c r="EW59" i="5"/>
  <c r="DP67" i="5"/>
  <c r="DP69" i="5" s="1"/>
  <c r="GB70" i="5"/>
  <c r="D63" i="20"/>
  <c r="AW70" i="5"/>
  <c r="AZ67" i="5"/>
  <c r="AZ69" i="5" s="1"/>
  <c r="GV67" i="5"/>
  <c r="GV69" i="5" s="1"/>
  <c r="GS70" i="5"/>
  <c r="EG59" i="5"/>
  <c r="G16" i="20"/>
  <c r="Z70" i="5"/>
  <c r="AC67" i="5"/>
  <c r="AC69" i="5" s="1"/>
  <c r="D26" i="20"/>
  <c r="EQ70" i="5"/>
  <c r="AI70" i="5"/>
  <c r="AL67" i="5"/>
  <c r="AL69" i="5" s="1"/>
  <c r="G25" i="20"/>
  <c r="EP59" i="5"/>
  <c r="AC70" i="5"/>
  <c r="AF67" i="5"/>
  <c r="AF69" i="5" s="1"/>
  <c r="DC70" i="5"/>
  <c r="DF67" i="5"/>
  <c r="DF69" i="5" s="1"/>
  <c r="BH70" i="5"/>
  <c r="BK67" i="5"/>
  <c r="BK69" i="5" s="1"/>
  <c r="AI67" i="5"/>
  <c r="AI69" i="5" s="1"/>
  <c r="AU67" i="5"/>
  <c r="AU69" i="5" s="1"/>
  <c r="BG67" i="5"/>
  <c r="BG69" i="5" s="1"/>
  <c r="BD70" i="5"/>
  <c r="D28" i="20"/>
  <c r="ES70" i="5"/>
  <c r="X70" i="5"/>
  <c r="AA67" i="5"/>
  <c r="AA69" i="5" s="1"/>
  <c r="FH59" i="5"/>
  <c r="G43" i="20"/>
  <c r="BO67" i="5"/>
  <c r="BO69" i="5" s="1"/>
  <c r="G51" i="20"/>
  <c r="FP59" i="5"/>
  <c r="D50" i="20"/>
  <c r="FO70" i="5"/>
  <c r="CZ70" i="5"/>
  <c r="DC67" i="5"/>
  <c r="DC69" i="5" s="1"/>
  <c r="GP70" i="5"/>
  <c r="D77" i="20"/>
  <c r="GS67" i="5"/>
  <c r="GS69" i="5" s="1"/>
  <c r="BZ67" i="5"/>
  <c r="BZ69" i="5" s="1"/>
  <c r="BK70" i="5"/>
  <c r="BN67" i="5"/>
  <c r="BN69" i="5" s="1"/>
  <c r="DA70" i="5"/>
  <c r="DD67" i="5"/>
  <c r="DD69" i="5" s="1"/>
  <c r="G2" i="20"/>
  <c r="DS59" i="5"/>
  <c r="FQ70" i="5"/>
  <c r="D52" i="20"/>
  <c r="FC59" i="5"/>
  <c r="G38" i="20"/>
  <c r="DH70" i="5"/>
  <c r="DK67" i="5"/>
  <c r="DK69" i="5" s="1"/>
  <c r="BF70" i="5"/>
  <c r="BI67" i="5"/>
  <c r="BI69" i="5" s="1"/>
  <c r="U70" i="5"/>
  <c r="X67" i="5"/>
  <c r="X69" i="5" s="1"/>
  <c r="BB67" i="5"/>
  <c r="BB69" i="5" s="1"/>
  <c r="FU59" i="5"/>
  <c r="G56" i="20"/>
  <c r="EI59" i="5"/>
  <c r="G18" i="20"/>
  <c r="EE70" i="5"/>
  <c r="D14" i="20"/>
  <c r="AE67" i="5"/>
  <c r="AE69" i="5" s="1"/>
  <c r="DW59" i="5"/>
  <c r="G6" i="20"/>
  <c r="EB59" i="5"/>
  <c r="G11" i="20"/>
  <c r="EZ59" i="5"/>
  <c r="G35" i="20"/>
  <c r="GC70" i="5"/>
  <c r="D64" i="20"/>
  <c r="G49" i="20"/>
  <c r="FN59" i="5"/>
  <c r="EO70" i="5"/>
  <c r="D24" i="20"/>
  <c r="G29" i="20"/>
  <c r="ET59" i="5"/>
  <c r="D60" i="20"/>
  <c r="FY70" i="5"/>
  <c r="CD70" i="5"/>
  <c r="CG67" i="5"/>
  <c r="CG69" i="5" s="1"/>
  <c r="D40" i="20"/>
  <c r="FE70" i="5"/>
  <c r="G59" i="20"/>
  <c r="FX59" i="5"/>
  <c r="EH70" i="5"/>
  <c r="D17" i="20"/>
  <c r="AL70" i="5"/>
  <c r="AO67" i="5"/>
  <c r="AO69" i="5" s="1"/>
  <c r="AQ70" i="5"/>
  <c r="AT67" i="5"/>
  <c r="AT69" i="5" s="1"/>
  <c r="G42" i="20"/>
  <c r="FG59" i="5"/>
  <c r="CW70" i="5"/>
  <c r="CZ67" i="5"/>
  <c r="CZ69" i="5" s="1"/>
  <c r="AA70" i="5"/>
  <c r="AD67" i="5"/>
  <c r="AD69" i="5" s="1"/>
  <c r="D22" i="20"/>
  <c r="FD59" i="5"/>
  <c r="G39" i="20"/>
  <c r="EC59" i="5"/>
  <c r="G12" i="20"/>
  <c r="G8" i="20"/>
  <c r="DY59" i="5"/>
  <c r="EA67" i="5" s="1"/>
  <c r="G54" i="20"/>
  <c r="FS59" i="5"/>
  <c r="D19" i="20"/>
  <c r="EJ70" i="5"/>
  <c r="BF67" i="5"/>
  <c r="BF69" i="5" s="1"/>
  <c r="GG70" i="5"/>
  <c r="D68" i="20"/>
  <c r="AD70" i="5"/>
  <c r="AG67" i="5"/>
  <c r="AG69" i="5" s="1"/>
  <c r="U67" i="5"/>
  <c r="U69" i="5" s="1"/>
  <c r="CP70" i="5"/>
  <c r="CS67" i="5"/>
  <c r="CS69" i="5" s="1"/>
  <c r="BT67" i="5"/>
  <c r="BT69" i="5" s="1"/>
  <c r="BR67" i="5"/>
  <c r="BR69" i="5" s="1"/>
  <c r="CS70" i="5"/>
  <c r="CV67" i="5"/>
  <c r="CV69" i="5" s="1"/>
  <c r="DK70" i="5"/>
  <c r="DN67" i="5"/>
  <c r="DN69" i="5" s="1"/>
  <c r="Y67" i="5"/>
  <c r="Y69" i="5" s="1"/>
  <c r="G4" i="20"/>
  <c r="DU59" i="5"/>
  <c r="CT67" i="5"/>
  <c r="CT69" i="5" s="1"/>
  <c r="EN59" i="5"/>
  <c r="G23" i="20"/>
  <c r="AK67" i="5"/>
  <c r="AK69" i="5" s="1"/>
  <c r="O70" i="5"/>
  <c r="R67" i="5"/>
  <c r="R69" i="5" s="1"/>
  <c r="DL70" i="5"/>
  <c r="DO67" i="5"/>
  <c r="DO69" i="5" s="1"/>
  <c r="CF67" i="5"/>
  <c r="CF69" i="5" s="1"/>
  <c r="GL59" i="5"/>
  <c r="G73" i="20"/>
  <c r="G27" i="20"/>
  <c r="ER59" i="5"/>
  <c r="BV70" i="5"/>
  <c r="BY67" i="5"/>
  <c r="BY69" i="5" s="1"/>
  <c r="M48" i="20" l="1"/>
  <c r="M49" i="20" s="1"/>
  <c r="M44" i="20" s="1"/>
  <c r="D74" i="20"/>
  <c r="D58" i="20"/>
  <c r="D41" i="20"/>
  <c r="DT70" i="5"/>
  <c r="FY67" i="5"/>
  <c r="B60" i="20" s="1"/>
  <c r="FM70" i="5"/>
  <c r="D72" i="20"/>
  <c r="EH67" i="5"/>
  <c r="B17" i="20" s="1"/>
  <c r="EF70" i="5"/>
  <c r="FT70" i="5"/>
  <c r="GD70" i="5"/>
  <c r="D65" i="20"/>
  <c r="FR70" i="5"/>
  <c r="GE67" i="5"/>
  <c r="GE69" i="5" s="1"/>
  <c r="FR67" i="5"/>
  <c r="B53" i="20" s="1"/>
  <c r="EM67" i="5"/>
  <c r="EM69" i="5" s="1"/>
  <c r="FI70" i="5"/>
  <c r="FL67" i="5"/>
  <c r="FL69" i="5" s="1"/>
  <c r="GG67" i="5"/>
  <c r="B68" i="20" s="1"/>
  <c r="FI67" i="5"/>
  <c r="FI69" i="5" s="1"/>
  <c r="EK70" i="5"/>
  <c r="EK67" i="5"/>
  <c r="B20" i="20" s="1"/>
  <c r="EN67" i="5"/>
  <c r="B23" i="20" s="1"/>
  <c r="GF67" i="5"/>
  <c r="B67" i="20" s="1"/>
  <c r="GP67" i="5"/>
  <c r="B77" i="20" s="1"/>
  <c r="GN67" i="5"/>
  <c r="GN69" i="5" s="1"/>
  <c r="FB67" i="5"/>
  <c r="FB69" i="5" s="1"/>
  <c r="D46" i="20"/>
  <c r="GJ67" i="5"/>
  <c r="B71" i="20" s="1"/>
  <c r="DW67" i="5"/>
  <c r="DW69" i="5" s="1"/>
  <c r="FD67" i="5"/>
  <c r="B39" i="20" s="1"/>
  <c r="FZ67" i="5"/>
  <c r="FZ69" i="5" s="1"/>
  <c r="ET67" i="5"/>
  <c r="B29" i="20" s="1"/>
  <c r="EI67" i="5"/>
  <c r="EI69" i="5" s="1"/>
  <c r="B10" i="20"/>
  <c r="EA69" i="5"/>
  <c r="FY69" i="5"/>
  <c r="GB69" i="5"/>
  <c r="B63" i="20"/>
  <c r="FN70" i="5"/>
  <c r="FQ67" i="5"/>
  <c r="D49" i="20"/>
  <c r="DS67" i="5"/>
  <c r="DV67" i="5"/>
  <c r="DS70" i="5"/>
  <c r="D2" i="20"/>
  <c r="DU67" i="5"/>
  <c r="D31" i="20"/>
  <c r="EV70" i="5"/>
  <c r="EY67" i="5"/>
  <c r="DT67" i="5"/>
  <c r="FD70" i="5"/>
  <c r="D39" i="20"/>
  <c r="FG67" i="5"/>
  <c r="EE67" i="5"/>
  <c r="D11" i="20"/>
  <c r="EB70" i="5"/>
  <c r="D18" i="20"/>
  <c r="EI70" i="5"/>
  <c r="EL67" i="5"/>
  <c r="GF70" i="5"/>
  <c r="D67" i="20"/>
  <c r="GI67" i="5"/>
  <c r="EN70" i="5"/>
  <c r="D23" i="20"/>
  <c r="EQ67" i="5"/>
  <c r="D66" i="20"/>
  <c r="GE70" i="5"/>
  <c r="GH67" i="5"/>
  <c r="EV67" i="5"/>
  <c r="D29" i="20"/>
  <c r="ET70" i="5"/>
  <c r="EW67" i="5"/>
  <c r="DW70" i="5"/>
  <c r="D6" i="20"/>
  <c r="DZ67" i="5"/>
  <c r="FU70" i="5"/>
  <c r="D56" i="20"/>
  <c r="FX67" i="5"/>
  <c r="FH70" i="5"/>
  <c r="D43" i="20"/>
  <c r="EW70" i="5"/>
  <c r="EZ67" i="5"/>
  <c r="D32" i="20"/>
  <c r="GI70" i="5"/>
  <c r="D70" i="20"/>
  <c r="GL67" i="5"/>
  <c r="FN67" i="5"/>
  <c r="D5" i="20"/>
  <c r="DV70" i="5"/>
  <c r="DY67" i="5"/>
  <c r="FB70" i="5"/>
  <c r="D37" i="20"/>
  <c r="FE67" i="5"/>
  <c r="D27" i="20"/>
  <c r="ER70" i="5"/>
  <c r="EU67" i="5"/>
  <c r="FS70" i="5"/>
  <c r="D54" i="20"/>
  <c r="FV67" i="5"/>
  <c r="FG70" i="5"/>
  <c r="D42" i="20"/>
  <c r="FJ67" i="5"/>
  <c r="D38" i="20"/>
  <c r="FC70" i="5"/>
  <c r="FF67" i="5"/>
  <c r="FU67" i="5"/>
  <c r="D13" i="20"/>
  <c r="ED70" i="5"/>
  <c r="EG67" i="5"/>
  <c r="FZ70" i="5"/>
  <c r="D61" i="20"/>
  <c r="GC67" i="5"/>
  <c r="EP67" i="5"/>
  <c r="EB67" i="5"/>
  <c r="D8" i="20"/>
  <c r="DY70" i="5"/>
  <c r="GO67" i="5"/>
  <c r="D73" i="20"/>
  <c r="GL70" i="5"/>
  <c r="FP67" i="5"/>
  <c r="DU70" i="5"/>
  <c r="DX67" i="5"/>
  <c r="D4" i="20"/>
  <c r="GA67" i="5"/>
  <c r="FX70" i="5"/>
  <c r="D59" i="20"/>
  <c r="ER67" i="5"/>
  <c r="B65" i="20"/>
  <c r="GD69" i="5"/>
  <c r="FT67" i="5"/>
  <c r="D25" i="20"/>
  <c r="EP70" i="5"/>
  <c r="ES67" i="5"/>
  <c r="FW67" i="5"/>
  <c r="D69" i="20"/>
  <c r="GK67" i="5"/>
  <c r="GH70" i="5"/>
  <c r="GO70" i="5"/>
  <c r="GR67" i="5"/>
  <c r="GR69" i="5" s="1"/>
  <c r="D76" i="20"/>
  <c r="EC67" i="5"/>
  <c r="FJ70" i="5"/>
  <c r="D45" i="20"/>
  <c r="FM67" i="5"/>
  <c r="D47" i="20"/>
  <c r="FO67" i="5"/>
  <c r="FL70" i="5"/>
  <c r="EC70" i="5"/>
  <c r="D12" i="20"/>
  <c r="EF67" i="5"/>
  <c r="FH67" i="5"/>
  <c r="FK67" i="5"/>
  <c r="EZ70" i="5"/>
  <c r="D35" i="20"/>
  <c r="FC67" i="5"/>
  <c r="FP70" i="5"/>
  <c r="D51" i="20"/>
  <c r="FS67" i="5"/>
  <c r="EG70" i="5"/>
  <c r="D16" i="20"/>
  <c r="EJ67" i="5"/>
  <c r="B66" i="20"/>
  <c r="D21" i="20"/>
  <c r="EL70" i="5"/>
  <c r="EO67" i="5"/>
  <c r="ED67" i="5"/>
  <c r="GN70" i="5"/>
  <c r="D75" i="20"/>
  <c r="GQ67" i="5"/>
  <c r="GQ69" i="5" s="1"/>
  <c r="GM67" i="5"/>
  <c r="EU70" i="5"/>
  <c r="D30" i="20"/>
  <c r="EX67" i="5"/>
  <c r="EX70" i="5"/>
  <c r="FA67" i="5"/>
  <c r="D33" i="20"/>
  <c r="B47" i="20" l="1"/>
  <c r="EH69" i="5"/>
  <c r="GJ69" i="5"/>
  <c r="GP69" i="5"/>
  <c r="B22" i="20"/>
  <c r="GG69" i="5"/>
  <c r="B44" i="20"/>
  <c r="FR69" i="5"/>
  <c r="EN69" i="5"/>
  <c r="GF69" i="5"/>
  <c r="ET69" i="5"/>
  <c r="EK69" i="5"/>
  <c r="B6" i="20"/>
  <c r="B61" i="20"/>
  <c r="B75" i="20"/>
  <c r="B18" i="20"/>
  <c r="FD69" i="5"/>
  <c r="B37" i="20"/>
  <c r="B48" i="20"/>
  <c r="FM69" i="5"/>
  <c r="DX69" i="5"/>
  <c r="B7" i="20"/>
  <c r="EB69" i="5"/>
  <c r="B11" i="20"/>
  <c r="B74" i="20"/>
  <c r="GM69" i="5"/>
  <c r="FC69" i="5"/>
  <c r="B38" i="20"/>
  <c r="B16" i="20"/>
  <c r="EG69" i="5"/>
  <c r="EQ69" i="5"/>
  <c r="B26" i="20"/>
  <c r="EL69" i="5"/>
  <c r="B21" i="20"/>
  <c r="B51" i="20"/>
  <c r="FP69" i="5"/>
  <c r="FJ69" i="5"/>
  <c r="B45" i="20"/>
  <c r="B30" i="20"/>
  <c r="EU69" i="5"/>
  <c r="EW69" i="5"/>
  <c r="B32" i="20"/>
  <c r="EF69" i="5"/>
  <c r="B15" i="20"/>
  <c r="B19" i="20"/>
  <c r="EJ69" i="5"/>
  <c r="EC69" i="5"/>
  <c r="B12" i="20"/>
  <c r="B28" i="20"/>
  <c r="ES69" i="5"/>
  <c r="ER69" i="5"/>
  <c r="B27" i="20"/>
  <c r="EP69" i="5"/>
  <c r="B25" i="20"/>
  <c r="FN69" i="5"/>
  <c r="B49" i="20"/>
  <c r="DV69" i="5"/>
  <c r="B5" i="20"/>
  <c r="DY69" i="5"/>
  <c r="B8" i="20"/>
  <c r="EZ69" i="5"/>
  <c r="B35" i="20"/>
  <c r="B36" i="20"/>
  <c r="FA69" i="5"/>
  <c r="B56" i="20"/>
  <c r="FU69" i="5"/>
  <c r="GL69" i="5"/>
  <c r="B73" i="20"/>
  <c r="B59" i="20"/>
  <c r="FX69" i="5"/>
  <c r="GI69" i="5"/>
  <c r="B70" i="20"/>
  <c r="DT69" i="5"/>
  <c r="B3" i="20"/>
  <c r="B2" i="20"/>
  <c r="DS69" i="5"/>
  <c r="FW69" i="5"/>
  <c r="B58" i="20"/>
  <c r="B13" i="20"/>
  <c r="ED69" i="5"/>
  <c r="B43" i="20"/>
  <c r="FH69" i="5"/>
  <c r="EV69" i="5"/>
  <c r="B31" i="20"/>
  <c r="EY69" i="5"/>
  <c r="B34" i="20"/>
  <c r="GK69" i="5"/>
  <c r="B72" i="20"/>
  <c r="DU69" i="5"/>
  <c r="B4" i="20"/>
  <c r="B46" i="20"/>
  <c r="FK69" i="5"/>
  <c r="GO69" i="5"/>
  <c r="B76" i="20"/>
  <c r="FF69" i="5"/>
  <c r="B41" i="20"/>
  <c r="B40" i="20"/>
  <c r="FE69" i="5"/>
  <c r="B33" i="20"/>
  <c r="EX69" i="5"/>
  <c r="B24" i="20"/>
  <c r="EO69" i="5"/>
  <c r="B54" i="20"/>
  <c r="FS69" i="5"/>
  <c r="FO69" i="5"/>
  <c r="B50" i="20"/>
  <c r="FT69" i="5"/>
  <c r="B55" i="20"/>
  <c r="GA69" i="5"/>
  <c r="B62" i="20"/>
  <c r="GC69" i="5"/>
  <c r="B64" i="20"/>
  <c r="B69" i="20"/>
  <c r="GH69" i="5"/>
  <c r="B14" i="20"/>
  <c r="EE69" i="5"/>
  <c r="FQ69" i="5"/>
  <c r="B52" i="20"/>
  <c r="FV69" i="5"/>
  <c r="B57" i="20"/>
  <c r="DZ69" i="5"/>
  <c r="B9" i="20"/>
  <c r="B42" i="20"/>
  <c r="FG69" i="5"/>
</calcChain>
</file>

<file path=xl/sharedStrings.xml><?xml version="1.0" encoding="utf-8"?>
<sst xmlns="http://schemas.openxmlformats.org/spreadsheetml/2006/main" count="997" uniqueCount="440">
  <si>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</si>
  <si>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</si>
  <si>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</si>
  <si>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</si>
  <si>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</si>
  <si>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</si>
  <si>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</si>
  <si>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</si>
  <si>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</si>
  <si>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</si>
  <si>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</si>
  <si>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</si>
  <si>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</si>
  <si>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</si>
  <si>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</si>
  <si>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</si>
  <si>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</si>
  <si>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</si>
  <si>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</si>
  <si>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</si>
  <si>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</si>
  <si>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</si>
  <si>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</si>
  <si>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</si>
  <si>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</si>
  <si>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</si>
  <si>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</si>
  <si>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</si>
  <si>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</si>
  <si>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</si>
  <si>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</si>
  <si>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</si>
  <si>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</si>
  <si>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</si>
  <si>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</si>
  <si>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</si>
  <si>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</si>
  <si>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</si>
  <si>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</si>
  <si>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</si>
  <si>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</si>
  <si>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</si>
  <si>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</si>
  <si>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</si>
  <si>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</si>
  <si>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</si>
  <si>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</si>
  <si>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</si>
  <si>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</si>
  <si>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</si>
  <si>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</si>
  <si>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</si>
  <si>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</si>
  <si>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</si>
  <si>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</si>
  <si>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</si>
  <si>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</si>
  <si>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</si>
  <si>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</si>
  <si>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</si>
  <si>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</si>
  <si>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</si>
  <si>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</si>
  <si>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</si>
  <si>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</si>
  <si>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</si>
  <si>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</si>
  <si>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</si>
  <si>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</si>
  <si>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</si>
  <si>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</si>
  <si>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</si>
  <si>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</si>
  <si>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</si>
  <si>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</si>
  <si>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</si>
  <si>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</si>
  <si>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</si>
  <si>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</si>
  <si>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</si>
  <si>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</si>
  <si>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</si>
  <si>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</si>
  <si>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</si>
  <si>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</si>
  <si>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</si>
  <si>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</si>
  <si>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</si>
  <si>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</si>
  <si>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</si>
  <si>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</si>
  <si>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</si>
  <si>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</si>
  <si>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</si>
  <si>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</si>
  <si>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</si>
  <si>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</si>
  <si>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</si>
  <si>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</si>
  <si>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</si>
  <si>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</si>
  <si>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</si>
  <si>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</si>
  <si>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</si>
  <si>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</si>
  <si>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</si>
  <si>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</si>
  <si>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</si>
  <si>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</si>
  <si>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</si>
  <si>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</si>
  <si>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</si>
  <si>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</si>
  <si>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</si>
  <si>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</si>
  <si>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</si>
  <si>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</si>
  <si>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</si>
  <si>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</si>
  <si>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</si>
  <si>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</si>
  <si>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</si>
  <si>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</si>
  <si>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</si>
  <si>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</si>
  <si>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</si>
  <si>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</si>
  <si>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</si>
  <si>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</si>
  <si>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</si>
  <si>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</si>
  <si>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</si>
  <si>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</si>
  <si>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</si>
  <si>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</si>
  <si>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</si>
  <si>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</si>
  <si>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</si>
  <si>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</si>
  <si>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</si>
  <si>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</si>
  <si>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</si>
  <si>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</si>
  <si>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</si>
  <si>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</si>
  <si>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</si>
  <si>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</si>
  <si>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</si>
  <si>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</si>
  <si>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</si>
  <si>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</si>
  <si>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</si>
  <si>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</si>
  <si>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</si>
  <si>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</si>
  <si>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</si>
  <si>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</si>
  <si>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</si>
  <si>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</si>
  <si>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</si>
  <si>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</si>
  <si>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</si>
  <si>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</si>
  <si>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</si>
  <si>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</si>
  <si>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</si>
  <si>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</si>
  <si>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</si>
  <si>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</si>
  <si>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</si>
  <si>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</si>
  <si>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</si>
  <si>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</si>
  <si>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</si>
  <si>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</si>
  <si>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</si>
  <si>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</si>
  <si>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</si>
  <si>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</si>
  <si>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</si>
  <si>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</si>
  <si>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</si>
  <si>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</si>
  <si>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</si>
  <si>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</si>
  <si>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</si>
  <si>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</si>
  <si>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</si>
  <si>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</si>
  <si>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</si>
  <si>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</si>
  <si>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</si>
  <si>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</si>
  <si>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</si>
  <si>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</si>
  <si>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</si>
  <si>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</si>
  <si>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</si>
  <si>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</si>
  <si>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</si>
  <si>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</si>
  <si>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</si>
  <si>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</si>
  <si>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</si>
  <si>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</si>
  <si>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</si>
  <si>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</si>
  <si>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</si>
  <si>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</si>
  <si>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</si>
  <si>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</si>
  <si>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</si>
  <si>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</si>
  <si>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</si>
  <si>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</si>
  <si>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</si>
  <si>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</si>
  <si>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Feb-28-2019 08:40</t>
  </si>
  <si>
    <t>Feb-28-2019 08:31</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</si>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</sst>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quot;-&quot;yyyy"/>
    <numFmt numFmtId="165" formatCode="0.0"/>
    <numFmt numFmtId="166" formatCode="mm/dd/yy"/>
    <numFmt numFmtId="167" formatCode="0.0000"/>
    <numFmt numFmtId="168" formatCode="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168" fontId="0" fillId="0" borderId="0" xfId="0" applyNumberFormat="1"/>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-0.29478010245725428</c:v>
                </c:pt>
                <c:pt idx="1">
                  <c:v>-0.45014439719424948</c:v>
                </c:pt>
                <c:pt idx="2">
                  <c:v>-0.74088684735078525</c:v>
                </c:pt>
                <c:pt idx="3">
                  <c:v>-0.6704021730831089</c:v>
                </c:pt>
                <c:pt idx="4">
                  <c:v>-0.56760810889416602</c:v>
                </c:pt>
                <c:pt idx="5">
                  <c:v>0.16414337962111225</c:v>
                </c:pt>
                <c:pt idx="6">
                  <c:v>0.11124406496868944</c:v>
                </c:pt>
                <c:pt idx="7">
                  <c:v>3.8349631791234517E-2</c:v>
                </c:pt>
                <c:pt idx="8">
                  <c:v>0.14069957918522902</c:v>
                </c:pt>
                <c:pt idx="9">
                  <c:v>4.0051589732300441E-2</c:v>
                </c:pt>
                <c:pt idx="10">
                  <c:v>-3.1196067726110221E-2</c:v>
                </c:pt>
                <c:pt idx="11">
                  <c:v>-0.16770213140429779</c:v>
                </c:pt>
                <c:pt idx="12">
                  <c:v>-0.20014280555343078</c:v>
                </c:pt>
                <c:pt idx="13">
                  <c:v>-0.49305350764606648</c:v>
                </c:pt>
                <c:pt idx="14">
                  <c:v>-0.40844261740138482</c:v>
                </c:pt>
                <c:pt idx="15">
                  <c:v>-1.3960130429041651E-2</c:v>
                </c:pt>
                <c:pt idx="16">
                  <c:v>0.3506591673022541</c:v>
                </c:pt>
                <c:pt idx="17">
                  <c:v>0.76651677924530781</c:v>
                </c:pt>
                <c:pt idx="18">
                  <c:v>1.072108470521562</c:v>
                </c:pt>
                <c:pt idx="19">
                  <c:v>1.3108845554044781</c:v>
                </c:pt>
                <c:pt idx="20">
                  <c:v>0.39693700789075681</c:v>
                </c:pt>
                <c:pt idx="21">
                  <c:v>8.0848794618486486E-2</c:v>
                </c:pt>
                <c:pt idx="22">
                  <c:v>5.0989366264112546E-3</c:v>
                </c:pt>
                <c:pt idx="23">
                  <c:v>-0.48400982009113369</c:v>
                </c:pt>
                <c:pt idx="24">
                  <c:v>0.15837567634454208</c:v>
                </c:pt>
                <c:pt idx="25">
                  <c:v>0.10702703350586273</c:v>
                </c:pt>
                <c:pt idx="26">
                  <c:v>0.18610792812506893</c:v>
                </c:pt>
                <c:pt idx="27">
                  <c:v>0.59718334825238062</c:v>
                </c:pt>
                <c:pt idx="28">
                  <c:v>0.1635970472502557</c:v>
                </c:pt>
                <c:pt idx="29">
                  <c:v>0.16500405317176847</c:v>
                </c:pt>
                <c:pt idx="30">
                  <c:v>0.12250037418706405</c:v>
                </c:pt>
                <c:pt idx="31">
                  <c:v>0.15651504724429977</c:v>
                </c:pt>
                <c:pt idx="32">
                  <c:v>0.1098511861924476</c:v>
                </c:pt>
                <c:pt idx="33">
                  <c:v>0.13761637250778913</c:v>
                </c:pt>
                <c:pt idx="34">
                  <c:v>-0.21078636972338793</c:v>
                </c:pt>
                <c:pt idx="35">
                  <c:v>-0.76425527745283028</c:v>
                </c:pt>
                <c:pt idx="36">
                  <c:v>-0.37932122661385415</c:v>
                </c:pt>
                <c:pt idx="37">
                  <c:v>-0.67462862277548408</c:v>
                </c:pt>
                <c:pt idx="38">
                  <c:v>-0.6770215915939638</c:v>
                </c:pt>
                <c:pt idx="39">
                  <c:v>-0.60589358844863261</c:v>
                </c:pt>
                <c:pt idx="40">
                  <c:v>-0.42890721949031274</c:v>
                </c:pt>
                <c:pt idx="41">
                  <c:v>-0.41137325288404403</c:v>
                </c:pt>
                <c:pt idx="42">
                  <c:v>-0.11473298045334257</c:v>
                </c:pt>
                <c:pt idx="43">
                  <c:v>9.3052325886867515E-2</c:v>
                </c:pt>
                <c:pt idx="44">
                  <c:v>-0.14727398538712599</c:v>
                </c:pt>
                <c:pt idx="45">
                  <c:v>0.44930845628328753</c:v>
                </c:pt>
                <c:pt idx="46">
                  <c:v>0.20350937234126498</c:v>
                </c:pt>
                <c:pt idx="47">
                  <c:v>0.11443115810802129</c:v>
                </c:pt>
                <c:pt idx="48">
                  <c:v>0.15780763646058638</c:v>
                </c:pt>
                <c:pt idx="49">
                  <c:v>-7.3228055504122036E-3</c:v>
                </c:pt>
                <c:pt idx="50">
                  <c:v>0.25773717628242909</c:v>
                </c:pt>
                <c:pt idx="51">
                  <c:v>0.29836989554848958</c:v>
                </c:pt>
                <c:pt idx="52">
                  <c:v>0.15050501272882089</c:v>
                </c:pt>
                <c:pt idx="53">
                  <c:v>0.43114464610462011</c:v>
                </c:pt>
                <c:pt idx="54">
                  <c:v>0.30032865124771935</c:v>
                </c:pt>
                <c:pt idx="55">
                  <c:v>0.54343570503567995</c:v>
                </c:pt>
                <c:pt idx="56">
                  <c:v>0.67081933689830231</c:v>
                </c:pt>
                <c:pt idx="57">
                  <c:v>-4.1841601343764467E-3</c:v>
                </c:pt>
                <c:pt idx="58">
                  <c:v>-0.13502603013171294</c:v>
                </c:pt>
                <c:pt idx="59">
                  <c:v>-0.45319640112917953</c:v>
                </c:pt>
                <c:pt idx="60">
                  <c:v>-0.53599265482921998</c:v>
                </c:pt>
                <c:pt idx="61">
                  <c:v>-0.63982621171182674</c:v>
                </c:pt>
                <c:pt idx="62">
                  <c:v>-0.6401154422019173</c:v>
                </c:pt>
                <c:pt idx="63">
                  <c:v>-0.43225612345216413</c:v>
                </c:pt>
                <c:pt idx="64">
                  <c:v>-0.66889114862489885</c:v>
                </c:pt>
                <c:pt idx="65">
                  <c:v>-0.37055441846893467</c:v>
                </c:pt>
                <c:pt idx="66">
                  <c:v>-0.34169460174626987</c:v>
                </c:pt>
                <c:pt idx="67">
                  <c:v>-0.62924927510230888</c:v>
                </c:pt>
                <c:pt idx="68">
                  <c:v>-0.71039602714900651</c:v>
                </c:pt>
                <c:pt idx="69">
                  <c:v>-0.6737254320812377</c:v>
                </c:pt>
                <c:pt idx="70">
                  <c:v>-0.55312406279060466</c:v>
                </c:pt>
                <c:pt idx="71">
                  <c:v>-0.61553682102290053</c:v>
                </c:pt>
                <c:pt idx="72">
                  <c:v>-0.28188914422830091</c:v>
                </c:pt>
                <c:pt idx="73">
                  <c:v>-0.56927610495918224</c:v>
                </c:pt>
                <c:pt idx="74">
                  <c:v>-0.7417666188517531</c:v>
                </c:pt>
                <c:pt idx="75">
                  <c:v>-0.70893526679719865</c:v>
                </c:pt>
                <c:pt idx="76">
                  <c:v>-0.86690304511916771</c:v>
                </c:pt>
                <c:pt idx="77">
                  <c:v>-0.92651096665833277</c:v>
                </c:pt>
                <c:pt idx="78">
                  <c:v>-0.78614437127326431</c:v>
                </c:pt>
                <c:pt idx="79">
                  <c:v>-0.77525567124721895</c:v>
                </c:pt>
                <c:pt idx="80">
                  <c:v>-0.7598504336151285</c:v>
                </c:pt>
                <c:pt idx="81">
                  <c:v>-0.50896950577925959</c:v>
                </c:pt>
                <c:pt idx="82">
                  <c:v>-0.70592870448855716</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1.2041039833013456</c:v>
                </c:pt>
                <c:pt idx="1">
                  <c:v>1.5112781008732994</c:v>
                </c:pt>
                <c:pt idx="2">
                  <c:v>2.1775444040529202</c:v>
                </c:pt>
                <c:pt idx="3">
                  <c:v>2.3537903000731664</c:v>
                </c:pt>
                <c:pt idx="4">
                  <c:v>1.964241647340472</c:v>
                </c:pt>
                <c:pt idx="5">
                  <c:v>1.1164478316958732</c:v>
                </c:pt>
                <c:pt idx="6">
                  <c:v>0.20993878380530978</c:v>
                </c:pt>
                <c:pt idx="7">
                  <c:v>-0.17325256364033939</c:v>
                </c:pt>
                <c:pt idx="8">
                  <c:v>-0.2783828882775542</c:v>
                </c:pt>
                <c:pt idx="9">
                  <c:v>5.1370457038786996E-2</c:v>
                </c:pt>
                <c:pt idx="10">
                  <c:v>0.10289378657832098</c:v>
                </c:pt>
                <c:pt idx="11">
                  <c:v>-3.8647254796795191E-2</c:v>
                </c:pt>
                <c:pt idx="12">
                  <c:v>-0.29978866738399962</c:v>
                </c:pt>
                <c:pt idx="13">
                  <c:v>0.15992659419149668</c:v>
                </c:pt>
                <c:pt idx="14">
                  <c:v>0.21707706579161973</c:v>
                </c:pt>
                <c:pt idx="15">
                  <c:v>0.43484750897979285</c:v>
                </c:pt>
                <c:pt idx="16">
                  <c:v>0.27539583524249356</c:v>
                </c:pt>
                <c:pt idx="17">
                  <c:v>-3.8965813724092885E-2</c:v>
                </c:pt>
                <c:pt idx="18">
                  <c:v>2.8636275553808876E-3</c:v>
                </c:pt>
                <c:pt idx="19">
                  <c:v>6.975608343944667E-2</c:v>
                </c:pt>
                <c:pt idx="20">
                  <c:v>0.75552614665475848</c:v>
                </c:pt>
                <c:pt idx="21">
                  <c:v>0.64729380591859065</c:v>
                </c:pt>
                <c:pt idx="22">
                  <c:v>0.52531044772389734</c:v>
                </c:pt>
                <c:pt idx="23">
                  <c:v>0.58670888950190048</c:v>
                </c:pt>
                <c:pt idx="24">
                  <c:v>0.46653491109379369</c:v>
                </c:pt>
                <c:pt idx="25">
                  <c:v>0.4123027318439591</c:v>
                </c:pt>
                <c:pt idx="26">
                  <c:v>0.30546775221601441</c:v>
                </c:pt>
                <c:pt idx="27">
                  <c:v>0.31184178779741167</c:v>
                </c:pt>
                <c:pt idx="28">
                  <c:v>7.7754766896815139E-2</c:v>
                </c:pt>
                <c:pt idx="29">
                  <c:v>0.21219969515903653</c:v>
                </c:pt>
                <c:pt idx="30">
                  <c:v>0.6509450391023649</c:v>
                </c:pt>
                <c:pt idx="31">
                  <c:v>1.0553669422033796</c:v>
                </c:pt>
                <c:pt idx="32">
                  <c:v>1.4800292026266018</c:v>
                </c:pt>
                <c:pt idx="33">
                  <c:v>1.7840391096194468</c:v>
                </c:pt>
                <c:pt idx="34">
                  <c:v>2.0154008795730451</c:v>
                </c:pt>
                <c:pt idx="35">
                  <c:v>1.0932472715554322</c:v>
                </c:pt>
                <c:pt idx="36">
                  <c:v>0.77526250740619629</c:v>
                </c:pt>
                <c:pt idx="37">
                  <c:v>0.70650658407208211</c:v>
                </c:pt>
                <c:pt idx="38">
                  <c:v>0.22982766699955048</c:v>
                </c:pt>
                <c:pt idx="39">
                  <c:v>0.88627277058224885</c:v>
                </c:pt>
                <c:pt idx="40">
                  <c:v>0.85663018457555828</c:v>
                </c:pt>
                <c:pt idx="41">
                  <c:v>0.95210787306116174</c:v>
                </c:pt>
                <c:pt idx="42">
                  <c:v>1.3778456158683603</c:v>
                </c:pt>
                <c:pt idx="43">
                  <c:v>0.95599218095080341</c:v>
                </c:pt>
                <c:pt idx="44">
                  <c:v>0.95653340382347474</c:v>
                </c:pt>
                <c:pt idx="45">
                  <c:v>0.90930626640889156</c:v>
                </c:pt>
                <c:pt idx="46">
                  <c:v>0.93606647970829548</c:v>
                </c:pt>
                <c:pt idx="47">
                  <c:v>0.88128906050409439</c:v>
                </c:pt>
                <c:pt idx="48">
                  <c:v>0.9019607938929034</c:v>
                </c:pt>
                <c:pt idx="49">
                  <c:v>0.54663678937828897</c:v>
                </c:pt>
                <c:pt idx="50">
                  <c:v>-1.640338144190559E-2</c:v>
                </c:pt>
                <c:pt idx="51">
                  <c:v>0.35568456255081171</c:v>
                </c:pt>
                <c:pt idx="52">
                  <c:v>4.8959474676186138E-2</c:v>
                </c:pt>
                <c:pt idx="53">
                  <c:v>3.4276820619431554E-2</c:v>
                </c:pt>
                <c:pt idx="54">
                  <c:v>9.1627340444558752E-2</c:v>
                </c:pt>
                <c:pt idx="55">
                  <c:v>0.25478611079185987</c:v>
                </c:pt>
                <c:pt idx="56">
                  <c:v>0.26022160120011784</c:v>
                </c:pt>
                <c:pt idx="57">
                  <c:v>0.54584275549507311</c:v>
                </c:pt>
                <c:pt idx="58">
                  <c:v>0.74503211090459887</c:v>
                </c:pt>
                <c:pt idx="59">
                  <c:v>0.49642961109379025</c:v>
                </c:pt>
                <c:pt idx="60">
                  <c:v>1.0826244535247769</c:v>
                </c:pt>
                <c:pt idx="61">
                  <c:v>0.82499578542176744</c:v>
                </c:pt>
                <c:pt idx="62">
                  <c:v>0.72110249858366693</c:v>
                </c:pt>
                <c:pt idx="63">
                  <c:v>0.74863422809393509</c:v>
                </c:pt>
                <c:pt idx="64">
                  <c:v>0.56812768731521746</c:v>
                </c:pt>
                <c:pt idx="65">
                  <c:v>0.81759071735167921</c:v>
                </c:pt>
                <c:pt idx="66">
                  <c:v>0.84301884873030231</c:v>
                </c:pt>
                <c:pt idx="67">
                  <c:v>0.68120180644203632</c:v>
                </c:pt>
                <c:pt idx="68">
                  <c:v>0.9489094351073587</c:v>
                </c:pt>
                <c:pt idx="69">
                  <c:v>0.80831332459672078</c:v>
                </c:pt>
                <c:pt idx="70">
                  <c:v>1.0442586731879517</c:v>
                </c:pt>
                <c:pt idx="71">
                  <c:v>1.1675547614265349</c:v>
                </c:pt>
                <c:pt idx="72">
                  <c:v>0.49101942354851097</c:v>
                </c:pt>
                <c:pt idx="73">
                  <c:v>0.35968580361033903</c:v>
                </c:pt>
                <c:pt idx="74">
                  <c:v>4.2675238261846105E-2</c:v>
                </c:pt>
                <c:pt idx="75">
                  <c:v>-3.9182811952655688E-2</c:v>
                </c:pt>
                <c:pt idx="76">
                  <c:v>-0.14282492509319725</c:v>
                </c:pt>
                <c:pt idx="77">
                  <c:v>-0.1452140747500153</c:v>
                </c:pt>
                <c:pt idx="78">
                  <c:v>6.0026018477737503E-2</c:v>
                </c:pt>
                <c:pt idx="79">
                  <c:v>-0.1769991852014329</c:v>
                </c:pt>
                <c:pt idx="80">
                  <c:v>0.11907488027099838</c:v>
                </c:pt>
                <c:pt idx="81">
                  <c:v>0.1464588352228407</c:v>
                </c:pt>
                <c:pt idx="82">
                  <c:v>-0.13962420484772314</c:v>
                </c:pt>
                <c:pt idx="83">
                  <c:v>-0.21909122702325118</c:v>
                </c:pt>
                <c:pt idx="84">
                  <c:v>-0.17507369446231855</c:v>
                </c:pt>
                <c:pt idx="85">
                  <c:v>-3.8799687364736879E-2</c:v>
                </c:pt>
                <c:pt idx="86">
                  <c:v>-8.2919957689810933E-2</c:v>
                </c:pt>
                <c:pt idx="87">
                  <c:v>0.27344436243100201</c:v>
                </c:pt>
                <c:pt idx="88">
                  <c:v>1.554481594244142E-2</c:v>
                </c:pt>
                <c:pt idx="89">
                  <c:v>-0.12594101436351776</c:v>
                </c:pt>
                <c:pt idx="90">
                  <c:v>-6.0938771186808516E-2</c:v>
                </c:pt>
                <c:pt idx="91">
                  <c:v>-0.18918856387544361</c:v>
                </c:pt>
                <c:pt idx="92">
                  <c:v>-0.22497737953481414</c:v>
                </c:pt>
                <c:pt idx="93">
                  <c:v>-6.782383225002156E-2</c:v>
                </c:pt>
                <c:pt idx="94">
                  <c:v>-4.1517840584982757E-2</c:v>
                </c:pt>
                <c:pt idx="95">
                  <c:v>-1.3518011262273061E-2</c:v>
                </c:pt>
                <c:pt idx="96">
                  <c:v>0.24348334661393189</c:v>
                </c:pt>
                <c:pt idx="97">
                  <c:v>5.511100059818963E-2</c:v>
                </c:pt>
                <c:pt idx="98">
                  <c:v>0.21456338195809063</c:v>
                </c:pt>
                <c:pt idx="99">
                  <c:v>0.45347444069515508</c:v>
                </c:pt>
                <c:pt idx="100">
                  <c:v>0.21413226011993736</c:v>
                </c:pt>
                <c:pt idx="101">
                  <c:v>0.30467388403094836</c:v>
                </c:pt>
                <c:pt idx="102">
                  <c:v>5.0335375712920627E-2</c:v>
                </c:pt>
                <c:pt idx="103">
                  <c:v>-8.0924160598523379E-2</c:v>
                </c:pt>
                <c:pt idx="104">
                  <c:v>0.41879470570846833</c:v>
                </c:pt>
                <c:pt idx="105">
                  <c:v>0.64223365263932108</c:v>
                </c:pt>
                <c:pt idx="106">
                  <c:v>0.96738041536620345</c:v>
                </c:pt>
                <c:pt idx="107">
                  <c:v>1.47026481556476</c:v>
                </c:pt>
                <c:pt idx="108">
                  <c:v>1.7997633348907516</c:v>
                </c:pt>
                <c:pt idx="109">
                  <c:v>2.0204011544359117</c:v>
                </c:pt>
                <c:pt idx="110">
                  <c:v>2.2357020185707146</c:v>
                </c:pt>
                <c:pt idx="111">
                  <c:v>2.0556078580467076</c:v>
                </c:pt>
                <c:pt idx="112">
                  <c:v>1.7578197660217207</c:v>
                </c:pt>
                <c:pt idx="113">
                  <c:v>1.6489768778632901</c:v>
                </c:pt>
                <c:pt idx="114">
                  <c:v>1.5032915486677876</c:v>
                </c:pt>
                <c:pt idx="115">
                  <c:v>1.3641094806541953</c:v>
                </c:pt>
                <c:pt idx="116">
                  <c:v>1.2204105215445016</c:v>
                </c:pt>
                <c:pt idx="117">
                  <c:v>0.89234498092804992</c:v>
                </c:pt>
                <c:pt idx="118">
                  <c:v>0.62591664507763389</c:v>
                </c:pt>
                <c:pt idx="119">
                  <c:v>0.33073512497808399</c:v>
                </c:pt>
                <c:pt idx="120">
                  <c:v>0.13443168712286421</c:v>
                </c:pt>
                <c:pt idx="121">
                  <c:v>-0.10803763535839941</c:v>
                </c:pt>
                <c:pt idx="122">
                  <c:v>-0.18972291050174861</c:v>
                </c:pt>
                <c:pt idx="123">
                  <c:v>-0.30105135232429447</c:v>
                </c:pt>
                <c:pt idx="124">
                  <c:v>-0.16970794582294962</c:v>
                </c:pt>
                <c:pt idx="125">
                  <c:v>-0.20250314375516296</c:v>
                </c:pt>
                <c:pt idx="126">
                  <c:v>-0.26253062950871886</c:v>
                </c:pt>
                <c:pt idx="127">
                  <c:v>-8.1813556195143675E-2</c:v>
                </c:pt>
                <c:pt idx="128">
                  <c:v>-0.22956753971916383</c:v>
                </c:pt>
                <c:pt idx="129">
                  <c:v>7.9562269386423273E-3</c:v>
                </c:pt>
                <c:pt idx="130">
                  <c:v>0.17200795379521513</c:v>
                </c:pt>
                <c:pt idx="131">
                  <c:v>0.28643461550861632</c:v>
                </c:pt>
                <c:pt idx="132">
                  <c:v>0.37507527906040461</c:v>
                </c:pt>
                <c:pt idx="133">
                  <c:v>0.99211288991524227</c:v>
                </c:pt>
                <c:pt idx="134">
                  <c:v>1.3131439929024706</c:v>
                </c:pt>
                <c:pt idx="135">
                  <c:v>1.4588511768434389</c:v>
                </c:pt>
                <c:pt idx="136">
                  <c:v>2.2507917647171509</c:v>
                </c:pt>
                <c:pt idx="137">
                  <c:v>2.2329473121230459</c:v>
                </c:pt>
                <c:pt idx="138">
                  <c:v>2.519545889086598</c:v>
                </c:pt>
                <c:pt idx="139">
                  <c:v>2.8057590173275404</c:v>
                </c:pt>
                <c:pt idx="140">
                  <c:v>2.4320693774490816</c:v>
                </c:pt>
                <c:pt idx="141">
                  <c:v>2.1534220371917536</c:v>
                </c:pt>
                <c:pt idx="142">
                  <c:v>1.6545800571826679</c:v>
                </c:pt>
                <c:pt idx="143">
                  <c:v>1.1699302194304253</c:v>
                </c:pt>
                <c:pt idx="144">
                  <c:v>0.38054241202652073</c:v>
                </c:pt>
                <c:pt idx="145">
                  <c:v>-0.27894811028570543</c:v>
                </c:pt>
                <c:pt idx="146">
                  <c:v>-0.89131378067224398</c:v>
                </c:pt>
                <c:pt idx="147">
                  <c:v>-1.1846928707469742</c:v>
                </c:pt>
                <c:pt idx="148">
                  <c:v>-1.1396717004686927</c:v>
                </c:pt>
                <c:pt idx="149">
                  <c:v>-1.1380136114296686</c:v>
                </c:pt>
                <c:pt idx="150">
                  <c:v>-0.84009643247850585</c:v>
                </c:pt>
                <c:pt idx="151">
                  <c:v>-0.99532603118887875</c:v>
                </c:pt>
                <c:pt idx="152">
                  <c:v>-1.1039778923553405</c:v>
                </c:pt>
                <c:pt idx="153">
                  <c:v>-1.1027548827032509</c:v>
                </c:pt>
                <c:pt idx="154">
                  <c:v>-1.162978502130412</c:v>
                </c:pt>
                <c:pt idx="155">
                  <c:v>-1.1057802771407437</c:v>
                </c:pt>
                <c:pt idx="156">
                  <c:v>-0.95387513306404326</c:v>
                </c:pt>
                <c:pt idx="157">
                  <c:v>-0.80939530605147814</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-0.29478010245725428</c:v>
                </c:pt>
                <c:pt idx="1">
                  <c:v>-0.45014439719424948</c:v>
                </c:pt>
                <c:pt idx="2">
                  <c:v>-0.74088684735078525</c:v>
                </c:pt>
                <c:pt idx="3">
                  <c:v>-0.6704021730831089</c:v>
                </c:pt>
                <c:pt idx="4">
                  <c:v>-0.56760810889416602</c:v>
                </c:pt>
                <c:pt idx="5">
                  <c:v>0.16414337962111225</c:v>
                </c:pt>
                <c:pt idx="6">
                  <c:v>0.11124406496868944</c:v>
                </c:pt>
                <c:pt idx="7">
                  <c:v>3.8349631791234517E-2</c:v>
                </c:pt>
                <c:pt idx="8">
                  <c:v>0.14069957918522902</c:v>
                </c:pt>
                <c:pt idx="9">
                  <c:v>4.0051589732300441E-2</c:v>
                </c:pt>
                <c:pt idx="10">
                  <c:v>-3.1196067726110221E-2</c:v>
                </c:pt>
                <c:pt idx="11">
                  <c:v>-0.16770213140429779</c:v>
                </c:pt>
                <c:pt idx="12">
                  <c:v>-0.20014280555343078</c:v>
                </c:pt>
                <c:pt idx="13">
                  <c:v>-0.49305350764606648</c:v>
                </c:pt>
                <c:pt idx="14">
                  <c:v>-0.40844261740138482</c:v>
                </c:pt>
                <c:pt idx="15">
                  <c:v>-1.3960130429041651E-2</c:v>
                </c:pt>
                <c:pt idx="16">
                  <c:v>0.3506591673022541</c:v>
                </c:pt>
                <c:pt idx="17">
                  <c:v>0.76651677924530781</c:v>
                </c:pt>
                <c:pt idx="18">
                  <c:v>1.072108470521562</c:v>
                </c:pt>
                <c:pt idx="19">
                  <c:v>1.3108845554044781</c:v>
                </c:pt>
                <c:pt idx="20">
                  <c:v>0.39693700789075681</c:v>
                </c:pt>
                <c:pt idx="21">
                  <c:v>8.0848794618486486E-2</c:v>
                </c:pt>
                <c:pt idx="22">
                  <c:v>5.0989366264112546E-3</c:v>
                </c:pt>
                <c:pt idx="23">
                  <c:v>-0.48400982009113369</c:v>
                </c:pt>
                <c:pt idx="24">
                  <c:v>0.15837567634454208</c:v>
                </c:pt>
                <c:pt idx="25">
                  <c:v>0.10702703350586273</c:v>
                </c:pt>
                <c:pt idx="26">
                  <c:v>0.18610792812506893</c:v>
                </c:pt>
                <c:pt idx="27">
                  <c:v>0.59718334825238062</c:v>
                </c:pt>
                <c:pt idx="28">
                  <c:v>0.1635970472502557</c:v>
                </c:pt>
                <c:pt idx="29">
                  <c:v>0.16500405317176847</c:v>
                </c:pt>
                <c:pt idx="30">
                  <c:v>0.12250037418706405</c:v>
                </c:pt>
                <c:pt idx="31">
                  <c:v>0.15651504724429977</c:v>
                </c:pt>
                <c:pt idx="32">
                  <c:v>0.1098511861924476</c:v>
                </c:pt>
                <c:pt idx="33">
                  <c:v>0.13761637250778913</c:v>
                </c:pt>
                <c:pt idx="34">
                  <c:v>-0.21078636972338793</c:v>
                </c:pt>
                <c:pt idx="35">
                  <c:v>-0.76425527745283028</c:v>
                </c:pt>
                <c:pt idx="36">
                  <c:v>-0.37932122661385415</c:v>
                </c:pt>
                <c:pt idx="37">
                  <c:v>-0.67462862277548408</c:v>
                </c:pt>
                <c:pt idx="38">
                  <c:v>-0.6770215915939638</c:v>
                </c:pt>
                <c:pt idx="39">
                  <c:v>-0.60589358844863261</c:v>
                </c:pt>
                <c:pt idx="40">
                  <c:v>-0.42890721949031274</c:v>
                </c:pt>
                <c:pt idx="41">
                  <c:v>-0.41137325288404403</c:v>
                </c:pt>
                <c:pt idx="42">
                  <c:v>-0.11473298045334257</c:v>
                </c:pt>
                <c:pt idx="43">
                  <c:v>9.3052325886867515E-2</c:v>
                </c:pt>
                <c:pt idx="44">
                  <c:v>-0.14727398538712599</c:v>
                </c:pt>
                <c:pt idx="45">
                  <c:v>0.44930845628328753</c:v>
                </c:pt>
                <c:pt idx="46">
                  <c:v>0.20350937234126498</c:v>
                </c:pt>
                <c:pt idx="47">
                  <c:v>0.11443115810802129</c:v>
                </c:pt>
                <c:pt idx="48">
                  <c:v>0.15780763646058638</c:v>
                </c:pt>
                <c:pt idx="49">
                  <c:v>-7.3228055504122036E-3</c:v>
                </c:pt>
                <c:pt idx="50">
                  <c:v>0.25773717628242909</c:v>
                </c:pt>
                <c:pt idx="51">
                  <c:v>0.29836989554848958</c:v>
                </c:pt>
                <c:pt idx="52">
                  <c:v>0.15050501272882089</c:v>
                </c:pt>
                <c:pt idx="53">
                  <c:v>0.43114464610462011</c:v>
                </c:pt>
                <c:pt idx="54">
                  <c:v>0.30032865124771935</c:v>
                </c:pt>
                <c:pt idx="55">
                  <c:v>0.54343570503567995</c:v>
                </c:pt>
                <c:pt idx="56">
                  <c:v>0.67081933689830231</c:v>
                </c:pt>
                <c:pt idx="57">
                  <c:v>-4.1841601343764467E-3</c:v>
                </c:pt>
                <c:pt idx="58">
                  <c:v>-0.13502603013171294</c:v>
                </c:pt>
                <c:pt idx="59">
                  <c:v>-0.45319640112917953</c:v>
                </c:pt>
                <c:pt idx="60">
                  <c:v>-0.53599265482921998</c:v>
                </c:pt>
                <c:pt idx="61">
                  <c:v>-0.63982621171182674</c:v>
                </c:pt>
                <c:pt idx="62">
                  <c:v>-0.6401154422019173</c:v>
                </c:pt>
                <c:pt idx="63">
                  <c:v>-0.43225612345216413</c:v>
                </c:pt>
                <c:pt idx="64">
                  <c:v>-0.66889114862489885</c:v>
                </c:pt>
                <c:pt idx="65">
                  <c:v>-0.37055441846893467</c:v>
                </c:pt>
                <c:pt idx="66">
                  <c:v>-0.34169460174626987</c:v>
                </c:pt>
                <c:pt idx="67">
                  <c:v>-0.62924927510230888</c:v>
                </c:pt>
                <c:pt idx="68">
                  <c:v>-0.71039602714900651</c:v>
                </c:pt>
                <c:pt idx="69">
                  <c:v>-0.6737254320812377</c:v>
                </c:pt>
                <c:pt idx="70">
                  <c:v>-0.55312406279060466</c:v>
                </c:pt>
                <c:pt idx="71">
                  <c:v>-0.61553682102290053</c:v>
                </c:pt>
                <c:pt idx="72">
                  <c:v>-0.28188914422830091</c:v>
                </c:pt>
                <c:pt idx="73">
                  <c:v>-0.56927610495918224</c:v>
                </c:pt>
                <c:pt idx="74">
                  <c:v>-0.7417666188517531</c:v>
                </c:pt>
                <c:pt idx="75">
                  <c:v>-0.70893526679719865</c:v>
                </c:pt>
                <c:pt idx="76">
                  <c:v>-0.86690304511916771</c:v>
                </c:pt>
                <c:pt idx="77">
                  <c:v>-0.92651096665833277</c:v>
                </c:pt>
                <c:pt idx="78">
                  <c:v>-0.78614437127326431</c:v>
                </c:pt>
                <c:pt idx="79">
                  <c:v>-0.77525567124721895</c:v>
                </c:pt>
                <c:pt idx="80">
                  <c:v>-0.7598504336151285</c:v>
                </c:pt>
                <c:pt idx="81">
                  <c:v>-0.50896950577925959</c:v>
                </c:pt>
                <c:pt idx="82">
                  <c:v>-0.70592870448855716</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Fiscal_impact_122118!$D$2:$D$77</c:f>
              <c:numCache>
                <c:formatCode>0.00</c:formatCode>
                <c:ptCount val="76"/>
                <c:pt idx="0">
                  <c:v>-0.85511418976957643</c:v>
                </c:pt>
                <c:pt idx="1">
                  <c:v>0.46179285043579954</c:v>
                </c:pt>
                <c:pt idx="2">
                  <c:v>-0.35073896196465437</c:v>
                </c:pt>
                <c:pt idx="3">
                  <c:v>0.42036365890433774</c:v>
                </c:pt>
                <c:pt idx="4">
                  <c:v>1.1437612754583903</c:v>
                </c:pt>
                <c:pt idx="5">
                  <c:v>1.3555486381592108</c:v>
                </c:pt>
                <c:pt idx="6">
                  <c:v>0.94984808894287498</c:v>
                </c:pt>
                <c:pt idx="7">
                  <c:v>2.431901259698563</c:v>
                </c:pt>
                <c:pt idx="8">
                  <c:v>2.4617553527623581</c:v>
                </c:pt>
                <c:pt idx="9">
                  <c:v>2.2380999163398507</c:v>
                </c:pt>
                <c:pt idx="10">
                  <c:v>1.8110515454820861</c:v>
                </c:pt>
                <c:pt idx="11">
                  <c:v>1.7115246176025365</c:v>
                </c:pt>
                <c:pt idx="12">
                  <c:v>1.2706029846624085</c:v>
                </c:pt>
                <c:pt idx="13">
                  <c:v>1.8027283637061293</c:v>
                </c:pt>
                <c:pt idx="14">
                  <c:v>1.2283102287000758</c:v>
                </c:pt>
                <c:pt idx="15">
                  <c:v>1.1547963455481678</c:v>
                </c:pt>
                <c:pt idx="16">
                  <c:v>0.69580714822363388</c:v>
                </c:pt>
                <c:pt idx="17">
                  <c:v>0.49046620124032259</c:v>
                </c:pt>
                <c:pt idx="18">
                  <c:v>0.16259688529841135</c:v>
                </c:pt>
                <c:pt idx="19">
                  <c:v>-2.5929734850031829E-2</c:v>
                </c:pt>
                <c:pt idx="20">
                  <c:v>-8.9406603197245249E-2</c:v>
                </c:pt>
                <c:pt idx="21">
                  <c:v>-0.47941108868473192</c:v>
                </c:pt>
                <c:pt idx="22">
                  <c:v>-0.16414421527498546</c:v>
                </c:pt>
                <c:pt idx="23">
                  <c:v>-0.47124350214021521</c:v>
                </c:pt>
                <c:pt idx="24">
                  <c:v>0.43596702280813404</c:v>
                </c:pt>
                <c:pt idx="25">
                  <c:v>-0.61059188041358514</c:v>
                </c:pt>
                <c:pt idx="26">
                  <c:v>-0.40425415828920908</c:v>
                </c:pt>
                <c:pt idx="27">
                  <c:v>0.25162479111408548</c:v>
                </c:pt>
                <c:pt idx="28">
                  <c:v>-0.15504891128794651</c:v>
                </c:pt>
                <c:pt idx="29">
                  <c:v>0.33950318621763942</c:v>
                </c:pt>
                <c:pt idx="30">
                  <c:v>0.25195274913708215</c:v>
                </c:pt>
                <c:pt idx="31">
                  <c:v>0.70933143796769027</c:v>
                </c:pt>
                <c:pt idx="32">
                  <c:v>0.19951374291920673</c:v>
                </c:pt>
                <c:pt idx="33">
                  <c:v>2.8076536296369903</c:v>
                </c:pt>
                <c:pt idx="34">
                  <c:v>1.5360771610859953</c:v>
                </c:pt>
                <c:pt idx="35">
                  <c:v>1.2921601737315633</c:v>
                </c:pt>
                <c:pt idx="36">
                  <c:v>3.3672760944140543</c:v>
                </c:pt>
                <c:pt idx="37">
                  <c:v>2.7362758192605701</c:v>
                </c:pt>
                <c:pt idx="38">
                  <c:v>2.6824714689402054</c:v>
                </c:pt>
                <c:pt idx="39">
                  <c:v>2.4370126866953332</c:v>
                </c:pt>
                <c:pt idx="40">
                  <c:v>1.8725175349002181</c:v>
                </c:pt>
                <c:pt idx="41">
                  <c:v>1.6216864582312573</c:v>
                </c:pt>
                <c:pt idx="42">
                  <c:v>0.68710354890386249</c:v>
                </c:pt>
                <c:pt idx="43">
                  <c:v>0.49841333568636315</c:v>
                </c:pt>
                <c:pt idx="44">
                  <c:v>-1.2850336947153997</c:v>
                </c:pt>
                <c:pt idx="45">
                  <c:v>-1.0162756310176477</c:v>
                </c:pt>
                <c:pt idx="46">
                  <c:v>-1.7623591326422914</c:v>
                </c:pt>
                <c:pt idx="47">
                  <c:v>-0.67510302461255689</c:v>
                </c:pt>
                <c:pt idx="48">
                  <c:v>-1.104949013602275</c:v>
                </c:pt>
                <c:pt idx="49">
                  <c:v>-1.0096432748615507</c:v>
                </c:pt>
                <c:pt idx="50">
                  <c:v>-0.57069041683764055</c:v>
                </c:pt>
                <c:pt idx="51">
                  <c:v>-1.2960214194540491</c:v>
                </c:pt>
                <c:pt idx="52">
                  <c:v>-1.5395564582681214</c:v>
                </c:pt>
                <c:pt idx="53">
                  <c:v>-1.0047512362531927</c:v>
                </c:pt>
                <c:pt idx="54">
                  <c:v>-0.81158489454628457</c:v>
                </c:pt>
                <c:pt idx="55">
                  <c:v>-1.0672285194953761</c:v>
                </c:pt>
                <c:pt idx="56">
                  <c:v>-0.93193588196131971</c:v>
                </c:pt>
                <c:pt idx="57">
                  <c:v>-0.42683192820293225</c:v>
                </c:pt>
                <c:pt idx="58">
                  <c:v>0.19936915324862203</c:v>
                </c:pt>
                <c:pt idx="59">
                  <c:v>-0.27146537233888079</c:v>
                </c:pt>
                <c:pt idx="60">
                  <c:v>0.4141752974689924</c:v>
                </c:pt>
                <c:pt idx="61">
                  <c:v>0.69564825416181231</c:v>
                </c:pt>
                <c:pt idx="62">
                  <c:v>0.27443460967231675</c:v>
                </c:pt>
                <c:pt idx="63">
                  <c:v>4.2236119214538195E-2</c:v>
                </c:pt>
                <c:pt idx="64">
                  <c:v>0.65050905024923844</c:v>
                </c:pt>
                <c:pt idx="65">
                  <c:v>-0.11571896807351997</c:v>
                </c:pt>
                <c:pt idx="66" formatCode="0.000">
                  <c:v>9.6908152153151753E-2</c:v>
                </c:pt>
                <c:pt idx="67" formatCode="0.000">
                  <c:v>4.2299917073836332E-2</c:v>
                </c:pt>
                <c:pt idx="68" formatCode="0.000">
                  <c:v>-3.2898186645494404E-2</c:v>
                </c:pt>
                <c:pt idx="69" formatCode="0.000">
                  <c:v>0.10569827840017827</c:v>
                </c:pt>
                <c:pt idx="70" formatCode="0.000">
                  <c:v>-0.11196919037376081</c:v>
                </c:pt>
                <c:pt idx="71" formatCode="0.000">
                  <c:v>0.47226998180710544</c:v>
                </c:pt>
                <c:pt idx="72" formatCode="0.000">
                  <c:v>0.42504677372370131</c:v>
                </c:pt>
                <c:pt idx="73" formatCode="0.000">
                  <c:v>0.75094235408983256</c:v>
                </c:pt>
                <c:pt idx="74" formatCode="0.000">
                  <c:v>0.61986549058456719</c:v>
                </c:pt>
                <c:pt idx="75" formatCode="0.000">
                  <c:v>0.24516588924861146</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0.21413226011993736</c:v>
                </c:pt>
                <c:pt idx="1">
                  <c:v>0.30467388403094836</c:v>
                </c:pt>
                <c:pt idx="2">
                  <c:v>5.0335375712920627E-2</c:v>
                </c:pt>
                <c:pt idx="3">
                  <c:v>-8.0924160598523379E-2</c:v>
                </c:pt>
                <c:pt idx="4">
                  <c:v>0.41879470570846833</c:v>
                </c:pt>
                <c:pt idx="5">
                  <c:v>0.64223365263932108</c:v>
                </c:pt>
                <c:pt idx="6">
                  <c:v>0.96738041536620345</c:v>
                </c:pt>
                <c:pt idx="7">
                  <c:v>1.47026481556476</c:v>
                </c:pt>
                <c:pt idx="8">
                  <c:v>1.7997633348907516</c:v>
                </c:pt>
                <c:pt idx="9">
                  <c:v>2.0204011544359117</c:v>
                </c:pt>
                <c:pt idx="10">
                  <c:v>2.2357020185707146</c:v>
                </c:pt>
                <c:pt idx="11">
                  <c:v>2.0556078580467076</c:v>
                </c:pt>
                <c:pt idx="12">
                  <c:v>1.7578197660217207</c:v>
                </c:pt>
                <c:pt idx="13">
                  <c:v>1.6489768778632901</c:v>
                </c:pt>
                <c:pt idx="14">
                  <c:v>1.5032915486677876</c:v>
                </c:pt>
                <c:pt idx="15">
                  <c:v>1.3641094806541953</c:v>
                </c:pt>
                <c:pt idx="16">
                  <c:v>1.2204105215445016</c:v>
                </c:pt>
                <c:pt idx="17">
                  <c:v>0.89234498092804992</c:v>
                </c:pt>
                <c:pt idx="18">
                  <c:v>0.62591664507763389</c:v>
                </c:pt>
                <c:pt idx="19">
                  <c:v>0.33073512497808399</c:v>
                </c:pt>
                <c:pt idx="20">
                  <c:v>0.13443168712286421</c:v>
                </c:pt>
                <c:pt idx="21">
                  <c:v>-0.10803763535839941</c:v>
                </c:pt>
                <c:pt idx="22">
                  <c:v>-0.18972291050174861</c:v>
                </c:pt>
                <c:pt idx="23">
                  <c:v>-0.30105135232429447</c:v>
                </c:pt>
                <c:pt idx="24">
                  <c:v>-0.16970794582294962</c:v>
                </c:pt>
                <c:pt idx="25">
                  <c:v>-0.20250314375516296</c:v>
                </c:pt>
                <c:pt idx="26">
                  <c:v>-0.26253062950871886</c:v>
                </c:pt>
                <c:pt idx="27">
                  <c:v>-8.1813556195143675E-2</c:v>
                </c:pt>
                <c:pt idx="28">
                  <c:v>-0.22956753971916383</c:v>
                </c:pt>
                <c:pt idx="29">
                  <c:v>7.9562269386423273E-3</c:v>
                </c:pt>
                <c:pt idx="30">
                  <c:v>0.17200795379521513</c:v>
                </c:pt>
                <c:pt idx="31">
                  <c:v>0.28643461550861632</c:v>
                </c:pt>
                <c:pt idx="32">
                  <c:v>0.37507527906040461</c:v>
                </c:pt>
                <c:pt idx="33">
                  <c:v>0.99211288991524227</c:v>
                </c:pt>
                <c:pt idx="34">
                  <c:v>1.3131439929024706</c:v>
                </c:pt>
                <c:pt idx="35">
                  <c:v>1.4588511768434389</c:v>
                </c:pt>
                <c:pt idx="36">
                  <c:v>2.2507917647171509</c:v>
                </c:pt>
                <c:pt idx="37">
                  <c:v>2.2329473121230459</c:v>
                </c:pt>
                <c:pt idx="38">
                  <c:v>2.519545889086598</c:v>
                </c:pt>
                <c:pt idx="39">
                  <c:v>2.8057590173275404</c:v>
                </c:pt>
                <c:pt idx="40">
                  <c:v>2.4320693774490816</c:v>
                </c:pt>
                <c:pt idx="41">
                  <c:v>2.1534220371917536</c:v>
                </c:pt>
                <c:pt idx="42">
                  <c:v>1.6545800571826679</c:v>
                </c:pt>
                <c:pt idx="43">
                  <c:v>1.1699302194304253</c:v>
                </c:pt>
                <c:pt idx="44">
                  <c:v>0.38054241202652073</c:v>
                </c:pt>
                <c:pt idx="45">
                  <c:v>-0.27894811028570543</c:v>
                </c:pt>
                <c:pt idx="46">
                  <c:v>-0.89131378067224398</c:v>
                </c:pt>
                <c:pt idx="47">
                  <c:v>-1.1846928707469742</c:v>
                </c:pt>
                <c:pt idx="48">
                  <c:v>-1.1396717004686927</c:v>
                </c:pt>
                <c:pt idx="49">
                  <c:v>-1.1380136114296686</c:v>
                </c:pt>
                <c:pt idx="50">
                  <c:v>-0.84009643247850585</c:v>
                </c:pt>
                <c:pt idx="51">
                  <c:v>-0.99532603118887875</c:v>
                </c:pt>
                <c:pt idx="52">
                  <c:v>-1.1039778923553405</c:v>
                </c:pt>
                <c:pt idx="53">
                  <c:v>-1.1027548827032509</c:v>
                </c:pt>
                <c:pt idx="54">
                  <c:v>-1.162978502130412</c:v>
                </c:pt>
                <c:pt idx="55">
                  <c:v>-1.1057802771407437</c:v>
                </c:pt>
                <c:pt idx="56">
                  <c:v>-0.95387513306404326</c:v>
                </c:pt>
                <c:pt idx="57">
                  <c:v>-0.80939530605147814</c:v>
                </c:pt>
                <c:pt idx="58">
                  <c:v>-0.55665679410275148</c:v>
                </c:pt>
                <c:pt idx="59">
                  <c:v>-0.35771600731362763</c:v>
                </c:pt>
                <c:pt idx="60">
                  <c:v>-2.1188212456049654E-2</c:v>
                </c:pt>
                <c:pt idx="61">
                  <c:v>0.25943183313513651</c:v>
                </c:pt>
                <c:pt idx="62">
                  <c:v>0.27819819724106015</c:v>
                </c:pt>
                <c:pt idx="63">
                  <c:v>0.35662357012941487</c:v>
                </c:pt>
                <c:pt idx="64">
                  <c:v>0.41570700832447638</c:v>
                </c:pt>
                <c:pt idx="65">
                  <c:v>0.21286520276564336</c:v>
                </c:pt>
                <c:pt idx="66" formatCode="0.000">
                  <c:v>0.16848358838585209</c:v>
                </c:pt>
                <c:pt idx="67" formatCode="0.000">
                  <c:v>0.16849953785067662</c:v>
                </c:pt>
                <c:pt idx="68" formatCode="0.000">
                  <c:v>-2.3522713730065731E-3</c:v>
                </c:pt>
                <c:pt idx="69" formatCode="0.000">
                  <c:v>5.3002040245417992E-2</c:v>
                </c:pt>
                <c:pt idx="70" formatCode="0.000">
                  <c:v>7.8270461368984759E-4</c:v>
                </c:pt>
                <c:pt idx="71" formatCode="0.000">
                  <c:v>0.10827522079700713</c:v>
                </c:pt>
                <c:pt idx="72" formatCode="0.000">
                  <c:v>0.22276146088930604</c:v>
                </c:pt>
                <c:pt idx="73" formatCode="0.000">
                  <c:v>0.38407247981171966</c:v>
                </c:pt>
                <c:pt idx="74" formatCode="0.000">
                  <c:v>0.56703115005130167</c:v>
                </c:pt>
                <c:pt idx="75" formatCode="0.000">
                  <c:v>0.51025512691167807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0.1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Fiscal_impact_122118!$G$2:$G$77</c:f>
              <c:numCache>
                <c:formatCode>0.00</c:formatCode>
                <c:ptCount val="76"/>
                <c:pt idx="0">
                  <c:v>-0.34511418976957642</c:v>
                </c:pt>
                <c:pt idx="1">
                  <c:v>-0.25820714956420043</c:v>
                </c:pt>
                <c:pt idx="2">
                  <c:v>-4.0738961964654354E-2</c:v>
                </c:pt>
                <c:pt idx="3">
                  <c:v>-9.6363410956622469E-3</c:v>
                </c:pt>
                <c:pt idx="4">
                  <c:v>4.3761275458390175E-2</c:v>
                </c:pt>
                <c:pt idx="5">
                  <c:v>8.5548638159210696E-2</c:v>
                </c:pt>
                <c:pt idx="6">
                  <c:v>1.0298480889428749</c:v>
                </c:pt>
                <c:pt idx="7">
                  <c:v>1.221901259698563</c:v>
                </c:pt>
                <c:pt idx="8">
                  <c:v>1.1717553527623581</c:v>
                </c:pt>
                <c:pt idx="9">
                  <c:v>1.6580999163398507</c:v>
                </c:pt>
                <c:pt idx="10">
                  <c:v>1.411051545482086</c:v>
                </c:pt>
                <c:pt idx="11">
                  <c:v>1.1215246176025364</c:v>
                </c:pt>
                <c:pt idx="12">
                  <c:v>1.1806029846624084</c:v>
                </c:pt>
                <c:pt idx="13">
                  <c:v>1.0627283637061293</c:v>
                </c:pt>
                <c:pt idx="14">
                  <c:v>1.0283102287000758</c:v>
                </c:pt>
                <c:pt idx="15">
                  <c:v>0.67479634554816781</c:v>
                </c:pt>
                <c:pt idx="16">
                  <c:v>0.3558071482236338</c:v>
                </c:pt>
                <c:pt idx="17">
                  <c:v>0.28046620124032257</c:v>
                </c:pt>
                <c:pt idx="18">
                  <c:v>1.2596885298411362E-2</c:v>
                </c:pt>
                <c:pt idx="19">
                  <c:v>4.0702651499681698E-3</c:v>
                </c:pt>
                <c:pt idx="20">
                  <c:v>-0.48940660319724527</c:v>
                </c:pt>
                <c:pt idx="21">
                  <c:v>-0.43941108868473194</c:v>
                </c:pt>
                <c:pt idx="22">
                  <c:v>-0.41414421527498546</c:v>
                </c:pt>
                <c:pt idx="23">
                  <c:v>-0.5212435021402152</c:v>
                </c:pt>
                <c:pt idx="24">
                  <c:v>-0.52403297719186592</c:v>
                </c:pt>
                <c:pt idx="25">
                  <c:v>-0.58059188041358512</c:v>
                </c:pt>
                <c:pt idx="26">
                  <c:v>-0.29425415828920909</c:v>
                </c:pt>
                <c:pt idx="27">
                  <c:v>-0.38837520888591454</c:v>
                </c:pt>
                <c:pt idx="28">
                  <c:v>-0.28504891128794652</c:v>
                </c:pt>
                <c:pt idx="29">
                  <c:v>-0.37049681378236055</c:v>
                </c:pt>
                <c:pt idx="30">
                  <c:v>-9.8047250862917823E-2</c:v>
                </c:pt>
                <c:pt idx="31">
                  <c:v>0.10933143796769035</c:v>
                </c:pt>
                <c:pt idx="32">
                  <c:v>2.9513742919206713E-2</c:v>
                </c:pt>
                <c:pt idx="33">
                  <c:v>2.1276536296369901</c:v>
                </c:pt>
                <c:pt idx="34">
                  <c:v>0.89607716108599522</c:v>
                </c:pt>
                <c:pt idx="35">
                  <c:v>0.7421601737315634</c:v>
                </c:pt>
                <c:pt idx="36">
                  <c:v>2.4472760944140544</c:v>
                </c:pt>
                <c:pt idx="37">
                  <c:v>1.5162758192605701</c:v>
                </c:pt>
                <c:pt idx="38">
                  <c:v>2.4524714689402054</c:v>
                </c:pt>
                <c:pt idx="39">
                  <c:v>2.2670126866953333</c:v>
                </c:pt>
                <c:pt idx="40">
                  <c:v>2.2025175349002182</c:v>
                </c:pt>
                <c:pt idx="41">
                  <c:v>1.3216864582312573</c:v>
                </c:pt>
                <c:pt idx="42">
                  <c:v>1.2571035489038624</c:v>
                </c:pt>
                <c:pt idx="43">
                  <c:v>1.0184133356863632</c:v>
                </c:pt>
                <c:pt idx="44">
                  <c:v>-0.27503369471539979</c:v>
                </c:pt>
                <c:pt idx="45">
                  <c:v>-0.46627563101764757</c:v>
                </c:pt>
                <c:pt idx="46">
                  <c:v>-0.60235913264229146</c:v>
                </c:pt>
                <c:pt idx="47">
                  <c:v>-0.63510302461255685</c:v>
                </c:pt>
                <c:pt idx="48">
                  <c:v>-0.76494901360227496</c:v>
                </c:pt>
                <c:pt idx="49">
                  <c:v>-0.59964327486155067</c:v>
                </c:pt>
                <c:pt idx="50">
                  <c:v>-0.4506904168376405</c:v>
                </c:pt>
                <c:pt idx="51">
                  <c:v>-0.53602141945404913</c:v>
                </c:pt>
                <c:pt idx="52">
                  <c:v>-0.85955645826812133</c:v>
                </c:pt>
                <c:pt idx="53">
                  <c:v>-0.87475123625319262</c:v>
                </c:pt>
                <c:pt idx="54">
                  <c:v>-0.41158489454628455</c:v>
                </c:pt>
                <c:pt idx="55">
                  <c:v>-0.48722851949537621</c:v>
                </c:pt>
                <c:pt idx="56">
                  <c:v>-0.6719358819613197</c:v>
                </c:pt>
                <c:pt idx="57">
                  <c:v>-0.42683192820293225</c:v>
                </c:pt>
                <c:pt idx="58">
                  <c:v>-0.31063084675137798</c:v>
                </c:pt>
                <c:pt idx="59">
                  <c:v>-0.20146537233888079</c:v>
                </c:pt>
                <c:pt idx="60">
                  <c:v>1.4175297468992366E-2</c:v>
                </c:pt>
                <c:pt idx="61">
                  <c:v>-4.3517458381876544E-3</c:v>
                </c:pt>
                <c:pt idx="62">
                  <c:v>-5.5565390327683283E-2</c:v>
                </c:pt>
                <c:pt idx="63">
                  <c:v>-7.77638807854618E-2</c:v>
                </c:pt>
                <c:pt idx="64">
                  <c:v>5.0509050249238421E-2</c:v>
                </c:pt>
                <c:pt idx="65">
                  <c:v>3.4281031926480014E-2</c:v>
                </c:pt>
                <c:pt idx="66">
                  <c:v>-7.309184784684826E-2</c:v>
                </c:pt>
                <c:pt idx="67" formatCode="0.0000">
                  <c:v>1.2299917073836337E-2</c:v>
                </c:pt>
                <c:pt idx="68" formatCode="0.0000">
                  <c:v>9.7101813354505601E-2</c:v>
                </c:pt>
                <c:pt idx="69" formatCode="0.0000">
                  <c:v>9.5698278400178277E-2</c:v>
                </c:pt>
                <c:pt idx="70" formatCode="0.0000">
                  <c:v>6.8030809626239183E-2</c:v>
                </c:pt>
                <c:pt idx="71" formatCode="0.0000">
                  <c:v>6.2269981807105475E-2</c:v>
                </c:pt>
                <c:pt idx="72" formatCode="0.0000">
                  <c:v>0.15504677372370129</c:v>
                </c:pt>
                <c:pt idx="73" formatCode="0.0000">
                  <c:v>0.32094235408983263</c:v>
                </c:pt>
                <c:pt idx="74" formatCode="0.0000">
                  <c:v>0.17986549058456722</c:v>
                </c:pt>
                <c:pt idx="75" formatCode="0.0000">
                  <c:v>0.17516588924861146</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0.21413226011993736</c:v>
                </c:pt>
                <c:pt idx="1">
                  <c:v>0.30467388403094836</c:v>
                </c:pt>
                <c:pt idx="2">
                  <c:v>5.0335375712920627E-2</c:v>
                </c:pt>
                <c:pt idx="3">
                  <c:v>-8.0924160598523379E-2</c:v>
                </c:pt>
                <c:pt idx="4">
                  <c:v>0.41879470570846833</c:v>
                </c:pt>
                <c:pt idx="5">
                  <c:v>0.64223365263932108</c:v>
                </c:pt>
                <c:pt idx="6">
                  <c:v>0.96738041536620345</c:v>
                </c:pt>
                <c:pt idx="7">
                  <c:v>1.47026481556476</c:v>
                </c:pt>
                <c:pt idx="8">
                  <c:v>1.7997633348907516</c:v>
                </c:pt>
                <c:pt idx="9">
                  <c:v>2.0204011544359117</c:v>
                </c:pt>
                <c:pt idx="10">
                  <c:v>2.2357020185707146</c:v>
                </c:pt>
                <c:pt idx="11">
                  <c:v>2.0556078580467076</c:v>
                </c:pt>
                <c:pt idx="12">
                  <c:v>1.7578197660217207</c:v>
                </c:pt>
                <c:pt idx="13">
                  <c:v>1.6489768778632901</c:v>
                </c:pt>
                <c:pt idx="14">
                  <c:v>1.5032915486677876</c:v>
                </c:pt>
                <c:pt idx="15">
                  <c:v>1.3641094806541953</c:v>
                </c:pt>
                <c:pt idx="16">
                  <c:v>1.2204105215445016</c:v>
                </c:pt>
                <c:pt idx="17">
                  <c:v>0.89234498092804992</c:v>
                </c:pt>
                <c:pt idx="18">
                  <c:v>0.62591664507763389</c:v>
                </c:pt>
                <c:pt idx="19">
                  <c:v>0.33073512497808399</c:v>
                </c:pt>
                <c:pt idx="20">
                  <c:v>0.13443168712286421</c:v>
                </c:pt>
                <c:pt idx="21">
                  <c:v>-0.10803763535839941</c:v>
                </c:pt>
                <c:pt idx="22">
                  <c:v>-0.18972291050174861</c:v>
                </c:pt>
                <c:pt idx="23">
                  <c:v>-0.30105135232429447</c:v>
                </c:pt>
                <c:pt idx="24">
                  <c:v>-0.16970794582294962</c:v>
                </c:pt>
                <c:pt idx="25">
                  <c:v>-0.20250314375516296</c:v>
                </c:pt>
                <c:pt idx="26">
                  <c:v>-0.26253062950871886</c:v>
                </c:pt>
                <c:pt idx="27">
                  <c:v>-8.1813556195143675E-2</c:v>
                </c:pt>
                <c:pt idx="28">
                  <c:v>-0.22956753971916383</c:v>
                </c:pt>
                <c:pt idx="29">
                  <c:v>7.9562269386423273E-3</c:v>
                </c:pt>
                <c:pt idx="30">
                  <c:v>0.17200795379521513</c:v>
                </c:pt>
                <c:pt idx="31">
                  <c:v>0.28643461550861632</c:v>
                </c:pt>
                <c:pt idx="32">
                  <c:v>0.37507527906040461</c:v>
                </c:pt>
                <c:pt idx="33">
                  <c:v>0.99211288991524227</c:v>
                </c:pt>
                <c:pt idx="34">
                  <c:v>1.3131439929024706</c:v>
                </c:pt>
                <c:pt idx="35">
                  <c:v>1.4588511768434389</c:v>
                </c:pt>
                <c:pt idx="36">
                  <c:v>2.2507917647171509</c:v>
                </c:pt>
                <c:pt idx="37">
                  <c:v>2.2329473121230459</c:v>
                </c:pt>
                <c:pt idx="38">
                  <c:v>2.519545889086598</c:v>
                </c:pt>
                <c:pt idx="39">
                  <c:v>2.8057590173275404</c:v>
                </c:pt>
                <c:pt idx="40">
                  <c:v>2.4320693774490816</c:v>
                </c:pt>
                <c:pt idx="41">
                  <c:v>2.1534220371917536</c:v>
                </c:pt>
                <c:pt idx="42">
                  <c:v>1.6545800571826679</c:v>
                </c:pt>
                <c:pt idx="43">
                  <c:v>1.1699302194304253</c:v>
                </c:pt>
                <c:pt idx="44">
                  <c:v>0.38054241202652073</c:v>
                </c:pt>
                <c:pt idx="45">
                  <c:v>-0.27894811028570543</c:v>
                </c:pt>
                <c:pt idx="46">
                  <c:v>-0.89131378067224398</c:v>
                </c:pt>
                <c:pt idx="47">
                  <c:v>-1.1846928707469742</c:v>
                </c:pt>
                <c:pt idx="48">
                  <c:v>-1.1396717004686927</c:v>
                </c:pt>
                <c:pt idx="49">
                  <c:v>-1.1380136114296686</c:v>
                </c:pt>
                <c:pt idx="50">
                  <c:v>-0.84009643247850585</c:v>
                </c:pt>
                <c:pt idx="51">
                  <c:v>-0.99532603118887875</c:v>
                </c:pt>
                <c:pt idx="52">
                  <c:v>-1.1039778923553405</c:v>
                </c:pt>
                <c:pt idx="53">
                  <c:v>-1.1027548827032509</c:v>
                </c:pt>
                <c:pt idx="54">
                  <c:v>-1.162978502130412</c:v>
                </c:pt>
                <c:pt idx="55">
                  <c:v>-1.1057802771407437</c:v>
                </c:pt>
                <c:pt idx="56">
                  <c:v>-0.95387513306404326</c:v>
                </c:pt>
                <c:pt idx="57">
                  <c:v>-0.80939530605147814</c:v>
                </c:pt>
                <c:pt idx="58">
                  <c:v>-0.55665679410275148</c:v>
                </c:pt>
                <c:pt idx="59">
                  <c:v>-0.35771600731362763</c:v>
                </c:pt>
                <c:pt idx="60">
                  <c:v>-2.1188212456049654E-2</c:v>
                </c:pt>
                <c:pt idx="61">
                  <c:v>0.25943183313513651</c:v>
                </c:pt>
                <c:pt idx="62">
                  <c:v>0.27819819724106015</c:v>
                </c:pt>
                <c:pt idx="63">
                  <c:v>0.35662357012941487</c:v>
                </c:pt>
                <c:pt idx="64">
                  <c:v>0.41570700832447638</c:v>
                </c:pt>
                <c:pt idx="65">
                  <c:v>0.21286520276564336</c:v>
                </c:pt>
                <c:pt idx="66" formatCode="0.000">
                  <c:v>0.16848358838585209</c:v>
                </c:pt>
                <c:pt idx="67" formatCode="0.000">
                  <c:v>0.16849953785067662</c:v>
                </c:pt>
                <c:pt idx="68" formatCode="0.000">
                  <c:v>-2.3522713730065731E-3</c:v>
                </c:pt>
                <c:pt idx="69" formatCode="0.000">
                  <c:v>5.3002040245417992E-2</c:v>
                </c:pt>
                <c:pt idx="70" formatCode="0.000">
                  <c:v>7.8270461368984759E-4</c:v>
                </c:pt>
                <c:pt idx="71" formatCode="0.000">
                  <c:v>0.10827522079700713</c:v>
                </c:pt>
                <c:pt idx="72" formatCode="0.000">
                  <c:v>0.22276146088930604</c:v>
                </c:pt>
                <c:pt idx="73" formatCode="0.000">
                  <c:v>0.38407247981171966</c:v>
                </c:pt>
                <c:pt idx="74" formatCode="0.000">
                  <c:v>0.56703115005130167</c:v>
                </c:pt>
                <c:pt idx="75" formatCode="0.000">
                  <c:v>0.51025512691167807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L171" activePane="bottomRight" state="frozen"/>
      <selection pane="topRight" activeCell="C1" sqref="C1"/>
      <selection pane="bottomLeft" activeCell="A7" sqref="A7"/>
      <selection pane="bottomRight" activeCell="N3" sqref="N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221</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217</v>
      </c>
      <c r="D6" t="s">
        <v>217</v>
      </c>
      <c r="E6" t="s">
        <v>217</v>
      </c>
      <c r="F6" t="s">
        <v>217</v>
      </c>
      <c r="G6" t="s">
        <v>217</v>
      </c>
      <c r="H6" t="s">
        <v>217</v>
      </c>
      <c r="I6" t="s">
        <v>212</v>
      </c>
      <c r="J6" t="s">
        <v>217</v>
      </c>
      <c r="K6" t="s">
        <v>218</v>
      </c>
      <c r="L6" t="s">
        <v>218</v>
      </c>
      <c r="M6" t="s">
        <v>218</v>
      </c>
      <c r="N6" t="s">
        <v>217</v>
      </c>
      <c r="O6" t="s">
        <v>218</v>
      </c>
      <c r="P6" t="s">
        <v>218</v>
      </c>
      <c r="Q6" t="s">
        <v>219</v>
      </c>
      <c r="R6" t="s">
        <v>217</v>
      </c>
      <c r="S6" t="s">
        <v>220</v>
      </c>
      <c r="T6" t="s">
        <v>218</v>
      </c>
      <c r="U6" t="s">
        <v>218</v>
      </c>
      <c r="V6" s="47" t="s">
        <v>218</v>
      </c>
      <c r="W6" s="23"/>
    </row>
    <row r="7" spans="1:26" x14ac:dyDescent="0.25">
      <c r="A7" s="4" t="s">
        <v>222</v>
      </c>
      <c r="B7" s="4">
        <v>25658</v>
      </c>
      <c r="C7" s="5">
        <v>7</v>
      </c>
      <c r="D7" s="5">
        <v>5</v>
      </c>
      <c r="E7" s="5">
        <v>63</v>
      </c>
      <c r="F7" s="5">
        <v>104.6</v>
      </c>
      <c r="G7" s="5">
        <v>88.5</v>
      </c>
      <c r="H7" s="5">
        <v>30.7</v>
      </c>
      <c r="I7" s="5">
        <v>0</v>
      </c>
      <c r="J7" s="5">
        <v>46.2</v>
      </c>
      <c r="K7" s="5">
        <v>4936.6000000000004</v>
      </c>
      <c r="L7" s="5">
        <v>3065.1</v>
      </c>
      <c r="M7" s="5">
        <v>631.70000000000005</v>
      </c>
      <c r="N7" s="57">
        <v>0.20609000000000002</v>
      </c>
      <c r="O7" s="5">
        <v>1051.2</v>
      </c>
      <c r="P7" s="9">
        <v>-0.48</v>
      </c>
      <c r="Q7" s="5">
        <v>4962.8999999999996</v>
      </c>
      <c r="R7" s="5">
        <v>247.9</v>
      </c>
      <c r="S7" s="39">
        <v>1</v>
      </c>
      <c r="T7" s="9">
        <v>-0.88</v>
      </c>
      <c r="U7" s="48">
        <v>0.41</v>
      </c>
      <c r="V7" s="58">
        <v>0.41</v>
      </c>
      <c r="Y7" s="5">
        <v>3.4</v>
      </c>
      <c r="Z7" s="38"/>
    </row>
    <row r="8" spans="1:26" x14ac:dyDescent="0.25">
      <c r="A8" s="4" t="s">
        <v>223</v>
      </c>
      <c r="B8" s="4">
        <v>25749</v>
      </c>
      <c r="C8" s="5">
        <v>7.2</v>
      </c>
      <c r="D8" s="5">
        <v>5.3</v>
      </c>
      <c r="E8" s="5">
        <v>73.099999999999994</v>
      </c>
      <c r="F8" s="5">
        <v>105.5</v>
      </c>
      <c r="G8" s="5">
        <v>90.5</v>
      </c>
      <c r="H8" s="5">
        <v>30.8</v>
      </c>
      <c r="I8" s="5">
        <v>0</v>
      </c>
      <c r="J8" s="5">
        <v>46.5</v>
      </c>
      <c r="K8" s="5">
        <v>4943.6000000000004</v>
      </c>
      <c r="L8" s="5">
        <v>3079</v>
      </c>
      <c r="M8" s="5">
        <v>641.6</v>
      </c>
      <c r="N8" s="57">
        <v>0.20837</v>
      </c>
      <c r="O8" s="5">
        <v>1067.4000000000001</v>
      </c>
      <c r="P8" s="9">
        <v>-1.1100000000000001</v>
      </c>
      <c r="Q8" s="5">
        <v>5002.7</v>
      </c>
      <c r="R8" s="5">
        <v>249.1</v>
      </c>
      <c r="S8" s="39">
        <v>1</v>
      </c>
      <c r="T8" s="9">
        <v>-1.35</v>
      </c>
      <c r="U8" s="48">
        <v>0.24</v>
      </c>
      <c r="V8" s="58">
        <v>0.24</v>
      </c>
      <c r="Y8" s="5">
        <v>3.5</v>
      </c>
    </row>
    <row r="9" spans="1:26" x14ac:dyDescent="0.25">
      <c r="A9" s="4" t="s">
        <v>224</v>
      </c>
      <c r="B9" s="4">
        <v>25841</v>
      </c>
      <c r="C9" s="5">
        <v>7.3</v>
      </c>
      <c r="D9" s="5">
        <v>5.6</v>
      </c>
      <c r="E9" s="5">
        <v>73.5</v>
      </c>
      <c r="F9" s="5">
        <v>100.7</v>
      </c>
      <c r="G9" s="5">
        <v>92.5</v>
      </c>
      <c r="H9" s="5">
        <v>31.7</v>
      </c>
      <c r="I9" s="5">
        <v>0</v>
      </c>
      <c r="J9" s="5">
        <v>46.9</v>
      </c>
      <c r="K9" s="5">
        <v>4989.2</v>
      </c>
      <c r="L9" s="5">
        <v>3106</v>
      </c>
      <c r="M9" s="5">
        <v>653.5</v>
      </c>
      <c r="N9" s="57">
        <v>0.2104</v>
      </c>
      <c r="O9" s="5">
        <v>1086.0999999999999</v>
      </c>
      <c r="P9" s="9">
        <v>0.4</v>
      </c>
      <c r="Q9" s="5">
        <v>5041.1000000000004</v>
      </c>
      <c r="R9" s="5">
        <v>254.6</v>
      </c>
      <c r="S9" s="39">
        <v>1</v>
      </c>
      <c r="T9" s="9">
        <v>-0.61</v>
      </c>
      <c r="U9" s="48">
        <v>1.01</v>
      </c>
      <c r="V9" s="58">
        <v>1.01</v>
      </c>
      <c r="Y9" s="5">
        <v>3.6</v>
      </c>
    </row>
    <row r="10" spans="1:26" x14ac:dyDescent="0.25">
      <c r="A10" s="4" t="s">
        <v>225</v>
      </c>
      <c r="B10" s="4">
        <v>25933</v>
      </c>
      <c r="C10" s="5">
        <v>7.5</v>
      </c>
      <c r="D10" s="5">
        <v>5.9</v>
      </c>
      <c r="E10" s="5">
        <v>77.400000000000006</v>
      </c>
      <c r="F10" s="5">
        <v>101.5</v>
      </c>
      <c r="G10" s="5">
        <v>94.1</v>
      </c>
      <c r="H10" s="5">
        <v>30.2</v>
      </c>
      <c r="I10" s="5">
        <v>0</v>
      </c>
      <c r="J10" s="5">
        <v>46.7</v>
      </c>
      <c r="K10" s="5">
        <v>4935.7</v>
      </c>
      <c r="L10" s="5">
        <v>3097.5</v>
      </c>
      <c r="M10" s="5">
        <v>660.2</v>
      </c>
      <c r="N10" s="57">
        <v>0.21312999999999999</v>
      </c>
      <c r="O10" s="5">
        <v>1088.5999999999999</v>
      </c>
      <c r="P10" s="9">
        <v>0.06</v>
      </c>
      <c r="Q10" s="5">
        <v>5078.3</v>
      </c>
      <c r="R10" s="5">
        <v>258.7</v>
      </c>
      <c r="S10" s="39">
        <v>1</v>
      </c>
      <c r="T10" s="9">
        <v>-0.18</v>
      </c>
      <c r="U10" s="48">
        <v>0.23</v>
      </c>
      <c r="V10" s="58">
        <v>0.23</v>
      </c>
      <c r="Y10" s="5">
        <v>3.5</v>
      </c>
    </row>
    <row r="11" spans="1:26" x14ac:dyDescent="0.25">
      <c r="A11" s="4" t="s">
        <v>226</v>
      </c>
      <c r="B11" s="4">
        <v>26023</v>
      </c>
      <c r="C11" s="5">
        <v>7.8</v>
      </c>
      <c r="D11" s="5">
        <v>6.2</v>
      </c>
      <c r="E11" s="5">
        <v>79.3</v>
      </c>
      <c r="F11" s="5">
        <v>98.3</v>
      </c>
      <c r="G11" s="5">
        <v>97.7</v>
      </c>
      <c r="H11" s="5">
        <v>34</v>
      </c>
      <c r="I11" s="5">
        <v>0</v>
      </c>
      <c r="J11" s="5">
        <v>50.8</v>
      </c>
      <c r="K11" s="5">
        <v>5069.7</v>
      </c>
      <c r="L11" s="5">
        <v>3157</v>
      </c>
      <c r="M11" s="5">
        <v>679.2</v>
      </c>
      <c r="N11" s="57">
        <v>0.21514</v>
      </c>
      <c r="O11" s="5">
        <v>1135.2</v>
      </c>
      <c r="P11" s="9">
        <v>-1.31</v>
      </c>
      <c r="Q11" s="5">
        <v>5115.7</v>
      </c>
      <c r="R11" s="5">
        <v>261.89999999999998</v>
      </c>
      <c r="S11" s="39">
        <v>0</v>
      </c>
      <c r="T11" s="9">
        <v>-1.52</v>
      </c>
      <c r="U11" s="48">
        <v>0.22</v>
      </c>
      <c r="V11" s="58">
        <v>0.22</v>
      </c>
      <c r="Y11" s="5">
        <v>3.4</v>
      </c>
    </row>
    <row r="12" spans="1:26" x14ac:dyDescent="0.25">
      <c r="A12" s="4" t="s">
        <v>227</v>
      </c>
      <c r="B12" s="4">
        <v>26114</v>
      </c>
      <c r="C12" s="5">
        <v>8</v>
      </c>
      <c r="D12" s="5">
        <v>6.6</v>
      </c>
      <c r="E12" s="5">
        <v>86.9</v>
      </c>
      <c r="F12" s="5">
        <v>100.7</v>
      </c>
      <c r="G12" s="5">
        <v>98.9</v>
      </c>
      <c r="H12" s="5">
        <v>34.9</v>
      </c>
      <c r="I12" s="5">
        <v>0</v>
      </c>
      <c r="J12" s="5">
        <v>51.4</v>
      </c>
      <c r="K12" s="5">
        <v>5097.2</v>
      </c>
      <c r="L12" s="5">
        <v>3186</v>
      </c>
      <c r="M12" s="5">
        <v>693.2</v>
      </c>
      <c r="N12" s="57">
        <v>0.21759000000000001</v>
      </c>
      <c r="O12" s="5">
        <v>1156.3</v>
      </c>
      <c r="P12" s="9">
        <v>-0.21</v>
      </c>
      <c r="Q12" s="5">
        <v>5152.5</v>
      </c>
      <c r="R12" s="5">
        <v>266.10000000000002</v>
      </c>
      <c r="S12" s="39">
        <v>0</v>
      </c>
      <c r="T12" s="9">
        <v>-0.55000000000000004</v>
      </c>
      <c r="U12" s="48">
        <v>0.34</v>
      </c>
      <c r="V12" s="58">
        <v>0.34</v>
      </c>
      <c r="Y12" s="5">
        <v>3.3</v>
      </c>
    </row>
    <row r="13" spans="1:26" x14ac:dyDescent="0.25">
      <c r="A13" s="4" t="s">
        <v>228</v>
      </c>
      <c r="B13" s="4">
        <v>26206</v>
      </c>
      <c r="C13" s="5">
        <v>8.1</v>
      </c>
      <c r="D13" s="5">
        <v>6.9</v>
      </c>
      <c r="E13" s="5">
        <v>86.9</v>
      </c>
      <c r="F13" s="5">
        <v>102.3</v>
      </c>
      <c r="G13" s="5">
        <v>101.7</v>
      </c>
      <c r="H13" s="5">
        <v>34.1</v>
      </c>
      <c r="I13" s="5">
        <v>0</v>
      </c>
      <c r="J13" s="5">
        <v>51.6</v>
      </c>
      <c r="K13" s="5">
        <v>5139.1000000000004</v>
      </c>
      <c r="L13" s="5">
        <v>3211.4</v>
      </c>
      <c r="M13" s="5">
        <v>705.6</v>
      </c>
      <c r="N13" s="57">
        <v>0.21972000000000003</v>
      </c>
      <c r="O13" s="5">
        <v>1177.7</v>
      </c>
      <c r="P13" s="9">
        <v>-0.05</v>
      </c>
      <c r="Q13" s="5">
        <v>5189.3</v>
      </c>
      <c r="R13" s="5">
        <v>269.8</v>
      </c>
      <c r="S13" s="39">
        <v>0</v>
      </c>
      <c r="T13" s="9">
        <v>-0.2</v>
      </c>
      <c r="U13" s="48">
        <v>0.16</v>
      </c>
      <c r="V13" s="58">
        <v>0.16</v>
      </c>
      <c r="Y13" s="5">
        <v>3.4</v>
      </c>
    </row>
    <row r="14" spans="1:26" x14ac:dyDescent="0.25">
      <c r="A14" s="4" t="s">
        <v>229</v>
      </c>
      <c r="B14" s="4">
        <v>26298</v>
      </c>
      <c r="C14" s="5">
        <v>8.3000000000000007</v>
      </c>
      <c r="D14" s="5">
        <v>7.3</v>
      </c>
      <c r="E14" s="5">
        <v>88.5</v>
      </c>
      <c r="F14" s="5">
        <v>105.5</v>
      </c>
      <c r="G14" s="5">
        <v>103.7</v>
      </c>
      <c r="H14" s="5">
        <v>34.6</v>
      </c>
      <c r="I14" s="5">
        <v>0</v>
      </c>
      <c r="J14" s="5">
        <v>52.2</v>
      </c>
      <c r="K14" s="5">
        <v>5151.2</v>
      </c>
      <c r="L14" s="5">
        <v>3264.7</v>
      </c>
      <c r="M14" s="5">
        <v>721.7</v>
      </c>
      <c r="N14" s="57">
        <v>0.22108</v>
      </c>
      <c r="O14" s="5">
        <v>1190.3</v>
      </c>
      <c r="P14" s="9">
        <v>-0.66</v>
      </c>
      <c r="Q14" s="5">
        <v>5226.3</v>
      </c>
      <c r="R14" s="5">
        <v>272.10000000000002</v>
      </c>
      <c r="S14" s="39">
        <v>0</v>
      </c>
      <c r="T14" s="9">
        <v>-1.24</v>
      </c>
      <c r="U14" s="48">
        <v>0.56999999999999995</v>
      </c>
      <c r="V14" s="58">
        <v>0.56999999999999995</v>
      </c>
      <c r="Y14" s="5">
        <v>3.4</v>
      </c>
    </row>
    <row r="15" spans="1:26" x14ac:dyDescent="0.25">
      <c r="A15" s="4" t="s">
        <v>230</v>
      </c>
      <c r="B15" s="4">
        <v>26389</v>
      </c>
      <c r="C15" s="5">
        <v>8.5</v>
      </c>
      <c r="D15" s="5">
        <v>7.8</v>
      </c>
      <c r="E15" s="5">
        <v>91.4</v>
      </c>
      <c r="F15" s="5">
        <v>119.8</v>
      </c>
      <c r="G15" s="5">
        <v>104.6</v>
      </c>
      <c r="H15" s="5">
        <v>36.799999999999997</v>
      </c>
      <c r="I15" s="5">
        <v>0</v>
      </c>
      <c r="J15" s="5">
        <v>58.5</v>
      </c>
      <c r="K15" s="5">
        <v>5246</v>
      </c>
      <c r="L15" s="5">
        <v>3307.8</v>
      </c>
      <c r="M15" s="5">
        <v>738.9</v>
      </c>
      <c r="N15" s="57">
        <v>0.22339999999999999</v>
      </c>
      <c r="O15" s="5">
        <v>1230.5999999999999</v>
      </c>
      <c r="P15" s="9">
        <v>0.52</v>
      </c>
      <c r="Q15" s="5">
        <v>5264.4</v>
      </c>
      <c r="R15" s="5">
        <v>282.2</v>
      </c>
      <c r="S15" s="39">
        <v>0</v>
      </c>
      <c r="T15" s="9">
        <v>0.39</v>
      </c>
      <c r="U15" s="48">
        <v>0.13</v>
      </c>
      <c r="V15" s="58">
        <v>0.13</v>
      </c>
      <c r="Y15" s="5">
        <v>3.2</v>
      </c>
    </row>
    <row r="16" spans="1:26" x14ac:dyDescent="0.25">
      <c r="A16" s="4" t="s">
        <v>231</v>
      </c>
      <c r="B16" s="4">
        <v>26480</v>
      </c>
      <c r="C16" s="5">
        <v>8.6999999999999993</v>
      </c>
      <c r="D16" s="5">
        <v>8</v>
      </c>
      <c r="E16" s="5">
        <v>91.9</v>
      </c>
      <c r="F16" s="5">
        <v>123.4</v>
      </c>
      <c r="G16" s="5">
        <v>106.8</v>
      </c>
      <c r="H16" s="5">
        <v>37.1</v>
      </c>
      <c r="I16" s="5">
        <v>0</v>
      </c>
      <c r="J16" s="5">
        <v>59.2</v>
      </c>
      <c r="K16" s="5">
        <v>5365</v>
      </c>
      <c r="L16" s="5">
        <v>3370.7</v>
      </c>
      <c r="M16" s="5">
        <v>757.4</v>
      </c>
      <c r="N16" s="57">
        <v>0.22469</v>
      </c>
      <c r="O16" s="5">
        <v>1266.4000000000001</v>
      </c>
      <c r="P16" s="9">
        <v>0.41</v>
      </c>
      <c r="Q16" s="5">
        <v>5302.4</v>
      </c>
      <c r="R16" s="5">
        <v>286.5</v>
      </c>
      <c r="S16" s="39">
        <v>0</v>
      </c>
      <c r="T16" s="9">
        <v>0.48</v>
      </c>
      <c r="U16" s="48">
        <v>-7.0000000000000007E-2</v>
      </c>
      <c r="V16" s="58">
        <v>-7.0000000000000007E-2</v>
      </c>
      <c r="Y16" s="5">
        <v>3.2</v>
      </c>
    </row>
    <row r="17" spans="1:25" x14ac:dyDescent="0.25">
      <c r="A17" s="4" t="s">
        <v>232</v>
      </c>
      <c r="B17" s="4">
        <v>26572</v>
      </c>
      <c r="C17" s="5">
        <v>8.9</v>
      </c>
      <c r="D17" s="5">
        <v>8.6</v>
      </c>
      <c r="E17" s="5">
        <v>92.9</v>
      </c>
      <c r="F17" s="5">
        <v>124.3</v>
      </c>
      <c r="G17" s="5">
        <v>108.9</v>
      </c>
      <c r="H17" s="5">
        <v>38.299999999999997</v>
      </c>
      <c r="I17" s="5">
        <v>0</v>
      </c>
      <c r="J17" s="5">
        <v>59.9</v>
      </c>
      <c r="K17" s="5">
        <v>5415.7</v>
      </c>
      <c r="L17" s="5">
        <v>3422.7</v>
      </c>
      <c r="M17" s="5">
        <v>775.8</v>
      </c>
      <c r="N17" s="57">
        <v>0.22666</v>
      </c>
      <c r="O17" s="5">
        <v>1290.5999999999999</v>
      </c>
      <c r="P17" s="9">
        <v>-1.72</v>
      </c>
      <c r="Q17" s="5">
        <v>5341.2</v>
      </c>
      <c r="R17" s="5">
        <v>284.3</v>
      </c>
      <c r="S17" s="39">
        <v>0</v>
      </c>
      <c r="T17" s="9">
        <v>-2.08</v>
      </c>
      <c r="U17" s="48">
        <v>0.36</v>
      </c>
      <c r="V17" s="58">
        <v>0.36</v>
      </c>
      <c r="Y17" s="5">
        <v>3.2</v>
      </c>
    </row>
    <row r="18" spans="1:25" x14ac:dyDescent="0.25">
      <c r="A18" s="4" t="s">
        <v>233</v>
      </c>
      <c r="B18" s="4">
        <v>26664</v>
      </c>
      <c r="C18" s="5">
        <v>9.1999999999999993</v>
      </c>
      <c r="D18" s="5">
        <v>8.5</v>
      </c>
      <c r="E18" s="5">
        <v>103.1</v>
      </c>
      <c r="F18" s="5">
        <v>127.1</v>
      </c>
      <c r="G18" s="5">
        <v>111.5</v>
      </c>
      <c r="H18" s="5">
        <v>42.4</v>
      </c>
      <c r="I18" s="5">
        <v>0</v>
      </c>
      <c r="J18" s="5">
        <v>60.8</v>
      </c>
      <c r="K18" s="5">
        <v>5506.4</v>
      </c>
      <c r="L18" s="5">
        <v>3503</v>
      </c>
      <c r="M18" s="5">
        <v>800.5</v>
      </c>
      <c r="N18" s="57">
        <v>0.22852</v>
      </c>
      <c r="O18" s="5">
        <v>1328.9</v>
      </c>
      <c r="P18" s="9">
        <v>0.77</v>
      </c>
      <c r="Q18" s="5">
        <v>5381.2</v>
      </c>
      <c r="R18" s="5">
        <v>291.7</v>
      </c>
      <c r="S18" s="39">
        <v>0</v>
      </c>
      <c r="T18" s="9">
        <v>0.14000000000000001</v>
      </c>
      <c r="U18" s="48">
        <v>0.62</v>
      </c>
      <c r="V18" s="58">
        <v>0.62</v>
      </c>
      <c r="Y18" s="5">
        <v>3.3</v>
      </c>
    </row>
    <row r="19" spans="1:25" x14ac:dyDescent="0.25">
      <c r="A19" s="4" t="s">
        <v>234</v>
      </c>
      <c r="B19" s="4">
        <v>26754</v>
      </c>
      <c r="C19" s="5">
        <v>9.5</v>
      </c>
      <c r="D19" s="5">
        <v>9</v>
      </c>
      <c r="E19" s="5">
        <v>105.4</v>
      </c>
      <c r="F19" s="5">
        <v>126.4</v>
      </c>
      <c r="G19" s="5">
        <v>114.6</v>
      </c>
      <c r="H19" s="5">
        <v>45.3</v>
      </c>
      <c r="I19" s="5">
        <v>0</v>
      </c>
      <c r="J19" s="5">
        <v>74.099999999999994</v>
      </c>
      <c r="K19" s="5">
        <v>5642.7</v>
      </c>
      <c r="L19" s="5">
        <v>3567</v>
      </c>
      <c r="M19" s="5">
        <v>825</v>
      </c>
      <c r="N19" s="57">
        <v>0.23129000000000002</v>
      </c>
      <c r="O19" s="5">
        <v>1377.5</v>
      </c>
      <c r="P19" s="9">
        <v>0.84</v>
      </c>
      <c r="Q19" s="5">
        <v>5422.8</v>
      </c>
      <c r="R19" s="5">
        <v>299.60000000000002</v>
      </c>
      <c r="S19" s="39">
        <v>0</v>
      </c>
      <c r="T19" s="9">
        <v>0.62</v>
      </c>
      <c r="U19" s="48">
        <v>0.22</v>
      </c>
      <c r="V19" s="58">
        <v>0.22</v>
      </c>
      <c r="Y19" s="5">
        <v>3.7</v>
      </c>
    </row>
    <row r="20" spans="1:25" x14ac:dyDescent="0.25">
      <c r="A20" s="4" t="s">
        <v>235</v>
      </c>
      <c r="B20" s="4">
        <v>26845</v>
      </c>
      <c r="C20" s="5">
        <v>10</v>
      </c>
      <c r="D20" s="5">
        <v>9.6</v>
      </c>
      <c r="E20" s="5">
        <v>107.6</v>
      </c>
      <c r="F20" s="5">
        <v>129.19999999999999</v>
      </c>
      <c r="G20" s="5">
        <v>116.2</v>
      </c>
      <c r="H20" s="5">
        <v>45.4</v>
      </c>
      <c r="I20" s="5">
        <v>0</v>
      </c>
      <c r="J20" s="5">
        <v>75.3</v>
      </c>
      <c r="K20" s="5">
        <v>5704.1</v>
      </c>
      <c r="L20" s="5">
        <v>3565.3</v>
      </c>
      <c r="M20" s="5">
        <v>840.5</v>
      </c>
      <c r="N20" s="57">
        <v>0.23574999999999999</v>
      </c>
      <c r="O20" s="5">
        <v>1413.9</v>
      </c>
      <c r="P20" s="9">
        <v>-0.59</v>
      </c>
      <c r="Q20" s="5">
        <v>5466.9</v>
      </c>
      <c r="R20" s="5">
        <v>302.7</v>
      </c>
      <c r="S20" s="39">
        <v>0</v>
      </c>
      <c r="T20" s="9">
        <v>-0.66</v>
      </c>
      <c r="U20" s="48">
        <v>7.0000000000000007E-2</v>
      </c>
      <c r="V20" s="58">
        <v>7.0000000000000007E-2</v>
      </c>
      <c r="Y20" s="5">
        <v>4.2</v>
      </c>
    </row>
    <row r="21" spans="1:25" x14ac:dyDescent="0.25">
      <c r="A21" s="4" t="s">
        <v>236</v>
      </c>
      <c r="B21" s="4">
        <v>26937</v>
      </c>
      <c r="C21" s="5">
        <v>10.5</v>
      </c>
      <c r="D21" s="5">
        <v>9.6999999999999993</v>
      </c>
      <c r="E21" s="5">
        <v>109.2</v>
      </c>
      <c r="F21" s="5">
        <v>134.1</v>
      </c>
      <c r="G21" s="5">
        <v>118.4</v>
      </c>
      <c r="H21" s="5">
        <v>43.4</v>
      </c>
      <c r="I21" s="5">
        <v>0</v>
      </c>
      <c r="J21" s="5">
        <v>76.599999999999994</v>
      </c>
      <c r="K21" s="5">
        <v>5674.1</v>
      </c>
      <c r="L21" s="5">
        <v>3577.9</v>
      </c>
      <c r="M21" s="5">
        <v>858.9</v>
      </c>
      <c r="N21" s="57">
        <v>0.24004999999999999</v>
      </c>
      <c r="O21" s="5">
        <v>1433.8</v>
      </c>
      <c r="P21" s="9">
        <v>-1</v>
      </c>
      <c r="Q21" s="5">
        <v>5512.6</v>
      </c>
      <c r="R21" s="5">
        <v>304.2</v>
      </c>
      <c r="S21" s="39">
        <v>0</v>
      </c>
      <c r="T21" s="9">
        <v>-1.46</v>
      </c>
      <c r="U21" s="48">
        <v>0.46</v>
      </c>
      <c r="V21" s="58">
        <v>0.46</v>
      </c>
      <c r="Y21" s="5">
        <v>4.5999999999999996</v>
      </c>
    </row>
    <row r="22" spans="1:25" x14ac:dyDescent="0.25">
      <c r="A22" s="4" t="s">
        <v>237</v>
      </c>
      <c r="B22" s="4">
        <v>27029</v>
      </c>
      <c r="C22" s="5">
        <v>11</v>
      </c>
      <c r="D22" s="5">
        <v>10.1</v>
      </c>
      <c r="E22" s="5">
        <v>112.3</v>
      </c>
      <c r="F22" s="5">
        <v>140</v>
      </c>
      <c r="G22" s="5">
        <v>119.7</v>
      </c>
      <c r="H22" s="5">
        <v>45.6</v>
      </c>
      <c r="I22" s="5">
        <v>0</v>
      </c>
      <c r="J22" s="5">
        <v>78.099999999999994</v>
      </c>
      <c r="K22" s="5">
        <v>5728</v>
      </c>
      <c r="L22" s="5">
        <v>3567.2</v>
      </c>
      <c r="M22" s="5">
        <v>873.9</v>
      </c>
      <c r="N22" s="57">
        <v>0.24498</v>
      </c>
      <c r="O22" s="5">
        <v>1476.3</v>
      </c>
      <c r="P22" s="9">
        <v>0.63</v>
      </c>
      <c r="Q22" s="5">
        <v>5560</v>
      </c>
      <c r="R22" s="5">
        <v>312.60000000000002</v>
      </c>
      <c r="S22" s="39">
        <v>0</v>
      </c>
      <c r="T22" s="9">
        <v>0.09</v>
      </c>
      <c r="U22" s="48">
        <v>0.55000000000000004</v>
      </c>
      <c r="V22" s="58">
        <v>0.55000000000000004</v>
      </c>
      <c r="Y22" s="5">
        <v>4.9000000000000004</v>
      </c>
    </row>
    <row r="23" spans="1:25" x14ac:dyDescent="0.25">
      <c r="A23" s="4" t="s">
        <v>238</v>
      </c>
      <c r="B23" s="4">
        <v>27119</v>
      </c>
      <c r="C23" s="5">
        <v>11.7</v>
      </c>
      <c r="D23" s="5">
        <v>10.199999999999999</v>
      </c>
      <c r="E23" s="5">
        <v>117.5</v>
      </c>
      <c r="F23" s="5">
        <v>142.80000000000001</v>
      </c>
      <c r="G23" s="5">
        <v>120.8</v>
      </c>
      <c r="H23" s="5">
        <v>43.7</v>
      </c>
      <c r="I23" s="5">
        <v>0</v>
      </c>
      <c r="J23" s="5">
        <v>83.7</v>
      </c>
      <c r="K23" s="5">
        <v>5678.7</v>
      </c>
      <c r="L23" s="5">
        <v>3535.3</v>
      </c>
      <c r="M23" s="5">
        <v>891.9</v>
      </c>
      <c r="N23" s="57">
        <v>0.25226999999999999</v>
      </c>
      <c r="O23" s="5">
        <v>1491.2</v>
      </c>
      <c r="P23" s="9">
        <v>1.52</v>
      </c>
      <c r="Q23" s="5">
        <v>5609.4</v>
      </c>
      <c r="R23" s="5">
        <v>324.60000000000002</v>
      </c>
      <c r="S23" s="39">
        <v>1</v>
      </c>
      <c r="T23" s="9">
        <v>0.95</v>
      </c>
      <c r="U23" s="48">
        <v>0.56999999999999995</v>
      </c>
      <c r="V23" s="58">
        <v>0.56999999999999995</v>
      </c>
      <c r="Y23" s="5">
        <v>5.0999999999999996</v>
      </c>
    </row>
    <row r="24" spans="1:25" x14ac:dyDescent="0.25">
      <c r="A24" s="4" t="s">
        <v>239</v>
      </c>
      <c r="B24" s="4">
        <v>27210</v>
      </c>
      <c r="C24" s="5">
        <v>12.4</v>
      </c>
      <c r="D24" s="5">
        <v>11.1</v>
      </c>
      <c r="E24" s="5">
        <v>125.4</v>
      </c>
      <c r="F24" s="5">
        <v>148.9</v>
      </c>
      <c r="G24" s="5">
        <v>124.1</v>
      </c>
      <c r="H24" s="5">
        <v>45.9</v>
      </c>
      <c r="I24" s="5">
        <v>0</v>
      </c>
      <c r="J24" s="5">
        <v>85.3</v>
      </c>
      <c r="K24" s="5">
        <v>5692.2</v>
      </c>
      <c r="L24" s="5">
        <v>3548</v>
      </c>
      <c r="M24" s="5">
        <v>920.4</v>
      </c>
      <c r="N24" s="57">
        <v>0.25941999999999998</v>
      </c>
      <c r="O24" s="5">
        <v>1530.1</v>
      </c>
      <c r="P24" s="9">
        <v>0.43</v>
      </c>
      <c r="Q24" s="5">
        <v>5660.8</v>
      </c>
      <c r="R24" s="5">
        <v>335</v>
      </c>
      <c r="S24" s="39">
        <v>1</v>
      </c>
      <c r="T24" s="9">
        <v>-0.14000000000000001</v>
      </c>
      <c r="U24" s="48">
        <v>0.57999999999999996</v>
      </c>
      <c r="V24" s="58">
        <v>0.57999999999999996</v>
      </c>
      <c r="Y24" s="5">
        <v>5.5</v>
      </c>
    </row>
    <row r="25" spans="1:25" x14ac:dyDescent="0.25">
      <c r="A25" s="4" t="s">
        <v>240</v>
      </c>
      <c r="B25" s="4">
        <v>27302</v>
      </c>
      <c r="C25" s="5">
        <v>13.1</v>
      </c>
      <c r="D25" s="5">
        <v>11.4</v>
      </c>
      <c r="E25" s="5">
        <v>132.19999999999999</v>
      </c>
      <c r="F25" s="5">
        <v>154.9</v>
      </c>
      <c r="G25" s="5">
        <v>127.1</v>
      </c>
      <c r="H25" s="5">
        <v>50.8</v>
      </c>
      <c r="I25" s="5">
        <v>0</v>
      </c>
      <c r="J25" s="5">
        <v>86.9</v>
      </c>
      <c r="K25" s="5">
        <v>5638.4</v>
      </c>
      <c r="L25" s="5">
        <v>3563.3</v>
      </c>
      <c r="M25" s="5">
        <v>949.3</v>
      </c>
      <c r="N25" s="57">
        <v>0.26640000000000003</v>
      </c>
      <c r="O25" s="5">
        <v>1560</v>
      </c>
      <c r="P25" s="9">
        <v>0.2</v>
      </c>
      <c r="Q25" s="5">
        <v>5712.8</v>
      </c>
      <c r="R25" s="5">
        <v>346.7</v>
      </c>
      <c r="S25" s="39">
        <v>1</v>
      </c>
      <c r="T25" s="9">
        <v>0.28000000000000003</v>
      </c>
      <c r="U25" s="48">
        <v>-0.08</v>
      </c>
      <c r="V25" s="58">
        <v>-0.08</v>
      </c>
      <c r="Y25" s="5">
        <v>5.8</v>
      </c>
    </row>
    <row r="26" spans="1:25" x14ac:dyDescent="0.25">
      <c r="A26" s="4" t="s">
        <v>241</v>
      </c>
      <c r="B26" s="4">
        <v>27394</v>
      </c>
      <c r="C26" s="5">
        <v>13.8</v>
      </c>
      <c r="D26" s="5">
        <v>12</v>
      </c>
      <c r="E26" s="5">
        <v>139.1</v>
      </c>
      <c r="F26" s="5">
        <v>157.6</v>
      </c>
      <c r="G26" s="5">
        <v>127.7</v>
      </c>
      <c r="H26" s="5">
        <v>44.6</v>
      </c>
      <c r="I26" s="5">
        <v>0</v>
      </c>
      <c r="J26" s="5">
        <v>87.1</v>
      </c>
      <c r="K26" s="5">
        <v>5616.5</v>
      </c>
      <c r="L26" s="5">
        <v>3511.2</v>
      </c>
      <c r="M26" s="5">
        <v>959.1</v>
      </c>
      <c r="N26" s="57">
        <v>0.27315</v>
      </c>
      <c r="O26" s="5">
        <v>1599.7</v>
      </c>
      <c r="P26" s="9">
        <v>0.45</v>
      </c>
      <c r="Q26" s="5">
        <v>5764.8</v>
      </c>
      <c r="R26" s="5">
        <v>359.2</v>
      </c>
      <c r="S26" s="39">
        <v>1</v>
      </c>
      <c r="T26" s="9">
        <v>0.42</v>
      </c>
      <c r="U26" s="48">
        <v>0.03</v>
      </c>
      <c r="V26" s="58">
        <v>0.03</v>
      </c>
      <c r="Y26" s="5">
        <v>5.8</v>
      </c>
    </row>
    <row r="27" spans="1:25" x14ac:dyDescent="0.25">
      <c r="A27" s="4" t="s">
        <v>242</v>
      </c>
      <c r="B27" s="4">
        <v>27484</v>
      </c>
      <c r="C27" s="5">
        <v>14.5</v>
      </c>
      <c r="D27" s="5">
        <v>13.3</v>
      </c>
      <c r="E27" s="5">
        <v>149.80000000000001</v>
      </c>
      <c r="F27" s="5">
        <v>158</v>
      </c>
      <c r="G27" s="5">
        <v>128.80000000000001</v>
      </c>
      <c r="H27" s="5">
        <v>37.6</v>
      </c>
      <c r="I27" s="5">
        <v>0</v>
      </c>
      <c r="J27" s="5">
        <v>88.2</v>
      </c>
      <c r="K27" s="5">
        <v>5548.2</v>
      </c>
      <c r="L27" s="5">
        <v>3540.6</v>
      </c>
      <c r="M27" s="5">
        <v>985.2</v>
      </c>
      <c r="N27" s="57">
        <v>0.27825</v>
      </c>
      <c r="O27" s="5">
        <v>1616.1</v>
      </c>
      <c r="P27" s="9">
        <v>1.03</v>
      </c>
      <c r="Q27" s="5">
        <v>5815.5</v>
      </c>
      <c r="R27" s="5">
        <v>370.1</v>
      </c>
      <c r="S27" s="39">
        <v>1</v>
      </c>
      <c r="T27" s="9">
        <v>-0.4</v>
      </c>
      <c r="U27" s="48">
        <v>1.44</v>
      </c>
      <c r="V27" s="58">
        <v>1.44</v>
      </c>
      <c r="Y27" s="5">
        <v>5.5</v>
      </c>
    </row>
    <row r="28" spans="1:25" x14ac:dyDescent="0.25">
      <c r="A28" s="4" t="s">
        <v>243</v>
      </c>
      <c r="B28" s="4">
        <v>27575</v>
      </c>
      <c r="C28" s="5">
        <v>15.2</v>
      </c>
      <c r="D28" s="5">
        <v>13.8</v>
      </c>
      <c r="E28" s="5">
        <v>164.6</v>
      </c>
      <c r="F28" s="5">
        <v>121.1</v>
      </c>
      <c r="G28" s="5">
        <v>133</v>
      </c>
      <c r="H28" s="5">
        <v>40.799999999999997</v>
      </c>
      <c r="I28" s="5">
        <v>0</v>
      </c>
      <c r="J28" s="5">
        <v>88.6</v>
      </c>
      <c r="K28" s="5">
        <v>5587.8</v>
      </c>
      <c r="L28" s="5">
        <v>3598.9</v>
      </c>
      <c r="M28" s="5">
        <v>1013.6</v>
      </c>
      <c r="N28" s="57">
        <v>0.28164</v>
      </c>
      <c r="O28" s="5">
        <v>1651.9</v>
      </c>
      <c r="P28" s="9">
        <v>-0.74</v>
      </c>
      <c r="Q28" s="5">
        <v>5864.5</v>
      </c>
      <c r="R28" s="5">
        <v>373.4</v>
      </c>
      <c r="S28" s="39">
        <v>0</v>
      </c>
      <c r="T28" s="9">
        <v>-0.39</v>
      </c>
      <c r="U28" s="48">
        <v>-0.35</v>
      </c>
      <c r="V28" s="58">
        <v>-0.35</v>
      </c>
      <c r="Y28" s="5">
        <v>5.4</v>
      </c>
    </row>
    <row r="29" spans="1:25" x14ac:dyDescent="0.25">
      <c r="A29" s="4" t="s">
        <v>244</v>
      </c>
      <c r="B29" s="4">
        <v>27667</v>
      </c>
      <c r="C29" s="5">
        <v>16</v>
      </c>
      <c r="D29" s="5">
        <v>13.8</v>
      </c>
      <c r="E29" s="5">
        <v>167.7</v>
      </c>
      <c r="F29" s="5">
        <v>152.80000000000001</v>
      </c>
      <c r="G29" s="5">
        <v>138.19999999999999</v>
      </c>
      <c r="H29" s="5">
        <v>51.4</v>
      </c>
      <c r="I29" s="5">
        <v>0</v>
      </c>
      <c r="J29" s="5">
        <v>90.3</v>
      </c>
      <c r="K29" s="5">
        <v>5683.4</v>
      </c>
      <c r="L29" s="5">
        <v>3650</v>
      </c>
      <c r="M29" s="5">
        <v>1047.2</v>
      </c>
      <c r="N29" s="57">
        <v>0.28689999999999999</v>
      </c>
      <c r="O29" s="5">
        <v>1709.8</v>
      </c>
      <c r="P29" s="9">
        <v>1.75</v>
      </c>
      <c r="Q29" s="5">
        <v>5912.7</v>
      </c>
      <c r="R29" s="5">
        <v>385.4</v>
      </c>
      <c r="S29" s="39">
        <v>0</v>
      </c>
      <c r="T29" s="9">
        <v>1.1000000000000001</v>
      </c>
      <c r="U29" s="48">
        <v>0.64</v>
      </c>
      <c r="V29" s="58">
        <v>0.64</v>
      </c>
      <c r="Y29" s="5">
        <v>5.2</v>
      </c>
    </row>
    <row r="30" spans="1:25" x14ac:dyDescent="0.25">
      <c r="A30" s="4" t="s">
        <v>245</v>
      </c>
      <c r="B30" s="4">
        <v>27759</v>
      </c>
      <c r="C30" s="5">
        <v>16.8</v>
      </c>
      <c r="D30" s="5">
        <v>14.6</v>
      </c>
      <c r="E30" s="5">
        <v>170.4</v>
      </c>
      <c r="F30" s="5">
        <v>158.5</v>
      </c>
      <c r="G30" s="5">
        <v>141.1</v>
      </c>
      <c r="H30" s="5">
        <v>52.3</v>
      </c>
      <c r="I30" s="5">
        <v>0</v>
      </c>
      <c r="J30" s="5">
        <v>92.4</v>
      </c>
      <c r="K30" s="5">
        <v>5760</v>
      </c>
      <c r="L30" s="5">
        <v>3689.3</v>
      </c>
      <c r="M30" s="5">
        <v>1076.2</v>
      </c>
      <c r="N30" s="57">
        <v>0.29171999999999998</v>
      </c>
      <c r="O30" s="5">
        <v>1761.8</v>
      </c>
      <c r="P30" s="9">
        <v>0.82</v>
      </c>
      <c r="Q30" s="5">
        <v>5960.3</v>
      </c>
      <c r="R30" s="5">
        <v>395.6</v>
      </c>
      <c r="S30" s="39">
        <v>0</v>
      </c>
      <c r="T30" s="9">
        <v>0.16</v>
      </c>
      <c r="U30" s="48">
        <v>0.66</v>
      </c>
      <c r="V30" s="58">
        <v>0.66</v>
      </c>
      <c r="Y30" s="5">
        <v>5.5</v>
      </c>
    </row>
    <row r="31" spans="1:25" x14ac:dyDescent="0.25">
      <c r="A31" s="4" t="s">
        <v>246</v>
      </c>
      <c r="B31" s="4">
        <v>27850</v>
      </c>
      <c r="C31" s="5">
        <v>17.600000000000001</v>
      </c>
      <c r="D31" s="5">
        <v>15.2</v>
      </c>
      <c r="E31" s="5">
        <v>174.7</v>
      </c>
      <c r="F31" s="5">
        <v>162.5</v>
      </c>
      <c r="G31" s="5">
        <v>141.69999999999999</v>
      </c>
      <c r="H31" s="5">
        <v>59.6</v>
      </c>
      <c r="I31" s="5">
        <v>0</v>
      </c>
      <c r="J31" s="5">
        <v>99.6</v>
      </c>
      <c r="K31" s="5">
        <v>5889.5</v>
      </c>
      <c r="L31" s="5">
        <v>3763</v>
      </c>
      <c r="M31" s="5">
        <v>1109.9000000000001</v>
      </c>
      <c r="N31" s="57">
        <v>0.29494999999999999</v>
      </c>
      <c r="O31" s="5">
        <v>1820.5</v>
      </c>
      <c r="P31" s="9">
        <v>0.18</v>
      </c>
      <c r="Q31" s="5">
        <v>6006.8</v>
      </c>
      <c r="R31" s="5">
        <v>401.3</v>
      </c>
      <c r="S31" s="39">
        <v>0</v>
      </c>
      <c r="T31" s="9">
        <v>-0.38</v>
      </c>
      <c r="U31" s="48">
        <v>0.56000000000000005</v>
      </c>
      <c r="V31" s="58">
        <v>0.56000000000000005</v>
      </c>
      <c r="Y31" s="5">
        <v>5.8</v>
      </c>
    </row>
    <row r="32" spans="1:25" x14ac:dyDescent="0.25">
      <c r="A32" s="4" t="s">
        <v>247</v>
      </c>
      <c r="B32" s="4">
        <v>27941</v>
      </c>
      <c r="C32" s="5">
        <v>18.399999999999999</v>
      </c>
      <c r="D32" s="5">
        <v>14.9</v>
      </c>
      <c r="E32" s="5">
        <v>173.1</v>
      </c>
      <c r="F32" s="5">
        <v>169.3</v>
      </c>
      <c r="G32" s="5">
        <v>144.9</v>
      </c>
      <c r="H32" s="5">
        <v>58.6</v>
      </c>
      <c r="I32" s="5">
        <v>0</v>
      </c>
      <c r="J32" s="5">
        <v>101.1</v>
      </c>
      <c r="K32" s="5">
        <v>5932.7</v>
      </c>
      <c r="L32" s="5">
        <v>3797.7</v>
      </c>
      <c r="M32" s="5">
        <v>1129.5</v>
      </c>
      <c r="N32" s="57">
        <v>0.29742999999999997</v>
      </c>
      <c r="O32" s="5">
        <v>1852.3</v>
      </c>
      <c r="P32" s="9">
        <v>-0.97</v>
      </c>
      <c r="Q32" s="5">
        <v>6053</v>
      </c>
      <c r="R32" s="5">
        <v>401</v>
      </c>
      <c r="S32" s="39">
        <v>0</v>
      </c>
      <c r="T32" s="9">
        <v>-0.13</v>
      </c>
      <c r="U32" s="48">
        <v>-0.85</v>
      </c>
      <c r="V32" s="58">
        <v>-0.85</v>
      </c>
      <c r="Y32" s="5">
        <v>5.8</v>
      </c>
    </row>
    <row r="33" spans="1:25" x14ac:dyDescent="0.25">
      <c r="A33" s="4" t="s">
        <v>248</v>
      </c>
      <c r="B33" s="4">
        <v>28033</v>
      </c>
      <c r="C33" s="5">
        <v>19.2</v>
      </c>
      <c r="D33" s="5">
        <v>15.9</v>
      </c>
      <c r="E33" s="5">
        <v>180.1</v>
      </c>
      <c r="F33" s="5">
        <v>176.1</v>
      </c>
      <c r="G33" s="5">
        <v>147.69999999999999</v>
      </c>
      <c r="H33" s="5">
        <v>58.1</v>
      </c>
      <c r="I33" s="5">
        <v>0</v>
      </c>
      <c r="J33" s="5">
        <v>102.8</v>
      </c>
      <c r="K33" s="5">
        <v>5965.3</v>
      </c>
      <c r="L33" s="5">
        <v>3837.7</v>
      </c>
      <c r="M33" s="5">
        <v>1158.8</v>
      </c>
      <c r="N33" s="57">
        <v>0.30196000000000001</v>
      </c>
      <c r="O33" s="5">
        <v>1886.6</v>
      </c>
      <c r="P33" s="9">
        <v>-0.24</v>
      </c>
      <c r="Q33" s="5">
        <v>6099.5</v>
      </c>
      <c r="R33" s="5">
        <v>403.5</v>
      </c>
      <c r="S33" s="39">
        <v>0</v>
      </c>
      <c r="T33" s="9">
        <v>0.08</v>
      </c>
      <c r="U33" s="48">
        <v>-0.31</v>
      </c>
      <c r="V33" s="58">
        <v>-0.31</v>
      </c>
      <c r="Y33" s="5">
        <v>5.9</v>
      </c>
    </row>
    <row r="34" spans="1:25" x14ac:dyDescent="0.25">
      <c r="A34" s="4" t="s">
        <v>249</v>
      </c>
      <c r="B34" s="4">
        <v>28125</v>
      </c>
      <c r="C34" s="5">
        <v>20</v>
      </c>
      <c r="D34" s="5">
        <v>15.9</v>
      </c>
      <c r="E34" s="5">
        <v>182.7</v>
      </c>
      <c r="F34" s="5">
        <v>182.7</v>
      </c>
      <c r="G34" s="5">
        <v>151.30000000000001</v>
      </c>
      <c r="H34" s="5">
        <v>57.1</v>
      </c>
      <c r="I34" s="5">
        <v>0</v>
      </c>
      <c r="J34" s="5">
        <v>104.4</v>
      </c>
      <c r="K34" s="5">
        <v>6008.5</v>
      </c>
      <c r="L34" s="5">
        <v>3887.4</v>
      </c>
      <c r="M34" s="5">
        <v>1192.4000000000001</v>
      </c>
      <c r="N34" s="57">
        <v>0.30673</v>
      </c>
      <c r="O34" s="5">
        <v>1934.3</v>
      </c>
      <c r="P34" s="9">
        <v>-0.02</v>
      </c>
      <c r="Q34" s="5">
        <v>6146.7</v>
      </c>
      <c r="R34" s="5">
        <v>410.8</v>
      </c>
      <c r="S34" s="39">
        <v>0</v>
      </c>
      <c r="T34" s="9">
        <v>0.11</v>
      </c>
      <c r="U34" s="48">
        <v>-0.14000000000000001</v>
      </c>
      <c r="V34" s="58">
        <v>-0.14000000000000001</v>
      </c>
      <c r="Y34" s="5">
        <v>6</v>
      </c>
    </row>
    <row r="35" spans="1:25" x14ac:dyDescent="0.25">
      <c r="A35" s="4" t="s">
        <v>250</v>
      </c>
      <c r="B35" s="4">
        <v>28215</v>
      </c>
      <c r="C35" s="5">
        <v>20.9</v>
      </c>
      <c r="D35" s="5">
        <v>16.2</v>
      </c>
      <c r="E35" s="5">
        <v>185.5</v>
      </c>
      <c r="F35" s="5">
        <v>188.8</v>
      </c>
      <c r="G35" s="5">
        <v>154.80000000000001</v>
      </c>
      <c r="H35" s="5">
        <v>61.5</v>
      </c>
      <c r="I35" s="5">
        <v>0</v>
      </c>
      <c r="J35" s="5">
        <v>110</v>
      </c>
      <c r="K35" s="5">
        <v>6079.5</v>
      </c>
      <c r="L35" s="5">
        <v>3933.3</v>
      </c>
      <c r="M35" s="5">
        <v>1228.2</v>
      </c>
      <c r="N35" s="57">
        <v>0.31225999999999998</v>
      </c>
      <c r="O35" s="5">
        <v>1988.6</v>
      </c>
      <c r="P35" s="9">
        <v>0.76</v>
      </c>
      <c r="Q35" s="5">
        <v>6196</v>
      </c>
      <c r="R35" s="5">
        <v>421.2</v>
      </c>
      <c r="S35" s="39">
        <v>0</v>
      </c>
      <c r="T35" s="9">
        <v>0.31</v>
      </c>
      <c r="U35" s="48">
        <v>0.46</v>
      </c>
      <c r="V35" s="58">
        <v>0.46</v>
      </c>
      <c r="Y35" s="5">
        <v>5.9</v>
      </c>
    </row>
    <row r="36" spans="1:25" x14ac:dyDescent="0.25">
      <c r="A36" s="4" t="s">
        <v>251</v>
      </c>
      <c r="B36" s="4">
        <v>28306</v>
      </c>
      <c r="C36" s="5">
        <v>21.7</v>
      </c>
      <c r="D36" s="5">
        <v>17.5</v>
      </c>
      <c r="E36" s="5">
        <v>186.4</v>
      </c>
      <c r="F36" s="5">
        <v>195.7</v>
      </c>
      <c r="G36" s="5">
        <v>158</v>
      </c>
      <c r="H36" s="5">
        <v>67.099999999999994</v>
      </c>
      <c r="I36" s="5">
        <v>0</v>
      </c>
      <c r="J36" s="5">
        <v>112.8</v>
      </c>
      <c r="K36" s="5">
        <v>6197.7</v>
      </c>
      <c r="L36" s="5">
        <v>3954.6</v>
      </c>
      <c r="M36" s="5">
        <v>1256</v>
      </c>
      <c r="N36" s="57">
        <v>0.31759999999999999</v>
      </c>
      <c r="O36" s="5">
        <v>2055.9</v>
      </c>
      <c r="P36" s="9">
        <v>0.81</v>
      </c>
      <c r="Q36" s="5">
        <v>6246.4</v>
      </c>
      <c r="R36" s="5">
        <v>431.4</v>
      </c>
      <c r="S36" s="39">
        <v>0</v>
      </c>
      <c r="T36" s="9">
        <v>0.53</v>
      </c>
      <c r="U36" s="48">
        <v>0.28000000000000003</v>
      </c>
      <c r="V36" s="58">
        <v>0.28000000000000003</v>
      </c>
      <c r="Y36" s="5">
        <v>6</v>
      </c>
    </row>
    <row r="37" spans="1:25" x14ac:dyDescent="0.25">
      <c r="A37" s="4" t="s">
        <v>252</v>
      </c>
      <c r="B37" s="4">
        <v>28398</v>
      </c>
      <c r="C37" s="5">
        <v>22.5</v>
      </c>
      <c r="D37" s="5">
        <v>16.7</v>
      </c>
      <c r="E37" s="5">
        <v>191.7</v>
      </c>
      <c r="F37" s="5">
        <v>198.6</v>
      </c>
      <c r="G37" s="5">
        <v>161.5</v>
      </c>
      <c r="H37" s="5">
        <v>69.7</v>
      </c>
      <c r="I37" s="5">
        <v>0</v>
      </c>
      <c r="J37" s="5">
        <v>115.1</v>
      </c>
      <c r="K37" s="5">
        <v>6309.5</v>
      </c>
      <c r="L37" s="5">
        <v>3992</v>
      </c>
      <c r="M37" s="5">
        <v>1286.9000000000001</v>
      </c>
      <c r="N37" s="57">
        <v>0.32237000000000005</v>
      </c>
      <c r="O37" s="5">
        <v>2118.5</v>
      </c>
      <c r="P37" s="9">
        <v>0.35</v>
      </c>
      <c r="Q37" s="5">
        <v>6297.9</v>
      </c>
      <c r="R37" s="5">
        <v>438</v>
      </c>
      <c r="S37" s="39">
        <v>0</v>
      </c>
      <c r="T37" s="9">
        <v>0.4</v>
      </c>
      <c r="U37" s="48">
        <v>-0.05</v>
      </c>
      <c r="V37" s="58">
        <v>-0.05</v>
      </c>
      <c r="Y37" s="5">
        <v>5.9</v>
      </c>
    </row>
    <row r="38" spans="1:25" x14ac:dyDescent="0.25">
      <c r="A38" s="4" t="s">
        <v>253</v>
      </c>
      <c r="B38" s="4">
        <v>28490</v>
      </c>
      <c r="C38" s="5">
        <v>23.3</v>
      </c>
      <c r="D38" s="5">
        <v>16.5</v>
      </c>
      <c r="E38" s="5">
        <v>194.3</v>
      </c>
      <c r="F38" s="5">
        <v>208.5</v>
      </c>
      <c r="G38" s="5">
        <v>164.3</v>
      </c>
      <c r="H38" s="5">
        <v>70.099999999999994</v>
      </c>
      <c r="I38" s="5">
        <v>0</v>
      </c>
      <c r="J38" s="5">
        <v>117.5</v>
      </c>
      <c r="K38" s="5">
        <v>6309.7</v>
      </c>
      <c r="L38" s="5">
        <v>4052</v>
      </c>
      <c r="M38" s="5">
        <v>1324.8</v>
      </c>
      <c r="N38" s="57">
        <v>0.32695000000000002</v>
      </c>
      <c r="O38" s="5">
        <v>2164.3000000000002</v>
      </c>
      <c r="P38" s="9">
        <v>-0.23</v>
      </c>
      <c r="Q38" s="5">
        <v>6350.8</v>
      </c>
      <c r="R38" s="5">
        <v>446.7</v>
      </c>
      <c r="S38" s="39">
        <v>0</v>
      </c>
      <c r="T38" s="9">
        <v>-0.28000000000000003</v>
      </c>
      <c r="U38" s="48">
        <v>0.06</v>
      </c>
      <c r="V38" s="58">
        <v>0.06</v>
      </c>
      <c r="Y38" s="5">
        <v>6</v>
      </c>
    </row>
    <row r="39" spans="1:25" x14ac:dyDescent="0.25">
      <c r="A39" s="4" t="s">
        <v>254</v>
      </c>
      <c r="B39" s="4">
        <v>28580</v>
      </c>
      <c r="C39" s="5">
        <v>24.2</v>
      </c>
      <c r="D39" s="5">
        <v>17.5</v>
      </c>
      <c r="E39" s="5">
        <v>197.7</v>
      </c>
      <c r="F39" s="5">
        <v>212</v>
      </c>
      <c r="G39" s="5">
        <v>166.9</v>
      </c>
      <c r="H39" s="5">
        <v>65</v>
      </c>
      <c r="I39" s="5">
        <v>0</v>
      </c>
      <c r="J39" s="5">
        <v>124.7</v>
      </c>
      <c r="K39" s="5">
        <v>6329.8</v>
      </c>
      <c r="L39" s="5">
        <v>4074.8</v>
      </c>
      <c r="M39" s="5">
        <v>1354.1</v>
      </c>
      <c r="N39" s="57">
        <v>0.33229999999999998</v>
      </c>
      <c r="O39" s="5">
        <v>2202.8000000000002</v>
      </c>
      <c r="P39" s="9">
        <v>-0.03</v>
      </c>
      <c r="Q39" s="5">
        <v>6404.9</v>
      </c>
      <c r="R39" s="5">
        <v>452.6</v>
      </c>
      <c r="S39" s="39">
        <v>0</v>
      </c>
      <c r="T39" s="9">
        <v>-0.01</v>
      </c>
      <c r="U39" s="48">
        <v>-0.03</v>
      </c>
      <c r="V39" s="58">
        <v>-0.03</v>
      </c>
      <c r="Y39" s="5">
        <v>6.3</v>
      </c>
    </row>
    <row r="40" spans="1:25" x14ac:dyDescent="0.25">
      <c r="A40" s="4" t="s">
        <v>255</v>
      </c>
      <c r="B40" s="4">
        <v>28671</v>
      </c>
      <c r="C40" s="5">
        <v>25</v>
      </c>
      <c r="D40" s="5">
        <v>18.600000000000001</v>
      </c>
      <c r="E40" s="5">
        <v>199</v>
      </c>
      <c r="F40" s="5">
        <v>223.1</v>
      </c>
      <c r="G40" s="5">
        <v>173.1</v>
      </c>
      <c r="H40" s="5">
        <v>78.599999999999994</v>
      </c>
      <c r="I40" s="5">
        <v>0</v>
      </c>
      <c r="J40" s="5">
        <v>129.9</v>
      </c>
      <c r="K40" s="5">
        <v>6574.4</v>
      </c>
      <c r="L40" s="5">
        <v>4161.8999999999996</v>
      </c>
      <c r="M40" s="5">
        <v>1411.4</v>
      </c>
      <c r="N40" s="57">
        <v>0.33911999999999998</v>
      </c>
      <c r="O40" s="5">
        <v>2331.6</v>
      </c>
      <c r="P40" s="9">
        <v>2.13</v>
      </c>
      <c r="Q40" s="5">
        <v>6462.4</v>
      </c>
      <c r="R40" s="5">
        <v>472.3</v>
      </c>
      <c r="S40" s="39">
        <v>0</v>
      </c>
      <c r="T40" s="9">
        <v>0.77</v>
      </c>
      <c r="U40" s="48">
        <v>1.36</v>
      </c>
      <c r="V40" s="58">
        <v>1.36</v>
      </c>
      <c r="Y40" s="5">
        <v>6.6</v>
      </c>
    </row>
    <row r="41" spans="1:25" x14ac:dyDescent="0.25">
      <c r="A41" s="4" t="s">
        <v>256</v>
      </c>
      <c r="B41" s="4">
        <v>28763</v>
      </c>
      <c r="C41" s="5">
        <v>26</v>
      </c>
      <c r="D41" s="5">
        <v>18.899999999999999</v>
      </c>
      <c r="E41" s="5">
        <v>207.1</v>
      </c>
      <c r="F41" s="5">
        <v>236.3</v>
      </c>
      <c r="G41" s="5">
        <v>169.7</v>
      </c>
      <c r="H41" s="5">
        <v>79.099999999999994</v>
      </c>
      <c r="I41" s="5">
        <v>0</v>
      </c>
      <c r="J41" s="5">
        <v>134.19999999999999</v>
      </c>
      <c r="K41" s="5">
        <v>6640.5</v>
      </c>
      <c r="L41" s="5">
        <v>4179.3999999999996</v>
      </c>
      <c r="M41" s="5">
        <v>1442.2</v>
      </c>
      <c r="N41" s="57">
        <v>0.34508000000000005</v>
      </c>
      <c r="O41" s="5">
        <v>2395.1</v>
      </c>
      <c r="P41" s="9">
        <v>0.73</v>
      </c>
      <c r="Q41" s="5">
        <v>6520.2</v>
      </c>
      <c r="R41" s="5">
        <v>484.2</v>
      </c>
      <c r="S41" s="39">
        <v>0</v>
      </c>
      <c r="T41" s="9">
        <v>0.23</v>
      </c>
      <c r="U41" s="48">
        <v>0.5</v>
      </c>
      <c r="V41" s="58">
        <v>0.5</v>
      </c>
      <c r="Y41" s="5">
        <v>7.2</v>
      </c>
    </row>
    <row r="42" spans="1:25" x14ac:dyDescent="0.25">
      <c r="A42" s="4" t="s">
        <v>257</v>
      </c>
      <c r="B42" s="4">
        <v>28855</v>
      </c>
      <c r="C42" s="5">
        <v>27</v>
      </c>
      <c r="D42" s="5">
        <v>19.5</v>
      </c>
      <c r="E42" s="5">
        <v>209.9</v>
      </c>
      <c r="F42" s="5">
        <v>247.2</v>
      </c>
      <c r="G42" s="5">
        <v>173.9</v>
      </c>
      <c r="H42" s="5">
        <v>83.3</v>
      </c>
      <c r="I42" s="5">
        <v>0</v>
      </c>
      <c r="J42" s="5">
        <v>139.6</v>
      </c>
      <c r="K42" s="5">
        <v>6729.8</v>
      </c>
      <c r="L42" s="5">
        <v>4213.1000000000004</v>
      </c>
      <c r="M42" s="5">
        <v>1481.4</v>
      </c>
      <c r="N42" s="57">
        <v>0.35161000000000003</v>
      </c>
      <c r="O42" s="5">
        <v>2476.9</v>
      </c>
      <c r="P42" s="9">
        <v>0.73</v>
      </c>
      <c r="Q42" s="5">
        <v>6577.8</v>
      </c>
      <c r="R42" s="5">
        <v>496.2</v>
      </c>
      <c r="S42" s="39">
        <v>0</v>
      </c>
      <c r="T42" s="9">
        <v>0.31</v>
      </c>
      <c r="U42" s="48">
        <v>0.42</v>
      </c>
      <c r="V42" s="58">
        <v>0.42</v>
      </c>
      <c r="Y42" s="5">
        <v>7.9</v>
      </c>
    </row>
    <row r="43" spans="1:25" x14ac:dyDescent="0.25">
      <c r="A43" s="4" t="s">
        <v>258</v>
      </c>
      <c r="B43" s="4">
        <v>28945</v>
      </c>
      <c r="C43" s="5">
        <v>28</v>
      </c>
      <c r="D43" s="5">
        <v>20</v>
      </c>
      <c r="E43" s="5">
        <v>214.9</v>
      </c>
      <c r="F43" s="5">
        <v>253.6</v>
      </c>
      <c r="G43" s="5">
        <v>176.4</v>
      </c>
      <c r="H43" s="5">
        <v>80.3</v>
      </c>
      <c r="I43" s="5">
        <v>0</v>
      </c>
      <c r="J43" s="5">
        <v>146.9</v>
      </c>
      <c r="K43" s="5">
        <v>6741.9</v>
      </c>
      <c r="L43" s="5">
        <v>4234.8999999999996</v>
      </c>
      <c r="M43" s="5">
        <v>1517.1</v>
      </c>
      <c r="N43" s="57">
        <v>0.35825000000000001</v>
      </c>
      <c r="O43" s="5">
        <v>2526.6</v>
      </c>
      <c r="P43" s="9">
        <v>-0.79</v>
      </c>
      <c r="Q43" s="5">
        <v>6634.2</v>
      </c>
      <c r="R43" s="5">
        <v>501.8</v>
      </c>
      <c r="S43" s="39">
        <v>0</v>
      </c>
      <c r="T43" s="9">
        <v>-0.05</v>
      </c>
      <c r="U43" s="48">
        <v>-0.73</v>
      </c>
      <c r="V43" s="58">
        <v>-0.73</v>
      </c>
      <c r="Y43" s="5">
        <v>8.1999999999999993</v>
      </c>
    </row>
    <row r="44" spans="1:25" x14ac:dyDescent="0.25">
      <c r="A44" s="4" t="s">
        <v>259</v>
      </c>
      <c r="B44" s="4">
        <v>29036</v>
      </c>
      <c r="C44" s="5">
        <v>29.2</v>
      </c>
      <c r="D44" s="5">
        <v>20.8</v>
      </c>
      <c r="E44" s="5">
        <v>219.2</v>
      </c>
      <c r="F44" s="5">
        <v>262</v>
      </c>
      <c r="G44" s="5">
        <v>178.5</v>
      </c>
      <c r="H44" s="5">
        <v>80.3</v>
      </c>
      <c r="I44" s="5">
        <v>0</v>
      </c>
      <c r="J44" s="5">
        <v>151.19999999999999</v>
      </c>
      <c r="K44" s="5">
        <v>6749.1</v>
      </c>
      <c r="L44" s="5">
        <v>4232.2</v>
      </c>
      <c r="M44" s="5">
        <v>1557.6</v>
      </c>
      <c r="N44" s="57">
        <v>0.36804999999999999</v>
      </c>
      <c r="O44" s="5">
        <v>2591.1999999999998</v>
      </c>
      <c r="P44" s="9">
        <v>0.77</v>
      </c>
      <c r="Q44" s="5">
        <v>6688.1</v>
      </c>
      <c r="R44" s="5">
        <v>516.5</v>
      </c>
      <c r="S44" s="39">
        <v>0</v>
      </c>
      <c r="T44" s="9">
        <v>0.37</v>
      </c>
      <c r="U44" s="48">
        <v>0.4</v>
      </c>
      <c r="V44" s="58">
        <v>0.4</v>
      </c>
      <c r="Y44" s="5">
        <v>8.8000000000000007</v>
      </c>
    </row>
    <row r="45" spans="1:25" x14ac:dyDescent="0.25">
      <c r="A45" s="4" t="s">
        <v>260</v>
      </c>
      <c r="B45" s="4">
        <v>29128</v>
      </c>
      <c r="C45" s="5">
        <v>30.5</v>
      </c>
      <c r="D45" s="5">
        <v>21.1</v>
      </c>
      <c r="E45" s="5">
        <v>234.6</v>
      </c>
      <c r="F45" s="5">
        <v>274.8</v>
      </c>
      <c r="G45" s="5">
        <v>180.9</v>
      </c>
      <c r="H45" s="5">
        <v>78.900000000000006</v>
      </c>
      <c r="I45" s="5">
        <v>0</v>
      </c>
      <c r="J45" s="5">
        <v>156.30000000000001</v>
      </c>
      <c r="K45" s="5">
        <v>6799.2</v>
      </c>
      <c r="L45" s="5">
        <v>4273.3</v>
      </c>
      <c r="M45" s="5">
        <v>1611.9</v>
      </c>
      <c r="N45" s="57">
        <v>0.37719000000000003</v>
      </c>
      <c r="O45" s="5">
        <v>2667.6</v>
      </c>
      <c r="P45" s="9">
        <v>0.24</v>
      </c>
      <c r="Q45" s="5">
        <v>6739.5</v>
      </c>
      <c r="R45" s="5">
        <v>533.1</v>
      </c>
      <c r="S45" s="39">
        <v>0</v>
      </c>
      <c r="T45" s="9">
        <v>0.09</v>
      </c>
      <c r="U45" s="48">
        <v>0.15</v>
      </c>
      <c r="V45" s="58">
        <v>0.15</v>
      </c>
      <c r="Y45" s="5">
        <v>9.5</v>
      </c>
    </row>
    <row r="46" spans="1:25" x14ac:dyDescent="0.25">
      <c r="A46" s="4" t="s">
        <v>261</v>
      </c>
      <c r="B46" s="4">
        <v>29220</v>
      </c>
      <c r="C46" s="5">
        <v>32</v>
      </c>
      <c r="D46" s="5">
        <v>22.4</v>
      </c>
      <c r="E46" s="5">
        <v>240.7</v>
      </c>
      <c r="F46" s="5">
        <v>285.2</v>
      </c>
      <c r="G46" s="5">
        <v>184.6</v>
      </c>
      <c r="H46" s="5">
        <v>75.3</v>
      </c>
      <c r="I46" s="5">
        <v>0</v>
      </c>
      <c r="J46" s="5">
        <v>160.30000000000001</v>
      </c>
      <c r="K46" s="5">
        <v>6816.2</v>
      </c>
      <c r="L46" s="5">
        <v>4284</v>
      </c>
      <c r="M46" s="5">
        <v>1655</v>
      </c>
      <c r="N46" s="57">
        <v>0.38633000000000001</v>
      </c>
      <c r="O46" s="5">
        <v>2723.9</v>
      </c>
      <c r="P46" s="9">
        <v>0.52</v>
      </c>
      <c r="Q46" s="5">
        <v>6787.9</v>
      </c>
      <c r="R46" s="5">
        <v>547.79999999999995</v>
      </c>
      <c r="S46" s="39">
        <v>0</v>
      </c>
      <c r="T46" s="9">
        <v>0.04</v>
      </c>
      <c r="U46" s="48">
        <v>0.48</v>
      </c>
      <c r="V46" s="58">
        <v>0.48</v>
      </c>
      <c r="Y46" s="5">
        <v>10.6</v>
      </c>
    </row>
    <row r="47" spans="1:25" x14ac:dyDescent="0.25">
      <c r="A47" s="4" t="s">
        <v>262</v>
      </c>
      <c r="B47" s="4">
        <v>29311</v>
      </c>
      <c r="C47" s="5">
        <v>33.6</v>
      </c>
      <c r="D47" s="5">
        <v>23.4</v>
      </c>
      <c r="E47" s="5">
        <v>251.2</v>
      </c>
      <c r="F47" s="5">
        <v>284.8</v>
      </c>
      <c r="G47" s="5">
        <v>189.5</v>
      </c>
      <c r="H47" s="5">
        <v>83.1</v>
      </c>
      <c r="I47" s="5">
        <v>0</v>
      </c>
      <c r="J47" s="5">
        <v>162.9</v>
      </c>
      <c r="K47" s="5">
        <v>6837.6</v>
      </c>
      <c r="L47" s="5">
        <v>4277.8999999999996</v>
      </c>
      <c r="M47" s="5">
        <v>1702.3</v>
      </c>
      <c r="N47" s="57">
        <v>0.39793000000000001</v>
      </c>
      <c r="O47" s="5">
        <v>2789.8</v>
      </c>
      <c r="P47" s="9">
        <v>1.18</v>
      </c>
      <c r="Q47" s="5">
        <v>6830.7</v>
      </c>
      <c r="R47" s="5">
        <v>568.79999999999995</v>
      </c>
      <c r="S47" s="39">
        <v>0</v>
      </c>
      <c r="T47" s="9">
        <v>0.99</v>
      </c>
      <c r="U47" s="48">
        <v>0.19</v>
      </c>
      <c r="V47" s="58">
        <v>0.19</v>
      </c>
      <c r="Y47" s="5">
        <v>11.6</v>
      </c>
    </row>
    <row r="48" spans="1:25" x14ac:dyDescent="0.25">
      <c r="A48" s="4" t="s">
        <v>263</v>
      </c>
      <c r="B48" s="4">
        <v>29402</v>
      </c>
      <c r="C48" s="5">
        <v>35.299999999999997</v>
      </c>
      <c r="D48" s="5">
        <v>22.2</v>
      </c>
      <c r="E48" s="5">
        <v>256.2</v>
      </c>
      <c r="F48" s="5">
        <v>292.2</v>
      </c>
      <c r="G48" s="5">
        <v>196.9</v>
      </c>
      <c r="H48" s="5">
        <v>62.6</v>
      </c>
      <c r="I48" s="5">
        <v>0</v>
      </c>
      <c r="J48" s="5">
        <v>163.9</v>
      </c>
      <c r="K48" s="5">
        <v>6696.8</v>
      </c>
      <c r="L48" s="5">
        <v>4181.5</v>
      </c>
      <c r="M48" s="5">
        <v>1704.7</v>
      </c>
      <c r="N48" s="57">
        <v>0.40767999999999999</v>
      </c>
      <c r="O48" s="5">
        <v>2797.4</v>
      </c>
      <c r="P48" s="9">
        <v>0.18</v>
      </c>
      <c r="Q48" s="5">
        <v>6866.6</v>
      </c>
      <c r="R48" s="5">
        <v>588.5</v>
      </c>
      <c r="S48" s="39">
        <v>1</v>
      </c>
      <c r="T48" s="9">
        <v>0.77</v>
      </c>
      <c r="U48" s="48">
        <v>-0.59</v>
      </c>
      <c r="V48" s="58">
        <v>-0.59</v>
      </c>
      <c r="Y48" s="5">
        <v>12.3</v>
      </c>
    </row>
    <row r="49" spans="1:25" x14ac:dyDescent="0.25">
      <c r="A49" s="4" t="s">
        <v>264</v>
      </c>
      <c r="B49" s="4">
        <v>29494</v>
      </c>
      <c r="C49" s="5">
        <v>37</v>
      </c>
      <c r="D49" s="5">
        <v>24.2</v>
      </c>
      <c r="E49" s="5">
        <v>287.89999999999998</v>
      </c>
      <c r="F49" s="5">
        <v>302.2</v>
      </c>
      <c r="G49" s="5">
        <v>204.3</v>
      </c>
      <c r="H49" s="5">
        <v>69.900000000000006</v>
      </c>
      <c r="I49" s="5">
        <v>0</v>
      </c>
      <c r="J49" s="5">
        <v>168</v>
      </c>
      <c r="K49" s="5">
        <v>6688.8</v>
      </c>
      <c r="L49" s="5">
        <v>4227.3999999999996</v>
      </c>
      <c r="M49" s="5">
        <v>1763.8</v>
      </c>
      <c r="N49" s="57">
        <v>0.41722999999999999</v>
      </c>
      <c r="O49" s="5">
        <v>2856.5</v>
      </c>
      <c r="P49" s="9">
        <v>-1.1499999999999999</v>
      </c>
      <c r="Q49" s="5">
        <v>6900.9</v>
      </c>
      <c r="R49" s="5">
        <v>592.20000000000005</v>
      </c>
      <c r="S49" s="39">
        <v>1</v>
      </c>
      <c r="T49" s="9">
        <v>-0.45</v>
      </c>
      <c r="U49" s="48">
        <v>-0.7</v>
      </c>
      <c r="V49" s="58">
        <v>-0.7</v>
      </c>
      <c r="Y49" s="5">
        <v>11</v>
      </c>
    </row>
    <row r="50" spans="1:25" x14ac:dyDescent="0.25">
      <c r="A50" s="4" t="s">
        <v>265</v>
      </c>
      <c r="B50" s="4">
        <v>29586</v>
      </c>
      <c r="C50" s="5">
        <v>38.799999999999997</v>
      </c>
      <c r="D50" s="5">
        <v>25.6</v>
      </c>
      <c r="E50" s="5">
        <v>290.7</v>
      </c>
      <c r="F50" s="5">
        <v>318.89999999999998</v>
      </c>
      <c r="G50" s="5">
        <v>210.6</v>
      </c>
      <c r="H50" s="5">
        <v>76.8</v>
      </c>
      <c r="I50" s="5">
        <v>0</v>
      </c>
      <c r="J50" s="5">
        <v>174</v>
      </c>
      <c r="K50" s="5">
        <v>6813.5</v>
      </c>
      <c r="L50" s="5">
        <v>4284.5</v>
      </c>
      <c r="M50" s="5">
        <v>1831.9</v>
      </c>
      <c r="N50" s="57">
        <v>0.42756</v>
      </c>
      <c r="O50" s="5">
        <v>2985.6</v>
      </c>
      <c r="P50" s="9">
        <v>0</v>
      </c>
      <c r="Q50" s="5">
        <v>6935.3</v>
      </c>
      <c r="R50" s="5">
        <v>608.9</v>
      </c>
      <c r="S50" s="39">
        <v>0</v>
      </c>
      <c r="T50" s="9">
        <v>0.22</v>
      </c>
      <c r="U50" s="48">
        <v>-0.21</v>
      </c>
      <c r="V50" s="58">
        <v>-0.21</v>
      </c>
      <c r="Y50" s="5">
        <v>11.9</v>
      </c>
    </row>
    <row r="51" spans="1:25" x14ac:dyDescent="0.25">
      <c r="A51" s="4" t="s">
        <v>266</v>
      </c>
      <c r="B51" s="4">
        <v>29676</v>
      </c>
      <c r="C51" s="5">
        <v>40.700000000000003</v>
      </c>
      <c r="D51" s="5">
        <v>26.5</v>
      </c>
      <c r="E51" s="5">
        <v>296.10000000000002</v>
      </c>
      <c r="F51" s="5">
        <v>330.9</v>
      </c>
      <c r="G51" s="5">
        <v>230.8</v>
      </c>
      <c r="H51" s="5">
        <v>75.400000000000006</v>
      </c>
      <c r="I51" s="5">
        <v>0</v>
      </c>
      <c r="J51" s="5">
        <v>191</v>
      </c>
      <c r="K51" s="5">
        <v>6947</v>
      </c>
      <c r="L51" s="5">
        <v>4298.8</v>
      </c>
      <c r="M51" s="5">
        <v>1885.7</v>
      </c>
      <c r="N51" s="57">
        <v>0.43865999999999999</v>
      </c>
      <c r="O51" s="5">
        <v>3124.2</v>
      </c>
      <c r="P51" s="9">
        <v>1.1100000000000001</v>
      </c>
      <c r="Q51" s="5">
        <v>6971.9</v>
      </c>
      <c r="R51" s="5">
        <v>633.4</v>
      </c>
      <c r="S51" s="39">
        <v>0</v>
      </c>
      <c r="T51" s="9">
        <v>0.76</v>
      </c>
      <c r="U51" s="48">
        <v>0.35</v>
      </c>
      <c r="V51" s="58">
        <v>0.35</v>
      </c>
      <c r="Y51" s="5">
        <v>13</v>
      </c>
    </row>
    <row r="52" spans="1:25" x14ac:dyDescent="0.25">
      <c r="A52" s="4" t="s">
        <v>267</v>
      </c>
      <c r="B52" s="4">
        <v>29767</v>
      </c>
      <c r="C52" s="5">
        <v>42.6</v>
      </c>
      <c r="D52" s="5">
        <v>28.1</v>
      </c>
      <c r="E52" s="5">
        <v>299</v>
      </c>
      <c r="F52" s="5">
        <v>342.7</v>
      </c>
      <c r="G52" s="5">
        <v>235.5</v>
      </c>
      <c r="H52" s="5">
        <v>65.900000000000006</v>
      </c>
      <c r="I52" s="5">
        <v>0</v>
      </c>
      <c r="J52" s="5">
        <v>194.8</v>
      </c>
      <c r="K52" s="5">
        <v>6895.6</v>
      </c>
      <c r="L52" s="5">
        <v>4299.2</v>
      </c>
      <c r="M52" s="5">
        <v>1917.5</v>
      </c>
      <c r="N52" s="57">
        <v>0.44601999999999997</v>
      </c>
      <c r="O52" s="5">
        <v>3162.5</v>
      </c>
      <c r="P52" s="9">
        <v>0.16</v>
      </c>
      <c r="Q52" s="5">
        <v>7014.5</v>
      </c>
      <c r="R52" s="5">
        <v>648.70000000000005</v>
      </c>
      <c r="S52" s="39">
        <v>0</v>
      </c>
      <c r="T52" s="9">
        <v>0.98</v>
      </c>
      <c r="U52" s="48">
        <v>-0.82</v>
      </c>
      <c r="V52" s="58">
        <v>-0.82</v>
      </c>
      <c r="Y52" s="5">
        <v>13.6</v>
      </c>
    </row>
    <row r="53" spans="1:25" x14ac:dyDescent="0.25">
      <c r="A53" s="4" t="s">
        <v>268</v>
      </c>
      <c r="B53" s="4">
        <v>29859</v>
      </c>
      <c r="C53" s="5">
        <v>44.4</v>
      </c>
      <c r="D53" s="5">
        <v>28.3</v>
      </c>
      <c r="E53" s="5">
        <v>317</v>
      </c>
      <c r="F53" s="5">
        <v>356.9</v>
      </c>
      <c r="G53" s="5">
        <v>237.5</v>
      </c>
      <c r="H53" s="5">
        <v>68.400000000000006</v>
      </c>
      <c r="I53" s="5">
        <v>0</v>
      </c>
      <c r="J53" s="5">
        <v>199.5</v>
      </c>
      <c r="K53" s="5">
        <v>6978.1</v>
      </c>
      <c r="L53" s="5">
        <v>4319</v>
      </c>
      <c r="M53" s="5">
        <v>1958.1</v>
      </c>
      <c r="N53" s="57">
        <v>0.45335999999999999</v>
      </c>
      <c r="O53" s="5">
        <v>3260.6</v>
      </c>
      <c r="P53" s="9">
        <v>-0.26</v>
      </c>
      <c r="Q53" s="5">
        <v>7060.4</v>
      </c>
      <c r="R53" s="5">
        <v>657.8</v>
      </c>
      <c r="S53" s="39">
        <v>0</v>
      </c>
      <c r="T53" s="9">
        <v>-0.14000000000000001</v>
      </c>
      <c r="U53" s="48">
        <v>-0.12</v>
      </c>
      <c r="V53" s="58">
        <v>-0.12</v>
      </c>
      <c r="Y53" s="5">
        <v>14.5</v>
      </c>
    </row>
    <row r="54" spans="1:25" x14ac:dyDescent="0.25">
      <c r="A54" s="4" t="s">
        <v>269</v>
      </c>
      <c r="B54" s="4">
        <v>29951</v>
      </c>
      <c r="C54" s="5">
        <v>46.3</v>
      </c>
      <c r="D54" s="5">
        <v>28</v>
      </c>
      <c r="E54" s="5">
        <v>319.2</v>
      </c>
      <c r="F54" s="5">
        <v>352.7</v>
      </c>
      <c r="G54" s="5">
        <v>238.8</v>
      </c>
      <c r="H54" s="5">
        <v>58.9</v>
      </c>
      <c r="I54" s="5">
        <v>0</v>
      </c>
      <c r="J54" s="5">
        <v>202.2</v>
      </c>
      <c r="K54" s="5">
        <v>6902.1</v>
      </c>
      <c r="L54" s="5">
        <v>4289.5</v>
      </c>
      <c r="M54" s="5">
        <v>1974.4</v>
      </c>
      <c r="N54" s="57">
        <v>0.46029999999999999</v>
      </c>
      <c r="O54" s="5">
        <v>3280.8</v>
      </c>
      <c r="P54" s="9">
        <v>1.05</v>
      </c>
      <c r="Q54" s="5">
        <v>7109.9</v>
      </c>
      <c r="R54" s="5">
        <v>677.7</v>
      </c>
      <c r="S54" s="39">
        <v>1</v>
      </c>
      <c r="T54" s="9">
        <v>0.72</v>
      </c>
      <c r="U54" s="48">
        <v>0.33</v>
      </c>
      <c r="V54" s="58">
        <v>0.33</v>
      </c>
      <c r="Y54" s="5">
        <v>15</v>
      </c>
    </row>
    <row r="55" spans="1:25" x14ac:dyDescent="0.25">
      <c r="A55" s="4" t="s">
        <v>270</v>
      </c>
      <c r="B55" s="4">
        <v>30041</v>
      </c>
      <c r="C55" s="5">
        <v>48.2</v>
      </c>
      <c r="D55" s="5">
        <v>28.8</v>
      </c>
      <c r="E55" s="5">
        <v>324.3</v>
      </c>
      <c r="F55" s="5">
        <v>352.5</v>
      </c>
      <c r="G55" s="5">
        <v>237.4</v>
      </c>
      <c r="H55" s="5">
        <v>47.6</v>
      </c>
      <c r="I55" s="5">
        <v>0</v>
      </c>
      <c r="J55" s="5">
        <v>207.2</v>
      </c>
      <c r="K55" s="5">
        <v>6794.9</v>
      </c>
      <c r="L55" s="5">
        <v>4321.1000000000004</v>
      </c>
      <c r="M55" s="5">
        <v>2014.2</v>
      </c>
      <c r="N55" s="57">
        <v>0.46612000000000003</v>
      </c>
      <c r="O55" s="5">
        <v>3274.3</v>
      </c>
      <c r="P55" s="9">
        <v>-0.05</v>
      </c>
      <c r="Q55" s="5">
        <v>7166.8</v>
      </c>
      <c r="R55" s="5">
        <v>688.1</v>
      </c>
      <c r="S55" s="39">
        <v>1</v>
      </c>
      <c r="T55" s="9">
        <v>7.0000000000000007E-2</v>
      </c>
      <c r="U55" s="48">
        <v>-0.11</v>
      </c>
      <c r="V55" s="58">
        <v>-0.11</v>
      </c>
      <c r="Y55" s="5">
        <v>15.1</v>
      </c>
    </row>
    <row r="56" spans="1:25" x14ac:dyDescent="0.25">
      <c r="A56" s="4" t="s">
        <v>271</v>
      </c>
      <c r="B56" s="4">
        <v>30132</v>
      </c>
      <c r="C56" s="5">
        <v>50.1</v>
      </c>
      <c r="D56" s="5">
        <v>30.2</v>
      </c>
      <c r="E56" s="5">
        <v>333.2</v>
      </c>
      <c r="F56" s="5">
        <v>359.7</v>
      </c>
      <c r="G56" s="5">
        <v>238.3</v>
      </c>
      <c r="H56" s="5">
        <v>49</v>
      </c>
      <c r="I56" s="5">
        <v>0</v>
      </c>
      <c r="J56" s="5">
        <v>209.2</v>
      </c>
      <c r="K56" s="5">
        <v>6825.9</v>
      </c>
      <c r="L56" s="5">
        <v>4334.3</v>
      </c>
      <c r="M56" s="5">
        <v>2039.6</v>
      </c>
      <c r="N56" s="57">
        <v>0.47058999999999995</v>
      </c>
      <c r="O56" s="5">
        <v>3332</v>
      </c>
      <c r="P56" s="9">
        <v>0.34</v>
      </c>
      <c r="Q56" s="5">
        <v>7225.7</v>
      </c>
      <c r="R56" s="5">
        <v>703.1</v>
      </c>
      <c r="S56" s="39">
        <v>1</v>
      </c>
      <c r="T56" s="9">
        <v>0.19</v>
      </c>
      <c r="U56" s="48">
        <v>0.15</v>
      </c>
      <c r="V56" s="58">
        <v>0.15</v>
      </c>
      <c r="Y56" s="5">
        <v>15.7</v>
      </c>
    </row>
    <row r="57" spans="1:25" x14ac:dyDescent="0.25">
      <c r="A57" s="4" t="s">
        <v>272</v>
      </c>
      <c r="B57" s="4">
        <v>30224</v>
      </c>
      <c r="C57" s="5">
        <v>51.8</v>
      </c>
      <c r="D57" s="5">
        <v>30.8</v>
      </c>
      <c r="E57" s="5">
        <v>349.7</v>
      </c>
      <c r="F57" s="5">
        <v>350.1</v>
      </c>
      <c r="G57" s="5">
        <v>241.8</v>
      </c>
      <c r="H57" s="5">
        <v>49.8</v>
      </c>
      <c r="I57" s="5">
        <v>0</v>
      </c>
      <c r="J57" s="5">
        <v>211.5</v>
      </c>
      <c r="K57" s="5">
        <v>6799.8</v>
      </c>
      <c r="L57" s="5">
        <v>4363.3</v>
      </c>
      <c r="M57" s="5">
        <v>2085.6999999999998</v>
      </c>
      <c r="N57" s="57">
        <v>0.47799999999999998</v>
      </c>
      <c r="O57" s="5">
        <v>3366.3</v>
      </c>
      <c r="P57" s="9">
        <v>0.68</v>
      </c>
      <c r="Q57" s="5">
        <v>7286.5</v>
      </c>
      <c r="R57" s="5">
        <v>717.3</v>
      </c>
      <c r="S57" s="39">
        <v>1</v>
      </c>
      <c r="T57" s="9">
        <v>0.68</v>
      </c>
      <c r="U57" s="48">
        <v>0</v>
      </c>
      <c r="V57" s="58">
        <v>0</v>
      </c>
      <c r="Y57" s="5">
        <v>15.4</v>
      </c>
    </row>
    <row r="58" spans="1:25" x14ac:dyDescent="0.25">
      <c r="A58" s="4" t="s">
        <v>273</v>
      </c>
      <c r="B58" s="4">
        <v>30316</v>
      </c>
      <c r="C58" s="5">
        <v>53.6</v>
      </c>
      <c r="D58" s="5">
        <v>30.8</v>
      </c>
      <c r="E58" s="5">
        <v>365.2</v>
      </c>
      <c r="F58" s="5">
        <v>356.6</v>
      </c>
      <c r="G58" s="5">
        <v>246.3</v>
      </c>
      <c r="H58" s="5">
        <v>45.1</v>
      </c>
      <c r="I58" s="5">
        <v>0</v>
      </c>
      <c r="J58" s="5">
        <v>212.4</v>
      </c>
      <c r="K58" s="5">
        <v>6802.5</v>
      </c>
      <c r="L58" s="5">
        <v>4439.7</v>
      </c>
      <c r="M58" s="5">
        <v>2145.6</v>
      </c>
      <c r="N58" s="57">
        <v>0.48326000000000002</v>
      </c>
      <c r="O58" s="5">
        <v>3402.6</v>
      </c>
      <c r="P58" s="9">
        <v>1.3</v>
      </c>
      <c r="Q58" s="5">
        <v>7348.2</v>
      </c>
      <c r="R58" s="5">
        <v>737.4</v>
      </c>
      <c r="S58" s="39">
        <v>1</v>
      </c>
      <c r="T58" s="9">
        <v>0.98</v>
      </c>
      <c r="U58" s="48">
        <v>0.32</v>
      </c>
      <c r="V58" s="58">
        <v>0.32</v>
      </c>
      <c r="Y58" s="5">
        <v>14.6</v>
      </c>
    </row>
    <row r="59" spans="1:25" x14ac:dyDescent="0.25">
      <c r="A59" s="4" t="s">
        <v>274</v>
      </c>
      <c r="B59" s="4">
        <v>30406</v>
      </c>
      <c r="C59" s="5">
        <v>55.2</v>
      </c>
      <c r="D59" s="5">
        <v>33.200000000000003</v>
      </c>
      <c r="E59" s="5">
        <v>368</v>
      </c>
      <c r="F59" s="5">
        <v>350.9</v>
      </c>
      <c r="G59" s="5">
        <v>250.7</v>
      </c>
      <c r="H59" s="5">
        <v>47.1</v>
      </c>
      <c r="I59" s="5">
        <v>0</v>
      </c>
      <c r="J59" s="5">
        <v>220.2</v>
      </c>
      <c r="K59" s="5">
        <v>6892.1</v>
      </c>
      <c r="L59" s="5">
        <v>4483.6000000000004</v>
      </c>
      <c r="M59" s="5">
        <v>2184.6</v>
      </c>
      <c r="N59" s="57">
        <v>0.48723999999999995</v>
      </c>
      <c r="O59" s="5">
        <v>3473.4</v>
      </c>
      <c r="P59" s="9">
        <v>0.81</v>
      </c>
      <c r="Q59" s="5">
        <v>7407.2</v>
      </c>
      <c r="R59" s="5">
        <v>747.9</v>
      </c>
      <c r="S59" s="39">
        <v>0</v>
      </c>
      <c r="T59" s="9">
        <v>0.67</v>
      </c>
      <c r="U59" s="48">
        <v>0.15</v>
      </c>
      <c r="V59" s="58">
        <v>0.15</v>
      </c>
      <c r="Y59" s="5">
        <v>13.9</v>
      </c>
    </row>
    <row r="60" spans="1:25" x14ac:dyDescent="0.25">
      <c r="A60" s="4" t="s">
        <v>275</v>
      </c>
      <c r="B60" s="4">
        <v>30497</v>
      </c>
      <c r="C60" s="5">
        <v>56.9</v>
      </c>
      <c r="D60" s="5">
        <v>33.4</v>
      </c>
      <c r="E60" s="5">
        <v>373.7</v>
      </c>
      <c r="F60" s="5">
        <v>359.6</v>
      </c>
      <c r="G60" s="5">
        <v>261.2</v>
      </c>
      <c r="H60" s="5">
        <v>61.9</v>
      </c>
      <c r="I60" s="5">
        <v>0</v>
      </c>
      <c r="J60" s="5">
        <v>224.2</v>
      </c>
      <c r="K60" s="5">
        <v>7049</v>
      </c>
      <c r="L60" s="5">
        <v>4574.8999999999996</v>
      </c>
      <c r="M60" s="5">
        <v>2249.4</v>
      </c>
      <c r="N60" s="57">
        <v>0.49168999999999996</v>
      </c>
      <c r="O60" s="5">
        <v>3578.8</v>
      </c>
      <c r="P60" s="9">
        <v>0.73</v>
      </c>
      <c r="Q60" s="5">
        <v>7466.1</v>
      </c>
      <c r="R60" s="5">
        <v>761.1</v>
      </c>
      <c r="S60" s="39">
        <v>0</v>
      </c>
      <c r="T60" s="9">
        <v>0.81</v>
      </c>
      <c r="U60" s="48">
        <v>-0.08</v>
      </c>
      <c r="V60" s="58">
        <v>-0.08</v>
      </c>
      <c r="Y60" s="5">
        <v>13.9</v>
      </c>
    </row>
    <row r="61" spans="1:25" x14ac:dyDescent="0.25">
      <c r="A61" s="4" t="s">
        <v>276</v>
      </c>
      <c r="B61" s="4">
        <v>30589</v>
      </c>
      <c r="C61" s="5">
        <v>58.7</v>
      </c>
      <c r="D61" s="5">
        <v>34</v>
      </c>
      <c r="E61" s="5">
        <v>368.5</v>
      </c>
      <c r="F61" s="5">
        <v>345.4</v>
      </c>
      <c r="G61" s="5">
        <v>267.5</v>
      </c>
      <c r="H61" s="5">
        <v>70.7</v>
      </c>
      <c r="I61" s="5">
        <v>0</v>
      </c>
      <c r="J61" s="5">
        <v>228.9</v>
      </c>
      <c r="K61" s="5">
        <v>7189.9</v>
      </c>
      <c r="L61" s="5">
        <v>4657</v>
      </c>
      <c r="M61" s="5">
        <v>2319.9</v>
      </c>
      <c r="N61" s="57">
        <v>0.49814999999999998</v>
      </c>
      <c r="O61" s="5">
        <v>3689.2</v>
      </c>
      <c r="P61" s="9">
        <v>1.49</v>
      </c>
      <c r="Q61" s="5">
        <v>7525.9</v>
      </c>
      <c r="R61" s="5">
        <v>782.2</v>
      </c>
      <c r="S61" s="39">
        <v>0</v>
      </c>
      <c r="T61" s="9">
        <v>1.1200000000000001</v>
      </c>
      <c r="U61" s="48">
        <v>0.38</v>
      </c>
      <c r="V61" s="58">
        <v>0.38</v>
      </c>
      <c r="Y61" s="5">
        <v>14.3</v>
      </c>
    </row>
    <row r="62" spans="1:25" x14ac:dyDescent="0.25">
      <c r="A62" s="4" t="s">
        <v>277</v>
      </c>
      <c r="B62" s="4">
        <v>30681</v>
      </c>
      <c r="C62" s="5">
        <v>60.4</v>
      </c>
      <c r="D62" s="5">
        <v>34.9</v>
      </c>
      <c r="E62" s="5">
        <v>371.8</v>
      </c>
      <c r="F62" s="5">
        <v>355.7</v>
      </c>
      <c r="G62" s="5">
        <v>273.7</v>
      </c>
      <c r="H62" s="5">
        <v>72.400000000000006</v>
      </c>
      <c r="I62" s="5">
        <v>0</v>
      </c>
      <c r="J62" s="5">
        <v>235.5</v>
      </c>
      <c r="K62" s="5">
        <v>7339.9</v>
      </c>
      <c r="L62" s="5">
        <v>4731.2</v>
      </c>
      <c r="M62" s="5">
        <v>2372.5</v>
      </c>
      <c r="N62" s="57">
        <v>0.50146000000000002</v>
      </c>
      <c r="O62" s="5">
        <v>3794.7</v>
      </c>
      <c r="P62" s="9">
        <v>-1.3</v>
      </c>
      <c r="Q62" s="5">
        <v>7587.1</v>
      </c>
      <c r="R62" s="5">
        <v>775.1</v>
      </c>
      <c r="S62" s="39">
        <v>0</v>
      </c>
      <c r="T62" s="9">
        <v>-1.34</v>
      </c>
      <c r="U62" s="48">
        <v>0.04</v>
      </c>
      <c r="V62" s="58">
        <v>0.04</v>
      </c>
      <c r="Y62" s="5">
        <v>14.8</v>
      </c>
    </row>
    <row r="63" spans="1:25" x14ac:dyDescent="0.25">
      <c r="A63" s="4" t="s">
        <v>278</v>
      </c>
      <c r="B63" s="4">
        <v>30772</v>
      </c>
      <c r="C63" s="5">
        <v>62.5</v>
      </c>
      <c r="D63" s="5">
        <v>35.700000000000003</v>
      </c>
      <c r="E63" s="5">
        <v>376.3</v>
      </c>
      <c r="F63" s="5">
        <v>361.2</v>
      </c>
      <c r="G63" s="5">
        <v>281.60000000000002</v>
      </c>
      <c r="H63" s="5">
        <v>84.9</v>
      </c>
      <c r="I63" s="5">
        <v>0</v>
      </c>
      <c r="J63" s="5">
        <v>250.8</v>
      </c>
      <c r="K63" s="5">
        <v>7483.4</v>
      </c>
      <c r="L63" s="5">
        <v>4770.5</v>
      </c>
      <c r="M63" s="5">
        <v>2418.1999999999998</v>
      </c>
      <c r="N63" s="57">
        <v>0.50690000000000002</v>
      </c>
      <c r="O63" s="5">
        <v>3908.1</v>
      </c>
      <c r="P63" s="9">
        <v>0.92</v>
      </c>
      <c r="Q63" s="5">
        <v>7651</v>
      </c>
      <c r="R63" s="5">
        <v>794</v>
      </c>
      <c r="S63" s="39">
        <v>0</v>
      </c>
      <c r="T63" s="9">
        <v>0.38</v>
      </c>
      <c r="U63" s="48">
        <v>0.54</v>
      </c>
      <c r="V63" s="58">
        <v>0.54</v>
      </c>
      <c r="Y63" s="5">
        <v>15.4</v>
      </c>
    </row>
    <row r="64" spans="1:25" x14ac:dyDescent="0.25">
      <c r="A64" s="4" t="s">
        <v>279</v>
      </c>
      <c r="B64" s="4">
        <v>30863</v>
      </c>
      <c r="C64" s="5">
        <v>64.099999999999994</v>
      </c>
      <c r="D64" s="5">
        <v>36.200000000000003</v>
      </c>
      <c r="E64" s="5">
        <v>379</v>
      </c>
      <c r="F64" s="5">
        <v>370.4</v>
      </c>
      <c r="G64" s="5">
        <v>287.7</v>
      </c>
      <c r="H64" s="5">
        <v>83.7</v>
      </c>
      <c r="I64" s="5">
        <v>0</v>
      </c>
      <c r="J64" s="5">
        <v>256.8</v>
      </c>
      <c r="K64" s="5">
        <v>7612.7</v>
      </c>
      <c r="L64" s="5">
        <v>4837.3</v>
      </c>
      <c r="M64" s="5">
        <v>2475.9</v>
      </c>
      <c r="N64" s="57">
        <v>0.51183000000000001</v>
      </c>
      <c r="O64" s="5">
        <v>4009.6</v>
      </c>
      <c r="P64" s="9">
        <v>1.82</v>
      </c>
      <c r="Q64" s="5">
        <v>7718</v>
      </c>
      <c r="R64" s="5">
        <v>819.1</v>
      </c>
      <c r="S64" s="39">
        <v>0</v>
      </c>
      <c r="T64" s="9">
        <v>1.26</v>
      </c>
      <c r="U64" s="48">
        <v>0.56000000000000005</v>
      </c>
      <c r="V64" s="58">
        <v>0.56000000000000005</v>
      </c>
      <c r="Y64" s="5">
        <v>15.7</v>
      </c>
    </row>
    <row r="65" spans="1:25" x14ac:dyDescent="0.25">
      <c r="A65" s="4" t="s">
        <v>280</v>
      </c>
      <c r="B65" s="4">
        <v>30955</v>
      </c>
      <c r="C65" s="5">
        <v>65.599999999999994</v>
      </c>
      <c r="D65" s="5">
        <v>36.799999999999997</v>
      </c>
      <c r="E65" s="5">
        <v>380.4</v>
      </c>
      <c r="F65" s="5">
        <v>384.1</v>
      </c>
      <c r="G65" s="5">
        <v>292.2</v>
      </c>
      <c r="H65" s="5">
        <v>71.3</v>
      </c>
      <c r="I65" s="5">
        <v>0</v>
      </c>
      <c r="J65" s="5">
        <v>261.8</v>
      </c>
      <c r="K65" s="5">
        <v>7686.1</v>
      </c>
      <c r="L65" s="5">
        <v>4873.2</v>
      </c>
      <c r="M65" s="5">
        <v>2513.5</v>
      </c>
      <c r="N65" s="57">
        <v>0.51578999999999997</v>
      </c>
      <c r="O65" s="5">
        <v>4084.3</v>
      </c>
      <c r="P65" s="9">
        <v>0.69</v>
      </c>
      <c r="Q65" s="5">
        <v>7786.9</v>
      </c>
      <c r="R65" s="5">
        <v>835.7</v>
      </c>
      <c r="S65" s="39">
        <v>0</v>
      </c>
      <c r="T65" s="9">
        <v>-0.02</v>
      </c>
      <c r="U65" s="48">
        <v>0.71</v>
      </c>
      <c r="V65" s="58">
        <v>0.71</v>
      </c>
      <c r="Y65" s="5">
        <v>16.3</v>
      </c>
    </row>
    <row r="66" spans="1:25" x14ac:dyDescent="0.25">
      <c r="A66" s="4" t="s">
        <v>281</v>
      </c>
      <c r="B66" s="4">
        <v>31047</v>
      </c>
      <c r="C66" s="5">
        <v>66.900000000000006</v>
      </c>
      <c r="D66" s="5">
        <v>37.6</v>
      </c>
      <c r="E66" s="5">
        <v>387.9</v>
      </c>
      <c r="F66" s="5">
        <v>395.9</v>
      </c>
      <c r="G66" s="5">
        <v>297.5</v>
      </c>
      <c r="H66" s="5">
        <v>72.099999999999994</v>
      </c>
      <c r="I66" s="5">
        <v>0</v>
      </c>
      <c r="J66" s="5">
        <v>265.8</v>
      </c>
      <c r="K66" s="5">
        <v>7749.2</v>
      </c>
      <c r="L66" s="5">
        <v>4936.3</v>
      </c>
      <c r="M66" s="5">
        <v>2561.8000000000002</v>
      </c>
      <c r="N66" s="57">
        <v>0.51896999999999993</v>
      </c>
      <c r="O66" s="5">
        <v>4148.6000000000004</v>
      </c>
      <c r="P66" s="9">
        <v>1.74</v>
      </c>
      <c r="Q66" s="5">
        <v>7857.7</v>
      </c>
      <c r="R66" s="5">
        <v>862.8</v>
      </c>
      <c r="S66" s="39">
        <v>0</v>
      </c>
      <c r="T66" s="9">
        <v>1.32</v>
      </c>
      <c r="U66" s="48">
        <v>0.42</v>
      </c>
      <c r="V66" s="58">
        <v>0.42</v>
      </c>
      <c r="Y66" s="5">
        <v>16.7</v>
      </c>
    </row>
    <row r="67" spans="1:25" x14ac:dyDescent="0.25">
      <c r="A67" s="4" t="s">
        <v>282</v>
      </c>
      <c r="B67" s="4">
        <v>31137</v>
      </c>
      <c r="C67" s="5">
        <v>67.900000000000006</v>
      </c>
      <c r="D67" s="5">
        <v>38.4</v>
      </c>
      <c r="E67" s="5">
        <v>398.1</v>
      </c>
      <c r="F67" s="5">
        <v>432.3</v>
      </c>
      <c r="G67" s="5">
        <v>301</v>
      </c>
      <c r="H67" s="5">
        <v>77.7</v>
      </c>
      <c r="I67" s="5">
        <v>0</v>
      </c>
      <c r="J67" s="5">
        <v>275.7</v>
      </c>
      <c r="K67" s="5">
        <v>7824.2</v>
      </c>
      <c r="L67" s="5">
        <v>5020.2</v>
      </c>
      <c r="M67" s="5">
        <v>2636</v>
      </c>
      <c r="N67" s="57">
        <v>0.52507999999999999</v>
      </c>
      <c r="O67" s="5">
        <v>4230.2</v>
      </c>
      <c r="P67" s="9">
        <v>0.92</v>
      </c>
      <c r="Q67" s="5">
        <v>7930.7</v>
      </c>
      <c r="R67" s="5">
        <v>875.6</v>
      </c>
      <c r="S67" s="39">
        <v>0</v>
      </c>
      <c r="T67" s="9">
        <v>0.39</v>
      </c>
      <c r="U67" s="48">
        <v>0.52</v>
      </c>
      <c r="V67" s="58">
        <v>0.52</v>
      </c>
      <c r="Y67" s="5">
        <v>18.2</v>
      </c>
    </row>
    <row r="68" spans="1:25" x14ac:dyDescent="0.25">
      <c r="A68" s="4" t="s">
        <v>283</v>
      </c>
      <c r="B68" s="4">
        <v>31228</v>
      </c>
      <c r="C68" s="5">
        <v>69.099999999999994</v>
      </c>
      <c r="D68" s="5">
        <v>39.200000000000003</v>
      </c>
      <c r="E68" s="5">
        <v>400.5</v>
      </c>
      <c r="F68" s="5">
        <v>388.5</v>
      </c>
      <c r="G68" s="5">
        <v>305.7</v>
      </c>
      <c r="H68" s="5">
        <v>76</v>
      </c>
      <c r="I68" s="5">
        <v>0</v>
      </c>
      <c r="J68" s="5">
        <v>279.8</v>
      </c>
      <c r="K68" s="5">
        <v>7893.1</v>
      </c>
      <c r="L68" s="5">
        <v>5066.3</v>
      </c>
      <c r="M68" s="5">
        <v>2681.8</v>
      </c>
      <c r="N68" s="57">
        <v>0.52933999999999992</v>
      </c>
      <c r="O68" s="5">
        <v>4294.8999999999996</v>
      </c>
      <c r="P68" s="9">
        <v>1.85</v>
      </c>
      <c r="Q68" s="5">
        <v>8005</v>
      </c>
      <c r="R68" s="5">
        <v>900.5</v>
      </c>
      <c r="S68" s="39">
        <v>0</v>
      </c>
      <c r="T68" s="9">
        <v>1.0900000000000001</v>
      </c>
      <c r="U68" s="48">
        <v>0.76</v>
      </c>
      <c r="V68" s="58">
        <v>0.76</v>
      </c>
      <c r="Y68" s="5">
        <v>18.2</v>
      </c>
    </row>
    <row r="69" spans="1:25" x14ac:dyDescent="0.25">
      <c r="A69" s="4" t="s">
        <v>284</v>
      </c>
      <c r="B69" s="4">
        <v>31320</v>
      </c>
      <c r="C69" s="5">
        <v>70.3</v>
      </c>
      <c r="D69" s="5">
        <v>40.1</v>
      </c>
      <c r="E69" s="5">
        <v>405.6</v>
      </c>
      <c r="F69" s="5">
        <v>421.5</v>
      </c>
      <c r="G69" s="5">
        <v>311.89999999999998</v>
      </c>
      <c r="H69" s="5">
        <v>81.7</v>
      </c>
      <c r="I69" s="5">
        <v>0</v>
      </c>
      <c r="J69" s="5">
        <v>284.60000000000002</v>
      </c>
      <c r="K69" s="5">
        <v>8013.7</v>
      </c>
      <c r="L69" s="5">
        <v>5162.5</v>
      </c>
      <c r="M69" s="5">
        <v>2754.1</v>
      </c>
      <c r="N69" s="57">
        <v>0.53349000000000002</v>
      </c>
      <c r="O69" s="5">
        <v>4386.8</v>
      </c>
      <c r="P69" s="9">
        <v>1.93</v>
      </c>
      <c r="Q69" s="5">
        <v>8080.1</v>
      </c>
      <c r="R69" s="5">
        <v>927.4</v>
      </c>
      <c r="S69" s="39">
        <v>0</v>
      </c>
      <c r="T69" s="9">
        <v>1.26</v>
      </c>
      <c r="U69" s="48">
        <v>0.68</v>
      </c>
      <c r="V69" s="58">
        <v>0.68</v>
      </c>
      <c r="Y69" s="5">
        <v>17.5</v>
      </c>
    </row>
    <row r="70" spans="1:25" x14ac:dyDescent="0.25">
      <c r="A70" s="4" t="s">
        <v>285</v>
      </c>
      <c r="B70" s="4">
        <v>31412</v>
      </c>
      <c r="C70" s="5">
        <v>71.599999999999994</v>
      </c>
      <c r="D70" s="5">
        <v>41.1</v>
      </c>
      <c r="E70" s="5">
        <v>408.3</v>
      </c>
      <c r="F70" s="5">
        <v>428.9</v>
      </c>
      <c r="G70" s="5">
        <v>313.89999999999998</v>
      </c>
      <c r="H70" s="5">
        <v>79.5</v>
      </c>
      <c r="I70" s="5">
        <v>0</v>
      </c>
      <c r="J70" s="5">
        <v>291.10000000000002</v>
      </c>
      <c r="K70" s="5">
        <v>8073.2</v>
      </c>
      <c r="L70" s="5">
        <v>5173.6000000000004</v>
      </c>
      <c r="M70" s="5">
        <v>2779.4</v>
      </c>
      <c r="N70" s="57">
        <v>0.53722000000000003</v>
      </c>
      <c r="O70" s="5">
        <v>4444.1000000000004</v>
      </c>
      <c r="P70" s="9">
        <v>0.35</v>
      </c>
      <c r="Q70" s="5">
        <v>8155.6</v>
      </c>
      <c r="R70" s="5">
        <v>938.6</v>
      </c>
      <c r="S70" s="39">
        <v>0</v>
      </c>
      <c r="T70" s="9">
        <v>0.02</v>
      </c>
      <c r="U70" s="48">
        <v>0.32</v>
      </c>
      <c r="V70" s="58">
        <v>0.32</v>
      </c>
      <c r="Y70" s="5">
        <v>17.3</v>
      </c>
    </row>
    <row r="71" spans="1:25" x14ac:dyDescent="0.25">
      <c r="A71" s="4" t="s">
        <v>286</v>
      </c>
      <c r="B71" s="4">
        <v>31502</v>
      </c>
      <c r="C71" s="5">
        <v>73</v>
      </c>
      <c r="D71" s="5">
        <v>42.1</v>
      </c>
      <c r="E71" s="5">
        <v>419.9</v>
      </c>
      <c r="F71" s="5">
        <v>426.3</v>
      </c>
      <c r="G71" s="5">
        <v>317.5</v>
      </c>
      <c r="H71" s="5">
        <v>84.4</v>
      </c>
      <c r="I71" s="5">
        <v>0</v>
      </c>
      <c r="J71" s="5">
        <v>298.2</v>
      </c>
      <c r="K71" s="5">
        <v>8148.6</v>
      </c>
      <c r="L71" s="5">
        <v>5218.8999999999996</v>
      </c>
      <c r="M71" s="5">
        <v>2823.6</v>
      </c>
      <c r="N71" s="57">
        <v>0.54104999999999992</v>
      </c>
      <c r="O71" s="5">
        <v>4507.8999999999996</v>
      </c>
      <c r="P71" s="9">
        <v>0.66</v>
      </c>
      <c r="Q71" s="5">
        <v>8229.9</v>
      </c>
      <c r="R71" s="5">
        <v>946.8</v>
      </c>
      <c r="S71" s="39">
        <v>0</v>
      </c>
      <c r="T71" s="9">
        <v>-0.12</v>
      </c>
      <c r="U71" s="48">
        <v>0.78</v>
      </c>
      <c r="V71" s="58">
        <v>0.78</v>
      </c>
      <c r="Y71" s="5">
        <v>18.7</v>
      </c>
    </row>
    <row r="72" spans="1:25" x14ac:dyDescent="0.25">
      <c r="A72" s="4" t="s">
        <v>287</v>
      </c>
      <c r="B72" s="4">
        <v>31593</v>
      </c>
      <c r="C72" s="5">
        <v>74.5</v>
      </c>
      <c r="D72" s="5">
        <v>43.1</v>
      </c>
      <c r="E72" s="5">
        <v>425.6</v>
      </c>
      <c r="F72" s="5">
        <v>429.4</v>
      </c>
      <c r="G72" s="5">
        <v>319.5</v>
      </c>
      <c r="H72" s="5">
        <v>85.5</v>
      </c>
      <c r="I72" s="5">
        <v>0</v>
      </c>
      <c r="J72" s="5">
        <v>301.89999999999998</v>
      </c>
      <c r="K72" s="5">
        <v>8185.3</v>
      </c>
      <c r="L72" s="5">
        <v>5275.7</v>
      </c>
      <c r="M72" s="5">
        <v>2851.5</v>
      </c>
      <c r="N72" s="57">
        <v>0.54049000000000003</v>
      </c>
      <c r="O72" s="5">
        <v>4545.3</v>
      </c>
      <c r="P72" s="9">
        <v>1.75</v>
      </c>
      <c r="Q72" s="5">
        <v>8304.1</v>
      </c>
      <c r="R72" s="5">
        <v>967.5</v>
      </c>
      <c r="S72" s="39">
        <v>0</v>
      </c>
      <c r="T72" s="9">
        <v>1.33</v>
      </c>
      <c r="U72" s="48">
        <v>0.42</v>
      </c>
      <c r="V72" s="58">
        <v>0.42</v>
      </c>
      <c r="Y72" s="5">
        <v>17.899999999999999</v>
      </c>
    </row>
    <row r="73" spans="1:25" x14ac:dyDescent="0.25">
      <c r="A73" s="4" t="s">
        <v>288</v>
      </c>
      <c r="B73" s="4">
        <v>31685</v>
      </c>
      <c r="C73" s="5">
        <v>76</v>
      </c>
      <c r="D73" s="5">
        <v>44.1</v>
      </c>
      <c r="E73" s="5">
        <v>433.1</v>
      </c>
      <c r="F73" s="5">
        <v>439.5</v>
      </c>
      <c r="G73" s="5">
        <v>326.2</v>
      </c>
      <c r="H73" s="5">
        <v>86.9</v>
      </c>
      <c r="I73" s="5">
        <v>0</v>
      </c>
      <c r="J73" s="5">
        <v>306.89999999999998</v>
      </c>
      <c r="K73" s="5">
        <v>8263.6</v>
      </c>
      <c r="L73" s="5">
        <v>5369</v>
      </c>
      <c r="M73" s="5">
        <v>2917.2</v>
      </c>
      <c r="N73" s="57">
        <v>0.54334000000000005</v>
      </c>
      <c r="O73" s="5">
        <v>4607.7</v>
      </c>
      <c r="P73" s="9">
        <v>1.87</v>
      </c>
      <c r="Q73" s="5">
        <v>8378.1</v>
      </c>
      <c r="R73" s="5">
        <v>993.6</v>
      </c>
      <c r="S73" s="39">
        <v>0</v>
      </c>
      <c r="T73" s="9">
        <v>1.47</v>
      </c>
      <c r="U73" s="48">
        <v>0.4</v>
      </c>
      <c r="V73" s="58">
        <v>0.4</v>
      </c>
      <c r="Y73" s="5">
        <v>17.3</v>
      </c>
    </row>
    <row r="74" spans="1:25" x14ac:dyDescent="0.25">
      <c r="A74" s="4" t="s">
        <v>289</v>
      </c>
      <c r="B74" s="4">
        <v>31777</v>
      </c>
      <c r="C74" s="5">
        <v>77.599999999999994</v>
      </c>
      <c r="D74" s="5">
        <v>45.2</v>
      </c>
      <c r="E74" s="5">
        <v>435.8</v>
      </c>
      <c r="F74" s="5">
        <v>456</v>
      </c>
      <c r="G74" s="5">
        <v>330.4</v>
      </c>
      <c r="H74" s="5">
        <v>97.9</v>
      </c>
      <c r="I74" s="5">
        <v>0</v>
      </c>
      <c r="J74" s="5">
        <v>312.60000000000002</v>
      </c>
      <c r="K74" s="5">
        <v>8308</v>
      </c>
      <c r="L74" s="5">
        <v>5402</v>
      </c>
      <c r="M74" s="5">
        <v>2952.8</v>
      </c>
      <c r="N74" s="57">
        <v>0.54661999999999999</v>
      </c>
      <c r="O74" s="5">
        <v>4657.6000000000004</v>
      </c>
      <c r="P74" s="9">
        <v>-0.33</v>
      </c>
      <c r="Q74" s="5">
        <v>8451.7999999999993</v>
      </c>
      <c r="R74" s="5">
        <v>996.4</v>
      </c>
      <c r="S74" s="39">
        <v>0</v>
      </c>
      <c r="T74" s="9">
        <v>-0.48</v>
      </c>
      <c r="U74" s="48">
        <v>0.14000000000000001</v>
      </c>
      <c r="V74" s="58">
        <v>0.14000000000000001</v>
      </c>
      <c r="Y74" s="5">
        <v>17.2</v>
      </c>
    </row>
    <row r="75" spans="1:25" x14ac:dyDescent="0.25">
      <c r="A75" s="4" t="s">
        <v>290</v>
      </c>
      <c r="B75" s="4">
        <v>31867</v>
      </c>
      <c r="C75" s="5">
        <v>79.599999999999994</v>
      </c>
      <c r="D75" s="5">
        <v>46.2</v>
      </c>
      <c r="E75" s="5">
        <v>441.9</v>
      </c>
      <c r="F75" s="5">
        <v>450.7</v>
      </c>
      <c r="G75" s="5">
        <v>336</v>
      </c>
      <c r="H75" s="5">
        <v>98.7</v>
      </c>
      <c r="I75" s="5">
        <v>0</v>
      </c>
      <c r="J75" s="5">
        <v>317.39999999999998</v>
      </c>
      <c r="K75" s="5">
        <v>8369.9</v>
      </c>
      <c r="L75" s="5">
        <v>5407.4</v>
      </c>
      <c r="M75" s="5">
        <v>2983.5</v>
      </c>
      <c r="N75" s="57">
        <v>0.55174999999999996</v>
      </c>
      <c r="O75" s="5">
        <v>4722.2</v>
      </c>
      <c r="P75" s="9">
        <v>0.54</v>
      </c>
      <c r="Q75" s="5">
        <v>8525.1</v>
      </c>
      <c r="R75" s="5">
        <v>1008.7</v>
      </c>
      <c r="S75" s="39">
        <v>0</v>
      </c>
      <c r="T75" s="9">
        <v>0.3</v>
      </c>
      <c r="U75" s="48">
        <v>0.23</v>
      </c>
      <c r="V75" s="58">
        <v>0.23</v>
      </c>
      <c r="Y75" s="5">
        <v>17.2</v>
      </c>
    </row>
    <row r="76" spans="1:25" x14ac:dyDescent="0.25">
      <c r="A76" s="4" t="s">
        <v>291</v>
      </c>
      <c r="B76" s="4">
        <v>31958</v>
      </c>
      <c r="C76" s="5">
        <v>81.099999999999994</v>
      </c>
      <c r="D76" s="5">
        <v>47.3</v>
      </c>
      <c r="E76" s="5">
        <v>447.5</v>
      </c>
      <c r="F76" s="5">
        <v>511.7</v>
      </c>
      <c r="G76" s="5">
        <v>344.4</v>
      </c>
      <c r="H76" s="5">
        <v>111.8</v>
      </c>
      <c r="I76" s="5">
        <v>0</v>
      </c>
      <c r="J76" s="5">
        <v>321.5</v>
      </c>
      <c r="K76" s="5">
        <v>8460.2000000000007</v>
      </c>
      <c r="L76" s="5">
        <v>5481.2</v>
      </c>
      <c r="M76" s="5">
        <v>3053.3</v>
      </c>
      <c r="N76" s="57">
        <v>0.55706</v>
      </c>
      <c r="O76" s="5">
        <v>4806.2</v>
      </c>
      <c r="P76" s="9">
        <v>0.7</v>
      </c>
      <c r="Q76" s="5">
        <v>8598</v>
      </c>
      <c r="R76" s="5">
        <v>1025.2</v>
      </c>
      <c r="S76" s="39">
        <v>0</v>
      </c>
      <c r="T76" s="9">
        <v>0.6</v>
      </c>
      <c r="U76" s="48">
        <v>0.1</v>
      </c>
      <c r="V76" s="58">
        <v>0.1</v>
      </c>
      <c r="Y76" s="5">
        <v>17.7</v>
      </c>
    </row>
    <row r="77" spans="1:25" x14ac:dyDescent="0.25">
      <c r="A77" s="4" t="s">
        <v>292</v>
      </c>
      <c r="B77" s="4">
        <v>32050</v>
      </c>
      <c r="C77" s="5">
        <v>82.3</v>
      </c>
      <c r="D77" s="5">
        <v>48.4</v>
      </c>
      <c r="E77" s="5">
        <v>449.4</v>
      </c>
      <c r="F77" s="5">
        <v>489</v>
      </c>
      <c r="G77" s="5">
        <v>352.4</v>
      </c>
      <c r="H77" s="5">
        <v>116.2</v>
      </c>
      <c r="I77" s="5">
        <v>0</v>
      </c>
      <c r="J77" s="5">
        <v>326.3</v>
      </c>
      <c r="K77" s="5">
        <v>8533.6</v>
      </c>
      <c r="L77" s="5">
        <v>5543.7</v>
      </c>
      <c r="M77" s="5">
        <v>3117.4</v>
      </c>
      <c r="N77" s="57">
        <v>0.56232000000000004</v>
      </c>
      <c r="O77" s="5">
        <v>4884.6000000000004</v>
      </c>
      <c r="P77" s="9">
        <v>0.13</v>
      </c>
      <c r="Q77" s="5">
        <v>8670.7000000000007</v>
      </c>
      <c r="R77" s="5">
        <v>1036.2</v>
      </c>
      <c r="S77" s="39">
        <v>0</v>
      </c>
      <c r="T77" s="9">
        <v>-0.02</v>
      </c>
      <c r="U77" s="48">
        <v>0.15</v>
      </c>
      <c r="V77" s="58">
        <v>0.15</v>
      </c>
      <c r="Y77" s="5">
        <v>18</v>
      </c>
    </row>
    <row r="78" spans="1:25" x14ac:dyDescent="0.25">
      <c r="A78" s="4" t="s">
        <v>293</v>
      </c>
      <c r="B78" s="4">
        <v>32142</v>
      </c>
      <c r="C78" s="5">
        <v>83.3</v>
      </c>
      <c r="D78" s="5">
        <v>49.4</v>
      </c>
      <c r="E78" s="5">
        <v>452.8</v>
      </c>
      <c r="F78" s="5">
        <v>507</v>
      </c>
      <c r="G78" s="5">
        <v>357.4</v>
      </c>
      <c r="H78" s="5">
        <v>110.7</v>
      </c>
      <c r="I78" s="5">
        <v>0</v>
      </c>
      <c r="J78" s="5">
        <v>333.3</v>
      </c>
      <c r="K78" s="5">
        <v>8680.2000000000007</v>
      </c>
      <c r="L78" s="5">
        <v>5555.5</v>
      </c>
      <c r="M78" s="5">
        <v>3150.9</v>
      </c>
      <c r="N78" s="57">
        <v>0.56718000000000002</v>
      </c>
      <c r="O78" s="5">
        <v>5008</v>
      </c>
      <c r="P78" s="9">
        <v>1.33</v>
      </c>
      <c r="Q78" s="5">
        <v>8743.1</v>
      </c>
      <c r="R78" s="5">
        <v>1056</v>
      </c>
      <c r="S78" s="39">
        <v>0</v>
      </c>
      <c r="T78" s="9">
        <v>0.75</v>
      </c>
      <c r="U78" s="48">
        <v>0.57999999999999996</v>
      </c>
      <c r="V78" s="58">
        <v>0.57999999999999996</v>
      </c>
      <c r="Y78" s="5">
        <v>18.100000000000001</v>
      </c>
    </row>
    <row r="79" spans="1:25" x14ac:dyDescent="0.25">
      <c r="A79" s="4" t="s">
        <v>294</v>
      </c>
      <c r="B79" s="4">
        <v>32233</v>
      </c>
      <c r="C79" s="5">
        <v>83.4</v>
      </c>
      <c r="D79" s="5">
        <v>50.9</v>
      </c>
      <c r="E79" s="5">
        <v>470.3</v>
      </c>
      <c r="F79" s="5">
        <v>502.1</v>
      </c>
      <c r="G79" s="5">
        <v>365.2</v>
      </c>
      <c r="H79" s="5">
        <v>108</v>
      </c>
      <c r="I79" s="5">
        <v>0</v>
      </c>
      <c r="J79" s="5">
        <v>352.7</v>
      </c>
      <c r="K79" s="5">
        <v>8725</v>
      </c>
      <c r="L79" s="5">
        <v>5653.6</v>
      </c>
      <c r="M79" s="5">
        <v>3231.9</v>
      </c>
      <c r="N79" s="57">
        <v>0.57164999999999999</v>
      </c>
      <c r="O79" s="5">
        <v>5073.3999999999996</v>
      </c>
      <c r="P79" s="9">
        <v>-0.67</v>
      </c>
      <c r="Q79" s="5">
        <v>8815.4</v>
      </c>
      <c r="R79" s="5">
        <v>1056.9000000000001</v>
      </c>
      <c r="S79" s="39">
        <v>0</v>
      </c>
      <c r="T79" s="9">
        <v>-1.1499999999999999</v>
      </c>
      <c r="U79" s="48">
        <v>0.48</v>
      </c>
      <c r="V79" s="58">
        <v>0.48</v>
      </c>
      <c r="Y79" s="5">
        <v>16.7</v>
      </c>
    </row>
    <row r="80" spans="1:25" x14ac:dyDescent="0.25">
      <c r="A80" s="4" t="s">
        <v>295</v>
      </c>
      <c r="B80" s="4">
        <v>32324</v>
      </c>
      <c r="C80" s="5">
        <v>85</v>
      </c>
      <c r="D80" s="5">
        <v>52.2</v>
      </c>
      <c r="E80" s="5">
        <v>473.4</v>
      </c>
      <c r="F80" s="5">
        <v>497.8</v>
      </c>
      <c r="G80" s="5">
        <v>372.5</v>
      </c>
      <c r="H80" s="5">
        <v>115.3</v>
      </c>
      <c r="I80" s="5">
        <v>0</v>
      </c>
      <c r="J80" s="5">
        <v>360</v>
      </c>
      <c r="K80" s="5">
        <v>8839.6</v>
      </c>
      <c r="L80" s="5">
        <v>5695.3</v>
      </c>
      <c r="M80" s="5">
        <v>3291.7</v>
      </c>
      <c r="N80" s="57">
        <v>0.57796999999999998</v>
      </c>
      <c r="O80" s="5">
        <v>5190</v>
      </c>
      <c r="P80" s="9">
        <v>0.28999999999999998</v>
      </c>
      <c r="Q80" s="5">
        <v>8887.6</v>
      </c>
      <c r="R80" s="5">
        <v>1070.4000000000001</v>
      </c>
      <c r="S80" s="39">
        <v>0</v>
      </c>
      <c r="T80" s="9">
        <v>-0.26</v>
      </c>
      <c r="U80" s="48">
        <v>0.55000000000000004</v>
      </c>
      <c r="V80" s="58">
        <v>0.55000000000000004</v>
      </c>
      <c r="Y80" s="5">
        <v>16.600000000000001</v>
      </c>
    </row>
    <row r="81" spans="1:25" x14ac:dyDescent="0.25">
      <c r="A81" s="4" t="s">
        <v>296</v>
      </c>
      <c r="B81" s="4">
        <v>32416</v>
      </c>
      <c r="C81" s="5">
        <v>87</v>
      </c>
      <c r="D81" s="5">
        <v>53.7</v>
      </c>
      <c r="E81" s="5">
        <v>478.8</v>
      </c>
      <c r="F81" s="5">
        <v>506.7</v>
      </c>
      <c r="G81" s="5">
        <v>377.5</v>
      </c>
      <c r="H81" s="5">
        <v>125.1</v>
      </c>
      <c r="I81" s="5">
        <v>0</v>
      </c>
      <c r="J81" s="5">
        <v>366.2</v>
      </c>
      <c r="K81" s="5">
        <v>8891.4</v>
      </c>
      <c r="L81" s="5">
        <v>5745.9</v>
      </c>
      <c r="M81" s="5">
        <v>3361.9</v>
      </c>
      <c r="N81" s="57">
        <v>0.58509</v>
      </c>
      <c r="O81" s="5">
        <v>5282.8</v>
      </c>
      <c r="P81" s="9">
        <v>0.03</v>
      </c>
      <c r="Q81" s="5">
        <v>8959.5</v>
      </c>
      <c r="R81" s="5">
        <v>1078.2</v>
      </c>
      <c r="S81" s="39">
        <v>0</v>
      </c>
      <c r="T81" s="9">
        <v>-0.16</v>
      </c>
      <c r="U81" s="48">
        <v>0.2</v>
      </c>
      <c r="V81" s="58">
        <v>0.2</v>
      </c>
      <c r="Y81" s="5">
        <v>17.5</v>
      </c>
    </row>
    <row r="82" spans="1:25" x14ac:dyDescent="0.25">
      <c r="A82" s="4" t="s">
        <v>297</v>
      </c>
      <c r="B82" s="4">
        <v>32508</v>
      </c>
      <c r="C82" s="5">
        <v>89.7</v>
      </c>
      <c r="D82" s="5">
        <v>55.4</v>
      </c>
      <c r="E82" s="5">
        <v>484.9</v>
      </c>
      <c r="F82" s="5">
        <v>517.20000000000005</v>
      </c>
      <c r="G82" s="5">
        <v>382.6</v>
      </c>
      <c r="H82" s="5">
        <v>130.9</v>
      </c>
      <c r="I82" s="5">
        <v>0</v>
      </c>
      <c r="J82" s="5">
        <v>373.7</v>
      </c>
      <c r="K82" s="5">
        <v>9009.9</v>
      </c>
      <c r="L82" s="5">
        <v>5811.3</v>
      </c>
      <c r="M82" s="5">
        <v>3434.5</v>
      </c>
      <c r="N82" s="57">
        <v>0.59101000000000004</v>
      </c>
      <c r="O82" s="5">
        <v>5399.5</v>
      </c>
      <c r="P82" s="9">
        <v>1.62</v>
      </c>
      <c r="Q82" s="5">
        <v>9031.2999999999993</v>
      </c>
      <c r="R82" s="5">
        <v>1109.9000000000001</v>
      </c>
      <c r="S82" s="39">
        <v>0</v>
      </c>
      <c r="T82" s="9">
        <v>1.0900000000000001</v>
      </c>
      <c r="U82" s="48">
        <v>0.52</v>
      </c>
      <c r="V82" s="58">
        <v>0.52</v>
      </c>
      <c r="Y82" s="5">
        <v>18.600000000000001</v>
      </c>
    </row>
    <row r="83" spans="1:25" x14ac:dyDescent="0.25">
      <c r="A83" s="4" t="s">
        <v>298</v>
      </c>
      <c r="B83" s="4">
        <v>32598</v>
      </c>
      <c r="C83" s="5">
        <v>93.8</v>
      </c>
      <c r="D83" s="5">
        <v>57.4</v>
      </c>
      <c r="E83" s="5">
        <v>508.2</v>
      </c>
      <c r="F83" s="5">
        <v>552.9</v>
      </c>
      <c r="G83" s="5">
        <v>391</v>
      </c>
      <c r="H83" s="5">
        <v>132.69999999999999</v>
      </c>
      <c r="I83" s="5">
        <v>0</v>
      </c>
      <c r="J83" s="5">
        <v>379.7</v>
      </c>
      <c r="K83" s="5">
        <v>9101.5</v>
      </c>
      <c r="L83" s="5">
        <v>5838.2</v>
      </c>
      <c r="M83" s="5">
        <v>3490.2</v>
      </c>
      <c r="N83" s="57">
        <v>0.59780999999999995</v>
      </c>
      <c r="O83" s="5">
        <v>5511.3</v>
      </c>
      <c r="P83" s="9">
        <v>-0.34</v>
      </c>
      <c r="Q83" s="5">
        <v>9102.7000000000007</v>
      </c>
      <c r="R83" s="5">
        <v>1116.5999999999999</v>
      </c>
      <c r="S83" s="39">
        <v>0</v>
      </c>
      <c r="T83" s="9">
        <v>-0.69</v>
      </c>
      <c r="U83" s="48">
        <v>0.35</v>
      </c>
      <c r="V83" s="58">
        <v>0.35</v>
      </c>
      <c r="Y83" s="5">
        <v>21.2</v>
      </c>
    </row>
    <row r="84" spans="1:25" x14ac:dyDescent="0.25">
      <c r="A84" s="4" t="s">
        <v>299</v>
      </c>
      <c r="B84" s="4">
        <v>32689</v>
      </c>
      <c r="C84" s="5">
        <v>96.9</v>
      </c>
      <c r="D84" s="5">
        <v>59.6</v>
      </c>
      <c r="E84" s="5">
        <v>515.70000000000005</v>
      </c>
      <c r="F84" s="5">
        <v>566.70000000000005</v>
      </c>
      <c r="G84" s="5">
        <v>397.5</v>
      </c>
      <c r="H84" s="5">
        <v>118.7</v>
      </c>
      <c r="I84" s="5">
        <v>0</v>
      </c>
      <c r="J84" s="5">
        <v>384.3</v>
      </c>
      <c r="K84" s="5">
        <v>9171</v>
      </c>
      <c r="L84" s="5">
        <v>5865.5</v>
      </c>
      <c r="M84" s="5">
        <v>3553.8</v>
      </c>
      <c r="N84" s="57">
        <v>0.60587999999999997</v>
      </c>
      <c r="O84" s="5">
        <v>5612.5</v>
      </c>
      <c r="P84" s="9">
        <v>1.26</v>
      </c>
      <c r="Q84" s="5">
        <v>9174.5</v>
      </c>
      <c r="R84" s="5">
        <v>1145.8</v>
      </c>
      <c r="S84" s="39">
        <v>0</v>
      </c>
      <c r="T84" s="9">
        <v>0.78</v>
      </c>
      <c r="U84" s="48">
        <v>0.48</v>
      </c>
      <c r="V84" s="58">
        <v>0.48</v>
      </c>
      <c r="Y84" s="5">
        <v>22.1</v>
      </c>
    </row>
    <row r="85" spans="1:25" x14ac:dyDescent="0.25">
      <c r="A85" s="4" t="s">
        <v>300</v>
      </c>
      <c r="B85" s="4">
        <v>32781</v>
      </c>
      <c r="C85" s="5">
        <v>99.7</v>
      </c>
      <c r="D85" s="5">
        <v>61.9</v>
      </c>
      <c r="E85" s="5">
        <v>524.70000000000005</v>
      </c>
      <c r="F85" s="5">
        <v>571.6</v>
      </c>
      <c r="G85" s="5">
        <v>403.9</v>
      </c>
      <c r="H85" s="5">
        <v>114.4</v>
      </c>
      <c r="I85" s="5">
        <v>0</v>
      </c>
      <c r="J85" s="5">
        <v>388.9</v>
      </c>
      <c r="K85" s="5">
        <v>9238.9</v>
      </c>
      <c r="L85" s="5">
        <v>5922.3</v>
      </c>
      <c r="M85" s="5">
        <v>3609.4</v>
      </c>
      <c r="N85" s="57">
        <v>0.60946</v>
      </c>
      <c r="O85" s="5">
        <v>5695.4</v>
      </c>
      <c r="P85" s="9">
        <v>0.75</v>
      </c>
      <c r="Q85" s="5">
        <v>9245.7000000000007</v>
      </c>
      <c r="R85" s="5">
        <v>1164.5999999999999</v>
      </c>
      <c r="S85" s="39">
        <v>0</v>
      </c>
      <c r="T85" s="9">
        <v>0.32</v>
      </c>
      <c r="U85" s="48">
        <v>0.42</v>
      </c>
      <c r="V85" s="58">
        <v>0.42</v>
      </c>
      <c r="Y85" s="5">
        <v>21.5</v>
      </c>
    </row>
    <row r="86" spans="1:25" x14ac:dyDescent="0.25">
      <c r="A86" s="4" t="s">
        <v>301</v>
      </c>
      <c r="B86" s="4">
        <v>32873</v>
      </c>
      <c r="C86" s="5">
        <v>102.3</v>
      </c>
      <c r="D86" s="5">
        <v>64.400000000000006</v>
      </c>
      <c r="E86" s="5">
        <v>535.79999999999995</v>
      </c>
      <c r="F86" s="5">
        <v>579.79999999999995</v>
      </c>
      <c r="G86" s="5">
        <v>403</v>
      </c>
      <c r="H86" s="5">
        <v>113.5</v>
      </c>
      <c r="I86" s="5">
        <v>0</v>
      </c>
      <c r="J86" s="5">
        <v>394.9</v>
      </c>
      <c r="K86" s="5">
        <v>9257.1</v>
      </c>
      <c r="L86" s="5">
        <v>5948</v>
      </c>
      <c r="M86" s="5">
        <v>3653.7</v>
      </c>
      <c r="N86" s="57">
        <v>0.61426999999999998</v>
      </c>
      <c r="O86" s="5">
        <v>5747.2</v>
      </c>
      <c r="P86" s="9">
        <v>0.42</v>
      </c>
      <c r="Q86" s="5">
        <v>9316</v>
      </c>
      <c r="R86" s="5">
        <v>1180.5</v>
      </c>
      <c r="S86" s="39">
        <v>0</v>
      </c>
      <c r="T86" s="9">
        <v>-0.17</v>
      </c>
      <c r="U86" s="48">
        <v>0.59</v>
      </c>
      <c r="V86" s="58">
        <v>0.59</v>
      </c>
      <c r="Y86" s="5">
        <v>21.8</v>
      </c>
    </row>
    <row r="87" spans="1:25" x14ac:dyDescent="0.25">
      <c r="A87" s="4" t="s">
        <v>302</v>
      </c>
      <c r="B87" s="4">
        <v>32963</v>
      </c>
      <c r="C87" s="5">
        <v>104.3</v>
      </c>
      <c r="D87" s="5">
        <v>66.599999999999994</v>
      </c>
      <c r="E87" s="5">
        <v>556.20000000000005</v>
      </c>
      <c r="F87" s="5">
        <v>582.5</v>
      </c>
      <c r="G87" s="5">
        <v>419.5</v>
      </c>
      <c r="H87" s="5">
        <v>112.5</v>
      </c>
      <c r="I87" s="5">
        <v>0</v>
      </c>
      <c r="J87" s="5">
        <v>403.5</v>
      </c>
      <c r="K87" s="5">
        <v>9358.2999999999993</v>
      </c>
      <c r="L87" s="5">
        <v>5998.1</v>
      </c>
      <c r="M87" s="5">
        <v>3737.9</v>
      </c>
      <c r="N87" s="57">
        <v>0.62319000000000002</v>
      </c>
      <c r="O87" s="5">
        <v>5872.7</v>
      </c>
      <c r="P87" s="9">
        <v>1.33</v>
      </c>
      <c r="Q87" s="5">
        <v>9385.1</v>
      </c>
      <c r="R87" s="5">
        <v>1212.5</v>
      </c>
      <c r="S87" s="39">
        <v>0</v>
      </c>
      <c r="T87" s="9">
        <v>0.63</v>
      </c>
      <c r="U87" s="48">
        <v>0.69</v>
      </c>
      <c r="V87" s="58">
        <v>0.69</v>
      </c>
      <c r="Y87" s="5">
        <v>22.6</v>
      </c>
    </row>
    <row r="88" spans="1:25" x14ac:dyDescent="0.25">
      <c r="A88" s="4" t="s">
        <v>303</v>
      </c>
      <c r="B88" s="4">
        <v>33054</v>
      </c>
      <c r="C88" s="5">
        <v>106.5</v>
      </c>
      <c r="D88" s="5">
        <v>70.3</v>
      </c>
      <c r="E88" s="5">
        <v>567.5</v>
      </c>
      <c r="F88" s="5">
        <v>594.6</v>
      </c>
      <c r="G88" s="5">
        <v>419.5</v>
      </c>
      <c r="H88" s="5">
        <v>116.8</v>
      </c>
      <c r="I88" s="5">
        <v>0</v>
      </c>
      <c r="J88" s="5">
        <v>408.8</v>
      </c>
      <c r="K88" s="5">
        <v>9392.2999999999993</v>
      </c>
      <c r="L88" s="5">
        <v>6016.3</v>
      </c>
      <c r="M88" s="5">
        <v>3783.4</v>
      </c>
      <c r="N88" s="57">
        <v>0.62885999999999997</v>
      </c>
      <c r="O88" s="5">
        <v>5960</v>
      </c>
      <c r="P88" s="9">
        <v>0.13</v>
      </c>
      <c r="Q88" s="5">
        <v>9452.5</v>
      </c>
      <c r="R88" s="5">
        <v>1230.7</v>
      </c>
      <c r="S88" s="39">
        <v>0</v>
      </c>
      <c r="T88" s="9">
        <v>0.05</v>
      </c>
      <c r="U88" s="48">
        <v>0.08</v>
      </c>
      <c r="V88" s="58">
        <v>0.08</v>
      </c>
      <c r="Y88" s="5">
        <v>23.2</v>
      </c>
    </row>
    <row r="89" spans="1:25" x14ac:dyDescent="0.25">
      <c r="A89" s="4" t="s">
        <v>304</v>
      </c>
      <c r="B89" s="4">
        <v>33146</v>
      </c>
      <c r="C89" s="5">
        <v>108.7</v>
      </c>
      <c r="D89" s="5">
        <v>74.900000000000006</v>
      </c>
      <c r="E89" s="5">
        <v>578.1</v>
      </c>
      <c r="F89" s="5">
        <v>600.70000000000005</v>
      </c>
      <c r="G89" s="5">
        <v>426.8</v>
      </c>
      <c r="H89" s="5">
        <v>119.9</v>
      </c>
      <c r="I89" s="5">
        <v>0</v>
      </c>
      <c r="J89" s="5">
        <v>416.6</v>
      </c>
      <c r="K89" s="5">
        <v>9398.5</v>
      </c>
      <c r="L89" s="5">
        <v>6040.2</v>
      </c>
      <c r="M89" s="5">
        <v>3846.7</v>
      </c>
      <c r="N89" s="57">
        <v>0.63685000000000003</v>
      </c>
      <c r="O89" s="5">
        <v>6015.1</v>
      </c>
      <c r="P89" s="9">
        <v>0.13</v>
      </c>
      <c r="Q89" s="5">
        <v>9518.4</v>
      </c>
      <c r="R89" s="5">
        <v>1242.5999999999999</v>
      </c>
      <c r="S89" s="39">
        <v>0</v>
      </c>
      <c r="T89" s="9">
        <v>-0.17</v>
      </c>
      <c r="U89" s="48">
        <v>0.3</v>
      </c>
      <c r="V89" s="58">
        <v>0.3</v>
      </c>
      <c r="Y89" s="5">
        <v>24.7</v>
      </c>
    </row>
    <row r="90" spans="1:25" x14ac:dyDescent="0.25">
      <c r="A90" s="4" t="s">
        <v>305</v>
      </c>
      <c r="B90" s="4">
        <v>33238</v>
      </c>
      <c r="C90" s="5">
        <v>111</v>
      </c>
      <c r="D90" s="5">
        <v>80.7</v>
      </c>
      <c r="E90" s="5">
        <v>596.79999999999995</v>
      </c>
      <c r="F90" s="5">
        <v>600.79999999999995</v>
      </c>
      <c r="G90" s="5">
        <v>434.2</v>
      </c>
      <c r="H90" s="5">
        <v>118.8</v>
      </c>
      <c r="I90" s="5">
        <v>0</v>
      </c>
      <c r="J90" s="5">
        <v>419.4</v>
      </c>
      <c r="K90" s="5">
        <v>9312.9</v>
      </c>
      <c r="L90" s="5">
        <v>5994.2</v>
      </c>
      <c r="M90" s="5">
        <v>3867.9</v>
      </c>
      <c r="N90" s="57">
        <v>0.64527000000000001</v>
      </c>
      <c r="O90" s="5">
        <v>6004.7</v>
      </c>
      <c r="P90" s="9">
        <v>0.55000000000000004</v>
      </c>
      <c r="Q90" s="5">
        <v>9582.9</v>
      </c>
      <c r="R90" s="5">
        <v>1268.5</v>
      </c>
      <c r="S90" s="39">
        <v>1</v>
      </c>
      <c r="T90" s="9">
        <v>0.05</v>
      </c>
      <c r="U90" s="48">
        <v>0.51</v>
      </c>
      <c r="V90" s="58">
        <v>0.51</v>
      </c>
      <c r="Y90" s="5">
        <v>24</v>
      </c>
    </row>
    <row r="91" spans="1:25" x14ac:dyDescent="0.25">
      <c r="A91" s="4" t="s">
        <v>306</v>
      </c>
      <c r="B91" s="4">
        <v>33328</v>
      </c>
      <c r="C91" s="5">
        <v>112.9</v>
      </c>
      <c r="D91" s="5">
        <v>83.7</v>
      </c>
      <c r="E91" s="5">
        <v>622.5</v>
      </c>
      <c r="F91" s="5">
        <v>580.79999999999995</v>
      </c>
      <c r="G91" s="5">
        <v>444</v>
      </c>
      <c r="H91" s="5">
        <v>115.3</v>
      </c>
      <c r="I91" s="5">
        <v>0</v>
      </c>
      <c r="J91" s="5">
        <v>423</v>
      </c>
      <c r="K91" s="5">
        <v>9269.4</v>
      </c>
      <c r="L91" s="5">
        <v>5971.7</v>
      </c>
      <c r="M91" s="5">
        <v>3873.6</v>
      </c>
      <c r="N91" s="57">
        <v>0.64866000000000001</v>
      </c>
      <c r="O91" s="5">
        <v>6035.2</v>
      </c>
      <c r="P91" s="9">
        <v>0.49</v>
      </c>
      <c r="Q91" s="5">
        <v>9645.2000000000007</v>
      </c>
      <c r="R91" s="5">
        <v>1284.2</v>
      </c>
      <c r="S91" s="39">
        <v>1</v>
      </c>
      <c r="T91" s="9">
        <v>0.43</v>
      </c>
      <c r="U91" s="48">
        <v>7.0000000000000007E-2</v>
      </c>
      <c r="V91" s="58">
        <v>7.0000000000000007E-2</v>
      </c>
      <c r="Y91" s="5">
        <v>21.5</v>
      </c>
    </row>
    <row r="92" spans="1:25" x14ac:dyDescent="0.25">
      <c r="A92" s="4" t="s">
        <v>307</v>
      </c>
      <c r="B92" s="4">
        <v>33419</v>
      </c>
      <c r="C92" s="5">
        <v>115.7</v>
      </c>
      <c r="D92" s="5">
        <v>93.1</v>
      </c>
      <c r="E92" s="5">
        <v>643.5</v>
      </c>
      <c r="F92" s="5">
        <v>585.9</v>
      </c>
      <c r="G92" s="5">
        <v>451.6</v>
      </c>
      <c r="H92" s="5">
        <v>110.9</v>
      </c>
      <c r="I92" s="5">
        <v>0</v>
      </c>
      <c r="J92" s="5">
        <v>429.7</v>
      </c>
      <c r="K92" s="5">
        <v>9341.6</v>
      </c>
      <c r="L92" s="5">
        <v>6021.2</v>
      </c>
      <c r="M92" s="5">
        <v>3926.9</v>
      </c>
      <c r="N92" s="57">
        <v>0.65218999999999994</v>
      </c>
      <c r="O92" s="5">
        <v>6126.9</v>
      </c>
      <c r="P92" s="9">
        <v>0.35</v>
      </c>
      <c r="Q92" s="5">
        <v>9705.5</v>
      </c>
      <c r="R92" s="5">
        <v>1296.5999999999999</v>
      </c>
      <c r="S92" s="39">
        <v>0</v>
      </c>
      <c r="T92" s="9">
        <v>0.16</v>
      </c>
      <c r="U92" s="48">
        <v>0.19</v>
      </c>
      <c r="V92" s="58">
        <v>0.19</v>
      </c>
      <c r="Y92" s="5">
        <v>20.8</v>
      </c>
    </row>
    <row r="93" spans="1:25" x14ac:dyDescent="0.25">
      <c r="A93" s="4" t="s">
        <v>308</v>
      </c>
      <c r="B93" s="4">
        <v>33511</v>
      </c>
      <c r="C93" s="5">
        <v>118.9</v>
      </c>
      <c r="D93" s="5">
        <v>98.4</v>
      </c>
      <c r="E93" s="5">
        <v>653.79999999999995</v>
      </c>
      <c r="F93" s="5">
        <v>590.20000000000005</v>
      </c>
      <c r="G93" s="5">
        <v>461.3</v>
      </c>
      <c r="H93" s="5">
        <v>111.9</v>
      </c>
      <c r="I93" s="5">
        <v>0</v>
      </c>
      <c r="J93" s="5">
        <v>435.6</v>
      </c>
      <c r="K93" s="5">
        <v>9388.7999999999993</v>
      </c>
      <c r="L93" s="5">
        <v>6051.2</v>
      </c>
      <c r="M93" s="5">
        <v>3973.3</v>
      </c>
      <c r="N93" s="57">
        <v>0.65661000000000003</v>
      </c>
      <c r="O93" s="5">
        <v>6205.9</v>
      </c>
      <c r="P93" s="9">
        <v>-0.23</v>
      </c>
      <c r="Q93" s="5">
        <v>9764.7000000000007</v>
      </c>
      <c r="R93" s="5">
        <v>1306.3</v>
      </c>
      <c r="S93" s="39">
        <v>0</v>
      </c>
      <c r="T93" s="9">
        <v>-0.5</v>
      </c>
      <c r="U93" s="48">
        <v>0.27</v>
      </c>
      <c r="V93" s="58">
        <v>0.27</v>
      </c>
      <c r="Y93" s="5">
        <v>20.5</v>
      </c>
    </row>
    <row r="94" spans="1:25" x14ac:dyDescent="0.25">
      <c r="A94" s="4" t="s">
        <v>309</v>
      </c>
      <c r="B94" s="4">
        <v>33603</v>
      </c>
      <c r="C94" s="5">
        <v>122.5</v>
      </c>
      <c r="D94" s="5">
        <v>112.5</v>
      </c>
      <c r="E94" s="5">
        <v>682.3</v>
      </c>
      <c r="F94" s="5">
        <v>598.70000000000005</v>
      </c>
      <c r="G94" s="5">
        <v>471.5</v>
      </c>
      <c r="H94" s="5">
        <v>113.1</v>
      </c>
      <c r="I94" s="5">
        <v>0</v>
      </c>
      <c r="J94" s="5">
        <v>440.6</v>
      </c>
      <c r="K94" s="5">
        <v>9421.6</v>
      </c>
      <c r="L94" s="5">
        <v>6048.2</v>
      </c>
      <c r="M94" s="5">
        <v>4000</v>
      </c>
      <c r="N94" s="57">
        <v>0.66135999999999995</v>
      </c>
      <c r="O94" s="5">
        <v>6264.5</v>
      </c>
      <c r="P94" s="9">
        <v>-0.61</v>
      </c>
      <c r="Q94" s="5">
        <v>9823.2999999999993</v>
      </c>
      <c r="R94" s="5">
        <v>1308.8</v>
      </c>
      <c r="S94" s="39">
        <v>0</v>
      </c>
      <c r="T94" s="9">
        <v>-0.94</v>
      </c>
      <c r="U94" s="48">
        <v>0.33</v>
      </c>
      <c r="V94" s="58">
        <v>0.33</v>
      </c>
      <c r="Y94" s="5">
        <v>20.3</v>
      </c>
    </row>
    <row r="95" spans="1:25" x14ac:dyDescent="0.25">
      <c r="A95" s="4" t="s">
        <v>310</v>
      </c>
      <c r="B95" s="4">
        <v>33694</v>
      </c>
      <c r="C95" s="5">
        <v>127.2</v>
      </c>
      <c r="D95" s="5">
        <v>108.3</v>
      </c>
      <c r="E95" s="5">
        <v>710.5</v>
      </c>
      <c r="F95" s="5">
        <v>588.9</v>
      </c>
      <c r="G95" s="5">
        <v>476.4</v>
      </c>
      <c r="H95" s="5">
        <v>125</v>
      </c>
      <c r="I95" s="5">
        <v>0</v>
      </c>
      <c r="J95" s="5">
        <v>452.5</v>
      </c>
      <c r="K95" s="5">
        <v>9534.2999999999993</v>
      </c>
      <c r="L95" s="5">
        <v>6161.4</v>
      </c>
      <c r="M95" s="5">
        <v>4100.3999999999996</v>
      </c>
      <c r="N95" s="57">
        <v>0.66549999999999998</v>
      </c>
      <c r="O95" s="5">
        <v>6363.1</v>
      </c>
      <c r="P95" s="9">
        <v>0.77</v>
      </c>
      <c r="Q95" s="5">
        <v>9881.9</v>
      </c>
      <c r="R95" s="5">
        <v>1326.4</v>
      </c>
      <c r="S95" s="39">
        <v>0</v>
      </c>
      <c r="T95" s="9">
        <v>0.15</v>
      </c>
      <c r="U95" s="48">
        <v>0.61</v>
      </c>
      <c r="V95" s="58">
        <v>0.61</v>
      </c>
      <c r="Y95" s="5">
        <v>17.8</v>
      </c>
    </row>
    <row r="96" spans="1:25" x14ac:dyDescent="0.25">
      <c r="A96" s="4" t="s">
        <v>311</v>
      </c>
      <c r="B96" s="4">
        <v>33785</v>
      </c>
      <c r="C96" s="5">
        <v>131</v>
      </c>
      <c r="D96" s="5">
        <v>115.4</v>
      </c>
      <c r="E96" s="5">
        <v>729.1</v>
      </c>
      <c r="F96" s="5">
        <v>607.20000000000005</v>
      </c>
      <c r="G96" s="5">
        <v>481.2</v>
      </c>
      <c r="H96" s="5">
        <v>126.8</v>
      </c>
      <c r="I96" s="5">
        <v>0</v>
      </c>
      <c r="J96" s="5">
        <v>458.1</v>
      </c>
      <c r="K96" s="5">
        <v>9637.7000000000007</v>
      </c>
      <c r="L96" s="5">
        <v>6203.2</v>
      </c>
      <c r="M96" s="5">
        <v>4155.7</v>
      </c>
      <c r="N96" s="57">
        <v>0.66992000000000007</v>
      </c>
      <c r="O96" s="5">
        <v>6470.8</v>
      </c>
      <c r="P96" s="9">
        <v>-0.14000000000000001</v>
      </c>
      <c r="Q96" s="5">
        <v>9940.4</v>
      </c>
      <c r="R96" s="5">
        <v>1334.8</v>
      </c>
      <c r="S96" s="39">
        <v>0</v>
      </c>
      <c r="T96" s="9">
        <v>-7.0000000000000007E-2</v>
      </c>
      <c r="U96" s="48">
        <v>-0.06</v>
      </c>
      <c r="V96" s="58">
        <v>-0.06</v>
      </c>
      <c r="Y96" s="5">
        <v>17.399999999999999</v>
      </c>
    </row>
    <row r="97" spans="1:25" x14ac:dyDescent="0.25">
      <c r="A97" s="4" t="s">
        <v>312</v>
      </c>
      <c r="B97" s="4">
        <v>33877</v>
      </c>
      <c r="C97" s="5">
        <v>134.5</v>
      </c>
      <c r="D97" s="5">
        <v>120.6</v>
      </c>
      <c r="E97" s="5">
        <v>741.3</v>
      </c>
      <c r="F97" s="5">
        <v>616.20000000000005</v>
      </c>
      <c r="G97" s="5">
        <v>486</v>
      </c>
      <c r="H97" s="5">
        <v>122.1</v>
      </c>
      <c r="I97" s="5">
        <v>0</v>
      </c>
      <c r="J97" s="5">
        <v>461.2</v>
      </c>
      <c r="K97" s="5">
        <v>9733</v>
      </c>
      <c r="L97" s="5">
        <v>6269.7</v>
      </c>
      <c r="M97" s="5">
        <v>4227</v>
      </c>
      <c r="N97" s="57">
        <v>0.67418999999999996</v>
      </c>
      <c r="O97" s="5">
        <v>6566.6</v>
      </c>
      <c r="P97" s="9">
        <v>0.55000000000000004</v>
      </c>
      <c r="Q97" s="5">
        <v>9999.2000000000007</v>
      </c>
      <c r="R97" s="5">
        <v>1354</v>
      </c>
      <c r="S97" s="39">
        <v>0</v>
      </c>
      <c r="T97" s="9">
        <v>0.52</v>
      </c>
      <c r="U97" s="48">
        <v>0.03</v>
      </c>
      <c r="V97" s="58">
        <v>0.03</v>
      </c>
      <c r="Y97" s="5">
        <v>16.2</v>
      </c>
    </row>
    <row r="98" spans="1:25" x14ac:dyDescent="0.25">
      <c r="A98" s="4" t="s">
        <v>313</v>
      </c>
      <c r="B98" s="4">
        <v>33969</v>
      </c>
      <c r="C98" s="5">
        <v>137.69999999999999</v>
      </c>
      <c r="D98" s="5">
        <v>120.8</v>
      </c>
      <c r="E98" s="5">
        <v>746</v>
      </c>
      <c r="F98" s="5">
        <v>638.9</v>
      </c>
      <c r="G98" s="5">
        <v>489.9</v>
      </c>
      <c r="H98" s="5">
        <v>131.6</v>
      </c>
      <c r="I98" s="5">
        <v>0</v>
      </c>
      <c r="J98" s="5">
        <v>456.5</v>
      </c>
      <c r="K98" s="5">
        <v>9834.5</v>
      </c>
      <c r="L98" s="5">
        <v>6344.4</v>
      </c>
      <c r="M98" s="5">
        <v>4307.2</v>
      </c>
      <c r="N98" s="57">
        <v>0.67888999999999999</v>
      </c>
      <c r="O98" s="5">
        <v>6680.8</v>
      </c>
      <c r="P98" s="9">
        <v>0.01</v>
      </c>
      <c r="Q98" s="5">
        <v>10058.5</v>
      </c>
      <c r="R98" s="5">
        <v>1362.8</v>
      </c>
      <c r="S98" s="39">
        <v>0</v>
      </c>
      <c r="T98" s="9">
        <v>0.04</v>
      </c>
      <c r="U98" s="48">
        <v>-0.03</v>
      </c>
      <c r="V98" s="58">
        <v>-0.03</v>
      </c>
      <c r="Y98" s="5">
        <v>15.7</v>
      </c>
    </row>
    <row r="99" spans="1:25" x14ac:dyDescent="0.25">
      <c r="A99" s="4" t="s">
        <v>314</v>
      </c>
      <c r="B99" s="4">
        <v>34059</v>
      </c>
      <c r="C99" s="5">
        <v>143.4</v>
      </c>
      <c r="D99" s="5">
        <v>124.4</v>
      </c>
      <c r="E99" s="5">
        <v>766.5</v>
      </c>
      <c r="F99" s="5">
        <v>617</v>
      </c>
      <c r="G99" s="5">
        <v>489.7</v>
      </c>
      <c r="H99" s="5">
        <v>136.4</v>
      </c>
      <c r="I99" s="5">
        <v>0</v>
      </c>
      <c r="J99" s="5">
        <v>475.9</v>
      </c>
      <c r="K99" s="5">
        <v>9851</v>
      </c>
      <c r="L99" s="5">
        <v>6368.8</v>
      </c>
      <c r="M99" s="5">
        <v>4349.5</v>
      </c>
      <c r="N99" s="57">
        <v>0.68293999999999999</v>
      </c>
      <c r="O99" s="5">
        <v>6729.5</v>
      </c>
      <c r="P99" s="9">
        <v>-1.01</v>
      </c>
      <c r="Q99" s="5">
        <v>10119.200000000001</v>
      </c>
      <c r="R99" s="5">
        <v>1351.8</v>
      </c>
      <c r="S99" s="39">
        <v>0</v>
      </c>
      <c r="T99" s="9">
        <v>-1.17</v>
      </c>
      <c r="U99" s="48">
        <v>0.16</v>
      </c>
      <c r="V99" s="58">
        <v>0.16</v>
      </c>
      <c r="Y99" s="5">
        <v>16.399999999999999</v>
      </c>
    </row>
    <row r="100" spans="1:25" x14ac:dyDescent="0.25">
      <c r="A100" s="4" t="s">
        <v>315</v>
      </c>
      <c r="B100" s="4">
        <v>34150</v>
      </c>
      <c r="C100" s="5">
        <v>144.69999999999999</v>
      </c>
      <c r="D100" s="5">
        <v>124.8</v>
      </c>
      <c r="E100" s="5">
        <v>771.7</v>
      </c>
      <c r="F100" s="5">
        <v>643.5</v>
      </c>
      <c r="G100" s="5">
        <v>497.6</v>
      </c>
      <c r="H100" s="5">
        <v>148.69999999999999</v>
      </c>
      <c r="I100" s="5">
        <v>0</v>
      </c>
      <c r="J100" s="5">
        <v>476.4</v>
      </c>
      <c r="K100" s="5">
        <v>9908.2999999999993</v>
      </c>
      <c r="L100" s="5">
        <v>6426.7</v>
      </c>
      <c r="M100" s="5">
        <v>4418.6000000000004</v>
      </c>
      <c r="N100" s="57">
        <v>0.68752999999999997</v>
      </c>
      <c r="O100" s="5">
        <v>6808.9</v>
      </c>
      <c r="P100" s="9">
        <v>0.01</v>
      </c>
      <c r="Q100" s="5">
        <v>10181.1</v>
      </c>
      <c r="R100" s="5">
        <v>1359.1</v>
      </c>
      <c r="S100" s="39">
        <v>0</v>
      </c>
      <c r="T100" s="9">
        <v>-0.36</v>
      </c>
      <c r="U100" s="48">
        <v>0.37</v>
      </c>
      <c r="V100" s="58">
        <v>0.37</v>
      </c>
      <c r="Y100" s="5">
        <v>16</v>
      </c>
    </row>
    <row r="101" spans="1:25" x14ac:dyDescent="0.25">
      <c r="A101" s="4" t="s">
        <v>316</v>
      </c>
      <c r="B101" s="4">
        <v>34242</v>
      </c>
      <c r="C101" s="5">
        <v>147.5</v>
      </c>
      <c r="D101" s="5">
        <v>135.19999999999999</v>
      </c>
      <c r="E101" s="5">
        <v>786.3</v>
      </c>
      <c r="F101" s="5">
        <v>659.2</v>
      </c>
      <c r="G101" s="5">
        <v>504.9</v>
      </c>
      <c r="H101" s="5">
        <v>140.69999999999999</v>
      </c>
      <c r="I101" s="5">
        <v>0</v>
      </c>
      <c r="J101" s="5">
        <v>481</v>
      </c>
      <c r="K101" s="5">
        <v>9955.6</v>
      </c>
      <c r="L101" s="5">
        <v>6498.2</v>
      </c>
      <c r="M101" s="5">
        <v>4487.2</v>
      </c>
      <c r="N101" s="57">
        <v>0.69052000000000002</v>
      </c>
      <c r="O101" s="5">
        <v>6882.1</v>
      </c>
      <c r="P101" s="9">
        <v>0.11</v>
      </c>
      <c r="Q101" s="5">
        <v>10243.9</v>
      </c>
      <c r="R101" s="5">
        <v>1367.4</v>
      </c>
      <c r="S101" s="39">
        <v>0</v>
      </c>
      <c r="T101" s="9">
        <v>-0.13</v>
      </c>
      <c r="U101" s="48">
        <v>0.24</v>
      </c>
      <c r="V101" s="58">
        <v>0.24</v>
      </c>
      <c r="Y101" s="5">
        <v>15.7</v>
      </c>
    </row>
    <row r="102" spans="1:25" x14ac:dyDescent="0.25">
      <c r="A102" s="4" t="s">
        <v>317</v>
      </c>
      <c r="B102" s="4">
        <v>34334</v>
      </c>
      <c r="C102" s="5">
        <v>151.6</v>
      </c>
      <c r="D102" s="5">
        <v>136</v>
      </c>
      <c r="E102" s="5">
        <v>791.3</v>
      </c>
      <c r="F102" s="5">
        <v>675.3</v>
      </c>
      <c r="G102" s="5">
        <v>520.29999999999995</v>
      </c>
      <c r="H102" s="5">
        <v>171.9</v>
      </c>
      <c r="I102" s="5">
        <v>0</v>
      </c>
      <c r="J102" s="5">
        <v>485.2</v>
      </c>
      <c r="K102" s="5">
        <v>10091</v>
      </c>
      <c r="L102" s="5">
        <v>6555.3</v>
      </c>
      <c r="M102" s="5">
        <v>4552.7</v>
      </c>
      <c r="N102" s="57">
        <v>0.69450000000000001</v>
      </c>
      <c r="O102" s="5">
        <v>7013.7</v>
      </c>
      <c r="P102" s="9">
        <v>0.28999999999999998</v>
      </c>
      <c r="Q102" s="5">
        <v>10307.4</v>
      </c>
      <c r="R102" s="5">
        <v>1381.4</v>
      </c>
      <c r="S102" s="39">
        <v>0</v>
      </c>
      <c r="T102" s="9">
        <v>7.0000000000000007E-2</v>
      </c>
      <c r="U102" s="48">
        <v>0.23</v>
      </c>
      <c r="V102" s="58">
        <v>0.23</v>
      </c>
      <c r="Y102" s="5">
        <v>15.8</v>
      </c>
    </row>
    <row r="103" spans="1:25" x14ac:dyDescent="0.25">
      <c r="A103" s="4" t="s">
        <v>318</v>
      </c>
      <c r="B103" s="4">
        <v>34424</v>
      </c>
      <c r="C103" s="5">
        <v>156.9</v>
      </c>
      <c r="D103" s="5">
        <v>136.6</v>
      </c>
      <c r="E103" s="5">
        <v>805.3</v>
      </c>
      <c r="F103" s="5">
        <v>673.7</v>
      </c>
      <c r="G103" s="5">
        <v>531.5</v>
      </c>
      <c r="H103" s="5">
        <v>149.5</v>
      </c>
      <c r="I103" s="5">
        <v>0</v>
      </c>
      <c r="J103" s="5">
        <v>500.4</v>
      </c>
      <c r="K103" s="5">
        <v>10189</v>
      </c>
      <c r="L103" s="5">
        <v>6630.3</v>
      </c>
      <c r="M103" s="5">
        <v>4621.2</v>
      </c>
      <c r="N103" s="57">
        <v>0.69699</v>
      </c>
      <c r="O103" s="5">
        <v>7115.7</v>
      </c>
      <c r="P103" s="9">
        <v>-0.97</v>
      </c>
      <c r="Q103" s="5">
        <v>10371.9</v>
      </c>
      <c r="R103" s="5">
        <v>1373.4</v>
      </c>
      <c r="S103" s="39">
        <v>0</v>
      </c>
      <c r="T103" s="9">
        <v>-1.1599999999999999</v>
      </c>
      <c r="U103" s="48">
        <v>0.19</v>
      </c>
      <c r="V103" s="58">
        <v>0.19</v>
      </c>
      <c r="Y103" s="5">
        <v>18.600000000000001</v>
      </c>
    </row>
    <row r="104" spans="1:25" x14ac:dyDescent="0.25">
      <c r="A104" s="4" t="s">
        <v>319</v>
      </c>
      <c r="B104" s="4">
        <v>34515</v>
      </c>
      <c r="C104" s="5">
        <v>162.19999999999999</v>
      </c>
      <c r="D104" s="5">
        <v>137.1</v>
      </c>
      <c r="E104" s="5">
        <v>810.1</v>
      </c>
      <c r="F104" s="5">
        <v>697.8</v>
      </c>
      <c r="G104" s="5">
        <v>544.4</v>
      </c>
      <c r="H104" s="5">
        <v>158</v>
      </c>
      <c r="I104" s="5">
        <v>0</v>
      </c>
      <c r="J104" s="5">
        <v>507.6</v>
      </c>
      <c r="K104" s="5">
        <v>10327</v>
      </c>
      <c r="L104" s="5">
        <v>6681.8</v>
      </c>
      <c r="M104" s="5">
        <v>4683.2</v>
      </c>
      <c r="N104" s="57">
        <v>0.70087999999999995</v>
      </c>
      <c r="O104" s="5">
        <v>7246.9</v>
      </c>
      <c r="P104" s="9">
        <v>0.4</v>
      </c>
      <c r="Q104" s="5">
        <v>10436.799999999999</v>
      </c>
      <c r="R104" s="5">
        <v>1389.4</v>
      </c>
      <c r="S104" s="39">
        <v>0</v>
      </c>
      <c r="T104" s="9">
        <v>-0.13</v>
      </c>
      <c r="U104" s="48">
        <v>0.52</v>
      </c>
      <c r="V104" s="58">
        <v>0.52</v>
      </c>
      <c r="Y104" s="5">
        <v>19.5</v>
      </c>
    </row>
    <row r="105" spans="1:25" x14ac:dyDescent="0.25">
      <c r="A105" s="4" t="s">
        <v>320</v>
      </c>
      <c r="B105" s="4">
        <v>34607</v>
      </c>
      <c r="C105" s="5">
        <v>167.1</v>
      </c>
      <c r="D105" s="5">
        <v>136.19999999999999</v>
      </c>
      <c r="E105" s="5">
        <v>813.6</v>
      </c>
      <c r="F105" s="5">
        <v>695.4</v>
      </c>
      <c r="G105" s="5">
        <v>550.5</v>
      </c>
      <c r="H105" s="5">
        <v>173.8</v>
      </c>
      <c r="I105" s="5">
        <v>0</v>
      </c>
      <c r="J105" s="5">
        <v>513.6</v>
      </c>
      <c r="K105" s="5">
        <v>10387.4</v>
      </c>
      <c r="L105" s="5">
        <v>6732.8</v>
      </c>
      <c r="M105" s="5">
        <v>4752.8</v>
      </c>
      <c r="N105" s="57">
        <v>0.70590999999999993</v>
      </c>
      <c r="O105" s="5">
        <v>7331.1</v>
      </c>
      <c r="P105" s="9">
        <v>1.3</v>
      </c>
      <c r="Q105" s="5">
        <v>10502.4</v>
      </c>
      <c r="R105" s="5">
        <v>1423.4</v>
      </c>
      <c r="S105" s="39">
        <v>0</v>
      </c>
      <c r="T105" s="9">
        <v>0.76</v>
      </c>
      <c r="U105" s="48">
        <v>0.53</v>
      </c>
      <c r="V105" s="58">
        <v>0.53</v>
      </c>
      <c r="Y105" s="5">
        <v>20.9</v>
      </c>
    </row>
    <row r="106" spans="1:25" x14ac:dyDescent="0.25">
      <c r="A106" s="4" t="s">
        <v>321</v>
      </c>
      <c r="B106" s="4">
        <v>34699</v>
      </c>
      <c r="C106" s="5">
        <v>171.6</v>
      </c>
      <c r="D106" s="5">
        <v>147.80000000000001</v>
      </c>
      <c r="E106" s="5">
        <v>833.8</v>
      </c>
      <c r="F106" s="5">
        <v>705.4</v>
      </c>
      <c r="G106" s="5">
        <v>554.6</v>
      </c>
      <c r="H106" s="5">
        <v>183.6</v>
      </c>
      <c r="I106" s="5">
        <v>0</v>
      </c>
      <c r="J106" s="5">
        <v>521.1</v>
      </c>
      <c r="K106" s="5">
        <v>10506.4</v>
      </c>
      <c r="L106" s="5">
        <v>6805.6</v>
      </c>
      <c r="M106" s="5">
        <v>4826.7</v>
      </c>
      <c r="N106" s="57">
        <v>0.70923000000000003</v>
      </c>
      <c r="O106" s="5">
        <v>7455.3</v>
      </c>
      <c r="P106" s="9">
        <v>-0.66</v>
      </c>
      <c r="Q106" s="5">
        <v>10568.8</v>
      </c>
      <c r="R106" s="5">
        <v>1422.9</v>
      </c>
      <c r="S106" s="39">
        <v>0</v>
      </c>
      <c r="T106" s="9">
        <v>-0.83</v>
      </c>
      <c r="U106" s="48">
        <v>0.17</v>
      </c>
      <c r="V106" s="58">
        <v>0.17</v>
      </c>
      <c r="Y106" s="5">
        <v>22.9</v>
      </c>
    </row>
    <row r="107" spans="1:25" x14ac:dyDescent="0.25">
      <c r="A107" s="4" t="s">
        <v>322</v>
      </c>
      <c r="B107" s="4">
        <v>34789</v>
      </c>
      <c r="C107" s="5">
        <v>175.7</v>
      </c>
      <c r="D107" s="5">
        <v>152.5</v>
      </c>
      <c r="E107" s="5">
        <v>857.9</v>
      </c>
      <c r="F107" s="5">
        <v>724.6</v>
      </c>
      <c r="G107" s="5">
        <v>555.29999999999995</v>
      </c>
      <c r="H107" s="5">
        <v>187.8</v>
      </c>
      <c r="I107" s="5">
        <v>0</v>
      </c>
      <c r="J107" s="5">
        <v>528.20000000000005</v>
      </c>
      <c r="K107" s="5">
        <v>10543.6</v>
      </c>
      <c r="L107" s="5">
        <v>6822.5</v>
      </c>
      <c r="M107" s="5">
        <v>4862.3999999999996</v>
      </c>
      <c r="N107" s="57">
        <v>0.7127</v>
      </c>
      <c r="O107" s="5">
        <v>7522.3</v>
      </c>
      <c r="P107" s="9">
        <v>0.28000000000000003</v>
      </c>
      <c r="Q107" s="5">
        <v>10635.8</v>
      </c>
      <c r="R107" s="5">
        <v>1437.6</v>
      </c>
      <c r="S107" s="39">
        <v>0</v>
      </c>
      <c r="T107" s="9">
        <v>-0.08</v>
      </c>
      <c r="U107" s="48">
        <v>0.36</v>
      </c>
      <c r="V107" s="58">
        <v>0.36</v>
      </c>
      <c r="Y107" s="5">
        <v>22.8</v>
      </c>
    </row>
    <row r="108" spans="1:25" x14ac:dyDescent="0.25">
      <c r="A108" s="4" t="s">
        <v>323</v>
      </c>
      <c r="B108" s="4">
        <v>34880</v>
      </c>
      <c r="C108" s="5">
        <v>179.6</v>
      </c>
      <c r="D108" s="5">
        <v>152.5</v>
      </c>
      <c r="E108" s="5">
        <v>865.6</v>
      </c>
      <c r="F108" s="5">
        <v>746.8</v>
      </c>
      <c r="G108" s="5">
        <v>553.6</v>
      </c>
      <c r="H108" s="5">
        <v>184.4</v>
      </c>
      <c r="I108" s="5">
        <v>0</v>
      </c>
      <c r="J108" s="5">
        <v>532.70000000000005</v>
      </c>
      <c r="K108" s="5">
        <v>10575.1</v>
      </c>
      <c r="L108" s="5">
        <v>6882.3</v>
      </c>
      <c r="M108" s="5">
        <v>4933.6000000000004</v>
      </c>
      <c r="N108" s="57">
        <v>0.71684999999999999</v>
      </c>
      <c r="O108" s="5">
        <v>7581</v>
      </c>
      <c r="P108" s="9">
        <v>0.26</v>
      </c>
      <c r="Q108" s="5">
        <v>10702.2</v>
      </c>
      <c r="R108" s="5">
        <v>1452.9</v>
      </c>
      <c r="S108" s="39">
        <v>0</v>
      </c>
      <c r="T108" s="9">
        <v>-0.1</v>
      </c>
      <c r="U108" s="48">
        <v>0.36</v>
      </c>
      <c r="V108" s="58">
        <v>0.36</v>
      </c>
      <c r="Y108" s="5">
        <v>23.8</v>
      </c>
    </row>
    <row r="109" spans="1:25" x14ac:dyDescent="0.25">
      <c r="A109" s="4" t="s">
        <v>324</v>
      </c>
      <c r="B109" s="4">
        <v>34972</v>
      </c>
      <c r="C109" s="5">
        <v>183.2</v>
      </c>
      <c r="D109" s="5">
        <v>152.69999999999999</v>
      </c>
      <c r="E109" s="5">
        <v>870.7</v>
      </c>
      <c r="F109" s="5">
        <v>752.2</v>
      </c>
      <c r="G109" s="5">
        <v>558.9</v>
      </c>
      <c r="H109" s="5">
        <v>191</v>
      </c>
      <c r="I109" s="5">
        <v>0</v>
      </c>
      <c r="J109" s="5">
        <v>538.1</v>
      </c>
      <c r="K109" s="5">
        <v>10665.1</v>
      </c>
      <c r="L109" s="5">
        <v>6944.7</v>
      </c>
      <c r="M109" s="5">
        <v>4998.7</v>
      </c>
      <c r="N109" s="57">
        <v>0.71977999999999998</v>
      </c>
      <c r="O109" s="5">
        <v>7683.1</v>
      </c>
      <c r="P109" s="9">
        <v>-0.19</v>
      </c>
      <c r="Q109" s="5">
        <v>10770.3</v>
      </c>
      <c r="R109" s="5">
        <v>1455.7</v>
      </c>
      <c r="S109" s="39">
        <v>0</v>
      </c>
      <c r="T109" s="9">
        <v>-0.24</v>
      </c>
      <c r="U109" s="48">
        <v>0.05</v>
      </c>
      <c r="V109" s="58">
        <v>0.05</v>
      </c>
      <c r="Y109" s="5">
        <v>23.6</v>
      </c>
    </row>
    <row r="110" spans="1:25" x14ac:dyDescent="0.25">
      <c r="A110" s="4" t="s">
        <v>325</v>
      </c>
      <c r="B110" s="4">
        <v>35064</v>
      </c>
      <c r="C110" s="5">
        <v>186.5</v>
      </c>
      <c r="D110" s="5">
        <v>140.69999999999999</v>
      </c>
      <c r="E110" s="5">
        <v>864.6</v>
      </c>
      <c r="F110" s="5">
        <v>770</v>
      </c>
      <c r="G110" s="5">
        <v>563.79999999999995</v>
      </c>
      <c r="H110" s="5">
        <v>187.1</v>
      </c>
      <c r="I110" s="5">
        <v>0</v>
      </c>
      <c r="J110" s="5">
        <v>543.1</v>
      </c>
      <c r="K110" s="5">
        <v>10737.5</v>
      </c>
      <c r="L110" s="5">
        <v>6993.1</v>
      </c>
      <c r="M110" s="5">
        <v>5055.7</v>
      </c>
      <c r="N110" s="57">
        <v>0.72293999999999992</v>
      </c>
      <c r="O110" s="5">
        <v>7772.6</v>
      </c>
      <c r="P110" s="9">
        <v>-0.78</v>
      </c>
      <c r="Q110" s="5">
        <v>10841</v>
      </c>
      <c r="R110" s="5">
        <v>1451.6</v>
      </c>
      <c r="S110" s="39">
        <v>0</v>
      </c>
      <c r="T110" s="9">
        <v>-1.02</v>
      </c>
      <c r="U110" s="48">
        <v>0.24</v>
      </c>
      <c r="V110" s="58">
        <v>0.24</v>
      </c>
      <c r="Y110" s="5">
        <v>23.3</v>
      </c>
    </row>
    <row r="111" spans="1:25" x14ac:dyDescent="0.25">
      <c r="A111" s="4" t="s">
        <v>326</v>
      </c>
      <c r="B111" s="4">
        <v>35155</v>
      </c>
      <c r="C111" s="5">
        <v>189.6</v>
      </c>
      <c r="D111" s="5">
        <v>151.30000000000001</v>
      </c>
      <c r="E111" s="5">
        <v>893.2</v>
      </c>
      <c r="F111" s="5">
        <v>801.7</v>
      </c>
      <c r="G111" s="5">
        <v>570.4</v>
      </c>
      <c r="H111" s="5">
        <v>194.3</v>
      </c>
      <c r="I111" s="5">
        <v>0</v>
      </c>
      <c r="J111" s="5">
        <v>545.9</v>
      </c>
      <c r="K111" s="5">
        <v>10817.9</v>
      </c>
      <c r="L111" s="5">
        <v>7057.6</v>
      </c>
      <c r="M111" s="5">
        <v>5130.6000000000004</v>
      </c>
      <c r="N111" s="57">
        <v>0.72695999999999994</v>
      </c>
      <c r="O111" s="5">
        <v>7868.5</v>
      </c>
      <c r="P111" s="9">
        <v>0.51</v>
      </c>
      <c r="Q111" s="5">
        <v>10915.4</v>
      </c>
      <c r="R111" s="5">
        <v>1471.3</v>
      </c>
      <c r="S111" s="39">
        <v>0</v>
      </c>
      <c r="T111" s="9">
        <v>0.59</v>
      </c>
      <c r="U111" s="48">
        <v>-0.08</v>
      </c>
      <c r="V111" s="58">
        <v>-0.08</v>
      </c>
      <c r="Y111" s="5">
        <v>19.899999999999999</v>
      </c>
    </row>
    <row r="112" spans="1:25" x14ac:dyDescent="0.25">
      <c r="A112" s="4" t="s">
        <v>327</v>
      </c>
      <c r="B112" s="4">
        <v>35246</v>
      </c>
      <c r="C112" s="5">
        <v>192.9</v>
      </c>
      <c r="D112" s="5">
        <v>165.8</v>
      </c>
      <c r="E112" s="5">
        <v>912.9</v>
      </c>
      <c r="F112" s="5">
        <v>839.6</v>
      </c>
      <c r="G112" s="5">
        <v>577.70000000000005</v>
      </c>
      <c r="H112" s="5">
        <v>205.5</v>
      </c>
      <c r="I112" s="5">
        <v>0</v>
      </c>
      <c r="J112" s="5">
        <v>554.4</v>
      </c>
      <c r="K112" s="5">
        <v>10998.3</v>
      </c>
      <c r="L112" s="5">
        <v>7133.6</v>
      </c>
      <c r="M112" s="5">
        <v>5220.5</v>
      </c>
      <c r="N112" s="57">
        <v>0.73182000000000003</v>
      </c>
      <c r="O112" s="5">
        <v>8032.8</v>
      </c>
      <c r="P112" s="9">
        <v>0.96</v>
      </c>
      <c r="Q112" s="5">
        <v>10994</v>
      </c>
      <c r="R112" s="5">
        <v>1487.7</v>
      </c>
      <c r="S112" s="39">
        <v>0</v>
      </c>
      <c r="T112" s="9">
        <v>0.3</v>
      </c>
      <c r="U112" s="48">
        <v>0.66</v>
      </c>
      <c r="V112" s="58">
        <v>0.66</v>
      </c>
      <c r="Y112" s="5">
        <v>20</v>
      </c>
    </row>
    <row r="113" spans="1:25" x14ac:dyDescent="0.25">
      <c r="A113" s="4" t="s">
        <v>328</v>
      </c>
      <c r="B113" s="4">
        <v>35338</v>
      </c>
      <c r="C113" s="5">
        <v>196.5</v>
      </c>
      <c r="D113" s="5">
        <v>158.80000000000001</v>
      </c>
      <c r="E113" s="5">
        <v>908.5</v>
      </c>
      <c r="F113" s="5">
        <v>843.5</v>
      </c>
      <c r="G113" s="5">
        <v>581.79999999999995</v>
      </c>
      <c r="H113" s="5">
        <v>205.9</v>
      </c>
      <c r="I113" s="5">
        <v>0</v>
      </c>
      <c r="J113" s="5">
        <v>561.79999999999995</v>
      </c>
      <c r="K113" s="5">
        <v>11097</v>
      </c>
      <c r="L113" s="5">
        <v>7176.8</v>
      </c>
      <c r="M113" s="5">
        <v>5274.5</v>
      </c>
      <c r="N113" s="57">
        <v>0.73494000000000004</v>
      </c>
      <c r="O113" s="5">
        <v>8131.4</v>
      </c>
      <c r="P113" s="9">
        <v>0.01</v>
      </c>
      <c r="Q113" s="5">
        <v>11077</v>
      </c>
      <c r="R113" s="5">
        <v>1496.7</v>
      </c>
      <c r="S113" s="39">
        <v>0</v>
      </c>
      <c r="T113" s="9">
        <v>-0.38</v>
      </c>
      <c r="U113" s="48">
        <v>0.38</v>
      </c>
      <c r="V113" s="58">
        <v>0.38</v>
      </c>
      <c r="Y113" s="5">
        <v>20.100000000000001</v>
      </c>
    </row>
    <row r="114" spans="1:25" x14ac:dyDescent="0.25">
      <c r="A114" s="4" t="s">
        <v>329</v>
      </c>
      <c r="B114" s="4">
        <v>35430</v>
      </c>
      <c r="C114" s="5">
        <v>200.4</v>
      </c>
      <c r="D114" s="5">
        <v>156.9</v>
      </c>
      <c r="E114" s="5">
        <v>910.7</v>
      </c>
      <c r="F114" s="5">
        <v>863.5</v>
      </c>
      <c r="G114" s="5">
        <v>593.20000000000005</v>
      </c>
      <c r="H114" s="5">
        <v>208.6</v>
      </c>
      <c r="I114" s="5">
        <v>0</v>
      </c>
      <c r="J114" s="5">
        <v>569.4</v>
      </c>
      <c r="K114" s="5">
        <v>11212.2</v>
      </c>
      <c r="L114" s="5">
        <v>7233.9</v>
      </c>
      <c r="M114" s="5">
        <v>5352.8</v>
      </c>
      <c r="N114" s="57">
        <v>0.73995</v>
      </c>
      <c r="O114" s="5">
        <v>8259.7999999999993</v>
      </c>
      <c r="P114" s="9">
        <v>0.52</v>
      </c>
      <c r="Q114" s="5">
        <v>11165.2</v>
      </c>
      <c r="R114" s="5">
        <v>1515.7</v>
      </c>
      <c r="S114" s="39">
        <v>0</v>
      </c>
      <c r="T114" s="9">
        <v>-0.13</v>
      </c>
      <c r="U114" s="48">
        <v>0.65</v>
      </c>
      <c r="V114" s="58">
        <v>0.65</v>
      </c>
      <c r="Y114" s="5">
        <v>20.3</v>
      </c>
    </row>
    <row r="115" spans="1:25" x14ac:dyDescent="0.25">
      <c r="A115" s="4" t="s">
        <v>330</v>
      </c>
      <c r="B115" s="4">
        <v>35520</v>
      </c>
      <c r="C115" s="5">
        <v>204.4</v>
      </c>
      <c r="D115" s="5">
        <v>161.4</v>
      </c>
      <c r="E115" s="5">
        <v>930.5</v>
      </c>
      <c r="F115" s="5">
        <v>902.1</v>
      </c>
      <c r="G115" s="5">
        <v>595.70000000000005</v>
      </c>
      <c r="H115" s="5">
        <v>210</v>
      </c>
      <c r="I115" s="5">
        <v>0</v>
      </c>
      <c r="J115" s="5">
        <v>577.29999999999995</v>
      </c>
      <c r="K115" s="5">
        <v>11284.6</v>
      </c>
      <c r="L115" s="5">
        <v>7310.2</v>
      </c>
      <c r="M115" s="5">
        <v>5433.1</v>
      </c>
      <c r="N115" s="57">
        <v>0.74322999999999995</v>
      </c>
      <c r="O115" s="5">
        <v>8362.7000000000007</v>
      </c>
      <c r="P115" s="9">
        <v>-0.38</v>
      </c>
      <c r="Q115" s="5">
        <v>11260.7</v>
      </c>
      <c r="R115" s="5">
        <v>1516</v>
      </c>
      <c r="S115" s="39">
        <v>0</v>
      </c>
      <c r="T115" s="9">
        <v>-0.39</v>
      </c>
      <c r="U115" s="48">
        <v>0.01</v>
      </c>
      <c r="V115" s="58">
        <v>0.01</v>
      </c>
      <c r="Y115" s="5">
        <v>20</v>
      </c>
    </row>
    <row r="116" spans="1:25" x14ac:dyDescent="0.25">
      <c r="A116" s="4" t="s">
        <v>331</v>
      </c>
      <c r="B116" s="4">
        <v>35611</v>
      </c>
      <c r="C116" s="5">
        <v>207.1</v>
      </c>
      <c r="D116" s="5">
        <v>159.4</v>
      </c>
      <c r="E116" s="5">
        <v>931.3</v>
      </c>
      <c r="F116" s="5">
        <v>916.2</v>
      </c>
      <c r="G116" s="5">
        <v>610.4</v>
      </c>
      <c r="H116" s="5">
        <v>214</v>
      </c>
      <c r="I116" s="5">
        <v>0</v>
      </c>
      <c r="J116" s="5">
        <v>584.9</v>
      </c>
      <c r="K116" s="5">
        <v>11472.1</v>
      </c>
      <c r="L116" s="5">
        <v>7343.1</v>
      </c>
      <c r="M116" s="5">
        <v>5471.3</v>
      </c>
      <c r="N116" s="57">
        <v>0.74509000000000003</v>
      </c>
      <c r="O116" s="5">
        <v>8518.7999999999993</v>
      </c>
      <c r="P116" s="9">
        <v>0.96</v>
      </c>
      <c r="Q116" s="5">
        <v>11363.1</v>
      </c>
      <c r="R116" s="5">
        <v>1542.5</v>
      </c>
      <c r="S116" s="39">
        <v>0</v>
      </c>
      <c r="T116" s="9">
        <v>0.62</v>
      </c>
      <c r="U116" s="48">
        <v>0.34</v>
      </c>
      <c r="V116" s="58">
        <v>0.34</v>
      </c>
      <c r="Y116" s="5">
        <v>20.5</v>
      </c>
    </row>
    <row r="117" spans="1:25" x14ac:dyDescent="0.25">
      <c r="A117" s="4" t="s">
        <v>332</v>
      </c>
      <c r="B117" s="4">
        <v>35703</v>
      </c>
      <c r="C117" s="5">
        <v>208.3</v>
      </c>
      <c r="D117" s="5">
        <v>163.69999999999999</v>
      </c>
      <c r="E117" s="5">
        <v>937.2</v>
      </c>
      <c r="F117" s="5">
        <v>941.1</v>
      </c>
      <c r="G117" s="5">
        <v>616.6</v>
      </c>
      <c r="H117" s="5">
        <v>226</v>
      </c>
      <c r="I117" s="5">
        <v>0</v>
      </c>
      <c r="J117" s="5">
        <v>593.6</v>
      </c>
      <c r="K117" s="5">
        <v>11615.6</v>
      </c>
      <c r="L117" s="5">
        <v>7468.2</v>
      </c>
      <c r="M117" s="5">
        <v>5579.2</v>
      </c>
      <c r="N117" s="57">
        <v>0.74706000000000006</v>
      </c>
      <c r="O117" s="5">
        <v>8662.7999999999993</v>
      </c>
      <c r="P117" s="9">
        <v>0.34</v>
      </c>
      <c r="Q117" s="5">
        <v>11470.5</v>
      </c>
      <c r="R117" s="5">
        <v>1555.2</v>
      </c>
      <c r="S117" s="39">
        <v>0</v>
      </c>
      <c r="T117" s="9">
        <v>-0.11</v>
      </c>
      <c r="U117" s="48">
        <v>0.46</v>
      </c>
      <c r="V117" s="58">
        <v>0.46</v>
      </c>
      <c r="Y117" s="5">
        <v>20.9</v>
      </c>
    </row>
    <row r="118" spans="1:25" x14ac:dyDescent="0.25">
      <c r="A118" s="4" t="s">
        <v>333</v>
      </c>
      <c r="B118" s="4">
        <v>35795</v>
      </c>
      <c r="C118" s="5">
        <v>207.9</v>
      </c>
      <c r="D118" s="5">
        <v>168</v>
      </c>
      <c r="E118" s="5">
        <v>942.7</v>
      </c>
      <c r="F118" s="5">
        <v>967.8</v>
      </c>
      <c r="G118" s="5">
        <v>623.79999999999995</v>
      </c>
      <c r="H118" s="5">
        <v>215.9</v>
      </c>
      <c r="I118" s="5">
        <v>0</v>
      </c>
      <c r="J118" s="5">
        <v>605.29999999999995</v>
      </c>
      <c r="K118" s="5">
        <v>11715.4</v>
      </c>
      <c r="L118" s="5">
        <v>7557.4</v>
      </c>
      <c r="M118" s="5">
        <v>5663.6</v>
      </c>
      <c r="N118" s="57">
        <v>0.74941000000000002</v>
      </c>
      <c r="O118" s="5">
        <v>8765.9</v>
      </c>
      <c r="P118" s="9">
        <v>0.37</v>
      </c>
      <c r="Q118" s="5">
        <v>11582.6</v>
      </c>
      <c r="R118" s="5">
        <v>1574.8</v>
      </c>
      <c r="S118" s="39">
        <v>0</v>
      </c>
      <c r="T118" s="9">
        <v>-0.04</v>
      </c>
      <c r="U118" s="48">
        <v>0.41</v>
      </c>
      <c r="V118" s="58">
        <v>0.41</v>
      </c>
      <c r="Y118" s="5">
        <v>21.3</v>
      </c>
    </row>
    <row r="119" spans="1:25" x14ac:dyDescent="0.25">
      <c r="A119" s="4" t="s">
        <v>334</v>
      </c>
      <c r="B119" s="4">
        <v>35885</v>
      </c>
      <c r="C119" s="5">
        <v>206.4</v>
      </c>
      <c r="D119" s="5">
        <v>167.2</v>
      </c>
      <c r="E119" s="5">
        <v>951.8</v>
      </c>
      <c r="F119" s="5">
        <v>996.1</v>
      </c>
      <c r="G119" s="5">
        <v>629.1</v>
      </c>
      <c r="H119" s="5">
        <v>213.5</v>
      </c>
      <c r="I119" s="5">
        <v>0</v>
      </c>
      <c r="J119" s="5">
        <v>613.29999999999995</v>
      </c>
      <c r="K119" s="5">
        <v>11832.5</v>
      </c>
      <c r="L119" s="5">
        <v>7633.9</v>
      </c>
      <c r="M119" s="5">
        <v>5721.3</v>
      </c>
      <c r="N119" s="57">
        <v>0.74947000000000008</v>
      </c>
      <c r="O119" s="5">
        <v>8866.5</v>
      </c>
      <c r="P119" s="9">
        <v>-0.25</v>
      </c>
      <c r="Q119" s="5">
        <v>11698.7</v>
      </c>
      <c r="R119" s="5">
        <v>1568</v>
      </c>
      <c r="S119" s="39">
        <v>0</v>
      </c>
      <c r="T119" s="9">
        <v>-0.66</v>
      </c>
      <c r="U119" s="48">
        <v>0.41</v>
      </c>
      <c r="V119" s="58">
        <v>0.41</v>
      </c>
      <c r="Y119" s="5">
        <v>26.4</v>
      </c>
    </row>
    <row r="120" spans="1:25" x14ac:dyDescent="0.25">
      <c r="A120" s="4" t="s">
        <v>335</v>
      </c>
      <c r="B120" s="4">
        <v>35976</v>
      </c>
      <c r="C120" s="5">
        <v>205.3</v>
      </c>
      <c r="D120" s="5">
        <v>170</v>
      </c>
      <c r="E120" s="5">
        <v>956</v>
      </c>
      <c r="F120" s="5">
        <v>1022.4</v>
      </c>
      <c r="G120" s="5">
        <v>635.5</v>
      </c>
      <c r="H120" s="5">
        <v>209.9</v>
      </c>
      <c r="I120" s="5">
        <v>0</v>
      </c>
      <c r="J120" s="5">
        <v>622.79999999999995</v>
      </c>
      <c r="K120" s="5">
        <v>11942</v>
      </c>
      <c r="L120" s="5">
        <v>7768.3</v>
      </c>
      <c r="M120" s="5">
        <v>5832.6</v>
      </c>
      <c r="N120" s="57">
        <v>0.75080999999999998</v>
      </c>
      <c r="O120" s="5">
        <v>8969.7000000000007</v>
      </c>
      <c r="P120" s="9">
        <v>1.25</v>
      </c>
      <c r="Q120" s="5">
        <v>11818.5</v>
      </c>
      <c r="R120" s="5">
        <v>1603.7</v>
      </c>
      <c r="S120" s="39">
        <v>0</v>
      </c>
      <c r="T120" s="9">
        <v>0.51</v>
      </c>
      <c r="U120" s="48">
        <v>0.74</v>
      </c>
      <c r="V120" s="58">
        <v>0.74</v>
      </c>
      <c r="Y120" s="5">
        <v>26.6</v>
      </c>
    </row>
    <row r="121" spans="1:25" x14ac:dyDescent="0.25">
      <c r="A121" s="4" t="s">
        <v>336</v>
      </c>
      <c r="B121" s="4">
        <v>36068</v>
      </c>
      <c r="C121" s="5">
        <v>205</v>
      </c>
      <c r="D121" s="5">
        <v>168.1</v>
      </c>
      <c r="E121" s="5">
        <v>957.4</v>
      </c>
      <c r="F121" s="5">
        <v>1043.2</v>
      </c>
      <c r="G121" s="5">
        <v>643</v>
      </c>
      <c r="H121" s="5">
        <v>215.8</v>
      </c>
      <c r="I121" s="5">
        <v>0</v>
      </c>
      <c r="J121" s="5">
        <v>632.6</v>
      </c>
      <c r="K121" s="5">
        <v>12091.6</v>
      </c>
      <c r="L121" s="5">
        <v>7869.6</v>
      </c>
      <c r="M121" s="5">
        <v>5926.8</v>
      </c>
      <c r="N121" s="57">
        <v>0.75313000000000008</v>
      </c>
      <c r="O121" s="5">
        <v>9121.1</v>
      </c>
      <c r="P121" s="9">
        <v>0.56000000000000005</v>
      </c>
      <c r="Q121" s="5">
        <v>11941.5</v>
      </c>
      <c r="R121" s="5">
        <v>1627.3</v>
      </c>
      <c r="S121" s="39">
        <v>0</v>
      </c>
      <c r="T121" s="9">
        <v>-0.09</v>
      </c>
      <c r="U121" s="48">
        <v>0.65</v>
      </c>
      <c r="V121" s="58">
        <v>0.65</v>
      </c>
      <c r="Y121" s="5">
        <v>26.8</v>
      </c>
    </row>
    <row r="122" spans="1:25" x14ac:dyDescent="0.25">
      <c r="A122" s="4" t="s">
        <v>337</v>
      </c>
      <c r="B122" s="4">
        <v>36160</v>
      </c>
      <c r="C122" s="5">
        <v>205.5</v>
      </c>
      <c r="D122" s="5">
        <v>175.4</v>
      </c>
      <c r="E122" s="5">
        <v>966.4</v>
      </c>
      <c r="F122" s="5">
        <v>1068</v>
      </c>
      <c r="G122" s="5">
        <v>650.29999999999995</v>
      </c>
      <c r="H122" s="5">
        <v>211.3</v>
      </c>
      <c r="I122" s="5">
        <v>0</v>
      </c>
      <c r="J122" s="5">
        <v>642.4</v>
      </c>
      <c r="K122" s="5">
        <v>12287</v>
      </c>
      <c r="L122" s="5">
        <v>7983.3</v>
      </c>
      <c r="M122" s="5">
        <v>6028.2</v>
      </c>
      <c r="N122" s="57">
        <v>0.7551000000000001</v>
      </c>
      <c r="O122" s="5">
        <v>9294</v>
      </c>
      <c r="P122" s="9">
        <v>0.45</v>
      </c>
      <c r="Q122" s="5">
        <v>12067.1</v>
      </c>
      <c r="R122" s="5">
        <v>1647.5</v>
      </c>
      <c r="S122" s="39">
        <v>0</v>
      </c>
      <c r="T122" s="9">
        <v>0.18</v>
      </c>
      <c r="U122" s="48">
        <v>0.27</v>
      </c>
      <c r="V122" s="58">
        <v>0.27</v>
      </c>
      <c r="Y122" s="5">
        <v>26.6</v>
      </c>
    </row>
    <row r="123" spans="1:25" x14ac:dyDescent="0.25">
      <c r="A123" s="4" t="s">
        <v>338</v>
      </c>
      <c r="B123" s="4">
        <v>36250</v>
      </c>
      <c r="C123" s="5">
        <v>206.6</v>
      </c>
      <c r="D123" s="5">
        <v>181.1</v>
      </c>
      <c r="E123" s="5">
        <v>983.4</v>
      </c>
      <c r="F123" s="5">
        <v>1077.9000000000001</v>
      </c>
      <c r="G123" s="5">
        <v>657.5</v>
      </c>
      <c r="H123" s="5">
        <v>222.3</v>
      </c>
      <c r="I123" s="5">
        <v>0</v>
      </c>
      <c r="J123" s="5">
        <v>653.29999999999995</v>
      </c>
      <c r="K123" s="5">
        <v>12403.3</v>
      </c>
      <c r="L123" s="5">
        <v>8060.8</v>
      </c>
      <c r="M123" s="5">
        <v>6102.5</v>
      </c>
      <c r="N123" s="57">
        <v>0.75706999999999991</v>
      </c>
      <c r="O123" s="5">
        <v>9417.2999999999993</v>
      </c>
      <c r="P123" s="9">
        <v>0.5</v>
      </c>
      <c r="Q123" s="5">
        <v>12193.7</v>
      </c>
      <c r="R123" s="5">
        <v>1669.4</v>
      </c>
      <c r="S123" s="39">
        <v>0</v>
      </c>
      <c r="T123" s="9">
        <v>-0.01</v>
      </c>
      <c r="U123" s="48">
        <v>0.51</v>
      </c>
      <c r="V123" s="58">
        <v>0.51</v>
      </c>
      <c r="Y123" s="5">
        <v>24</v>
      </c>
    </row>
    <row r="124" spans="1:25" x14ac:dyDescent="0.25">
      <c r="A124" s="4" t="s">
        <v>339</v>
      </c>
      <c r="B124" s="4">
        <v>36341</v>
      </c>
      <c r="C124" s="5">
        <v>207.9</v>
      </c>
      <c r="D124" s="5">
        <v>179.1</v>
      </c>
      <c r="E124" s="5">
        <v>985</v>
      </c>
      <c r="F124" s="5">
        <v>1095.2</v>
      </c>
      <c r="G124" s="5">
        <v>667.1</v>
      </c>
      <c r="H124" s="5">
        <v>219.9</v>
      </c>
      <c r="I124" s="5">
        <v>0</v>
      </c>
      <c r="J124" s="5">
        <v>659</v>
      </c>
      <c r="K124" s="5">
        <v>12498.7</v>
      </c>
      <c r="L124" s="5">
        <v>8178.3</v>
      </c>
      <c r="M124" s="5">
        <v>6225.3</v>
      </c>
      <c r="N124" s="57">
        <v>0.7612000000000001</v>
      </c>
      <c r="O124" s="5">
        <v>9524.2000000000007</v>
      </c>
      <c r="P124" s="9">
        <v>0.28000000000000003</v>
      </c>
      <c r="Q124" s="5">
        <v>12324</v>
      </c>
      <c r="R124" s="5">
        <v>1695.2</v>
      </c>
      <c r="S124" s="39">
        <v>0</v>
      </c>
      <c r="T124" s="9">
        <v>-0.02</v>
      </c>
      <c r="U124" s="48">
        <v>0.3</v>
      </c>
      <c r="V124" s="58">
        <v>0.3</v>
      </c>
      <c r="Y124" s="5">
        <v>24.6</v>
      </c>
    </row>
    <row r="125" spans="1:25" x14ac:dyDescent="0.25">
      <c r="A125" s="4" t="s">
        <v>340</v>
      </c>
      <c r="B125" s="4">
        <v>36433</v>
      </c>
      <c r="C125" s="5">
        <v>209.4</v>
      </c>
      <c r="D125" s="5">
        <v>186.7</v>
      </c>
      <c r="E125" s="5">
        <v>996.1</v>
      </c>
      <c r="F125" s="5">
        <v>1120.5999999999999</v>
      </c>
      <c r="G125" s="5">
        <v>679</v>
      </c>
      <c r="H125" s="5">
        <v>223.3</v>
      </c>
      <c r="I125" s="5">
        <v>0</v>
      </c>
      <c r="J125" s="5">
        <v>666.4</v>
      </c>
      <c r="K125" s="5">
        <v>12662.4</v>
      </c>
      <c r="L125" s="5">
        <v>8270.6</v>
      </c>
      <c r="M125" s="5">
        <v>6328.9</v>
      </c>
      <c r="N125" s="57">
        <v>0.76522999999999997</v>
      </c>
      <c r="O125" s="5">
        <v>9681.9</v>
      </c>
      <c r="P125" s="9">
        <v>0.88</v>
      </c>
      <c r="Q125" s="5">
        <v>12455.8</v>
      </c>
      <c r="R125" s="5">
        <v>1734.5</v>
      </c>
      <c r="S125" s="39">
        <v>0</v>
      </c>
      <c r="T125" s="9">
        <v>0.41</v>
      </c>
      <c r="U125" s="48">
        <v>0.47</v>
      </c>
      <c r="V125" s="58">
        <v>0.47</v>
      </c>
      <c r="Y125" s="5">
        <v>25.3</v>
      </c>
    </row>
    <row r="126" spans="1:25" x14ac:dyDescent="0.25">
      <c r="A126" s="4" t="s">
        <v>341</v>
      </c>
      <c r="B126" s="4">
        <v>36525</v>
      </c>
      <c r="C126" s="5">
        <v>211</v>
      </c>
      <c r="D126" s="5">
        <v>191.3</v>
      </c>
      <c r="E126" s="5">
        <v>1004.3</v>
      </c>
      <c r="F126" s="5">
        <v>1154</v>
      </c>
      <c r="G126" s="5">
        <v>690.7</v>
      </c>
      <c r="H126" s="5">
        <v>228</v>
      </c>
      <c r="I126" s="5">
        <v>0</v>
      </c>
      <c r="J126" s="5">
        <v>679.6</v>
      </c>
      <c r="K126" s="5">
        <v>12877.6</v>
      </c>
      <c r="L126" s="5">
        <v>8391.7999999999993</v>
      </c>
      <c r="M126" s="5">
        <v>6459.6</v>
      </c>
      <c r="N126" s="57">
        <v>0.76974999999999993</v>
      </c>
      <c r="O126" s="5">
        <v>9899.4</v>
      </c>
      <c r="P126" s="9">
        <v>1.1499999999999999</v>
      </c>
      <c r="Q126" s="5">
        <v>12588.1</v>
      </c>
      <c r="R126" s="5">
        <v>1782.3</v>
      </c>
      <c r="S126" s="39">
        <v>0</v>
      </c>
      <c r="T126" s="9">
        <v>0.54</v>
      </c>
      <c r="U126" s="48">
        <v>0.61</v>
      </c>
      <c r="V126" s="58">
        <v>0.61</v>
      </c>
      <c r="Y126" s="5">
        <v>27.7</v>
      </c>
    </row>
    <row r="127" spans="1:25" x14ac:dyDescent="0.25">
      <c r="A127" s="4" t="s">
        <v>342</v>
      </c>
      <c r="B127" s="4">
        <v>36616</v>
      </c>
      <c r="C127" s="5">
        <v>213</v>
      </c>
      <c r="D127" s="5">
        <v>190.2</v>
      </c>
      <c r="E127" s="5">
        <v>1016.9</v>
      </c>
      <c r="F127" s="5">
        <v>1208.8</v>
      </c>
      <c r="G127" s="5">
        <v>698.6</v>
      </c>
      <c r="H127" s="5">
        <v>239.4</v>
      </c>
      <c r="I127" s="5">
        <v>0</v>
      </c>
      <c r="J127" s="5">
        <v>699.5</v>
      </c>
      <c r="K127" s="5">
        <v>12924.2</v>
      </c>
      <c r="L127" s="5">
        <v>8520.7000000000007</v>
      </c>
      <c r="M127" s="5">
        <v>6613.6</v>
      </c>
      <c r="N127" s="57">
        <v>0.77617999999999998</v>
      </c>
      <c r="O127" s="5">
        <v>10002.9</v>
      </c>
      <c r="P127" s="9">
        <v>-0.51</v>
      </c>
      <c r="Q127" s="5">
        <v>12720.2</v>
      </c>
      <c r="R127" s="5">
        <v>1790.7</v>
      </c>
      <c r="S127" s="39">
        <v>0</v>
      </c>
      <c r="T127" s="9">
        <v>-0.84</v>
      </c>
      <c r="U127" s="48">
        <v>0.33</v>
      </c>
      <c r="V127" s="58">
        <v>0.33</v>
      </c>
      <c r="Y127" s="5">
        <v>24.7</v>
      </c>
    </row>
    <row r="128" spans="1:25" x14ac:dyDescent="0.25">
      <c r="A128" s="4" t="s">
        <v>343</v>
      </c>
      <c r="B128" s="4">
        <v>36707</v>
      </c>
      <c r="C128" s="5">
        <v>216.1</v>
      </c>
      <c r="D128" s="5">
        <v>198.3</v>
      </c>
      <c r="E128" s="5">
        <v>1042.3</v>
      </c>
      <c r="F128" s="5">
        <v>1230.2</v>
      </c>
      <c r="G128" s="5">
        <v>707.3</v>
      </c>
      <c r="H128" s="5">
        <v>237.6</v>
      </c>
      <c r="I128" s="5">
        <v>0</v>
      </c>
      <c r="J128" s="5">
        <v>701.9</v>
      </c>
      <c r="K128" s="5">
        <v>13160.8</v>
      </c>
      <c r="L128" s="5">
        <v>8603</v>
      </c>
      <c r="M128" s="5">
        <v>6707.5</v>
      </c>
      <c r="N128" s="57">
        <v>0.77966999999999997</v>
      </c>
      <c r="O128" s="5">
        <v>10247.700000000001</v>
      </c>
      <c r="P128" s="9">
        <v>0.72</v>
      </c>
      <c r="Q128" s="5">
        <v>12852.7</v>
      </c>
      <c r="R128" s="5">
        <v>1823.1</v>
      </c>
      <c r="S128" s="39">
        <v>0</v>
      </c>
      <c r="T128" s="9">
        <v>0.78</v>
      </c>
      <c r="U128" s="48">
        <v>-0.06</v>
      </c>
      <c r="V128" s="58">
        <v>-0.06</v>
      </c>
      <c r="Y128" s="5">
        <v>25</v>
      </c>
    </row>
    <row r="129" spans="1:25" x14ac:dyDescent="0.25">
      <c r="A129" s="4" t="s">
        <v>344</v>
      </c>
      <c r="B129" s="4">
        <v>36799</v>
      </c>
      <c r="C129" s="5">
        <v>220.7</v>
      </c>
      <c r="D129" s="5">
        <v>204.8</v>
      </c>
      <c r="E129" s="5">
        <v>1054.7</v>
      </c>
      <c r="F129" s="5">
        <v>1247.7</v>
      </c>
      <c r="G129" s="5">
        <v>711.3</v>
      </c>
      <c r="H129" s="5">
        <v>219</v>
      </c>
      <c r="I129" s="5">
        <v>0</v>
      </c>
      <c r="J129" s="5">
        <v>715.2</v>
      </c>
      <c r="K129" s="5">
        <v>13178.4</v>
      </c>
      <c r="L129" s="5">
        <v>8687.5</v>
      </c>
      <c r="M129" s="5">
        <v>6815.4</v>
      </c>
      <c r="N129" s="57">
        <v>0.78449999999999998</v>
      </c>
      <c r="O129" s="5">
        <v>10319.799999999999</v>
      </c>
      <c r="P129" s="9">
        <v>-0.31</v>
      </c>
      <c r="Q129" s="5">
        <v>12983.4</v>
      </c>
      <c r="R129" s="5">
        <v>1832.3</v>
      </c>
      <c r="S129" s="39">
        <v>0</v>
      </c>
      <c r="T129" s="9">
        <v>-0.49</v>
      </c>
      <c r="U129" s="48">
        <v>0.18</v>
      </c>
      <c r="V129" s="58">
        <v>0.18</v>
      </c>
      <c r="Y129" s="5">
        <v>25.6</v>
      </c>
    </row>
    <row r="130" spans="1:25" x14ac:dyDescent="0.25">
      <c r="A130" s="4" t="s">
        <v>345</v>
      </c>
      <c r="B130" s="4">
        <v>36891</v>
      </c>
      <c r="C130" s="5">
        <v>226.7</v>
      </c>
      <c r="D130" s="5">
        <v>204.8</v>
      </c>
      <c r="E130" s="5">
        <v>1065.5999999999999</v>
      </c>
      <c r="F130" s="5">
        <v>1258.7</v>
      </c>
      <c r="G130" s="5">
        <v>717.1</v>
      </c>
      <c r="H130" s="5">
        <v>221.3</v>
      </c>
      <c r="I130" s="5">
        <v>0</v>
      </c>
      <c r="J130" s="5">
        <v>721</v>
      </c>
      <c r="K130" s="5">
        <v>13260.5</v>
      </c>
      <c r="L130" s="5">
        <v>8762.2000000000007</v>
      </c>
      <c r="M130" s="5">
        <v>6912.1</v>
      </c>
      <c r="N130" s="57">
        <v>0.78885000000000005</v>
      </c>
      <c r="O130" s="5">
        <v>10439</v>
      </c>
      <c r="P130" s="9">
        <v>0.43</v>
      </c>
      <c r="Q130" s="5">
        <v>13111</v>
      </c>
      <c r="R130" s="5">
        <v>1861.2</v>
      </c>
      <c r="S130" s="39">
        <v>0</v>
      </c>
      <c r="T130" s="9">
        <v>0.06</v>
      </c>
      <c r="U130" s="48">
        <v>0.38</v>
      </c>
      <c r="V130" s="58">
        <v>0.38</v>
      </c>
      <c r="Y130" s="5">
        <v>26.1</v>
      </c>
    </row>
    <row r="131" spans="1:25" x14ac:dyDescent="0.25">
      <c r="A131" s="4" t="s">
        <v>346</v>
      </c>
      <c r="B131" s="4">
        <v>36981</v>
      </c>
      <c r="C131" s="5">
        <v>233.8</v>
      </c>
      <c r="D131" s="5">
        <v>215</v>
      </c>
      <c r="E131" s="5">
        <v>1107.8</v>
      </c>
      <c r="F131" s="5">
        <v>1301.9000000000001</v>
      </c>
      <c r="G131" s="5">
        <v>724.2</v>
      </c>
      <c r="H131" s="5">
        <v>185.1</v>
      </c>
      <c r="I131" s="5">
        <v>0</v>
      </c>
      <c r="J131" s="5">
        <v>736.1</v>
      </c>
      <c r="K131" s="5">
        <v>13222.7</v>
      </c>
      <c r="L131" s="5">
        <v>8797.2999999999993</v>
      </c>
      <c r="M131" s="5">
        <v>6986.9</v>
      </c>
      <c r="N131" s="57">
        <v>0.79421000000000008</v>
      </c>
      <c r="O131" s="5">
        <v>10472.9</v>
      </c>
      <c r="P131" s="9">
        <v>1.1000000000000001</v>
      </c>
      <c r="Q131" s="5">
        <v>13232.8</v>
      </c>
      <c r="R131" s="5">
        <v>1905.4</v>
      </c>
      <c r="S131" s="39">
        <v>0</v>
      </c>
      <c r="T131" s="9">
        <v>0.52</v>
      </c>
      <c r="U131" s="48">
        <v>0.57999999999999996</v>
      </c>
      <c r="V131" s="58">
        <v>0.57999999999999996</v>
      </c>
      <c r="Y131" s="5">
        <v>29.8</v>
      </c>
    </row>
    <row r="132" spans="1:25" x14ac:dyDescent="0.25">
      <c r="A132" s="4" t="s">
        <v>347</v>
      </c>
      <c r="B132" s="4">
        <v>37072</v>
      </c>
      <c r="C132" s="5">
        <v>240.4</v>
      </c>
      <c r="D132" s="5">
        <v>230.1</v>
      </c>
      <c r="E132" s="5">
        <v>1139.0999999999999</v>
      </c>
      <c r="F132" s="5">
        <v>1308.9000000000001</v>
      </c>
      <c r="G132" s="5">
        <v>724.1</v>
      </c>
      <c r="H132" s="5">
        <v>179</v>
      </c>
      <c r="I132" s="5">
        <v>0</v>
      </c>
      <c r="J132" s="5">
        <v>736.9</v>
      </c>
      <c r="K132" s="5">
        <v>13300</v>
      </c>
      <c r="L132" s="5">
        <v>8818.1</v>
      </c>
      <c r="M132" s="5">
        <v>7036.3</v>
      </c>
      <c r="N132" s="57">
        <v>0.79793999999999998</v>
      </c>
      <c r="O132" s="5">
        <v>10597.8</v>
      </c>
      <c r="P132" s="9">
        <v>1.27</v>
      </c>
      <c r="Q132" s="5">
        <v>13348.5</v>
      </c>
      <c r="R132" s="5">
        <v>1947</v>
      </c>
      <c r="S132" s="39">
        <v>1</v>
      </c>
      <c r="T132" s="9">
        <v>0.36</v>
      </c>
      <c r="U132" s="48">
        <v>0.9</v>
      </c>
      <c r="V132" s="58">
        <v>0.9</v>
      </c>
      <c r="Y132" s="5">
        <v>28</v>
      </c>
    </row>
    <row r="133" spans="1:25" x14ac:dyDescent="0.25">
      <c r="A133" s="4" t="s">
        <v>348</v>
      </c>
      <c r="B133" s="4">
        <v>37164</v>
      </c>
      <c r="C133" s="5">
        <v>245.8</v>
      </c>
      <c r="D133" s="5">
        <v>217.4</v>
      </c>
      <c r="E133" s="5">
        <v>1145.2</v>
      </c>
      <c r="F133" s="5">
        <v>1113.5999999999999</v>
      </c>
      <c r="G133" s="5">
        <v>725.3</v>
      </c>
      <c r="H133" s="5">
        <v>159.30000000000001</v>
      </c>
      <c r="I133" s="5">
        <v>0</v>
      </c>
      <c r="J133" s="5">
        <v>736.1</v>
      </c>
      <c r="K133" s="5">
        <v>13244.8</v>
      </c>
      <c r="L133" s="5">
        <v>8848.2999999999993</v>
      </c>
      <c r="M133" s="5">
        <v>7064.7</v>
      </c>
      <c r="N133" s="57">
        <v>0.79842000000000002</v>
      </c>
      <c r="O133" s="5">
        <v>10596.3</v>
      </c>
      <c r="P133" s="9">
        <v>-0.08</v>
      </c>
      <c r="Q133" s="5">
        <v>13459.8</v>
      </c>
      <c r="R133" s="5">
        <v>1952.7</v>
      </c>
      <c r="S133" s="39">
        <v>1</v>
      </c>
      <c r="T133" s="9">
        <v>0.15</v>
      </c>
      <c r="U133" s="48">
        <v>-0.23</v>
      </c>
      <c r="V133" s="58">
        <v>-0.23</v>
      </c>
      <c r="Y133" s="5">
        <v>26.4</v>
      </c>
    </row>
    <row r="134" spans="1:25" x14ac:dyDescent="0.25">
      <c r="A134" s="4" t="s">
        <v>349</v>
      </c>
      <c r="B134" s="4">
        <v>37256</v>
      </c>
      <c r="C134" s="5">
        <v>250.3</v>
      </c>
      <c r="D134" s="5">
        <v>246.5</v>
      </c>
      <c r="E134" s="5">
        <v>1191.2</v>
      </c>
      <c r="F134" s="5">
        <v>1231.8</v>
      </c>
      <c r="G134" s="5">
        <v>737.1</v>
      </c>
      <c r="H134" s="5">
        <v>142.4</v>
      </c>
      <c r="I134" s="5">
        <v>0</v>
      </c>
      <c r="J134" s="5">
        <v>738.7</v>
      </c>
      <c r="K134" s="5">
        <v>13280.9</v>
      </c>
      <c r="L134" s="5">
        <v>8980.6</v>
      </c>
      <c r="M134" s="5">
        <v>7174.7</v>
      </c>
      <c r="N134" s="57">
        <v>0.79891000000000001</v>
      </c>
      <c r="O134" s="5">
        <v>10660.3</v>
      </c>
      <c r="P134" s="9">
        <v>1.21</v>
      </c>
      <c r="Q134" s="5">
        <v>13566.7</v>
      </c>
      <c r="R134" s="5">
        <v>1992</v>
      </c>
      <c r="S134" s="39">
        <v>1</v>
      </c>
      <c r="T134" s="9">
        <v>0.3</v>
      </c>
      <c r="U134" s="48">
        <v>0.91</v>
      </c>
      <c r="V134" s="58">
        <v>0.91</v>
      </c>
      <c r="Y134" s="5">
        <v>24.2</v>
      </c>
    </row>
    <row r="135" spans="1:25" x14ac:dyDescent="0.25">
      <c r="A135" s="4" t="s">
        <v>350</v>
      </c>
      <c r="B135" s="4">
        <v>37346</v>
      </c>
      <c r="C135" s="5">
        <v>254.1</v>
      </c>
      <c r="D135" s="5">
        <v>244.9</v>
      </c>
      <c r="E135" s="5">
        <v>1221</v>
      </c>
      <c r="F135" s="5">
        <v>1075.0999999999999</v>
      </c>
      <c r="G135" s="5">
        <v>744</v>
      </c>
      <c r="H135" s="5">
        <v>143.80000000000001</v>
      </c>
      <c r="I135" s="5">
        <v>0</v>
      </c>
      <c r="J135" s="5">
        <v>746.9</v>
      </c>
      <c r="K135" s="5">
        <v>13397</v>
      </c>
      <c r="L135" s="5">
        <v>9008.1</v>
      </c>
      <c r="M135" s="5">
        <v>7209.9</v>
      </c>
      <c r="N135" s="57">
        <v>0.80037999999999998</v>
      </c>
      <c r="O135" s="5">
        <v>10789</v>
      </c>
      <c r="P135" s="9">
        <v>1.29</v>
      </c>
      <c r="Q135" s="5">
        <v>13668.3</v>
      </c>
      <c r="R135" s="5">
        <v>2038.9</v>
      </c>
      <c r="S135" s="39">
        <v>0</v>
      </c>
      <c r="T135" s="9">
        <v>0.84</v>
      </c>
      <c r="U135" s="48">
        <v>0.44</v>
      </c>
      <c r="V135" s="58">
        <v>0.44</v>
      </c>
      <c r="Y135" s="5">
        <v>25.3</v>
      </c>
    </row>
    <row r="136" spans="1:25" x14ac:dyDescent="0.25">
      <c r="A136" s="4" t="s">
        <v>351</v>
      </c>
      <c r="B136" s="4">
        <v>37437</v>
      </c>
      <c r="C136" s="5">
        <v>257.89999999999998</v>
      </c>
      <c r="D136" s="5">
        <v>243.8</v>
      </c>
      <c r="E136" s="5">
        <v>1247.0999999999999</v>
      </c>
      <c r="F136" s="5">
        <v>1051</v>
      </c>
      <c r="G136" s="5">
        <v>751.3</v>
      </c>
      <c r="H136" s="5">
        <v>150</v>
      </c>
      <c r="I136" s="5">
        <v>0</v>
      </c>
      <c r="J136" s="5">
        <v>755.3</v>
      </c>
      <c r="K136" s="5">
        <v>13478.2</v>
      </c>
      <c r="L136" s="5">
        <v>9054.2999999999993</v>
      </c>
      <c r="M136" s="5">
        <v>7302.1</v>
      </c>
      <c r="N136" s="57">
        <v>0.80647999999999997</v>
      </c>
      <c r="O136" s="5">
        <v>10893.2</v>
      </c>
      <c r="P136" s="9">
        <v>0.57999999999999996</v>
      </c>
      <c r="Q136" s="5">
        <v>13765.5</v>
      </c>
      <c r="R136" s="5">
        <v>2073.5</v>
      </c>
      <c r="S136" s="39">
        <v>0</v>
      </c>
      <c r="T136" s="9">
        <v>0.51</v>
      </c>
      <c r="U136" s="48">
        <v>0.06</v>
      </c>
      <c r="V136" s="58">
        <v>0.06</v>
      </c>
      <c r="Y136" s="5">
        <v>25.3</v>
      </c>
    </row>
    <row r="137" spans="1:25" x14ac:dyDescent="0.25">
      <c r="A137" s="4" t="s">
        <v>352</v>
      </c>
      <c r="B137" s="4">
        <v>37529</v>
      </c>
      <c r="C137" s="5">
        <v>261.60000000000002</v>
      </c>
      <c r="D137" s="5">
        <v>251.1</v>
      </c>
      <c r="E137" s="5">
        <v>1259.9000000000001</v>
      </c>
      <c r="F137" s="5">
        <v>1044.0999999999999</v>
      </c>
      <c r="G137" s="5">
        <v>768.5</v>
      </c>
      <c r="H137" s="5">
        <v>158</v>
      </c>
      <c r="I137" s="5">
        <v>0</v>
      </c>
      <c r="J137" s="5">
        <v>758.1</v>
      </c>
      <c r="K137" s="5">
        <v>13538.1</v>
      </c>
      <c r="L137" s="5">
        <v>9119.9</v>
      </c>
      <c r="M137" s="5">
        <v>7390.9</v>
      </c>
      <c r="N137" s="57">
        <v>0.81040999999999996</v>
      </c>
      <c r="O137" s="5">
        <v>10992.1</v>
      </c>
      <c r="P137" s="9">
        <v>0.4</v>
      </c>
      <c r="Q137" s="5">
        <v>13860</v>
      </c>
      <c r="R137" s="5">
        <v>2100.4</v>
      </c>
      <c r="S137" s="39">
        <v>0</v>
      </c>
      <c r="T137" s="9">
        <v>0.26</v>
      </c>
      <c r="U137" s="48">
        <v>0.14000000000000001</v>
      </c>
      <c r="V137" s="58">
        <v>0.14000000000000001</v>
      </c>
      <c r="Y137" s="5">
        <v>24.3</v>
      </c>
    </row>
    <row r="138" spans="1:25" x14ac:dyDescent="0.25">
      <c r="A138" s="4" t="s">
        <v>353</v>
      </c>
      <c r="B138" s="4">
        <v>37621</v>
      </c>
      <c r="C138" s="5">
        <v>265.2</v>
      </c>
      <c r="D138" s="5">
        <v>260.3</v>
      </c>
      <c r="E138" s="5">
        <v>1276.2</v>
      </c>
      <c r="F138" s="5">
        <v>1038.4000000000001</v>
      </c>
      <c r="G138" s="5">
        <v>776.3</v>
      </c>
      <c r="H138" s="5">
        <v>175.5</v>
      </c>
      <c r="I138" s="5">
        <v>0</v>
      </c>
      <c r="J138" s="5">
        <v>760.8</v>
      </c>
      <c r="K138" s="5">
        <v>13559</v>
      </c>
      <c r="L138" s="5">
        <v>9172.4</v>
      </c>
      <c r="M138" s="5">
        <v>7467.7</v>
      </c>
      <c r="N138" s="57">
        <v>0.81415999999999999</v>
      </c>
      <c r="O138" s="5">
        <v>11071.5</v>
      </c>
      <c r="P138" s="9">
        <v>0.59</v>
      </c>
      <c r="Q138" s="5">
        <v>13952.6</v>
      </c>
      <c r="R138" s="5">
        <v>2142</v>
      </c>
      <c r="S138" s="39">
        <v>0</v>
      </c>
      <c r="T138" s="9">
        <v>0.47</v>
      </c>
      <c r="U138" s="48">
        <v>0.12</v>
      </c>
      <c r="V138" s="58">
        <v>0.12</v>
      </c>
      <c r="Y138" s="5">
        <v>23.1</v>
      </c>
    </row>
    <row r="139" spans="1:25" x14ac:dyDescent="0.25">
      <c r="A139" s="4" t="s">
        <v>354</v>
      </c>
      <c r="B139" s="4">
        <v>37711</v>
      </c>
      <c r="C139" s="5">
        <v>268.89999999999998</v>
      </c>
      <c r="D139" s="5">
        <v>260.7</v>
      </c>
      <c r="E139" s="5">
        <v>1294.5999999999999</v>
      </c>
      <c r="F139" s="5">
        <v>1021.3</v>
      </c>
      <c r="G139" s="5">
        <v>788.6</v>
      </c>
      <c r="H139" s="5">
        <v>196.1</v>
      </c>
      <c r="I139" s="5">
        <v>0</v>
      </c>
      <c r="J139" s="5">
        <v>767.1</v>
      </c>
      <c r="K139" s="5">
        <v>13634.3</v>
      </c>
      <c r="L139" s="5">
        <v>9215.5</v>
      </c>
      <c r="M139" s="5">
        <v>7555.8</v>
      </c>
      <c r="N139" s="57">
        <v>0.81989999999999996</v>
      </c>
      <c r="O139" s="5">
        <v>11183.5</v>
      </c>
      <c r="P139" s="9">
        <v>0.09</v>
      </c>
      <c r="Q139" s="5">
        <v>14045.9</v>
      </c>
      <c r="R139" s="5">
        <v>2172.4</v>
      </c>
      <c r="S139" s="39">
        <v>0</v>
      </c>
      <c r="T139" s="9">
        <v>0.32</v>
      </c>
      <c r="U139" s="48">
        <v>-0.22</v>
      </c>
      <c r="V139" s="58">
        <v>-0.22</v>
      </c>
      <c r="Y139" s="5">
        <v>23.8</v>
      </c>
    </row>
    <row r="140" spans="1:25" x14ac:dyDescent="0.25">
      <c r="A140" s="4" t="s">
        <v>355</v>
      </c>
      <c r="B140" s="4">
        <v>37802</v>
      </c>
      <c r="C140" s="5">
        <v>273.39999999999998</v>
      </c>
      <c r="D140" s="5">
        <v>260.10000000000002</v>
      </c>
      <c r="E140" s="5">
        <v>1312.6</v>
      </c>
      <c r="F140" s="5">
        <v>1020.8</v>
      </c>
      <c r="G140" s="5">
        <v>800</v>
      </c>
      <c r="H140" s="5">
        <v>192.6</v>
      </c>
      <c r="I140" s="5">
        <v>0</v>
      </c>
      <c r="J140" s="5">
        <v>777.8</v>
      </c>
      <c r="K140" s="5">
        <v>13751.5</v>
      </c>
      <c r="L140" s="5">
        <v>9319</v>
      </c>
      <c r="M140" s="5">
        <v>7642.6</v>
      </c>
      <c r="N140" s="57">
        <v>0.82011000000000001</v>
      </c>
      <c r="O140" s="5">
        <v>11312.9</v>
      </c>
      <c r="P140" s="9">
        <v>0.74</v>
      </c>
      <c r="Q140" s="5">
        <v>14138</v>
      </c>
      <c r="R140" s="5">
        <v>2199.4</v>
      </c>
      <c r="S140" s="39">
        <v>0</v>
      </c>
      <c r="T140" s="9">
        <v>0.98</v>
      </c>
      <c r="U140" s="48">
        <v>-0.24</v>
      </c>
      <c r="V140" s="58">
        <v>-0.24</v>
      </c>
      <c r="Y140" s="5">
        <v>22.8</v>
      </c>
    </row>
    <row r="141" spans="1:25" x14ac:dyDescent="0.25">
      <c r="A141" s="4" t="s">
        <v>356</v>
      </c>
      <c r="B141" s="4">
        <v>37894</v>
      </c>
      <c r="C141" s="5">
        <v>279</v>
      </c>
      <c r="D141" s="5">
        <v>271.7</v>
      </c>
      <c r="E141" s="5">
        <v>1335.5</v>
      </c>
      <c r="F141" s="5">
        <v>950.6</v>
      </c>
      <c r="G141" s="5">
        <v>813</v>
      </c>
      <c r="H141" s="5">
        <v>213.9</v>
      </c>
      <c r="I141" s="5">
        <v>0</v>
      </c>
      <c r="J141" s="5">
        <v>787.7</v>
      </c>
      <c r="K141" s="5">
        <v>13985.1</v>
      </c>
      <c r="L141" s="5">
        <v>9455.7000000000007</v>
      </c>
      <c r="M141" s="5">
        <v>7802.6</v>
      </c>
      <c r="N141" s="57">
        <v>0.82516999999999996</v>
      </c>
      <c r="O141" s="5">
        <v>11567.3</v>
      </c>
      <c r="P141" s="9">
        <v>0.2</v>
      </c>
      <c r="Q141" s="5">
        <v>14230</v>
      </c>
      <c r="R141" s="5">
        <v>2221.1999999999998</v>
      </c>
      <c r="S141" s="39">
        <v>0</v>
      </c>
      <c r="T141" s="9">
        <v>0</v>
      </c>
      <c r="U141" s="48">
        <v>0.2</v>
      </c>
      <c r="V141" s="58">
        <v>0.2</v>
      </c>
      <c r="Y141" s="5">
        <v>21.4</v>
      </c>
    </row>
    <row r="142" spans="1:25" x14ac:dyDescent="0.25">
      <c r="A142" s="4" t="s">
        <v>357</v>
      </c>
      <c r="B142" s="4">
        <v>37986</v>
      </c>
      <c r="C142" s="5">
        <v>285.5</v>
      </c>
      <c r="D142" s="5">
        <v>265.7</v>
      </c>
      <c r="E142" s="5">
        <v>1341.2</v>
      </c>
      <c r="F142" s="5">
        <v>1021.3</v>
      </c>
      <c r="G142" s="5">
        <v>820.9</v>
      </c>
      <c r="H142" s="5">
        <v>236.6</v>
      </c>
      <c r="I142" s="5">
        <v>0</v>
      </c>
      <c r="J142" s="5">
        <v>800.1</v>
      </c>
      <c r="K142" s="5">
        <v>14145.6</v>
      </c>
      <c r="L142" s="5">
        <v>9519.7999999999993</v>
      </c>
      <c r="M142" s="5">
        <v>7891.5</v>
      </c>
      <c r="N142" s="57">
        <v>0.82894999999999996</v>
      </c>
      <c r="O142" s="5">
        <v>11769.3</v>
      </c>
      <c r="P142" s="9">
        <v>0.48</v>
      </c>
      <c r="Q142" s="5">
        <v>14322.6</v>
      </c>
      <c r="R142" s="5">
        <v>2251.8000000000002</v>
      </c>
      <c r="S142" s="39">
        <v>0</v>
      </c>
      <c r="T142" s="9">
        <v>0.54</v>
      </c>
      <c r="U142" s="48">
        <v>-0.06</v>
      </c>
      <c r="V142" s="58">
        <v>-0.06</v>
      </c>
      <c r="Y142" s="5">
        <v>20.100000000000001</v>
      </c>
    </row>
    <row r="143" spans="1:25" x14ac:dyDescent="0.25">
      <c r="A143" s="4" t="s">
        <v>358</v>
      </c>
      <c r="B143" s="4">
        <v>38077</v>
      </c>
      <c r="C143" s="5">
        <v>293</v>
      </c>
      <c r="D143" s="5">
        <v>283.39999999999998</v>
      </c>
      <c r="E143" s="5">
        <v>1379.6</v>
      </c>
      <c r="F143" s="5">
        <v>1012.2</v>
      </c>
      <c r="G143" s="5">
        <v>847.3</v>
      </c>
      <c r="H143" s="5">
        <v>247</v>
      </c>
      <c r="I143" s="5">
        <v>0</v>
      </c>
      <c r="J143" s="5">
        <v>813.4</v>
      </c>
      <c r="K143" s="5">
        <v>14221.1</v>
      </c>
      <c r="L143" s="5">
        <v>9604.5</v>
      </c>
      <c r="M143" s="5">
        <v>8027.7</v>
      </c>
      <c r="N143" s="57">
        <v>0.83582999999999996</v>
      </c>
      <c r="O143" s="5">
        <v>11920.2</v>
      </c>
      <c r="P143" s="9">
        <v>0.34</v>
      </c>
      <c r="Q143" s="5">
        <v>14416.9</v>
      </c>
      <c r="R143" s="5">
        <v>2287.3000000000002</v>
      </c>
      <c r="S143" s="39">
        <v>0</v>
      </c>
      <c r="T143" s="9">
        <v>0.31</v>
      </c>
      <c r="U143" s="48">
        <v>0.03</v>
      </c>
      <c r="V143" s="58">
        <v>0.03</v>
      </c>
      <c r="Y143" s="5">
        <v>17.2</v>
      </c>
    </row>
    <row r="144" spans="1:25" x14ac:dyDescent="0.25">
      <c r="A144" s="4" t="s">
        <v>359</v>
      </c>
      <c r="B144" s="4">
        <v>38168</v>
      </c>
      <c r="C144" s="5">
        <v>300.39999999999998</v>
      </c>
      <c r="D144" s="5">
        <v>293</v>
      </c>
      <c r="E144" s="5">
        <v>1400.6</v>
      </c>
      <c r="F144" s="5">
        <v>1026.7</v>
      </c>
      <c r="G144" s="5">
        <v>859.9</v>
      </c>
      <c r="H144" s="5">
        <v>266.8</v>
      </c>
      <c r="I144" s="5">
        <v>0</v>
      </c>
      <c r="J144" s="5">
        <v>828</v>
      </c>
      <c r="K144" s="5">
        <v>14329.5</v>
      </c>
      <c r="L144" s="5">
        <v>9664.2999999999993</v>
      </c>
      <c r="M144" s="5">
        <v>8133</v>
      </c>
      <c r="N144" s="57">
        <v>0.84155000000000002</v>
      </c>
      <c r="O144" s="5">
        <v>12109</v>
      </c>
      <c r="P144" s="9">
        <v>0.21</v>
      </c>
      <c r="Q144" s="5">
        <v>14514.9</v>
      </c>
      <c r="R144" s="5">
        <v>2321.4</v>
      </c>
      <c r="S144" s="39">
        <v>0</v>
      </c>
      <c r="T144" s="9">
        <v>0.17</v>
      </c>
      <c r="U144" s="48">
        <v>0.03</v>
      </c>
      <c r="V144" s="58">
        <v>0.03</v>
      </c>
      <c r="Y144" s="5">
        <v>17.2</v>
      </c>
    </row>
    <row r="145" spans="1:25" x14ac:dyDescent="0.25">
      <c r="A145" s="4" t="s">
        <v>360</v>
      </c>
      <c r="B145" s="4">
        <v>38260</v>
      </c>
      <c r="C145" s="5">
        <v>308.60000000000002</v>
      </c>
      <c r="D145" s="5">
        <v>288.3</v>
      </c>
      <c r="E145" s="5">
        <v>1409.8</v>
      </c>
      <c r="F145" s="5">
        <v>1064.3</v>
      </c>
      <c r="G145" s="5">
        <v>871.3</v>
      </c>
      <c r="H145" s="5">
        <v>288.3</v>
      </c>
      <c r="I145" s="5">
        <v>0</v>
      </c>
      <c r="J145" s="5">
        <v>843.7</v>
      </c>
      <c r="K145" s="5">
        <v>14465</v>
      </c>
      <c r="L145" s="5">
        <v>9771.1</v>
      </c>
      <c r="M145" s="5">
        <v>8264.2999999999993</v>
      </c>
      <c r="N145" s="57">
        <v>0.84578999999999993</v>
      </c>
      <c r="O145" s="5">
        <v>12303.3</v>
      </c>
      <c r="P145" s="9">
        <v>0.15</v>
      </c>
      <c r="Q145" s="5">
        <v>14613.4</v>
      </c>
      <c r="R145" s="5">
        <v>2357.1999999999998</v>
      </c>
      <c r="S145" s="39">
        <v>0</v>
      </c>
      <c r="T145" s="9">
        <v>0.33</v>
      </c>
      <c r="U145" s="48">
        <v>-0.18</v>
      </c>
      <c r="V145" s="58">
        <v>-0.18</v>
      </c>
      <c r="Y145" s="5">
        <v>18.100000000000001</v>
      </c>
    </row>
    <row r="146" spans="1:25" x14ac:dyDescent="0.25">
      <c r="A146" s="4" t="s">
        <v>361</v>
      </c>
      <c r="B146" s="4">
        <v>38352</v>
      </c>
      <c r="C146" s="5">
        <v>315.39999999999998</v>
      </c>
      <c r="D146" s="5">
        <v>294.5</v>
      </c>
      <c r="E146" s="5">
        <v>1427.9</v>
      </c>
      <c r="F146" s="5">
        <v>1091.5</v>
      </c>
      <c r="G146" s="5">
        <v>893.8</v>
      </c>
      <c r="H146" s="5">
        <v>293.60000000000002</v>
      </c>
      <c r="I146" s="5">
        <v>0</v>
      </c>
      <c r="J146" s="5">
        <v>849.5</v>
      </c>
      <c r="K146" s="5">
        <v>14609.9</v>
      </c>
      <c r="L146" s="5">
        <v>9877.4</v>
      </c>
      <c r="M146" s="5">
        <v>8425.6</v>
      </c>
      <c r="N146" s="57">
        <v>0.85301000000000005</v>
      </c>
      <c r="O146" s="5">
        <v>12522.4</v>
      </c>
      <c r="P146" s="9">
        <v>-0.03</v>
      </c>
      <c r="Q146" s="5">
        <v>14711.7</v>
      </c>
      <c r="R146" s="5">
        <v>2389.6999999999998</v>
      </c>
      <c r="S146" s="39">
        <v>0</v>
      </c>
      <c r="T146" s="9">
        <v>-0.05</v>
      </c>
      <c r="U146" s="48">
        <v>0.02</v>
      </c>
      <c r="V146" s="58">
        <v>0.02</v>
      </c>
      <c r="Y146" s="5">
        <v>19.8</v>
      </c>
    </row>
    <row r="147" spans="1:25" x14ac:dyDescent="0.25">
      <c r="A147" s="4" t="s">
        <v>362</v>
      </c>
      <c r="B147" s="4">
        <v>38442</v>
      </c>
      <c r="C147" s="5">
        <v>323.2</v>
      </c>
      <c r="D147" s="5">
        <v>301.3</v>
      </c>
      <c r="E147" s="5">
        <v>1464.4</v>
      </c>
      <c r="F147" s="5">
        <v>1172.2</v>
      </c>
      <c r="G147" s="5">
        <v>915.1</v>
      </c>
      <c r="H147" s="5">
        <v>370.6</v>
      </c>
      <c r="I147" s="5">
        <v>0</v>
      </c>
      <c r="J147" s="5">
        <v>862.7</v>
      </c>
      <c r="K147" s="5">
        <v>14771.6</v>
      </c>
      <c r="L147" s="5">
        <v>9935</v>
      </c>
      <c r="M147" s="5">
        <v>8523</v>
      </c>
      <c r="N147" s="57">
        <v>0.85787000000000002</v>
      </c>
      <c r="O147" s="5">
        <v>12761.3</v>
      </c>
      <c r="P147" s="9">
        <v>0.4</v>
      </c>
      <c r="Q147" s="5">
        <v>14809.5</v>
      </c>
      <c r="R147" s="5">
        <v>2426.9</v>
      </c>
      <c r="S147" s="39">
        <v>0</v>
      </c>
      <c r="T147" s="9">
        <v>0.33</v>
      </c>
      <c r="U147" s="48">
        <v>0.06</v>
      </c>
      <c r="V147" s="58">
        <v>0.06</v>
      </c>
      <c r="Y147" s="5">
        <v>18.5</v>
      </c>
    </row>
    <row r="148" spans="1:25" x14ac:dyDescent="0.25">
      <c r="A148" s="4" t="s">
        <v>363</v>
      </c>
      <c r="B148" s="4">
        <v>38533</v>
      </c>
      <c r="C148" s="5">
        <v>329.2</v>
      </c>
      <c r="D148" s="5">
        <v>310.8</v>
      </c>
      <c r="E148" s="5">
        <v>1486</v>
      </c>
      <c r="F148" s="5">
        <v>1196.3</v>
      </c>
      <c r="G148" s="5">
        <v>937.3</v>
      </c>
      <c r="H148" s="5">
        <v>359</v>
      </c>
      <c r="I148" s="5">
        <v>0</v>
      </c>
      <c r="J148" s="5">
        <v>871</v>
      </c>
      <c r="K148" s="5">
        <v>14839.8</v>
      </c>
      <c r="L148" s="5">
        <v>10047.799999999999</v>
      </c>
      <c r="M148" s="5">
        <v>8671.4</v>
      </c>
      <c r="N148" s="57">
        <v>0.86302000000000012</v>
      </c>
      <c r="O148" s="5">
        <v>12910</v>
      </c>
      <c r="P148" s="9">
        <v>-0.04</v>
      </c>
      <c r="Q148" s="5">
        <v>14904.3</v>
      </c>
      <c r="R148" s="5">
        <v>2452.9</v>
      </c>
      <c r="S148" s="39">
        <v>0</v>
      </c>
      <c r="T148" s="9">
        <v>-0.03</v>
      </c>
      <c r="U148" s="48">
        <v>-0.01</v>
      </c>
      <c r="V148" s="58">
        <v>-0.01</v>
      </c>
      <c r="Y148" s="5">
        <v>20.6</v>
      </c>
    </row>
    <row r="149" spans="1:25" x14ac:dyDescent="0.25">
      <c r="A149" s="4" t="s">
        <v>364</v>
      </c>
      <c r="B149" s="4">
        <v>38625</v>
      </c>
      <c r="C149" s="5">
        <v>335.1</v>
      </c>
      <c r="D149" s="5">
        <v>300.10000000000002</v>
      </c>
      <c r="E149" s="5">
        <v>1501</v>
      </c>
      <c r="F149" s="5">
        <v>1225.4000000000001</v>
      </c>
      <c r="G149" s="5">
        <v>952.1</v>
      </c>
      <c r="H149" s="5">
        <v>365.2</v>
      </c>
      <c r="I149" s="5">
        <v>0</v>
      </c>
      <c r="J149" s="5">
        <v>884.2</v>
      </c>
      <c r="K149" s="5">
        <v>14972.1</v>
      </c>
      <c r="L149" s="5">
        <v>10145.299999999999</v>
      </c>
      <c r="M149" s="5">
        <v>8849.2000000000007</v>
      </c>
      <c r="N149" s="57">
        <v>0.87224999999999997</v>
      </c>
      <c r="O149" s="5">
        <v>13142.9</v>
      </c>
      <c r="P149" s="9">
        <v>0.25</v>
      </c>
      <c r="Q149" s="5">
        <v>14996.5</v>
      </c>
      <c r="R149" s="5">
        <v>2495.1</v>
      </c>
      <c r="S149" s="39">
        <v>0</v>
      </c>
      <c r="T149" s="9">
        <v>0.22</v>
      </c>
      <c r="U149" s="48">
        <v>0.03</v>
      </c>
      <c r="V149" s="58">
        <v>0.03</v>
      </c>
      <c r="Y149" s="5">
        <v>21.6</v>
      </c>
    </row>
    <row r="150" spans="1:25" x14ac:dyDescent="0.25">
      <c r="A150" s="4" t="s">
        <v>365</v>
      </c>
      <c r="B150" s="4">
        <v>38717</v>
      </c>
      <c r="C150" s="5">
        <v>341</v>
      </c>
      <c r="D150" s="5">
        <v>305.39999999999998</v>
      </c>
      <c r="E150" s="5">
        <v>1512.3</v>
      </c>
      <c r="F150" s="5">
        <v>1255.7</v>
      </c>
      <c r="G150" s="5">
        <v>965.3</v>
      </c>
      <c r="H150" s="5">
        <v>402.9</v>
      </c>
      <c r="I150" s="5">
        <v>0</v>
      </c>
      <c r="J150" s="5">
        <v>894.1</v>
      </c>
      <c r="K150" s="5">
        <v>15066.6</v>
      </c>
      <c r="L150" s="5">
        <v>10175.4</v>
      </c>
      <c r="M150" s="5">
        <v>8944.9</v>
      </c>
      <c r="N150" s="57">
        <v>0.87907000000000002</v>
      </c>
      <c r="O150" s="5">
        <v>13332.3</v>
      </c>
      <c r="P150" s="9">
        <v>0.05</v>
      </c>
      <c r="Q150" s="5">
        <v>15085.5</v>
      </c>
      <c r="R150" s="5">
        <v>2529.1</v>
      </c>
      <c r="S150" s="39">
        <v>0</v>
      </c>
      <c r="T150" s="9">
        <v>0.01</v>
      </c>
      <c r="U150" s="48">
        <v>0.05</v>
      </c>
      <c r="V150" s="58">
        <v>0.05</v>
      </c>
      <c r="Y150" s="5">
        <v>25.1</v>
      </c>
    </row>
    <row r="151" spans="1:25" x14ac:dyDescent="0.25">
      <c r="A151" s="4" t="s">
        <v>366</v>
      </c>
      <c r="B151" s="4">
        <v>38807</v>
      </c>
      <c r="C151" s="5">
        <v>389.6</v>
      </c>
      <c r="D151" s="5">
        <v>291.3</v>
      </c>
      <c r="E151" s="5">
        <v>1566.7</v>
      </c>
      <c r="F151" s="5">
        <v>1320.3</v>
      </c>
      <c r="G151" s="5">
        <v>981.8</v>
      </c>
      <c r="H151" s="5">
        <v>416.9</v>
      </c>
      <c r="I151" s="5">
        <v>0</v>
      </c>
      <c r="J151" s="5">
        <v>917.9</v>
      </c>
      <c r="K151" s="5">
        <v>15267</v>
      </c>
      <c r="L151" s="5">
        <v>10288.9</v>
      </c>
      <c r="M151" s="5">
        <v>9090.7000000000007</v>
      </c>
      <c r="N151" s="57">
        <v>0.88353999999999999</v>
      </c>
      <c r="O151" s="5">
        <v>13603.9</v>
      </c>
      <c r="P151" s="9">
        <v>0.96</v>
      </c>
      <c r="Q151" s="5">
        <v>15168.4</v>
      </c>
      <c r="R151" s="5">
        <v>2580.6999999999998</v>
      </c>
      <c r="S151" s="39">
        <v>0</v>
      </c>
      <c r="T151" s="9">
        <v>0.75</v>
      </c>
      <c r="U151" s="48">
        <v>0.21</v>
      </c>
      <c r="V151" s="58">
        <v>0.21</v>
      </c>
      <c r="Y151" s="5">
        <v>26.6</v>
      </c>
    </row>
    <row r="152" spans="1:25" x14ac:dyDescent="0.25">
      <c r="A152" s="4" t="s">
        <v>367</v>
      </c>
      <c r="B152" s="4">
        <v>38898</v>
      </c>
      <c r="C152" s="5">
        <v>395.6</v>
      </c>
      <c r="D152" s="5">
        <v>294.89999999999998</v>
      </c>
      <c r="E152" s="5">
        <v>1583.2</v>
      </c>
      <c r="F152" s="5">
        <v>1351</v>
      </c>
      <c r="G152" s="5">
        <v>991.7</v>
      </c>
      <c r="H152" s="5">
        <v>427.6</v>
      </c>
      <c r="I152" s="5">
        <v>0</v>
      </c>
      <c r="J152" s="5">
        <v>922.7</v>
      </c>
      <c r="K152" s="5">
        <v>15302.7</v>
      </c>
      <c r="L152" s="5">
        <v>10341</v>
      </c>
      <c r="M152" s="5">
        <v>9210.2000000000007</v>
      </c>
      <c r="N152" s="57">
        <v>0.89064999999999994</v>
      </c>
      <c r="O152" s="5">
        <v>13749.8</v>
      </c>
      <c r="P152" s="9">
        <v>-0.03</v>
      </c>
      <c r="Q152" s="5">
        <v>15246.9</v>
      </c>
      <c r="R152" s="5">
        <v>2610.9</v>
      </c>
      <c r="S152" s="39">
        <v>0</v>
      </c>
      <c r="T152" s="9">
        <v>-0.2</v>
      </c>
      <c r="U152" s="48">
        <v>0.18</v>
      </c>
      <c r="V152" s="58">
        <v>0.18</v>
      </c>
      <c r="Y152" s="5">
        <v>28.9</v>
      </c>
    </row>
    <row r="153" spans="1:25" x14ac:dyDescent="0.25">
      <c r="A153" s="4" t="s">
        <v>368</v>
      </c>
      <c r="B153" s="4">
        <v>38990</v>
      </c>
      <c r="C153" s="5">
        <v>402.1</v>
      </c>
      <c r="D153" s="5">
        <v>308.7</v>
      </c>
      <c r="E153" s="5">
        <v>1608.5</v>
      </c>
      <c r="F153" s="5">
        <v>1358.5</v>
      </c>
      <c r="G153" s="5">
        <v>1004.1</v>
      </c>
      <c r="H153" s="5">
        <v>446.6</v>
      </c>
      <c r="I153" s="5">
        <v>0</v>
      </c>
      <c r="J153" s="5">
        <v>927.2</v>
      </c>
      <c r="K153" s="5">
        <v>15326.4</v>
      </c>
      <c r="L153" s="5">
        <v>10403.799999999999</v>
      </c>
      <c r="M153" s="5">
        <v>9333</v>
      </c>
      <c r="N153" s="57">
        <v>0.89707999999999999</v>
      </c>
      <c r="O153" s="5">
        <v>13867.5</v>
      </c>
      <c r="P153" s="9">
        <v>-0.11</v>
      </c>
      <c r="Q153" s="5">
        <v>15322.8</v>
      </c>
      <c r="R153" s="5">
        <v>2630.7</v>
      </c>
      <c r="S153" s="39">
        <v>0</v>
      </c>
      <c r="T153" s="9">
        <v>-0.26</v>
      </c>
      <c r="U153" s="48">
        <v>0.15</v>
      </c>
      <c r="V153" s="58">
        <v>0.15</v>
      </c>
      <c r="Y153" s="5">
        <v>30.7</v>
      </c>
    </row>
    <row r="154" spans="1:25" x14ac:dyDescent="0.25">
      <c r="A154" s="4" t="s">
        <v>369</v>
      </c>
      <c r="B154" s="4">
        <v>39082</v>
      </c>
      <c r="C154" s="5">
        <v>409.1</v>
      </c>
      <c r="D154" s="5">
        <v>301.39999999999998</v>
      </c>
      <c r="E154" s="5">
        <v>1613.8</v>
      </c>
      <c r="F154" s="5">
        <v>1397.3</v>
      </c>
      <c r="G154" s="5">
        <v>1010.5</v>
      </c>
      <c r="H154" s="5">
        <v>409.8</v>
      </c>
      <c r="I154" s="5">
        <v>0</v>
      </c>
      <c r="J154" s="5">
        <v>940.8</v>
      </c>
      <c r="K154" s="5">
        <v>15456.9</v>
      </c>
      <c r="L154" s="5">
        <v>10504.5</v>
      </c>
      <c r="M154" s="5">
        <v>9407.5</v>
      </c>
      <c r="N154" s="57">
        <v>0.89556999999999998</v>
      </c>
      <c r="O154" s="5">
        <v>14037.2</v>
      </c>
      <c r="P154" s="9">
        <v>0.64</v>
      </c>
      <c r="Q154" s="5">
        <v>15396.9</v>
      </c>
      <c r="R154" s="5">
        <v>2674.7</v>
      </c>
      <c r="S154" s="39">
        <v>0</v>
      </c>
      <c r="T154" s="9">
        <v>0.43</v>
      </c>
      <c r="U154" s="48">
        <v>0.21</v>
      </c>
      <c r="V154" s="58">
        <v>0.21</v>
      </c>
      <c r="Y154" s="5">
        <v>30</v>
      </c>
    </row>
    <row r="155" spans="1:25" x14ac:dyDescent="0.25">
      <c r="A155" s="4" t="s">
        <v>370</v>
      </c>
      <c r="B155" s="4">
        <v>39172</v>
      </c>
      <c r="C155" s="5">
        <v>416.4</v>
      </c>
      <c r="D155" s="5">
        <v>332.5</v>
      </c>
      <c r="E155" s="5">
        <v>1680.2</v>
      </c>
      <c r="F155" s="5">
        <v>1466.3</v>
      </c>
      <c r="G155" s="5">
        <v>1025.9000000000001</v>
      </c>
      <c r="H155" s="5">
        <v>413.6</v>
      </c>
      <c r="I155" s="5">
        <v>0</v>
      </c>
      <c r="J155" s="5">
        <v>960.4</v>
      </c>
      <c r="K155" s="5">
        <v>15493.3</v>
      </c>
      <c r="L155" s="5">
        <v>10563.3</v>
      </c>
      <c r="M155" s="5">
        <v>9549.4</v>
      </c>
      <c r="N155" s="57">
        <v>0.90402000000000005</v>
      </c>
      <c r="O155" s="5">
        <v>14208.6</v>
      </c>
      <c r="P155" s="9">
        <v>0.13</v>
      </c>
      <c r="Q155" s="5">
        <v>15470.9</v>
      </c>
      <c r="R155" s="5">
        <v>2719.2</v>
      </c>
      <c r="S155" s="39">
        <v>0</v>
      </c>
      <c r="T155" s="9">
        <v>-0.16</v>
      </c>
      <c r="U155" s="48">
        <v>0.28999999999999998</v>
      </c>
      <c r="V155" s="58">
        <v>0.28999999999999998</v>
      </c>
      <c r="Y155" s="5">
        <v>38.4</v>
      </c>
    </row>
    <row r="156" spans="1:25" x14ac:dyDescent="0.25">
      <c r="A156" s="4" t="s">
        <v>371</v>
      </c>
      <c r="B156" s="4">
        <v>39263</v>
      </c>
      <c r="C156" s="5">
        <v>424.1</v>
      </c>
      <c r="D156" s="5">
        <v>314.7</v>
      </c>
      <c r="E156" s="5">
        <v>1680.4</v>
      </c>
      <c r="F156" s="5">
        <v>1495.6</v>
      </c>
      <c r="G156" s="5">
        <v>1033.0999999999999</v>
      </c>
      <c r="H156" s="5">
        <v>407.2</v>
      </c>
      <c r="I156" s="5">
        <v>0</v>
      </c>
      <c r="J156" s="5">
        <v>962</v>
      </c>
      <c r="K156" s="5">
        <v>15582.1</v>
      </c>
      <c r="L156" s="5">
        <v>10582.8</v>
      </c>
      <c r="M156" s="5">
        <v>9644.7000000000007</v>
      </c>
      <c r="N156" s="57">
        <v>0.91135999999999995</v>
      </c>
      <c r="O156" s="5">
        <v>14382.4</v>
      </c>
      <c r="P156" s="9">
        <v>0.71</v>
      </c>
      <c r="Q156" s="5">
        <v>15545.5</v>
      </c>
      <c r="R156" s="5">
        <v>2770.3</v>
      </c>
      <c r="S156" s="39">
        <v>0</v>
      </c>
      <c r="T156" s="9">
        <v>0.48</v>
      </c>
      <c r="U156" s="48">
        <v>0.23</v>
      </c>
      <c r="V156" s="58">
        <v>0.23</v>
      </c>
      <c r="Y156" s="5">
        <v>36.200000000000003</v>
      </c>
    </row>
    <row r="157" spans="1:25" x14ac:dyDescent="0.25">
      <c r="A157" s="4" t="s">
        <v>372</v>
      </c>
      <c r="B157" s="4">
        <v>39355</v>
      </c>
      <c r="C157" s="5">
        <v>432</v>
      </c>
      <c r="D157" s="5">
        <v>319.60000000000002</v>
      </c>
      <c r="E157" s="5">
        <v>1700.2</v>
      </c>
      <c r="F157" s="5">
        <v>1498.6</v>
      </c>
      <c r="G157" s="5">
        <v>1035.8</v>
      </c>
      <c r="H157" s="5">
        <v>370.9</v>
      </c>
      <c r="I157" s="5">
        <v>0</v>
      </c>
      <c r="J157" s="5">
        <v>965.3</v>
      </c>
      <c r="K157" s="5">
        <v>15666.7</v>
      </c>
      <c r="L157" s="5">
        <v>10642.5</v>
      </c>
      <c r="M157" s="5">
        <v>9753.7999999999993</v>
      </c>
      <c r="N157" s="57">
        <v>0.91650000000000009</v>
      </c>
      <c r="O157" s="5">
        <v>14535</v>
      </c>
      <c r="P157" s="9">
        <v>0.35</v>
      </c>
      <c r="Q157" s="5">
        <v>15619.2</v>
      </c>
      <c r="R157" s="5">
        <v>2809</v>
      </c>
      <c r="S157" s="39">
        <v>0</v>
      </c>
      <c r="T157" s="9">
        <v>0.25</v>
      </c>
      <c r="U157" s="48">
        <v>0.1</v>
      </c>
      <c r="V157" s="58">
        <v>0.1</v>
      </c>
      <c r="Y157" s="5">
        <v>34.5</v>
      </c>
    </row>
    <row r="158" spans="1:25" x14ac:dyDescent="0.25">
      <c r="A158" s="4" t="s">
        <v>373</v>
      </c>
      <c r="B158" s="4">
        <v>39447</v>
      </c>
      <c r="C158" s="5">
        <v>440.3</v>
      </c>
      <c r="D158" s="5">
        <v>329.9</v>
      </c>
      <c r="E158" s="5">
        <v>1728.6</v>
      </c>
      <c r="F158" s="5">
        <v>1508.3</v>
      </c>
      <c r="G158" s="5">
        <v>1052.5999999999999</v>
      </c>
      <c r="H158" s="5">
        <v>352.7</v>
      </c>
      <c r="I158" s="5">
        <v>0</v>
      </c>
      <c r="J158" s="5">
        <v>976.9</v>
      </c>
      <c r="K158" s="5">
        <v>15762</v>
      </c>
      <c r="L158" s="5">
        <v>10672.8</v>
      </c>
      <c r="M158" s="5">
        <v>9877.7999999999993</v>
      </c>
      <c r="N158" s="57">
        <v>0.92551000000000005</v>
      </c>
      <c r="O158" s="5">
        <v>14681.5</v>
      </c>
      <c r="P158" s="9">
        <v>0.6</v>
      </c>
      <c r="Q158" s="5">
        <v>15692</v>
      </c>
      <c r="R158" s="5">
        <v>2864.9</v>
      </c>
      <c r="S158" s="39">
        <v>0</v>
      </c>
      <c r="T158" s="9">
        <v>0.48</v>
      </c>
      <c r="U158" s="48">
        <v>0.12</v>
      </c>
      <c r="V158" s="58">
        <v>0.12</v>
      </c>
      <c r="Y158" s="5">
        <v>29.3</v>
      </c>
    </row>
    <row r="159" spans="1:25" x14ac:dyDescent="0.25">
      <c r="A159" s="4" t="s">
        <v>374</v>
      </c>
      <c r="B159" s="4">
        <v>39538</v>
      </c>
      <c r="C159" s="5">
        <v>448.8</v>
      </c>
      <c r="D159" s="5">
        <v>331.6</v>
      </c>
      <c r="E159" s="5">
        <v>1768.2</v>
      </c>
      <c r="F159" s="5">
        <v>1534.8</v>
      </c>
      <c r="G159" s="5">
        <v>1045.7</v>
      </c>
      <c r="H159" s="5">
        <v>291.89999999999998</v>
      </c>
      <c r="I159" s="5">
        <v>0</v>
      </c>
      <c r="J159" s="5">
        <v>988.8</v>
      </c>
      <c r="K159" s="5">
        <v>15671.4</v>
      </c>
      <c r="L159" s="5">
        <v>10644.4</v>
      </c>
      <c r="M159" s="5">
        <v>9934.2999999999993</v>
      </c>
      <c r="N159" s="57">
        <v>0.93328</v>
      </c>
      <c r="O159" s="5">
        <v>14651</v>
      </c>
      <c r="P159" s="9">
        <v>0.17</v>
      </c>
      <c r="Q159" s="5">
        <v>15764.5</v>
      </c>
      <c r="R159" s="5">
        <v>2909.3</v>
      </c>
      <c r="S159" s="39">
        <v>1</v>
      </c>
      <c r="T159" s="9">
        <v>0.44</v>
      </c>
      <c r="U159" s="48">
        <v>-0.27</v>
      </c>
      <c r="V159" s="58">
        <v>-0.27</v>
      </c>
      <c r="Y159" s="5">
        <v>35.200000000000003</v>
      </c>
    </row>
    <row r="160" spans="1:25" x14ac:dyDescent="0.25">
      <c r="A160" s="4" t="s">
        <v>375</v>
      </c>
      <c r="B160" s="4">
        <v>39629</v>
      </c>
      <c r="C160" s="5">
        <v>457.3</v>
      </c>
      <c r="D160" s="5">
        <v>339.2</v>
      </c>
      <c r="E160" s="5">
        <v>2113</v>
      </c>
      <c r="F160" s="5">
        <v>1552.1</v>
      </c>
      <c r="G160" s="5">
        <v>1054.7</v>
      </c>
      <c r="H160" s="5">
        <v>278.7</v>
      </c>
      <c r="I160" s="5">
        <v>0</v>
      </c>
      <c r="J160" s="5">
        <v>991</v>
      </c>
      <c r="K160" s="5">
        <v>15752.3</v>
      </c>
      <c r="L160" s="5">
        <v>10661.7</v>
      </c>
      <c r="M160" s="5">
        <v>10052.799999999999</v>
      </c>
      <c r="N160" s="57">
        <v>0.94289000000000001</v>
      </c>
      <c r="O160" s="5">
        <v>14805.6</v>
      </c>
      <c r="P160" s="9">
        <v>0.68</v>
      </c>
      <c r="Q160" s="5">
        <v>15836.5</v>
      </c>
      <c r="R160" s="5">
        <v>2971.1</v>
      </c>
      <c r="S160" s="39">
        <v>1</v>
      </c>
      <c r="T160" s="9">
        <v>0.64</v>
      </c>
      <c r="U160" s="48">
        <v>0.04</v>
      </c>
      <c r="V160" s="58">
        <v>0.04</v>
      </c>
      <c r="Y160" s="5">
        <v>36.700000000000003</v>
      </c>
    </row>
    <row r="161" spans="1:25" x14ac:dyDescent="0.25">
      <c r="A161" s="4" t="s">
        <v>376</v>
      </c>
      <c r="B161" s="4">
        <v>39721</v>
      </c>
      <c r="C161" s="5">
        <v>465.9</v>
      </c>
      <c r="D161" s="5">
        <v>340.8</v>
      </c>
      <c r="E161" s="5">
        <v>1905.3</v>
      </c>
      <c r="F161" s="5">
        <v>1497.2</v>
      </c>
      <c r="G161" s="5">
        <v>1058.5</v>
      </c>
      <c r="H161" s="5">
        <v>264.39999999999998</v>
      </c>
      <c r="I161" s="5">
        <v>0</v>
      </c>
      <c r="J161" s="5">
        <v>996.4</v>
      </c>
      <c r="K161" s="5">
        <v>15667</v>
      </c>
      <c r="L161" s="5">
        <v>10581.9</v>
      </c>
      <c r="M161" s="5">
        <v>10081</v>
      </c>
      <c r="N161" s="57">
        <v>0.95266000000000006</v>
      </c>
      <c r="O161" s="5">
        <v>14835.2</v>
      </c>
      <c r="P161" s="9">
        <v>0.64</v>
      </c>
      <c r="Q161" s="5">
        <v>15905.9</v>
      </c>
      <c r="R161" s="5">
        <v>3027.5</v>
      </c>
      <c r="S161" s="39">
        <v>1</v>
      </c>
      <c r="T161" s="9">
        <v>0.39</v>
      </c>
      <c r="U161" s="48">
        <v>0.25</v>
      </c>
      <c r="V161" s="58">
        <v>0.25</v>
      </c>
      <c r="Y161" s="5">
        <v>20.6</v>
      </c>
    </row>
    <row r="162" spans="1:25" x14ac:dyDescent="0.25">
      <c r="A162" s="4" t="s">
        <v>377</v>
      </c>
      <c r="B162" s="4">
        <v>39813</v>
      </c>
      <c r="C162" s="5">
        <v>474.5</v>
      </c>
      <c r="D162" s="5">
        <v>341.8</v>
      </c>
      <c r="E162" s="5">
        <v>1890.8</v>
      </c>
      <c r="F162" s="5">
        <v>1444.6</v>
      </c>
      <c r="G162" s="5">
        <v>1040</v>
      </c>
      <c r="H162" s="5">
        <v>162.6</v>
      </c>
      <c r="I162" s="5">
        <v>0</v>
      </c>
      <c r="J162" s="5">
        <v>996.6</v>
      </c>
      <c r="K162" s="5">
        <v>15328</v>
      </c>
      <c r="L162" s="5">
        <v>10483.4</v>
      </c>
      <c r="M162" s="5">
        <v>9837.2999999999993</v>
      </c>
      <c r="N162" s="57">
        <v>0.93837000000000004</v>
      </c>
      <c r="O162" s="5">
        <v>14559.5</v>
      </c>
      <c r="P162" s="9">
        <v>0.55000000000000004</v>
      </c>
      <c r="Q162" s="5">
        <v>15971.7</v>
      </c>
      <c r="R162" s="5">
        <v>3020</v>
      </c>
      <c r="S162" s="39">
        <v>1</v>
      </c>
      <c r="T162" s="9">
        <v>0.41</v>
      </c>
      <c r="U162" s="48">
        <v>0.15</v>
      </c>
      <c r="V162" s="58">
        <v>0.15</v>
      </c>
      <c r="Y162" s="5">
        <v>34.299999999999997</v>
      </c>
    </row>
    <row r="163" spans="1:25" x14ac:dyDescent="0.25">
      <c r="A163" s="4" t="s">
        <v>378</v>
      </c>
      <c r="B163" s="4">
        <v>39903</v>
      </c>
      <c r="C163" s="5">
        <v>482.9</v>
      </c>
      <c r="D163" s="5">
        <v>358.4</v>
      </c>
      <c r="E163" s="5">
        <v>2001.9</v>
      </c>
      <c r="F163" s="5">
        <v>1202.0999999999999</v>
      </c>
      <c r="G163" s="5">
        <v>1015.9</v>
      </c>
      <c r="H163" s="5">
        <v>166.5</v>
      </c>
      <c r="I163" s="5">
        <v>0</v>
      </c>
      <c r="J163" s="5">
        <v>964.7</v>
      </c>
      <c r="K163" s="5">
        <v>15155.9</v>
      </c>
      <c r="L163" s="5">
        <v>10459.700000000001</v>
      </c>
      <c r="M163" s="5">
        <v>9756.1</v>
      </c>
      <c r="N163" s="57">
        <v>0.93272999999999995</v>
      </c>
      <c r="O163" s="5">
        <v>14394.5</v>
      </c>
      <c r="P163" s="9">
        <v>0.92</v>
      </c>
      <c r="Q163" s="5">
        <v>16031.6</v>
      </c>
      <c r="R163" s="5">
        <v>3019.7</v>
      </c>
      <c r="S163" s="39">
        <v>1</v>
      </c>
      <c r="T163" s="9">
        <v>0.41</v>
      </c>
      <c r="U163" s="48">
        <v>0.51</v>
      </c>
      <c r="V163" s="58">
        <v>0.51</v>
      </c>
      <c r="Y163" s="5">
        <v>21.6</v>
      </c>
    </row>
    <row r="164" spans="1:25" x14ac:dyDescent="0.25">
      <c r="A164" s="4" t="s">
        <v>379</v>
      </c>
      <c r="B164" s="4">
        <v>39994</v>
      </c>
      <c r="C164" s="5">
        <v>490.4</v>
      </c>
      <c r="D164" s="5">
        <v>368.9</v>
      </c>
      <c r="E164" s="5">
        <v>2140</v>
      </c>
      <c r="F164" s="5">
        <v>1130.8</v>
      </c>
      <c r="G164" s="5">
        <v>1017.3</v>
      </c>
      <c r="H164" s="5">
        <v>188.6</v>
      </c>
      <c r="I164" s="5">
        <v>0</v>
      </c>
      <c r="J164" s="5">
        <v>971.2</v>
      </c>
      <c r="K164" s="5">
        <v>15134.1</v>
      </c>
      <c r="L164" s="5">
        <v>10417.299999999999</v>
      </c>
      <c r="M164" s="5">
        <v>9760.2000000000007</v>
      </c>
      <c r="N164" s="57">
        <v>0.93691999999999998</v>
      </c>
      <c r="O164" s="5">
        <v>14352.9</v>
      </c>
      <c r="P164" s="9">
        <v>1.22</v>
      </c>
      <c r="Q164" s="5">
        <v>16082.9</v>
      </c>
      <c r="R164" s="5">
        <v>3067.6</v>
      </c>
      <c r="S164" s="39">
        <v>1</v>
      </c>
      <c r="T164" s="9">
        <v>0.77</v>
      </c>
      <c r="U164" s="48">
        <v>0.44</v>
      </c>
      <c r="V164" s="58">
        <v>0.44</v>
      </c>
      <c r="Y164" s="5">
        <v>35.6</v>
      </c>
    </row>
    <row r="165" spans="1:25" x14ac:dyDescent="0.25">
      <c r="A165" s="4" t="s">
        <v>380</v>
      </c>
      <c r="B165" s="4">
        <v>40086</v>
      </c>
      <c r="C165" s="5">
        <v>496.7</v>
      </c>
      <c r="D165" s="5">
        <v>378.2</v>
      </c>
      <c r="E165" s="5">
        <v>2136.9</v>
      </c>
      <c r="F165" s="5">
        <v>1135</v>
      </c>
      <c r="G165" s="5">
        <v>1028.8</v>
      </c>
      <c r="H165" s="5">
        <v>200.7</v>
      </c>
      <c r="I165" s="5">
        <v>0</v>
      </c>
      <c r="J165" s="5">
        <v>968.8</v>
      </c>
      <c r="K165" s="5">
        <v>15189.2</v>
      </c>
      <c r="L165" s="5">
        <v>10489.2</v>
      </c>
      <c r="M165" s="5">
        <v>9895.4</v>
      </c>
      <c r="N165" s="57">
        <v>0.94338999999999995</v>
      </c>
      <c r="O165" s="5">
        <v>14420.3</v>
      </c>
      <c r="P165" s="9">
        <v>0.23</v>
      </c>
      <c r="Q165" s="5">
        <v>16130.1</v>
      </c>
      <c r="R165" s="5">
        <v>3089</v>
      </c>
      <c r="S165" s="39">
        <v>0</v>
      </c>
      <c r="T165" s="9">
        <v>0.31</v>
      </c>
      <c r="U165" s="48">
        <v>-7.0000000000000007E-2</v>
      </c>
      <c r="V165" s="58">
        <v>-7.0000000000000007E-2</v>
      </c>
      <c r="Y165" s="5">
        <v>57.5</v>
      </c>
    </row>
    <row r="166" spans="1:25" x14ac:dyDescent="0.25">
      <c r="A166" s="4" t="s">
        <v>381</v>
      </c>
      <c r="B166" s="4">
        <v>40178</v>
      </c>
      <c r="C166" s="5">
        <v>501.8</v>
      </c>
      <c r="D166" s="5">
        <v>372.8</v>
      </c>
      <c r="E166" s="5">
        <v>2152.1</v>
      </c>
      <c r="F166" s="5">
        <v>1140.4000000000001</v>
      </c>
      <c r="G166" s="5">
        <v>1045.3</v>
      </c>
      <c r="H166" s="5">
        <v>234.2</v>
      </c>
      <c r="I166" s="5">
        <v>0</v>
      </c>
      <c r="J166" s="5">
        <v>972.2</v>
      </c>
      <c r="K166" s="5">
        <v>15356.1</v>
      </c>
      <c r="L166" s="5">
        <v>10473.6</v>
      </c>
      <c r="M166" s="5">
        <v>9957.1</v>
      </c>
      <c r="N166" s="57">
        <v>0.95067999999999997</v>
      </c>
      <c r="O166" s="5">
        <v>14628</v>
      </c>
      <c r="P166" s="9">
        <v>0.17</v>
      </c>
      <c r="Q166" s="5">
        <v>16174.2</v>
      </c>
      <c r="R166" s="5">
        <v>3117.8</v>
      </c>
      <c r="S166" s="39">
        <v>0</v>
      </c>
      <c r="T166" s="9">
        <v>0.52</v>
      </c>
      <c r="U166" s="48">
        <v>-0.35</v>
      </c>
      <c r="V166" s="58">
        <v>-0.35</v>
      </c>
      <c r="Y166" s="5">
        <v>75.099999999999994</v>
      </c>
    </row>
    <row r="167" spans="1:25" x14ac:dyDescent="0.25">
      <c r="A167" s="4" t="s">
        <v>382</v>
      </c>
      <c r="B167" s="4">
        <v>40268</v>
      </c>
      <c r="C167" s="5">
        <v>506</v>
      </c>
      <c r="D167" s="5">
        <v>382.1</v>
      </c>
      <c r="E167" s="5">
        <v>2262.1999999999998</v>
      </c>
      <c r="F167" s="5">
        <v>1191.5</v>
      </c>
      <c r="G167" s="5">
        <v>1044.5999999999999</v>
      </c>
      <c r="H167" s="5">
        <v>249.8</v>
      </c>
      <c r="I167" s="5">
        <v>0</v>
      </c>
      <c r="J167" s="5">
        <v>978.6</v>
      </c>
      <c r="K167" s="5">
        <v>15415.1</v>
      </c>
      <c r="L167" s="5">
        <v>10525.4</v>
      </c>
      <c r="M167" s="5">
        <v>10040.5</v>
      </c>
      <c r="N167" s="57">
        <v>0.95393000000000006</v>
      </c>
      <c r="O167" s="5">
        <v>14721.4</v>
      </c>
      <c r="P167" s="9">
        <v>-0.33</v>
      </c>
      <c r="Q167" s="5">
        <v>16214.8</v>
      </c>
      <c r="R167" s="5">
        <v>3131.9</v>
      </c>
      <c r="S167" s="39">
        <v>0</v>
      </c>
      <c r="T167" s="9">
        <v>0.39</v>
      </c>
      <c r="U167" s="48">
        <v>-0.73</v>
      </c>
      <c r="V167" s="58">
        <v>-0.73</v>
      </c>
      <c r="Y167" s="5">
        <v>72.099999999999994</v>
      </c>
    </row>
    <row r="168" spans="1:25" x14ac:dyDescent="0.25">
      <c r="A168" s="4" t="s">
        <v>383</v>
      </c>
      <c r="B168" s="4">
        <v>40359</v>
      </c>
      <c r="C168" s="5">
        <v>510.5</v>
      </c>
      <c r="D168" s="5">
        <v>385.7</v>
      </c>
      <c r="E168" s="5">
        <v>2268.6999999999998</v>
      </c>
      <c r="F168" s="5">
        <v>1212.9000000000001</v>
      </c>
      <c r="G168" s="5">
        <v>1062.0999999999999</v>
      </c>
      <c r="H168" s="5">
        <v>255.6</v>
      </c>
      <c r="I168" s="5">
        <v>0</v>
      </c>
      <c r="J168" s="5">
        <v>989.5</v>
      </c>
      <c r="K168" s="5">
        <v>15557.3</v>
      </c>
      <c r="L168" s="5">
        <v>10609.1</v>
      </c>
      <c r="M168" s="5">
        <v>10131.799999999999</v>
      </c>
      <c r="N168" s="57">
        <v>0.95499999999999996</v>
      </c>
      <c r="O168" s="5">
        <v>14926.1</v>
      </c>
      <c r="P168" s="9">
        <v>0.3</v>
      </c>
      <c r="Q168" s="5">
        <v>16255.3</v>
      </c>
      <c r="R168" s="5">
        <v>3164.7</v>
      </c>
      <c r="S168" s="39">
        <v>0</v>
      </c>
      <c r="T168" s="9">
        <v>0.46</v>
      </c>
      <c r="U168" s="48">
        <v>-0.17</v>
      </c>
      <c r="V168" s="58">
        <v>-0.17</v>
      </c>
      <c r="W168" s="5"/>
      <c r="Y168" s="5">
        <v>70.2</v>
      </c>
    </row>
    <row r="169" spans="1:25" x14ac:dyDescent="0.25">
      <c r="A169" s="4" t="s">
        <v>384</v>
      </c>
      <c r="B169" s="4">
        <v>40451</v>
      </c>
      <c r="C169" s="5">
        <v>515.70000000000005</v>
      </c>
      <c r="D169" s="5">
        <v>405.6</v>
      </c>
      <c r="E169" s="5">
        <v>2292</v>
      </c>
      <c r="F169" s="5">
        <v>1255.9000000000001</v>
      </c>
      <c r="G169" s="5">
        <v>1069.0999999999999</v>
      </c>
      <c r="H169" s="5">
        <v>272.60000000000002</v>
      </c>
      <c r="I169" s="5">
        <v>0</v>
      </c>
      <c r="J169" s="5">
        <v>992.3</v>
      </c>
      <c r="K169" s="5">
        <v>15672</v>
      </c>
      <c r="L169" s="5">
        <v>10683.3</v>
      </c>
      <c r="M169" s="5">
        <v>10220.6</v>
      </c>
      <c r="N169" s="57">
        <v>0.95668999999999993</v>
      </c>
      <c r="O169" s="5">
        <v>15079.9</v>
      </c>
      <c r="P169" s="9">
        <v>-0.56999999999999995</v>
      </c>
      <c r="Q169" s="5">
        <v>16296.2</v>
      </c>
      <c r="R169" s="5">
        <v>3157.9</v>
      </c>
      <c r="S169" s="39">
        <v>0</v>
      </c>
      <c r="T169" s="9">
        <v>-0.15</v>
      </c>
      <c r="U169" s="48">
        <v>-0.43</v>
      </c>
      <c r="V169" s="58">
        <v>-0.43</v>
      </c>
      <c r="W169" s="5"/>
      <c r="Y169" s="5">
        <v>85.7</v>
      </c>
    </row>
    <row r="170" spans="1:25" x14ac:dyDescent="0.25">
      <c r="A170" s="4" t="s">
        <v>385</v>
      </c>
      <c r="B170" s="4">
        <v>40543</v>
      </c>
      <c r="C170" s="5">
        <v>521.4</v>
      </c>
      <c r="D170" s="5">
        <v>414.1</v>
      </c>
      <c r="E170" s="5">
        <v>2302.6999999999998</v>
      </c>
      <c r="F170" s="5">
        <v>1288.8</v>
      </c>
      <c r="G170" s="5">
        <v>1076.4000000000001</v>
      </c>
      <c r="H170" s="5">
        <v>284</v>
      </c>
      <c r="I170" s="5">
        <v>0</v>
      </c>
      <c r="J170" s="5">
        <v>994.3</v>
      </c>
      <c r="K170" s="5">
        <v>15750.6</v>
      </c>
      <c r="L170" s="5">
        <v>10754</v>
      </c>
      <c r="M170" s="5">
        <v>10350.5</v>
      </c>
      <c r="N170" s="57">
        <v>0.96248</v>
      </c>
      <c r="O170" s="5">
        <v>15240.8</v>
      </c>
      <c r="P170" s="9">
        <v>-0.52</v>
      </c>
      <c r="Q170" s="5">
        <v>16338.8</v>
      </c>
      <c r="R170" s="5">
        <v>3164.1</v>
      </c>
      <c r="S170" s="39">
        <v>0</v>
      </c>
      <c r="T170" s="9">
        <v>-0.05</v>
      </c>
      <c r="U170" s="48">
        <v>-0.47</v>
      </c>
      <c r="V170" s="58">
        <v>-0.47</v>
      </c>
      <c r="W170" s="5"/>
      <c r="Y170" s="5">
        <v>89.1</v>
      </c>
    </row>
    <row r="171" spans="1:25" x14ac:dyDescent="0.25">
      <c r="A171" s="4" t="s">
        <v>386</v>
      </c>
      <c r="B171" s="4">
        <v>40633</v>
      </c>
      <c r="C171" s="5">
        <v>527.6</v>
      </c>
      <c r="D171" s="5">
        <v>418.8</v>
      </c>
      <c r="E171" s="5">
        <v>2313</v>
      </c>
      <c r="F171" s="5">
        <v>1426.1</v>
      </c>
      <c r="G171" s="5">
        <v>1091.5</v>
      </c>
      <c r="H171" s="5">
        <v>277.3</v>
      </c>
      <c r="I171" s="5">
        <v>0</v>
      </c>
      <c r="J171" s="5">
        <v>916.2</v>
      </c>
      <c r="K171" s="5">
        <v>15712.8</v>
      </c>
      <c r="L171" s="5">
        <v>10799.7</v>
      </c>
      <c r="M171" s="5">
        <v>10485.4</v>
      </c>
      <c r="N171" s="57">
        <v>0.97089000000000003</v>
      </c>
      <c r="O171" s="5">
        <v>15285.8</v>
      </c>
      <c r="P171" s="9">
        <v>-1.01</v>
      </c>
      <c r="Q171" s="5">
        <v>16388</v>
      </c>
      <c r="R171" s="5">
        <v>3156</v>
      </c>
      <c r="S171" s="39">
        <v>0</v>
      </c>
      <c r="T171" s="9">
        <v>-0.47</v>
      </c>
      <c r="U171" s="48">
        <v>-0.54</v>
      </c>
      <c r="V171" s="58">
        <v>-0.54</v>
      </c>
      <c r="W171" s="5"/>
      <c r="Y171" s="5">
        <v>90</v>
      </c>
    </row>
    <row r="172" spans="1:25" x14ac:dyDescent="0.25">
      <c r="A172" s="4" t="s">
        <v>387</v>
      </c>
      <c r="B172" s="4">
        <v>40724</v>
      </c>
      <c r="C172" s="5">
        <v>533.4</v>
      </c>
      <c r="D172" s="5">
        <v>409.7</v>
      </c>
      <c r="E172" s="5">
        <v>2312.1</v>
      </c>
      <c r="F172" s="5">
        <v>1445.4</v>
      </c>
      <c r="G172" s="5">
        <v>1105.5</v>
      </c>
      <c r="H172" s="5">
        <v>276.89999999999998</v>
      </c>
      <c r="I172" s="5">
        <v>0</v>
      </c>
      <c r="J172" s="5">
        <v>918.9</v>
      </c>
      <c r="K172" s="5">
        <v>15825.1</v>
      </c>
      <c r="L172" s="5">
        <v>10823.7</v>
      </c>
      <c r="M172" s="5">
        <v>10612.1</v>
      </c>
      <c r="N172" s="57">
        <v>0.98046000000000011</v>
      </c>
      <c r="O172" s="5">
        <v>15496.2</v>
      </c>
      <c r="P172" s="9">
        <v>-0.55000000000000004</v>
      </c>
      <c r="Q172" s="5">
        <v>16439.8</v>
      </c>
      <c r="R172" s="5">
        <v>3168.6</v>
      </c>
      <c r="S172" s="39">
        <v>0</v>
      </c>
      <c r="T172" s="9">
        <v>-0.12</v>
      </c>
      <c r="U172" s="48">
        <v>-0.43</v>
      </c>
      <c r="V172" s="58">
        <v>-0.43</v>
      </c>
      <c r="W172" s="5"/>
      <c r="Y172" s="5">
        <v>79.2</v>
      </c>
    </row>
    <row r="173" spans="1:25" x14ac:dyDescent="0.25">
      <c r="A173" s="4" t="s">
        <v>388</v>
      </c>
      <c r="B173" s="4">
        <v>40816</v>
      </c>
      <c r="C173" s="5">
        <v>538.5</v>
      </c>
      <c r="D173" s="5">
        <v>396.4</v>
      </c>
      <c r="E173" s="5">
        <v>2303.1999999999998</v>
      </c>
      <c r="F173" s="5">
        <v>1470.9</v>
      </c>
      <c r="G173" s="5">
        <v>1103.9000000000001</v>
      </c>
      <c r="H173" s="5">
        <v>248.2</v>
      </c>
      <c r="I173" s="5">
        <v>0</v>
      </c>
      <c r="J173" s="5">
        <v>927.3</v>
      </c>
      <c r="K173" s="5">
        <v>15820.7</v>
      </c>
      <c r="L173" s="5">
        <v>10866</v>
      </c>
      <c r="M173" s="5">
        <v>10705.4</v>
      </c>
      <c r="N173" s="57">
        <v>0.98521000000000003</v>
      </c>
      <c r="O173" s="5">
        <v>15591.9</v>
      </c>
      <c r="P173" s="9">
        <v>-1.1599999999999999</v>
      </c>
      <c r="Q173" s="5">
        <v>16494.2</v>
      </c>
      <c r="R173" s="5">
        <v>3137.5</v>
      </c>
      <c r="S173" s="39">
        <v>0</v>
      </c>
      <c r="T173" s="9">
        <v>-0.72</v>
      </c>
      <c r="U173" s="48">
        <v>-0.43</v>
      </c>
      <c r="V173" s="58">
        <v>-0.43</v>
      </c>
      <c r="W173" s="5"/>
      <c r="Y173" s="5">
        <v>68.5</v>
      </c>
    </row>
    <row r="174" spans="1:25" x14ac:dyDescent="0.25">
      <c r="A174" s="4" t="s">
        <v>389</v>
      </c>
      <c r="B174" s="4">
        <v>40908</v>
      </c>
      <c r="C174" s="5">
        <v>542.9</v>
      </c>
      <c r="D174" s="5">
        <v>399.3</v>
      </c>
      <c r="E174" s="5">
        <v>2312.1999999999998</v>
      </c>
      <c r="F174" s="5">
        <v>1470.4</v>
      </c>
      <c r="G174" s="5">
        <v>1114</v>
      </c>
      <c r="H174" s="5">
        <v>287</v>
      </c>
      <c r="I174" s="5">
        <v>0</v>
      </c>
      <c r="J174" s="5">
        <v>921.9</v>
      </c>
      <c r="K174" s="5">
        <v>16004.1</v>
      </c>
      <c r="L174" s="5">
        <v>10885.9</v>
      </c>
      <c r="M174" s="5">
        <v>10761.6</v>
      </c>
      <c r="N174" s="57">
        <v>0.98858000000000001</v>
      </c>
      <c r="O174" s="5">
        <v>15796.5</v>
      </c>
      <c r="P174" s="9">
        <v>-0.04</v>
      </c>
      <c r="Q174" s="5">
        <v>16551.3</v>
      </c>
      <c r="R174" s="5">
        <v>3131.4</v>
      </c>
      <c r="S174" s="39">
        <v>0</v>
      </c>
      <c r="T174" s="9">
        <v>0.14000000000000001</v>
      </c>
      <c r="U174" s="48">
        <v>-0.18</v>
      </c>
      <c r="V174" s="58">
        <v>-0.18</v>
      </c>
      <c r="W174" s="5"/>
      <c r="Y174" s="5">
        <v>64</v>
      </c>
    </row>
    <row r="175" spans="1:25" x14ac:dyDescent="0.25">
      <c r="A175" s="4" t="s">
        <v>390</v>
      </c>
      <c r="B175" s="4">
        <v>40999</v>
      </c>
      <c r="C175" s="5">
        <v>547</v>
      </c>
      <c r="D175" s="5">
        <v>400.6</v>
      </c>
      <c r="E175" s="5">
        <v>2296.8000000000002</v>
      </c>
      <c r="F175" s="5">
        <v>1467.8</v>
      </c>
      <c r="G175" s="5">
        <v>1130.9000000000001</v>
      </c>
      <c r="H175" s="5">
        <v>310.7</v>
      </c>
      <c r="I175" s="5">
        <v>0</v>
      </c>
      <c r="J175" s="5">
        <v>944.9</v>
      </c>
      <c r="K175" s="5">
        <v>16129.4</v>
      </c>
      <c r="L175" s="5">
        <v>10973.3</v>
      </c>
      <c r="M175" s="5">
        <v>10922.4</v>
      </c>
      <c r="N175" s="57">
        <v>0.99537000000000009</v>
      </c>
      <c r="O175" s="5">
        <v>16019.8</v>
      </c>
      <c r="P175" s="9">
        <v>-0.34</v>
      </c>
      <c r="Q175" s="5">
        <v>16610.400000000001</v>
      </c>
      <c r="R175" s="5">
        <v>3144.7</v>
      </c>
      <c r="S175" s="39">
        <v>0</v>
      </c>
      <c r="T175" s="9">
        <v>0.01</v>
      </c>
      <c r="U175" s="48">
        <v>-0.34</v>
      </c>
      <c r="V175" s="58">
        <v>-0.34</v>
      </c>
      <c r="W175" s="5"/>
      <c r="Y175" s="5">
        <v>99.6</v>
      </c>
    </row>
    <row r="176" spans="1:25" x14ac:dyDescent="0.25">
      <c r="A176" s="4" t="s">
        <v>391</v>
      </c>
      <c r="B176" s="4">
        <v>41090</v>
      </c>
      <c r="C176" s="5">
        <v>551.6</v>
      </c>
      <c r="D176" s="5">
        <v>421.7</v>
      </c>
      <c r="E176" s="5">
        <v>2321.8000000000002</v>
      </c>
      <c r="F176" s="5">
        <v>1487.1</v>
      </c>
      <c r="G176" s="5">
        <v>1133.9000000000001</v>
      </c>
      <c r="H176" s="5">
        <v>325</v>
      </c>
      <c r="I176" s="5">
        <v>0</v>
      </c>
      <c r="J176" s="5">
        <v>949.4</v>
      </c>
      <c r="K176" s="5">
        <v>16198.8</v>
      </c>
      <c r="L176" s="5">
        <v>10989.6</v>
      </c>
      <c r="M176" s="5">
        <v>10964.9</v>
      </c>
      <c r="N176" s="57">
        <v>0.99775000000000003</v>
      </c>
      <c r="O176" s="5">
        <v>16152.3</v>
      </c>
      <c r="P176" s="9">
        <v>-0.41</v>
      </c>
      <c r="Q176" s="5">
        <v>16673.3</v>
      </c>
      <c r="R176" s="5">
        <v>3131</v>
      </c>
      <c r="S176" s="39">
        <v>0</v>
      </c>
      <c r="T176" s="9">
        <v>-0.25</v>
      </c>
      <c r="U176" s="48">
        <v>-0.15</v>
      </c>
      <c r="V176" s="58">
        <v>-0.15</v>
      </c>
      <c r="W176" s="5"/>
      <c r="Y176" s="5">
        <v>90.3</v>
      </c>
    </row>
    <row r="177" spans="1:25" x14ac:dyDescent="0.25">
      <c r="A177" s="4" t="s">
        <v>392</v>
      </c>
      <c r="B177" s="4">
        <v>41182</v>
      </c>
      <c r="C177" s="5">
        <v>557.1</v>
      </c>
      <c r="D177" s="5">
        <v>419</v>
      </c>
      <c r="E177" s="5">
        <v>2325.6</v>
      </c>
      <c r="F177" s="5">
        <v>1509.5</v>
      </c>
      <c r="G177" s="5">
        <v>1131.3</v>
      </c>
      <c r="H177" s="5">
        <v>332.9</v>
      </c>
      <c r="I177" s="5">
        <v>0</v>
      </c>
      <c r="J177" s="5">
        <v>952.3</v>
      </c>
      <c r="K177" s="5">
        <v>16220.7</v>
      </c>
      <c r="L177" s="5">
        <v>11007.5</v>
      </c>
      <c r="M177" s="5">
        <v>11014.2</v>
      </c>
      <c r="N177" s="57">
        <v>1.00061</v>
      </c>
      <c r="O177" s="5">
        <v>16257.2</v>
      </c>
      <c r="P177" s="9">
        <v>-0.12</v>
      </c>
      <c r="Q177" s="5">
        <v>16738.5</v>
      </c>
      <c r="R177" s="5">
        <v>3139.6</v>
      </c>
      <c r="S177" s="39">
        <v>0</v>
      </c>
      <c r="T177" s="9">
        <v>7.0000000000000007E-2</v>
      </c>
      <c r="U177" s="48">
        <v>-0.18</v>
      </c>
      <c r="V177" s="58">
        <v>-0.18</v>
      </c>
      <c r="W177" s="5"/>
      <c r="Y177" s="5">
        <v>85</v>
      </c>
    </row>
    <row r="178" spans="1:25" x14ac:dyDescent="0.25">
      <c r="A178" s="4" t="s">
        <v>393</v>
      </c>
      <c r="B178" s="4">
        <v>41274</v>
      </c>
      <c r="C178" s="5">
        <v>563.4</v>
      </c>
      <c r="D178" s="5">
        <v>428.9</v>
      </c>
      <c r="E178" s="5">
        <v>2346.1</v>
      </c>
      <c r="F178" s="5">
        <v>1571.4</v>
      </c>
      <c r="G178" s="5">
        <v>1148.4000000000001</v>
      </c>
      <c r="H178" s="5">
        <v>332.8</v>
      </c>
      <c r="I178" s="5">
        <v>0</v>
      </c>
      <c r="J178" s="5">
        <v>974.1</v>
      </c>
      <c r="K178" s="5">
        <v>16239.1</v>
      </c>
      <c r="L178" s="5">
        <v>11056.9</v>
      </c>
      <c r="M178" s="5">
        <v>11125.7</v>
      </c>
      <c r="N178" s="57">
        <v>1.00623</v>
      </c>
      <c r="O178" s="5">
        <v>16358.9</v>
      </c>
      <c r="P178" s="9">
        <v>-0.76</v>
      </c>
      <c r="Q178" s="5">
        <v>16805.8</v>
      </c>
      <c r="R178" s="5">
        <v>3132.7</v>
      </c>
      <c r="S178" s="39">
        <v>0</v>
      </c>
      <c r="T178" s="9">
        <v>-0.63</v>
      </c>
      <c r="U178" s="48">
        <v>-0.13</v>
      </c>
      <c r="V178" s="58">
        <v>-0.13</v>
      </c>
      <c r="W178" s="5"/>
      <c r="Y178" s="5">
        <v>78.8</v>
      </c>
    </row>
    <row r="179" spans="1:25" x14ac:dyDescent="0.25">
      <c r="A179" s="4" t="s">
        <v>394</v>
      </c>
      <c r="B179" s="4">
        <v>41364</v>
      </c>
      <c r="C179" s="5">
        <v>570.29999999999995</v>
      </c>
      <c r="D179" s="5">
        <v>424.8</v>
      </c>
      <c r="E179" s="5">
        <v>2365.6999999999998</v>
      </c>
      <c r="F179" s="5">
        <v>1649.3</v>
      </c>
      <c r="G179" s="5">
        <v>1174.5999999999999</v>
      </c>
      <c r="H179" s="5">
        <v>350.8</v>
      </c>
      <c r="I179" s="5">
        <v>0</v>
      </c>
      <c r="J179" s="5">
        <v>1095.9000000000001</v>
      </c>
      <c r="K179" s="5">
        <v>16383</v>
      </c>
      <c r="L179" s="5">
        <v>11114.2</v>
      </c>
      <c r="M179" s="5">
        <v>11223.2</v>
      </c>
      <c r="N179" s="57">
        <v>1.0098099999999999</v>
      </c>
      <c r="O179" s="5">
        <v>16569.599999999999</v>
      </c>
      <c r="P179" s="9">
        <v>-0.68</v>
      </c>
      <c r="Q179" s="5">
        <v>16875.3</v>
      </c>
      <c r="R179" s="5">
        <v>3125</v>
      </c>
      <c r="S179" s="39">
        <v>0</v>
      </c>
      <c r="T179" s="9">
        <v>-0.71</v>
      </c>
      <c r="U179" s="48">
        <v>0.03</v>
      </c>
      <c r="V179" s="58">
        <v>0.03</v>
      </c>
      <c r="W179" s="5"/>
      <c r="Y179" s="5">
        <v>67.599999999999994</v>
      </c>
    </row>
    <row r="180" spans="1:25" x14ac:dyDescent="0.25">
      <c r="A180" s="4" t="s">
        <v>395</v>
      </c>
      <c r="B180" s="4">
        <v>41455</v>
      </c>
      <c r="C180" s="5">
        <v>567.1</v>
      </c>
      <c r="D180" s="5">
        <v>438.4</v>
      </c>
      <c r="E180" s="5">
        <v>2378.3000000000002</v>
      </c>
      <c r="F180" s="5">
        <v>1681.9</v>
      </c>
      <c r="G180" s="5">
        <v>1180.8</v>
      </c>
      <c r="H180" s="5">
        <v>347.3</v>
      </c>
      <c r="I180" s="5">
        <v>0</v>
      </c>
      <c r="J180" s="5">
        <v>1108.2</v>
      </c>
      <c r="K180" s="5">
        <v>16403.2</v>
      </c>
      <c r="L180" s="5">
        <v>11122.2</v>
      </c>
      <c r="M180" s="5">
        <v>11239.6</v>
      </c>
      <c r="N180" s="57">
        <v>1.0105599999999999</v>
      </c>
      <c r="O180" s="5">
        <v>16637.900000000001</v>
      </c>
      <c r="P180" s="9">
        <v>-0.13</v>
      </c>
      <c r="Q180" s="5">
        <v>16945.900000000001</v>
      </c>
      <c r="R180" s="5">
        <v>3132</v>
      </c>
      <c r="S180" s="39">
        <v>0</v>
      </c>
      <c r="T180" s="9">
        <v>-0.24</v>
      </c>
      <c r="U180" s="48">
        <v>0.11</v>
      </c>
      <c r="V180" s="58">
        <v>0.11</v>
      </c>
      <c r="W180" s="5"/>
      <c r="Y180" s="5">
        <v>76.3</v>
      </c>
    </row>
    <row r="181" spans="1:25" x14ac:dyDescent="0.25">
      <c r="A181" s="4" t="s">
        <v>396</v>
      </c>
      <c r="B181" s="4">
        <v>41547</v>
      </c>
      <c r="C181" s="5">
        <v>573.70000000000005</v>
      </c>
      <c r="D181" s="5">
        <v>448.2</v>
      </c>
      <c r="E181" s="5">
        <v>2396</v>
      </c>
      <c r="F181" s="5">
        <v>1674.5</v>
      </c>
      <c r="G181" s="5">
        <v>1195</v>
      </c>
      <c r="H181" s="5">
        <v>354.3</v>
      </c>
      <c r="I181" s="5">
        <v>0</v>
      </c>
      <c r="J181" s="5">
        <v>1111.4000000000001</v>
      </c>
      <c r="K181" s="5">
        <v>16531.7</v>
      </c>
      <c r="L181" s="5">
        <v>11167.4</v>
      </c>
      <c r="M181" s="5">
        <v>11330.9</v>
      </c>
      <c r="N181" s="57">
        <v>1.01464</v>
      </c>
      <c r="O181" s="5">
        <v>16848.7</v>
      </c>
      <c r="P181" s="9">
        <v>-0.4</v>
      </c>
      <c r="Q181" s="5">
        <v>17017.7</v>
      </c>
      <c r="R181" s="5">
        <v>3134.1</v>
      </c>
      <c r="S181" s="39">
        <v>0</v>
      </c>
      <c r="T181" s="9">
        <v>-0.43</v>
      </c>
      <c r="U181" s="48">
        <v>0.03</v>
      </c>
      <c r="V181" s="58">
        <v>0.03</v>
      </c>
      <c r="W181" s="5"/>
      <c r="Y181" s="5">
        <v>84.3</v>
      </c>
    </row>
    <row r="182" spans="1:25" x14ac:dyDescent="0.25">
      <c r="A182" s="4" t="s">
        <v>397</v>
      </c>
      <c r="B182" s="4">
        <v>41639</v>
      </c>
      <c r="C182" s="5">
        <v>580.20000000000005</v>
      </c>
      <c r="D182" s="5">
        <v>448.6</v>
      </c>
      <c r="E182" s="5">
        <v>2403.6999999999998</v>
      </c>
      <c r="F182" s="5">
        <v>1697.7</v>
      </c>
      <c r="G182" s="5">
        <v>1204.0999999999999</v>
      </c>
      <c r="H182" s="5">
        <v>356.9</v>
      </c>
      <c r="I182" s="5">
        <v>0</v>
      </c>
      <c r="J182" s="5">
        <v>1122.3</v>
      </c>
      <c r="K182" s="5">
        <v>16663.599999999999</v>
      </c>
      <c r="L182" s="5">
        <v>11263.6</v>
      </c>
      <c r="M182" s="5">
        <v>11475.1</v>
      </c>
      <c r="N182" s="57">
        <v>1.01877</v>
      </c>
      <c r="O182" s="5">
        <v>17083.099999999999</v>
      </c>
      <c r="P182" s="9">
        <v>-0.57999999999999996</v>
      </c>
      <c r="Q182" s="5">
        <v>17090.3</v>
      </c>
      <c r="R182" s="5">
        <v>3138.5</v>
      </c>
      <c r="S182" s="39">
        <v>0</v>
      </c>
      <c r="T182" s="9">
        <v>-0.5</v>
      </c>
      <c r="U182" s="48">
        <v>-0.08</v>
      </c>
      <c r="V182" s="58">
        <v>-0.08</v>
      </c>
      <c r="W182" s="5"/>
      <c r="Y182" s="5">
        <v>90.4</v>
      </c>
    </row>
    <row r="183" spans="1:25" x14ac:dyDescent="0.25">
      <c r="A183" s="4" t="s">
        <v>398</v>
      </c>
      <c r="B183" s="4">
        <v>41729</v>
      </c>
      <c r="C183" s="5">
        <v>586.70000000000005</v>
      </c>
      <c r="D183" s="5">
        <v>459.4</v>
      </c>
      <c r="E183" s="5">
        <v>2433.1</v>
      </c>
      <c r="F183" s="5">
        <v>1748.3</v>
      </c>
      <c r="G183" s="5">
        <v>1220.8</v>
      </c>
      <c r="H183" s="5">
        <v>394.7</v>
      </c>
      <c r="I183" s="5">
        <v>0</v>
      </c>
      <c r="J183" s="5">
        <v>1147.4000000000001</v>
      </c>
      <c r="K183" s="5">
        <v>16621.7</v>
      </c>
      <c r="L183" s="5">
        <v>11307.3</v>
      </c>
      <c r="M183" s="5">
        <v>11573.9</v>
      </c>
      <c r="N183" s="57">
        <v>1.0235799999999999</v>
      </c>
      <c r="O183" s="5">
        <v>17102.900000000001</v>
      </c>
      <c r="P183" s="9">
        <v>-0.26</v>
      </c>
      <c r="Q183" s="5">
        <v>17162.599999999999</v>
      </c>
      <c r="R183" s="5">
        <v>3139.1</v>
      </c>
      <c r="S183" s="39">
        <v>0</v>
      </c>
      <c r="T183" s="9">
        <v>0.03</v>
      </c>
      <c r="U183" s="48">
        <v>-0.28000000000000003</v>
      </c>
      <c r="V183" s="58">
        <v>-0.28000000000000003</v>
      </c>
      <c r="W183" s="5"/>
      <c r="Y183" s="5">
        <v>101.8</v>
      </c>
    </row>
    <row r="184" spans="1:25" x14ac:dyDescent="0.25">
      <c r="A184" s="4" t="s">
        <v>399</v>
      </c>
      <c r="B184" s="4">
        <v>41820</v>
      </c>
      <c r="C184" s="5">
        <v>594</v>
      </c>
      <c r="D184" s="5">
        <v>481.5</v>
      </c>
      <c r="E184" s="5">
        <v>2484.1</v>
      </c>
      <c r="F184" s="5">
        <v>1761</v>
      </c>
      <c r="G184" s="5">
        <v>1238.7</v>
      </c>
      <c r="H184" s="5">
        <v>415.1</v>
      </c>
      <c r="I184" s="5">
        <v>0</v>
      </c>
      <c r="J184" s="5">
        <v>1150.0999999999999</v>
      </c>
      <c r="K184" s="5">
        <v>16830.099999999999</v>
      </c>
      <c r="L184" s="5">
        <v>11428.7</v>
      </c>
      <c r="M184" s="5">
        <v>11756</v>
      </c>
      <c r="N184" s="57">
        <v>1.02864</v>
      </c>
      <c r="O184" s="5">
        <v>17425.8</v>
      </c>
      <c r="P184" s="9">
        <v>0</v>
      </c>
      <c r="Q184" s="5">
        <v>17235.8</v>
      </c>
      <c r="R184" s="5">
        <v>3150.9</v>
      </c>
      <c r="S184" s="39">
        <v>0</v>
      </c>
      <c r="T184" s="9">
        <v>-0.27</v>
      </c>
      <c r="U184" s="48">
        <v>0.26</v>
      </c>
      <c r="V184" s="58">
        <v>0.26</v>
      </c>
      <c r="W184" s="5"/>
      <c r="Y184" s="5">
        <v>101.9</v>
      </c>
    </row>
    <row r="185" spans="1:25" x14ac:dyDescent="0.25">
      <c r="A185" s="4" t="s">
        <v>400</v>
      </c>
      <c r="B185" s="4">
        <v>41912</v>
      </c>
      <c r="C185" s="5">
        <v>602.29999999999995</v>
      </c>
      <c r="D185" s="5">
        <v>507.3</v>
      </c>
      <c r="E185" s="5">
        <v>2523.6</v>
      </c>
      <c r="F185" s="5">
        <v>1798.1</v>
      </c>
      <c r="G185" s="5">
        <v>1248.4000000000001</v>
      </c>
      <c r="H185" s="5">
        <v>385.6</v>
      </c>
      <c r="I185" s="5">
        <v>0</v>
      </c>
      <c r="J185" s="5">
        <v>1160.8</v>
      </c>
      <c r="K185" s="5">
        <v>17033.599999999999</v>
      </c>
      <c r="L185" s="5">
        <v>11554.2</v>
      </c>
      <c r="M185" s="5">
        <v>11920.7</v>
      </c>
      <c r="N185" s="57">
        <v>1.03172</v>
      </c>
      <c r="O185" s="5">
        <v>17719.8</v>
      </c>
      <c r="P185" s="9">
        <v>0.51</v>
      </c>
      <c r="Q185" s="5">
        <v>17309.599999999999</v>
      </c>
      <c r="R185" s="5">
        <v>3189.9</v>
      </c>
      <c r="S185" s="39">
        <v>0</v>
      </c>
      <c r="T185" s="9">
        <v>0.33</v>
      </c>
      <c r="U185" s="48">
        <v>0.18</v>
      </c>
      <c r="V185" s="58">
        <v>0.18</v>
      </c>
      <c r="W185" s="5"/>
      <c r="Y185" s="5">
        <v>92.6</v>
      </c>
    </row>
    <row r="186" spans="1:25" x14ac:dyDescent="0.25">
      <c r="A186" s="4" t="s">
        <v>401</v>
      </c>
      <c r="B186" s="4">
        <v>42004</v>
      </c>
      <c r="C186" s="5">
        <v>611.5</v>
      </c>
      <c r="D186" s="5">
        <v>515.5</v>
      </c>
      <c r="E186" s="5">
        <v>2548</v>
      </c>
      <c r="F186" s="5">
        <v>1834.4</v>
      </c>
      <c r="G186" s="5">
        <v>1255.7</v>
      </c>
      <c r="H186" s="5">
        <v>389.5</v>
      </c>
      <c r="I186" s="5">
        <v>0</v>
      </c>
      <c r="J186" s="5">
        <v>1177.9000000000001</v>
      </c>
      <c r="K186" s="5">
        <v>17113.900000000001</v>
      </c>
      <c r="L186" s="5">
        <v>11687.1</v>
      </c>
      <c r="M186" s="5">
        <v>12045.5</v>
      </c>
      <c r="N186" s="57">
        <v>1.0306600000000001</v>
      </c>
      <c r="O186" s="5">
        <v>17838.5</v>
      </c>
      <c r="P186" s="9">
        <v>-7.0000000000000007E-2</v>
      </c>
      <c r="Q186" s="5">
        <v>17384.2</v>
      </c>
      <c r="R186" s="5">
        <v>3188.2</v>
      </c>
      <c r="S186" s="39">
        <v>0</v>
      </c>
      <c r="T186" s="9">
        <v>-0.42</v>
      </c>
      <c r="U186" s="48">
        <v>0.35</v>
      </c>
      <c r="V186" s="58">
        <v>0.35</v>
      </c>
      <c r="W186" s="5"/>
      <c r="Y186" s="5">
        <v>91.4</v>
      </c>
    </row>
    <row r="187" spans="1:25" x14ac:dyDescent="0.25">
      <c r="A187" s="4" t="s">
        <v>402</v>
      </c>
      <c r="B187" s="4">
        <v>42094</v>
      </c>
      <c r="C187" s="5">
        <v>621.5</v>
      </c>
      <c r="D187" s="5">
        <v>523.70000000000005</v>
      </c>
      <c r="E187" s="5">
        <v>2596.4</v>
      </c>
      <c r="F187" s="5">
        <v>1900.1</v>
      </c>
      <c r="G187" s="5">
        <v>1257.2</v>
      </c>
      <c r="H187" s="5">
        <v>406.6</v>
      </c>
      <c r="I187" s="5">
        <v>0</v>
      </c>
      <c r="J187" s="5">
        <v>1193.0999999999999</v>
      </c>
      <c r="K187" s="5">
        <v>17254.7</v>
      </c>
      <c r="L187" s="5">
        <v>11788.4</v>
      </c>
      <c r="M187" s="5">
        <v>12095.6</v>
      </c>
      <c r="N187" s="57">
        <v>1.02606</v>
      </c>
      <c r="O187" s="5">
        <v>17970.400000000001</v>
      </c>
      <c r="P187" s="9">
        <v>0.4</v>
      </c>
      <c r="Q187" s="5">
        <v>17459.7</v>
      </c>
      <c r="R187" s="5">
        <v>3188.5</v>
      </c>
      <c r="S187" s="39">
        <v>0</v>
      </c>
      <c r="T187" s="9">
        <v>0.15</v>
      </c>
      <c r="U187" s="48">
        <v>0.26</v>
      </c>
      <c r="V187" s="58">
        <v>0.26</v>
      </c>
      <c r="W187" s="5"/>
      <c r="Y187" s="5">
        <v>86.4</v>
      </c>
    </row>
    <row r="188" spans="1:25" x14ac:dyDescent="0.25">
      <c r="A188" s="4" t="s">
        <v>403</v>
      </c>
      <c r="B188" s="4">
        <v>42185</v>
      </c>
      <c r="C188" s="5">
        <v>630.6</v>
      </c>
      <c r="D188" s="5">
        <v>538</v>
      </c>
      <c r="E188" s="5">
        <v>2631.7</v>
      </c>
      <c r="F188" s="5">
        <v>1940</v>
      </c>
      <c r="G188" s="5">
        <v>1267.7</v>
      </c>
      <c r="H188" s="5">
        <v>410.6</v>
      </c>
      <c r="I188" s="5">
        <v>0</v>
      </c>
      <c r="J188" s="5">
        <v>1206.7</v>
      </c>
      <c r="K188" s="5">
        <v>17397</v>
      </c>
      <c r="L188" s="5">
        <v>11887.5</v>
      </c>
      <c r="M188" s="5">
        <v>12256.7</v>
      </c>
      <c r="N188" s="57">
        <v>1.0310599999999999</v>
      </c>
      <c r="O188" s="5">
        <v>18221.3</v>
      </c>
      <c r="P188" s="9">
        <v>0.7</v>
      </c>
      <c r="Q188" s="5">
        <v>17536.5</v>
      </c>
      <c r="R188" s="5">
        <v>3237.6</v>
      </c>
      <c r="S188" s="39">
        <v>0</v>
      </c>
      <c r="T188" s="9">
        <v>7.0000000000000007E-2</v>
      </c>
      <c r="U188" s="48">
        <v>0.63</v>
      </c>
      <c r="V188" s="58">
        <v>0.63</v>
      </c>
      <c r="W188" s="5"/>
      <c r="Y188" s="5">
        <v>91.5</v>
      </c>
    </row>
    <row r="189" spans="1:25" x14ac:dyDescent="0.25">
      <c r="A189" s="4" t="s">
        <v>404</v>
      </c>
      <c r="B189" s="4">
        <v>42277</v>
      </c>
      <c r="C189" s="5">
        <v>638.5</v>
      </c>
      <c r="D189" s="5">
        <v>540.5</v>
      </c>
      <c r="E189" s="5">
        <v>2644.8</v>
      </c>
      <c r="F189" s="5">
        <v>1943.7</v>
      </c>
      <c r="G189" s="5">
        <v>1271.4000000000001</v>
      </c>
      <c r="H189" s="5">
        <v>379.8</v>
      </c>
      <c r="I189" s="5">
        <v>0</v>
      </c>
      <c r="J189" s="5">
        <v>1217.0999999999999</v>
      </c>
      <c r="K189" s="5">
        <v>17438.8</v>
      </c>
      <c r="L189" s="5">
        <v>11972</v>
      </c>
      <c r="M189" s="5">
        <v>12380.7</v>
      </c>
      <c r="N189" s="57">
        <v>1.0341500000000001</v>
      </c>
      <c r="O189" s="5">
        <v>18331.099999999999</v>
      </c>
      <c r="P189" s="9">
        <v>0.33</v>
      </c>
      <c r="Q189" s="5">
        <v>17613.5</v>
      </c>
      <c r="R189" s="5">
        <v>3257</v>
      </c>
      <c r="S189" s="39">
        <v>0</v>
      </c>
      <c r="T189" s="9">
        <v>-0.04</v>
      </c>
      <c r="U189" s="48">
        <v>0.37</v>
      </c>
      <c r="V189" s="58">
        <v>0.37</v>
      </c>
      <c r="W189" s="5"/>
      <c r="Y189" s="5">
        <v>94.2</v>
      </c>
    </row>
    <row r="190" spans="1:25" x14ac:dyDescent="0.25">
      <c r="A190" s="4" t="s">
        <v>405</v>
      </c>
      <c r="B190" s="4">
        <v>42369</v>
      </c>
      <c r="C190" s="5">
        <v>645.29999999999995</v>
      </c>
      <c r="D190" s="5">
        <v>541.70000000000005</v>
      </c>
      <c r="E190" s="5">
        <v>2656.9</v>
      </c>
      <c r="F190" s="5">
        <v>1957.1</v>
      </c>
      <c r="G190" s="5">
        <v>1283.2</v>
      </c>
      <c r="H190" s="5">
        <v>346.5</v>
      </c>
      <c r="I190" s="5">
        <v>0</v>
      </c>
      <c r="J190" s="5">
        <v>1225.5</v>
      </c>
      <c r="K190" s="5">
        <v>17456.2</v>
      </c>
      <c r="L190" s="5">
        <v>12039.7</v>
      </c>
      <c r="M190" s="5">
        <v>12445.1</v>
      </c>
      <c r="N190" s="57">
        <v>1.0336799999999999</v>
      </c>
      <c r="O190" s="5">
        <v>18354.400000000001</v>
      </c>
      <c r="P190" s="9">
        <v>0.12</v>
      </c>
      <c r="Q190" s="5">
        <v>17690.3</v>
      </c>
      <c r="R190" s="5">
        <v>3253.8</v>
      </c>
      <c r="S190" s="39">
        <v>0</v>
      </c>
      <c r="T190" s="9">
        <v>0.16</v>
      </c>
      <c r="U190" s="48">
        <v>-0.03</v>
      </c>
      <c r="V190" s="58">
        <v>-0.03</v>
      </c>
      <c r="W190" s="5"/>
      <c r="Y190" s="5">
        <v>169.8</v>
      </c>
    </row>
    <row r="191" spans="1:25" x14ac:dyDescent="0.25">
      <c r="A191" s="4" t="s">
        <v>406</v>
      </c>
      <c r="B191" s="4">
        <v>42460</v>
      </c>
      <c r="C191" s="5">
        <v>651.29999999999995</v>
      </c>
      <c r="D191" s="5">
        <v>550.20000000000005</v>
      </c>
      <c r="E191" s="5">
        <v>2687.4</v>
      </c>
      <c r="F191" s="5">
        <v>1919.9</v>
      </c>
      <c r="G191" s="5">
        <v>1288.9000000000001</v>
      </c>
      <c r="H191" s="5">
        <v>373.4</v>
      </c>
      <c r="I191" s="5">
        <v>0</v>
      </c>
      <c r="J191" s="5">
        <v>1231.0999999999999</v>
      </c>
      <c r="K191" s="5">
        <v>17523.400000000001</v>
      </c>
      <c r="L191" s="5">
        <v>12111.8</v>
      </c>
      <c r="M191" s="5">
        <v>12526.5</v>
      </c>
      <c r="N191" s="57">
        <v>1.03424</v>
      </c>
      <c r="O191" s="5">
        <v>18409.099999999999</v>
      </c>
      <c r="P191" s="9">
        <v>0.6</v>
      </c>
      <c r="Q191" s="5">
        <v>17766.400000000001</v>
      </c>
      <c r="R191" s="5">
        <v>3262.7</v>
      </c>
      <c r="S191" s="39">
        <v>0</v>
      </c>
      <c r="T191" s="9">
        <v>0.02</v>
      </c>
      <c r="U191" s="48">
        <v>0.57999999999999996</v>
      </c>
      <c r="V191" s="58">
        <v>0.57999999999999996</v>
      </c>
      <c r="W191" s="5"/>
      <c r="Y191" s="5">
        <v>101</v>
      </c>
    </row>
    <row r="192" spans="1:25" x14ac:dyDescent="0.25">
      <c r="A192" s="4" t="s">
        <v>407</v>
      </c>
      <c r="B192" s="4">
        <v>42551</v>
      </c>
      <c r="C192" s="5">
        <v>657.9</v>
      </c>
      <c r="D192" s="5">
        <v>558.6</v>
      </c>
      <c r="E192" s="5">
        <v>2708.3</v>
      </c>
      <c r="F192" s="5">
        <v>1944.2</v>
      </c>
      <c r="G192" s="5">
        <v>1294.5999999999999</v>
      </c>
      <c r="H192" s="5">
        <v>373.9</v>
      </c>
      <c r="I192" s="5">
        <v>0</v>
      </c>
      <c r="J192" s="5">
        <v>1237.5</v>
      </c>
      <c r="K192" s="5">
        <v>17622.5</v>
      </c>
      <c r="L192" s="5">
        <v>12214.1</v>
      </c>
      <c r="M192" s="5">
        <v>12706.5</v>
      </c>
      <c r="N192" s="57">
        <v>1.0403100000000001</v>
      </c>
      <c r="O192" s="5">
        <v>18640.7</v>
      </c>
      <c r="P192" s="9">
        <v>-0.15</v>
      </c>
      <c r="Q192" s="5">
        <v>17840.099999999999</v>
      </c>
      <c r="R192" s="5">
        <v>3278.2</v>
      </c>
      <c r="S192" s="39">
        <v>0</v>
      </c>
      <c r="T192" s="9">
        <v>-0.1</v>
      </c>
      <c r="U192" s="48">
        <v>-0.04</v>
      </c>
      <c r="V192" s="58">
        <v>-0.04</v>
      </c>
      <c r="W192" s="5"/>
      <c r="Y192" s="5">
        <v>101</v>
      </c>
    </row>
    <row r="193" spans="1:25" x14ac:dyDescent="0.25">
      <c r="A193" s="4" t="s">
        <v>408</v>
      </c>
      <c r="B193" s="4">
        <v>42643</v>
      </c>
      <c r="C193" s="5">
        <v>665.5</v>
      </c>
      <c r="D193" s="5">
        <v>566.5</v>
      </c>
      <c r="E193" s="5">
        <v>2726.8</v>
      </c>
      <c r="F193" s="5">
        <v>1968.7</v>
      </c>
      <c r="G193" s="5">
        <v>1310.8</v>
      </c>
      <c r="H193" s="5">
        <v>400.5</v>
      </c>
      <c r="I193" s="5">
        <v>0</v>
      </c>
      <c r="J193" s="5">
        <v>1248.7</v>
      </c>
      <c r="K193" s="5">
        <v>17706.7</v>
      </c>
      <c r="L193" s="5">
        <v>12294.3</v>
      </c>
      <c r="M193" s="5">
        <v>12845.2</v>
      </c>
      <c r="N193" s="57">
        <v>1.04481</v>
      </c>
      <c r="O193" s="5">
        <v>18799.599999999999</v>
      </c>
      <c r="P193" s="9">
        <v>0.17</v>
      </c>
      <c r="Q193" s="5">
        <v>17913.5</v>
      </c>
      <c r="R193" s="5">
        <v>3300.5</v>
      </c>
      <c r="S193" s="39">
        <v>0</v>
      </c>
      <c r="T193" s="9">
        <v>0.11</v>
      </c>
      <c r="U193" s="48">
        <v>7.0000000000000007E-2</v>
      </c>
      <c r="V193" s="58">
        <v>7.0000000000000007E-2</v>
      </c>
      <c r="W193" s="5"/>
      <c r="Y193" s="5">
        <v>90.8</v>
      </c>
    </row>
    <row r="194" spans="1:25" x14ac:dyDescent="0.25">
      <c r="A194" s="4" t="s">
        <v>409</v>
      </c>
      <c r="B194" s="4">
        <v>42735</v>
      </c>
      <c r="C194" s="5">
        <v>673.9</v>
      </c>
      <c r="D194" s="5">
        <v>575.79999999999995</v>
      </c>
      <c r="E194" s="5">
        <v>2747.1</v>
      </c>
      <c r="F194" s="5">
        <v>1984.3</v>
      </c>
      <c r="G194" s="5">
        <v>1320.7</v>
      </c>
      <c r="H194" s="5">
        <v>376.1</v>
      </c>
      <c r="I194" s="5">
        <v>0</v>
      </c>
      <c r="J194" s="5">
        <v>1262.7</v>
      </c>
      <c r="K194" s="5">
        <v>17784.2</v>
      </c>
      <c r="L194" s="5">
        <v>12372.7</v>
      </c>
      <c r="M194" s="5">
        <v>12989.4</v>
      </c>
      <c r="N194" s="57">
        <v>1.0498399999999999</v>
      </c>
      <c r="O194" s="5">
        <v>18979.2</v>
      </c>
      <c r="P194" s="9">
        <v>0.03</v>
      </c>
      <c r="Q194" s="5">
        <v>17986.900000000001</v>
      </c>
      <c r="R194" s="5">
        <v>3322.4</v>
      </c>
      <c r="S194" s="39">
        <v>0</v>
      </c>
      <c r="T194" s="9">
        <v>0.03</v>
      </c>
      <c r="U194" s="48">
        <v>0</v>
      </c>
      <c r="V194" s="58">
        <v>0</v>
      </c>
      <c r="W194" s="5"/>
      <c r="Y194" s="5">
        <v>73.099999999999994</v>
      </c>
    </row>
    <row r="195" spans="1:25" x14ac:dyDescent="0.25">
      <c r="A195" s="4" t="s">
        <v>410</v>
      </c>
      <c r="B195" s="4">
        <v>42825</v>
      </c>
      <c r="C195" s="5">
        <v>683.1</v>
      </c>
      <c r="D195" s="5">
        <v>573.6</v>
      </c>
      <c r="E195" s="5">
        <v>2777.4</v>
      </c>
      <c r="F195" s="5">
        <v>2004.9</v>
      </c>
      <c r="G195" s="5">
        <v>1326.1</v>
      </c>
      <c r="H195" s="5">
        <v>336.2</v>
      </c>
      <c r="I195" s="5">
        <v>0</v>
      </c>
      <c r="J195" s="5">
        <v>1285.7</v>
      </c>
      <c r="K195" s="5">
        <v>17863</v>
      </c>
      <c r="L195" s="5">
        <v>12427.6</v>
      </c>
      <c r="M195" s="5">
        <v>13114.1</v>
      </c>
      <c r="N195" s="57">
        <v>1.05524</v>
      </c>
      <c r="O195" s="5">
        <v>19162.599999999999</v>
      </c>
      <c r="P195" s="9">
        <v>-0.13</v>
      </c>
      <c r="Q195" s="5">
        <v>18060.099999999999</v>
      </c>
      <c r="R195" s="5">
        <v>3346.4</v>
      </c>
      <c r="S195" s="39">
        <v>0</v>
      </c>
      <c r="T195" s="9">
        <v>0</v>
      </c>
      <c r="U195" s="48">
        <v>-0.13</v>
      </c>
      <c r="V195" s="58">
        <v>-0.13</v>
      </c>
      <c r="W195" s="5"/>
      <c r="Y195" s="5">
        <v>92.4</v>
      </c>
    </row>
    <row r="196" spans="1:25" x14ac:dyDescent="0.25">
      <c r="A196" s="4" t="s">
        <v>411</v>
      </c>
      <c r="B196" s="4">
        <v>42916</v>
      </c>
      <c r="C196" s="5">
        <v>691.7</v>
      </c>
      <c r="D196" s="5">
        <v>569.29999999999995</v>
      </c>
      <c r="E196" s="5">
        <v>2786.6</v>
      </c>
      <c r="F196" s="5">
        <v>2014.2</v>
      </c>
      <c r="G196" s="5">
        <v>1338.9</v>
      </c>
      <c r="H196" s="5">
        <v>343.7</v>
      </c>
      <c r="I196" s="5">
        <v>0</v>
      </c>
      <c r="J196" s="5">
        <v>1295.8</v>
      </c>
      <c r="K196" s="5">
        <v>17995.2</v>
      </c>
      <c r="L196" s="5">
        <v>12515.9</v>
      </c>
      <c r="M196" s="5">
        <v>13233.2</v>
      </c>
      <c r="N196" s="57">
        <v>1.05731</v>
      </c>
      <c r="O196" s="5">
        <v>19359.099999999999</v>
      </c>
      <c r="P196" s="9">
        <v>0.01</v>
      </c>
      <c r="Q196" s="5">
        <v>18133.8</v>
      </c>
      <c r="R196" s="5">
        <v>3360</v>
      </c>
      <c r="S196" s="39">
        <v>0</v>
      </c>
      <c r="T196" s="9">
        <v>0.16</v>
      </c>
      <c r="U196" s="48">
        <v>-0.15</v>
      </c>
      <c r="V196" s="58">
        <v>-0.15</v>
      </c>
      <c r="W196" s="5"/>
      <c r="Y196" s="5">
        <v>88.6</v>
      </c>
    </row>
    <row r="197" spans="1:25" x14ac:dyDescent="0.25">
      <c r="A197" s="4" t="s">
        <v>412</v>
      </c>
      <c r="B197" s="4">
        <v>43008</v>
      </c>
      <c r="C197" s="5">
        <v>699.6</v>
      </c>
      <c r="D197" s="5">
        <v>583.6</v>
      </c>
      <c r="E197" s="5">
        <v>2820.5</v>
      </c>
      <c r="F197" s="5">
        <v>2048.5</v>
      </c>
      <c r="G197" s="5">
        <v>1353.7</v>
      </c>
      <c r="H197" s="5">
        <v>349.9</v>
      </c>
      <c r="I197" s="5">
        <v>0</v>
      </c>
      <c r="J197" s="5">
        <v>1311.1</v>
      </c>
      <c r="K197" s="5">
        <v>18120.8</v>
      </c>
      <c r="L197" s="5">
        <v>12584.9</v>
      </c>
      <c r="M197" s="5">
        <v>13359.1</v>
      </c>
      <c r="N197" s="57">
        <v>1.06152</v>
      </c>
      <c r="O197" s="5">
        <v>19588.099999999999</v>
      </c>
      <c r="P197" s="9">
        <v>-0.18</v>
      </c>
      <c r="Q197" s="5">
        <v>18209.5</v>
      </c>
      <c r="R197" s="5">
        <v>3372.3</v>
      </c>
      <c r="S197" s="39">
        <v>0</v>
      </c>
      <c r="T197" s="9">
        <v>-0.08</v>
      </c>
      <c r="U197" s="48">
        <v>-0.1</v>
      </c>
      <c r="V197" s="58">
        <v>-0.1</v>
      </c>
      <c r="W197" s="5"/>
      <c r="Y197" s="5">
        <v>76.5</v>
      </c>
    </row>
    <row r="198" spans="1:25" x14ac:dyDescent="0.25">
      <c r="A198" s="4" t="s">
        <v>413</v>
      </c>
      <c r="B198" s="4">
        <v>43100</v>
      </c>
      <c r="C198" s="5">
        <v>706.6</v>
      </c>
      <c r="D198" s="5">
        <v>583.20000000000005</v>
      </c>
      <c r="E198" s="5">
        <v>2831.5</v>
      </c>
      <c r="F198" s="5">
        <v>2070.9</v>
      </c>
      <c r="G198" s="5">
        <v>1370</v>
      </c>
      <c r="H198" s="5">
        <v>320.39999999999998</v>
      </c>
      <c r="I198" s="5">
        <v>0</v>
      </c>
      <c r="J198" s="5">
        <v>1322.5</v>
      </c>
      <c r="K198" s="5">
        <v>18223.8</v>
      </c>
      <c r="L198" s="5">
        <v>12706.4</v>
      </c>
      <c r="M198" s="5">
        <v>13579.2</v>
      </c>
      <c r="N198" s="57">
        <v>1.0686899999999999</v>
      </c>
      <c r="O198" s="5">
        <v>19831.8</v>
      </c>
      <c r="P198" s="9">
        <v>0.41</v>
      </c>
      <c r="Q198" s="5">
        <v>18288.2</v>
      </c>
      <c r="R198" s="5">
        <v>3419.1</v>
      </c>
      <c r="S198" s="39">
        <v>0</v>
      </c>
      <c r="T198" s="9">
        <v>0.26</v>
      </c>
      <c r="U198" s="48">
        <v>0.15</v>
      </c>
      <c r="V198" s="58">
        <v>0.15</v>
      </c>
      <c r="W198" s="5"/>
      <c r="Y198" s="5">
        <v>76.5</v>
      </c>
    </row>
    <row r="199" spans="1:25" x14ac:dyDescent="0.25">
      <c r="A199" s="4" t="s">
        <v>414</v>
      </c>
      <c r="B199" s="4">
        <v>43190</v>
      </c>
      <c r="C199" s="5">
        <v>713.7</v>
      </c>
      <c r="D199" s="5">
        <v>590.29999999999995</v>
      </c>
      <c r="E199" s="5">
        <v>2875.7</v>
      </c>
      <c r="F199" s="5">
        <v>2030</v>
      </c>
      <c r="G199" s="5">
        <v>1397.9</v>
      </c>
      <c r="H199" s="5">
        <v>198.7</v>
      </c>
      <c r="I199" s="5">
        <v>0</v>
      </c>
      <c r="J199" s="5">
        <v>1348.9</v>
      </c>
      <c r="K199" s="5">
        <v>18324</v>
      </c>
      <c r="L199" s="5">
        <v>12722.8</v>
      </c>
      <c r="M199" s="5">
        <v>13679.6</v>
      </c>
      <c r="N199" s="57">
        <v>1.0751999999999999</v>
      </c>
      <c r="O199" s="5">
        <v>20041</v>
      </c>
      <c r="P199" s="9">
        <v>0.27</v>
      </c>
      <c r="Q199" s="5">
        <v>18372.400000000001</v>
      </c>
      <c r="R199" s="5">
        <v>3456.8</v>
      </c>
      <c r="S199" s="39">
        <v>0</v>
      </c>
      <c r="T199" s="9">
        <v>0.17</v>
      </c>
      <c r="U199" s="48">
        <v>0.1</v>
      </c>
      <c r="V199" s="58">
        <v>0.1</v>
      </c>
      <c r="W199" s="5"/>
      <c r="Y199" s="5">
        <v>89.8</v>
      </c>
    </row>
    <row r="200" spans="1:25" x14ac:dyDescent="0.25">
      <c r="A200" s="4" t="s">
        <v>415</v>
      </c>
      <c r="B200" s="4">
        <v>43281</v>
      </c>
      <c r="C200" s="5">
        <v>724.5</v>
      </c>
      <c r="D200" s="5">
        <v>602.6</v>
      </c>
      <c r="E200" s="5">
        <v>2905.4</v>
      </c>
      <c r="F200" s="5">
        <v>2035.3</v>
      </c>
      <c r="G200" s="5">
        <v>1413.4</v>
      </c>
      <c r="H200" s="5">
        <v>221.6</v>
      </c>
      <c r="I200" s="5">
        <v>0</v>
      </c>
      <c r="J200" s="5">
        <v>1357.8</v>
      </c>
      <c r="K200" s="5">
        <v>18511.599999999999</v>
      </c>
      <c r="L200" s="5">
        <v>12842</v>
      </c>
      <c r="M200" s="5">
        <v>13875.6</v>
      </c>
      <c r="N200" s="57">
        <v>1.0804900000000002</v>
      </c>
      <c r="O200" s="5">
        <v>20411.900000000001</v>
      </c>
      <c r="P200" s="9">
        <v>0.43</v>
      </c>
      <c r="Q200" s="5">
        <v>18462.7</v>
      </c>
      <c r="R200" s="5">
        <v>3506.6</v>
      </c>
      <c r="S200" s="39">
        <v>0</v>
      </c>
      <c r="T200" s="9">
        <v>0.24</v>
      </c>
      <c r="U200" s="48">
        <v>0.2</v>
      </c>
      <c r="V200" s="58">
        <v>0.2</v>
      </c>
      <c r="W200" s="5"/>
      <c r="Y200" s="5">
        <f>AVERAGE(Y196:Y199)</f>
        <v>82.85</v>
      </c>
    </row>
    <row r="201" spans="1:25" x14ac:dyDescent="0.25">
      <c r="A201" s="4" t="s">
        <v>416</v>
      </c>
      <c r="B201" s="4">
        <v>43373</v>
      </c>
      <c r="C201" s="5">
        <v>739.9</v>
      </c>
      <c r="D201" s="5">
        <v>607.79999999999995</v>
      </c>
      <c r="E201" s="5">
        <v>2935.6</v>
      </c>
      <c r="F201" s="5">
        <v>2064.9</v>
      </c>
      <c r="G201" s="5">
        <v>1435.2</v>
      </c>
      <c r="H201" s="5">
        <v>230.7</v>
      </c>
      <c r="I201" s="5">
        <v>0</v>
      </c>
      <c r="J201" s="5">
        <v>1372.8</v>
      </c>
      <c r="K201" s="5">
        <v>18665</v>
      </c>
      <c r="L201" s="5">
        <v>12953.3</v>
      </c>
      <c r="M201" s="5">
        <v>14050.5</v>
      </c>
      <c r="N201" s="57">
        <v>1.0847</v>
      </c>
      <c r="O201" s="5">
        <v>20658.2</v>
      </c>
      <c r="P201" s="9">
        <v>0.44</v>
      </c>
      <c r="Q201" s="5">
        <v>18556.7</v>
      </c>
      <c r="R201" s="5">
        <v>3550.5</v>
      </c>
      <c r="S201" s="39">
        <v>0</v>
      </c>
      <c r="T201" s="9">
        <v>0.23</v>
      </c>
      <c r="U201" s="48">
        <v>0.22</v>
      </c>
      <c r="V201" s="58">
        <v>0.22</v>
      </c>
      <c r="W201" s="5"/>
      <c r="Y201" s="5">
        <f>AVERAGE(Y197:Y200)</f>
        <v>81.412499999999994</v>
      </c>
    </row>
    <row r="202" spans="1:25" x14ac:dyDescent="0.25">
      <c r="A202" t="s">
        <v>417</v>
      </c>
      <c r="B202" s="4">
        <v>43435</v>
      </c>
      <c r="C202" s="5">
        <v>759.8</v>
      </c>
      <c r="D202" s="5">
        <v>604.70000000000005</v>
      </c>
      <c r="E202" s="5">
        <v>2964.1</v>
      </c>
      <c r="F202" s="5">
        <v>2071.3000000000002</v>
      </c>
      <c r="G202" s="5">
        <v>1467.4</v>
      </c>
      <c r="H202" s="5">
        <v>230.7</v>
      </c>
      <c r="I202" s="5">
        <v>0</v>
      </c>
      <c r="J202" s="5">
        <v>1386.6</v>
      </c>
      <c r="K202" s="5">
        <v>18784.599999999999</v>
      </c>
      <c r="L202" s="5">
        <v>13044.2</v>
      </c>
      <c r="M202" s="5">
        <v>14200.6</v>
      </c>
      <c r="N202" s="57">
        <v>1.0886499999999999</v>
      </c>
      <c r="O202" s="5">
        <v>20891.400000000001</v>
      </c>
      <c r="P202" s="9">
        <v>7.0000000000000007E-2</v>
      </c>
      <c r="Q202" s="5">
        <v>18653.599999999999</v>
      </c>
      <c r="R202" s="5">
        <v>3575.9</v>
      </c>
      <c r="S202" s="39">
        <v>0</v>
      </c>
      <c r="T202" s="9">
        <v>0.1</v>
      </c>
      <c r="U202" s="48">
        <v>-0.03</v>
      </c>
      <c r="V202" s="58">
        <v>-0.03</v>
      </c>
      <c r="W202" s="5"/>
      <c r="Y202" s="5">
        <v>0</v>
      </c>
    </row>
    <row r="203" spans="1:25" x14ac:dyDescent="0.25">
      <c r="G203" s="5"/>
      <c r="Q203" s="5"/>
      <c r="U203" s="47"/>
      <c r="V203" s="23"/>
      <c r="W203" s="5"/>
    </row>
    <row r="204" spans="1:25" x14ac:dyDescent="0.25">
      <c r="Q204" s="5"/>
      <c r="U204" s="47"/>
      <c r="V204" s="23"/>
      <c r="W204" s="5"/>
    </row>
    <row r="205" spans="1:25" x14ac:dyDescent="0.25">
      <c r="Q205" s="5"/>
      <c r="U205" s="47"/>
      <c r="V205" s="23"/>
      <c r="W205" s="5"/>
    </row>
    <row r="206" spans="1:25" x14ac:dyDescent="0.25">
      <c r="Q206" s="5"/>
      <c r="U206" s="47"/>
      <c r="V206" s="23"/>
      <c r="W206" s="5"/>
    </row>
    <row r="207" spans="1:25" x14ac:dyDescent="0.25">
      <c r="Q207" s="5"/>
      <c r="U207" s="47"/>
      <c r="V207" s="23"/>
      <c r="W207" s="5"/>
    </row>
    <row r="208" spans="1:25" x14ac:dyDescent="0.25">
      <c r="Q208" s="5"/>
      <c r="U208" s="47"/>
      <c r="V208" s="23"/>
      <c r="W208" s="5"/>
    </row>
    <row r="209" spans="17:23" x14ac:dyDescent="0.25">
      <c r="Q209" s="5"/>
      <c r="U209" s="47"/>
      <c r="V209" s="23"/>
      <c r="W209" s="5"/>
    </row>
    <row r="210" spans="17:23" x14ac:dyDescent="0.25">
      <c r="Q210" s="5"/>
      <c r="U210" s="47"/>
      <c r="V210" s="23"/>
      <c r="W210" s="5"/>
    </row>
    <row r="211" spans="17:23" x14ac:dyDescent="0.25">
      <c r="Q211" s="5"/>
      <c r="U211" s="47"/>
      <c r="V211" s="23"/>
      <c r="W211" s="5"/>
    </row>
    <row r="212" spans="17:23" x14ac:dyDescent="0.25">
      <c r="Q212" s="5"/>
      <c r="U212" s="47"/>
      <c r="V212" s="23"/>
      <c r="W212" s="5"/>
    </row>
    <row r="213" spans="17:23" x14ac:dyDescent="0.25">
      <c r="Q213" s="5"/>
      <c r="U213" s="47"/>
      <c r="V213" s="23"/>
      <c r="W213" s="5"/>
    </row>
    <row r="214" spans="17:23" x14ac:dyDescent="0.25">
      <c r="Q214" s="5"/>
      <c r="U214" s="47"/>
      <c r="V214" s="23"/>
      <c r="W214" s="5"/>
    </row>
    <row r="215" spans="17:23" x14ac:dyDescent="0.25">
      <c r="Q215" s="5"/>
      <c r="U215" s="47"/>
      <c r="V215" s="23"/>
      <c r="W215" s="5"/>
    </row>
    <row r="216" spans="17:23" x14ac:dyDescent="0.25">
      <c r="Q216" s="5"/>
      <c r="U216" s="47"/>
      <c r="V216" s="23"/>
      <c r="W216" s="5"/>
    </row>
    <row r="217" spans="17:23" x14ac:dyDescent="0.25">
      <c r="Q217" s="5"/>
      <c r="U217" s="47"/>
      <c r="V217" s="23"/>
      <c r="W217" s="5"/>
    </row>
    <row r="218" spans="17:23" x14ac:dyDescent="0.25">
      <c r="Q218" s="5"/>
      <c r="U218" s="47"/>
      <c r="V218" s="23"/>
      <c r="W218" s="5"/>
    </row>
    <row r="219" spans="17:23" x14ac:dyDescent="0.25">
      <c r="Q219" s="5"/>
      <c r="U219" s="47"/>
      <c r="V219" s="23"/>
      <c r="W219" s="5"/>
    </row>
    <row r="220" spans="17:23" x14ac:dyDescent="0.25">
      <c r="Q220" s="5"/>
      <c r="U220" s="47"/>
      <c r="V220" s="23"/>
      <c r="W220" s="5"/>
    </row>
    <row r="221" spans="17:23" x14ac:dyDescent="0.25">
      <c r="Q221" s="5"/>
      <c r="U221" s="47"/>
      <c r="V221" s="23"/>
      <c r="W221" s="5"/>
    </row>
    <row r="222" spans="17:23" x14ac:dyDescent="0.25">
      <c r="Q222" s="5"/>
      <c r="U222" s="47"/>
      <c r="V222" s="23"/>
      <c r="W222" s="5"/>
    </row>
    <row r="223" spans="17:23" x14ac:dyDescent="0.25">
      <c r="Q223" s="5"/>
      <c r="U223" s="47"/>
      <c r="V223" s="23"/>
      <c r="W223" s="5"/>
    </row>
    <row r="224" spans="17:23" x14ac:dyDescent="0.25">
      <c r="Q224" s="5"/>
      <c r="U224" s="47"/>
      <c r="V224" s="23"/>
      <c r="W224" s="5"/>
    </row>
    <row r="225" spans="17:23" x14ac:dyDescent="0.25">
      <c r="Q225" s="5"/>
      <c r="U225" s="47"/>
      <c r="V225" s="23"/>
      <c r="W225" s="5"/>
    </row>
    <row r="226" spans="17:23" x14ac:dyDescent="0.25">
      <c r="Q226" s="5"/>
      <c r="U226" s="47"/>
      <c r="V226" s="23"/>
      <c r="W226" s="5"/>
    </row>
    <row r="227" spans="17:23" x14ac:dyDescent="0.25">
      <c r="Q227" s="5"/>
      <c r="U227" s="47"/>
      <c r="V227" s="23"/>
      <c r="W227" s="5"/>
    </row>
    <row r="228" spans="17:23" x14ac:dyDescent="0.25">
      <c r="Q228" s="5"/>
      <c r="U228" s="47"/>
      <c r="V228" s="23"/>
      <c r="W228" s="5"/>
    </row>
    <row r="229" spans="17:23" x14ac:dyDescent="0.25">
      <c r="Q229" s="5"/>
      <c r="U229" s="47"/>
      <c r="V229" s="23"/>
      <c r="W229" s="5"/>
    </row>
    <row r="230" spans="17:23" x14ac:dyDescent="0.25">
      <c r="Q230" s="5"/>
      <c r="U230" s="47"/>
      <c r="V230" s="23"/>
      <c r="W230" s="5"/>
    </row>
    <row r="231" spans="17:23" x14ac:dyDescent="0.25">
      <c r="Q231" s="5"/>
      <c r="U231" s="47"/>
      <c r="V231" s="23"/>
      <c r="W231" s="5"/>
    </row>
    <row r="232" spans="17:23" x14ac:dyDescent="0.25">
      <c r="Q232" s="5"/>
      <c r="U232" s="47"/>
      <c r="V232" s="23"/>
      <c r="W232" s="5"/>
    </row>
    <row r="233" spans="17:23" x14ac:dyDescent="0.25">
      <c r="Q233" s="5"/>
      <c r="U233" s="47"/>
      <c r="V233" s="23"/>
      <c r="W233" s="5"/>
    </row>
    <row r="234" spans="17:23" x14ac:dyDescent="0.25">
      <c r="Q234" s="5"/>
      <c r="U234" s="47"/>
      <c r="V234" s="23"/>
      <c r="W234" s="5"/>
    </row>
    <row r="235" spans="17:23" x14ac:dyDescent="0.25">
      <c r="Q235" s="5"/>
      <c r="U235" s="47"/>
      <c r="V235" s="23"/>
      <c r="W235" s="5"/>
    </row>
    <row r="236" spans="17:23" x14ac:dyDescent="0.25">
      <c r="Q236" s="5"/>
      <c r="U236" s="47"/>
      <c r="V236" s="23"/>
      <c r="W236" s="5"/>
    </row>
    <row r="237" spans="17:23" x14ac:dyDescent="0.25">
      <c r="Q237" s="5"/>
      <c r="U237" s="47"/>
      <c r="V237" s="23"/>
      <c r="W237" s="5"/>
    </row>
    <row r="238" spans="17:23" x14ac:dyDescent="0.25">
      <c r="Q238" s="5"/>
      <c r="U238" s="47"/>
      <c r="V238" s="23"/>
      <c r="W238" s="5"/>
    </row>
    <row r="239" spans="17:23" x14ac:dyDescent="0.25">
      <c r="Q239" s="5"/>
      <c r="U239" s="47"/>
      <c r="V239" s="23"/>
      <c r="W239" s="5"/>
    </row>
    <row r="240" spans="17:23" x14ac:dyDescent="0.25">
      <c r="Q240" s="5"/>
      <c r="U240" s="47"/>
      <c r="V240" s="23"/>
      <c r="W240" s="5"/>
    </row>
    <row r="241" spans="17:23" x14ac:dyDescent="0.25">
      <c r="Q241" s="5"/>
      <c r="U241" s="47"/>
      <c r="V241" s="23"/>
      <c r="W241" s="5"/>
    </row>
    <row r="242" spans="17:23" x14ac:dyDescent="0.25">
      <c r="Q242" s="5"/>
      <c r="U242" s="47"/>
      <c r="V242" s="23"/>
      <c r="W242" s="5"/>
    </row>
    <row r="243" spans="17:23" x14ac:dyDescent="0.25">
      <c r="Q243" s="5"/>
      <c r="U243" s="47"/>
      <c r="V243" s="23"/>
      <c r="W243" s="5"/>
    </row>
    <row r="244" spans="17:23" x14ac:dyDescent="0.25">
      <c r="Q244" s="5"/>
      <c r="U244" s="47"/>
      <c r="V244" s="23"/>
      <c r="W244" s="5"/>
    </row>
    <row r="245" spans="17:23" x14ac:dyDescent="0.25">
      <c r="Q245" s="5"/>
      <c r="U245" s="47"/>
      <c r="V245" s="23"/>
      <c r="W245" s="5"/>
    </row>
    <row r="246" spans="17:23" x14ac:dyDescent="0.25">
      <c r="Q246" s="5"/>
      <c r="U246" s="47"/>
      <c r="V246" s="23"/>
      <c r="W246" s="5"/>
    </row>
    <row r="247" spans="17:23" x14ac:dyDescent="0.25">
      <c r="U247" s="47"/>
      <c r="V247" s="23"/>
      <c r="W247" s="5"/>
    </row>
    <row r="248" spans="17:23" x14ac:dyDescent="0.25">
      <c r="U248" s="47"/>
      <c r="V248" s="23"/>
      <c r="W248" s="5"/>
    </row>
    <row r="249" spans="17:23" x14ac:dyDescent="0.25">
      <c r="U249" s="47"/>
      <c r="V249" s="23"/>
      <c r="W249" s="5"/>
    </row>
    <row r="250" spans="17:23" x14ac:dyDescent="0.25">
      <c r="U250" s="47"/>
      <c r="V250" s="23"/>
      <c r="W250" s="5"/>
    </row>
    <row r="251" spans="17:23" x14ac:dyDescent="0.25">
      <c r="U251" s="47"/>
      <c r="V251" s="23"/>
      <c r="W251" s="5"/>
    </row>
    <row r="252" spans="17:23" x14ac:dyDescent="0.25">
      <c r="U252" s="47"/>
      <c r="V252" s="23"/>
      <c r="W252" s="5"/>
    </row>
    <row r="253" spans="17:23" x14ac:dyDescent="0.25">
      <c r="U253" s="47"/>
      <c r="V253" s="23"/>
      <c r="W253" s="5"/>
    </row>
    <row r="254" spans="17:23" x14ac:dyDescent="0.25">
      <c r="U254" s="47"/>
      <c r="V254" s="23"/>
      <c r="W254" s="5"/>
    </row>
    <row r="255" spans="17:23" x14ac:dyDescent="0.25">
      <c r="U255" s="47"/>
      <c r="V255" s="23"/>
      <c r="W255" s="5"/>
    </row>
    <row r="256" spans="17: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C11" activePane="bottomRight" state="frozen"/>
      <selection pane="topRight" activeCell="C1" sqref="C1"/>
      <selection pane="bottomLeft" activeCell="A11" sqref="A11"/>
      <selection pane="bottomRight" activeCell="F5" sqref="F5"/>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80" customWidth="1"/>
    <col min="187" max="189" width="11" customWidth="1"/>
    <col min="190" max="190" width="11" style="72" customWidth="1"/>
    <col min="191" max="193" width="11" customWidth="1"/>
    <col min="194" max="194" width="11" style="15" customWidth="1"/>
    <col min="195" max="196" width="11" customWidth="1"/>
    <col min="197" max="197" width="11" style="88"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1">
        <v>42369</v>
      </c>
      <c r="GE9" s="4">
        <v>42460</v>
      </c>
      <c r="GF9" s="4">
        <v>42551</v>
      </c>
      <c r="GG9" s="4">
        <v>42643</v>
      </c>
      <c r="GH9" s="73">
        <v>42735</v>
      </c>
      <c r="GI9" s="4">
        <v>42825</v>
      </c>
      <c r="GJ9" s="4">
        <v>42916</v>
      </c>
      <c r="GK9" s="4">
        <v>43008</v>
      </c>
      <c r="GL9" s="66">
        <v>43100</v>
      </c>
      <c r="GM9" s="4">
        <v>43190</v>
      </c>
      <c r="GN9" s="4">
        <v>43281</v>
      </c>
      <c r="GO9" s="89">
        <v>43373</v>
      </c>
      <c r="GP9" s="59">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80"/>
      <c r="GH10" s="72"/>
      <c r="GL10" s="15"/>
      <c r="GO10" s="88"/>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80">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2">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8">
        <f>INDEX(HaverPull!$A:$XZ,MATCH(Calculations!GO$9,HaverPull!$B:$B,0),MATCH(Calculations!$B11,HaverPull!$A$1:$AZ$1,0))</f>
        <v>739.9</v>
      </c>
      <c r="GP11" s="6">
        <f>INDEX(HaverPull!$A:$XZ,MATCH(HaverPull!B$202,HaverPull!$B:$B,0),MATCH(Calculations!$B11,HaverPull!$A$1:$AZ$1,0))</f>
        <v>759.8</v>
      </c>
      <c r="GQ11" t="e">
        <f>INDEX(HaverPull!$A:$XZ,MATCH(Calculations!GQ$9,HaverPull!$B:$B,0),MATCH(Calculations!$B11,HaverPull!$A$1:$AZ$1,0))</f>
        <v>#N/A</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80">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2">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8">
        <f>INDEX(HaverPull!$A:$XZ,MATCH(Calculations!GO$9,HaverPull!$B:$B,0),MATCH(Calculations!$B12,HaverPull!$A$1:$AZ$1,0))</f>
        <v>607.79999999999995</v>
      </c>
      <c r="GP12" s="6">
        <f>INDEX(HaverPull!$A:$XZ,MATCH(HaverPull!B$202,HaverPull!$B:$B,0),MATCH(Calculations!$B12,HaverPull!$A$1:$AZ$1,0))</f>
        <v>604.70000000000005</v>
      </c>
      <c r="GQ12" t="e">
        <f>INDEX(HaverPull!$A:$XZ,MATCH(Calculations!GQ$9,HaverPull!$B:$B,0),MATCH(Calculations!$B12,HaverPull!$A$1:$AZ$1,0))</f>
        <v>#N/A</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80">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2">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8">
        <f>INDEX(HaverPull!$A:$XZ,MATCH(Calculations!GO$9,HaverPull!$B:$B,0),MATCH(Calculations!$B13,HaverPull!$A$1:$AZ$1,0))</f>
        <v>2935.6</v>
      </c>
      <c r="GP13" s="6">
        <f>INDEX(HaverPull!$A:$XZ,MATCH(HaverPull!B$202,HaverPull!$B:$B,0),MATCH(Calculations!$B13,HaverPull!$A$1:$AZ$1,0))</f>
        <v>2964.1</v>
      </c>
      <c r="GQ13" t="e">
        <f>INDEX(HaverPull!$A:$XZ,MATCH(Calculations!GQ$9,HaverPull!$B:$B,0),MATCH(Calculations!$B13,HaverPull!$A$1:$AZ$1,0))</f>
        <v>#N/A</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80">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2">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8">
        <f>INDEX(HaverPull!$A:$XZ,MATCH(Calculations!GO$9,HaverPull!$B:$B,0),MATCH(Calculations!$B14,HaverPull!$A$1:$AZ$1,0))</f>
        <v>1372.8</v>
      </c>
      <c r="GP14" s="6">
        <f>INDEX(HaverPull!$A:$XZ,MATCH(HaverPull!B$202,HaverPull!$B:$B,0),MATCH(Calculations!$B14,HaverPull!$A$1:$AZ$1,0))</f>
        <v>1386.6</v>
      </c>
      <c r="GQ14" t="e">
        <f>INDEX(HaverPull!$A:$XZ,MATCH(Calculations!GQ$9,HaverPull!$B:$B,0),MATCH(Calculations!$B14,HaverPull!$A$1:$AZ$1,0))</f>
        <v>#N/A</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80">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2">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8">
        <f>INDEX(HaverPull!$A:$XZ,MATCH(Calculations!GO$9,HaverPull!$B:$B,0),MATCH(Calculations!$B15,HaverPull!$A$1:$AZ$1,0))</f>
        <v>2064.9</v>
      </c>
      <c r="GP15" s="6">
        <f>INDEX(HaverPull!$A:$XZ,MATCH(HaverPull!B$202,HaverPull!$B:$B,0),MATCH(Calculations!$B15,HaverPull!$A$1:$AZ$1,0))</f>
        <v>2071.3000000000002</v>
      </c>
      <c r="GQ15" t="e">
        <f>INDEX(HaverPull!$A:$XZ,MATCH(Calculations!GQ$9,HaverPull!$B:$B,0),MATCH(Calculations!$B15,HaverPull!$A$1:$AZ$1,0))</f>
        <v>#N/A</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80">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2">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8">
        <f>INDEX(HaverPull!$A:$XZ,MATCH(Calculations!GO$9,HaverPull!$B:$B,0),MATCH(Calculations!$B16,HaverPull!$A$1:$AZ$1,0))</f>
        <v>1435.2</v>
      </c>
      <c r="GP16" s="6">
        <f>INDEX(HaverPull!$A:$XZ,MATCH(HaverPull!B$202,HaverPull!$B:$B,0),MATCH(Calculations!$B16,HaverPull!$A$1:$AZ$1,0))</f>
        <v>1467.4</v>
      </c>
      <c r="GQ16" t="e">
        <f>INDEX(HaverPull!$A:$XZ,MATCH(Calculations!GQ$9,HaverPull!$B:$B,0),MATCH(Calculations!$B16,HaverPull!$A$1:$AZ$1,0))</f>
        <v>#N/A</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80">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2">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8">
        <f>INDEX(HaverPull!$A:$XZ,MATCH(Calculations!GO$9,HaverPull!$B:$B,0),MATCH(Calculations!$B17,HaverPull!$A$1:$AZ$1,0))</f>
        <v>230.7</v>
      </c>
      <c r="GP17" s="6">
        <f>INDEX(HaverPull!$A:$XZ,MATCH(HaverPull!B$202,HaverPull!$B:$B,0),MATCH(Calculations!$B17,HaverPull!$A$1:$AZ$1,0))</f>
        <v>230.7</v>
      </c>
      <c r="GQ17" t="e">
        <f>INDEX(HaverPull!$A:$XZ,MATCH(Calculations!GQ$9,HaverPull!$B:$B,0),MATCH(Calculations!$B17,HaverPull!$A$1:$AZ$1,0))</f>
        <v>#N/A</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0</v>
      </c>
      <c r="D18">
        <f>INDEX(HaverPull!$A:$XZ,MATCH(Calculations!D$9,HaverPull!$B:$B,0),MATCH(Calculations!$B18,HaverPull!$A$1:$AZ$1,0))</f>
        <v>0</v>
      </c>
      <c r="E18">
        <f>INDEX(HaverPull!$A:$XZ,MATCH(Calculations!E$9,HaverPull!$B:$B,0),MATCH(Calculations!$B18,HaverPull!$A$1:$AZ$1,0))</f>
        <v>0</v>
      </c>
      <c r="F18">
        <f>INDEX(HaverPull!$A:$XZ,MATCH(Calculations!F$9,HaverPull!$B:$B,0),MATCH(Calculations!$B18,HaverPull!$A$1:$AZ$1,0))</f>
        <v>0</v>
      </c>
      <c r="G18">
        <f>INDEX(HaverPull!$A:$XZ,MATCH(Calculations!G$9,HaverPull!$B:$B,0),MATCH(Calculations!$B18,HaverPull!$A$1:$AZ$1,0))</f>
        <v>0</v>
      </c>
      <c r="H18">
        <f>INDEX(HaverPull!$A:$XZ,MATCH(Calculations!H$9,HaverPull!$B:$B,0),MATCH(Calculations!$B18,HaverPull!$A$1:$AZ$1,0))</f>
        <v>0</v>
      </c>
      <c r="I18">
        <f>INDEX(HaverPull!$A:$XZ,MATCH(Calculations!I$9,HaverPull!$B:$B,0),MATCH(Calculations!$B18,HaverPull!$A$1:$AZ$1,0))</f>
        <v>0</v>
      </c>
      <c r="J18">
        <f>INDEX(HaverPull!$A:$XZ,MATCH(Calculations!J$9,HaverPull!$B:$B,0),MATCH(Calculations!$B18,HaverPull!$A$1:$AZ$1,0))</f>
        <v>0</v>
      </c>
      <c r="K18">
        <f>INDEX(HaverPull!$A:$XZ,MATCH(Calculations!K$9,HaverPull!$B:$B,0),MATCH(Calculations!$B18,HaverPull!$A$1:$AZ$1,0))</f>
        <v>0</v>
      </c>
      <c r="L18">
        <f>INDEX(HaverPull!$A:$XZ,MATCH(Calculations!L$9,HaverPull!$B:$B,0),MATCH(Calculations!$B18,HaverPull!$A$1:$AZ$1,0))</f>
        <v>0</v>
      </c>
      <c r="M18">
        <f>INDEX(HaverPull!$A:$XZ,MATCH(Calculations!M$9,HaverPull!$B:$B,0),MATCH(Calculations!$B18,HaverPull!$A$1:$AZ$1,0))</f>
        <v>0</v>
      </c>
      <c r="N18">
        <f>INDEX(HaverPull!$A:$XZ,MATCH(Calculations!N$9,HaverPull!$B:$B,0),MATCH(Calculations!$B18,HaverPull!$A$1:$AZ$1,0))</f>
        <v>0</v>
      </c>
      <c r="O18">
        <f>INDEX(HaverPull!$A:$XZ,MATCH(Calculations!O$9,HaverPull!$B:$B,0),MATCH(Calculations!$B18,HaverPull!$A$1:$AZ$1,0))</f>
        <v>0</v>
      </c>
      <c r="P18">
        <f>INDEX(HaverPull!$A:$XZ,MATCH(Calculations!P$9,HaverPull!$B:$B,0),MATCH(Calculations!$B18,HaverPull!$A$1:$AZ$1,0))</f>
        <v>0</v>
      </c>
      <c r="Q18">
        <f>INDEX(HaverPull!$A:$XZ,MATCH(Calculations!Q$9,HaverPull!$B:$B,0),MATCH(Calculations!$B18,HaverPull!$A$1:$AZ$1,0))</f>
        <v>0</v>
      </c>
      <c r="R18">
        <f>INDEX(HaverPull!$A:$XZ,MATCH(Calculations!R$9,HaverPull!$B:$B,0),MATCH(Calculations!$B18,HaverPull!$A$1:$AZ$1,0))</f>
        <v>0</v>
      </c>
      <c r="S18">
        <f>INDEX(HaverPull!$A:$XZ,MATCH(Calculations!S$9,HaverPull!$B:$B,0),MATCH(Calculations!$B18,HaverPull!$A$1:$AZ$1,0))</f>
        <v>0</v>
      </c>
      <c r="T18">
        <f>INDEX(HaverPull!$A:$XZ,MATCH(Calculations!T$9,HaverPull!$B:$B,0),MATCH(Calculations!$B18,HaverPull!$A$1:$AZ$1,0))</f>
        <v>0</v>
      </c>
      <c r="U18">
        <f>INDEX(HaverPull!$A:$XZ,MATCH(Calculations!U$9,HaverPull!$B:$B,0),MATCH(Calculations!$B18,HaverPull!$A$1:$AZ$1,0))</f>
        <v>0</v>
      </c>
      <c r="V18">
        <f>INDEX(HaverPull!$A:$XZ,MATCH(Calculations!V$9,HaverPull!$B:$B,0),MATCH(Calculations!$B18,HaverPull!$A$1:$AZ$1,0))</f>
        <v>0</v>
      </c>
      <c r="W18">
        <f>INDEX(HaverPull!$A:$XZ,MATCH(Calculations!W$9,HaverPull!$B:$B,0),MATCH(Calculations!$B18,HaverPull!$A$1:$AZ$1,0))</f>
        <v>0</v>
      </c>
      <c r="X18">
        <f>INDEX(HaverPull!$A:$XZ,MATCH(Calculations!X$9,HaverPull!$B:$B,0),MATCH(Calculations!$B18,HaverPull!$A$1:$AZ$1,0))</f>
        <v>0</v>
      </c>
      <c r="Y18">
        <f>INDEX(HaverPull!$A:$XZ,MATCH(Calculations!Y$9,HaverPull!$B:$B,0),MATCH(Calculations!$B18,HaverPull!$A$1:$AZ$1,0))</f>
        <v>0</v>
      </c>
      <c r="Z18">
        <f>INDEX(HaverPull!$A:$XZ,MATCH(Calculations!Z$9,HaverPull!$B:$B,0),MATCH(Calculations!$B18,HaverPull!$A$1:$AZ$1,0))</f>
        <v>0</v>
      </c>
      <c r="AA18">
        <f>INDEX(HaverPull!$A:$XZ,MATCH(Calculations!AA$9,HaverPull!$B:$B,0),MATCH(Calculations!$B18,HaverPull!$A$1:$AZ$1,0))</f>
        <v>0</v>
      </c>
      <c r="AB18">
        <f>INDEX(HaverPull!$A:$XZ,MATCH(Calculations!AB$9,HaverPull!$B:$B,0),MATCH(Calculations!$B18,HaverPull!$A$1:$AZ$1,0))</f>
        <v>0</v>
      </c>
      <c r="AC18">
        <f>INDEX(HaverPull!$A:$XZ,MATCH(Calculations!AC$9,HaverPull!$B:$B,0),MATCH(Calculations!$B18,HaverPull!$A$1:$AZ$1,0))</f>
        <v>0</v>
      </c>
      <c r="AD18">
        <f>INDEX(HaverPull!$A:$XZ,MATCH(Calculations!AD$9,HaverPull!$B:$B,0),MATCH(Calculations!$B18,HaverPull!$A$1:$AZ$1,0))</f>
        <v>0</v>
      </c>
      <c r="AE18">
        <f>INDEX(HaverPull!$A:$XZ,MATCH(Calculations!AE$9,HaverPull!$B:$B,0),MATCH(Calculations!$B18,HaverPull!$A$1:$AZ$1,0))</f>
        <v>0</v>
      </c>
      <c r="AF18">
        <f>INDEX(HaverPull!$A:$XZ,MATCH(Calculations!AF$9,HaverPull!$B:$B,0),MATCH(Calculations!$B18,HaverPull!$A$1:$AZ$1,0))</f>
        <v>0</v>
      </c>
      <c r="AG18">
        <f>INDEX(HaverPull!$A:$XZ,MATCH(Calculations!AG$9,HaverPull!$B:$B,0),MATCH(Calculations!$B18,HaverPull!$A$1:$AZ$1,0))</f>
        <v>0</v>
      </c>
      <c r="AH18">
        <f>INDEX(HaverPull!$A:$XZ,MATCH(Calculations!AH$9,HaverPull!$B:$B,0),MATCH(Calculations!$B18,HaverPull!$A$1:$AZ$1,0))</f>
        <v>0</v>
      </c>
      <c r="AI18">
        <f>INDEX(HaverPull!$A:$XZ,MATCH(Calculations!AI$9,HaverPull!$B:$B,0),MATCH(Calculations!$B18,HaverPull!$A$1:$AZ$1,0))</f>
        <v>0</v>
      </c>
      <c r="AJ18">
        <f>INDEX(HaverPull!$A:$XZ,MATCH(Calculations!AJ$9,HaverPull!$B:$B,0),MATCH(Calculations!$B18,HaverPull!$A$1:$AZ$1,0))</f>
        <v>0</v>
      </c>
      <c r="AK18">
        <f>INDEX(HaverPull!$A:$XZ,MATCH(Calculations!AK$9,HaverPull!$B:$B,0),MATCH(Calculations!$B18,HaverPull!$A$1:$AZ$1,0))</f>
        <v>0</v>
      </c>
      <c r="AL18">
        <f>INDEX(HaverPull!$A:$XZ,MATCH(Calculations!AL$9,HaverPull!$B:$B,0),MATCH(Calculations!$B18,HaverPull!$A$1:$AZ$1,0))</f>
        <v>0</v>
      </c>
      <c r="AM18">
        <f>INDEX(HaverPull!$A:$XZ,MATCH(Calculations!AM$9,HaverPull!$B:$B,0),MATCH(Calculations!$B18,HaverPull!$A$1:$AZ$1,0))</f>
        <v>0</v>
      </c>
      <c r="AN18">
        <f>INDEX(HaverPull!$A:$XZ,MATCH(Calculations!AN$9,HaverPull!$B:$B,0),MATCH(Calculations!$B18,HaverPull!$A$1:$AZ$1,0))</f>
        <v>0</v>
      </c>
      <c r="AO18">
        <f>INDEX(HaverPull!$A:$XZ,MATCH(Calculations!AO$9,HaverPull!$B:$B,0),MATCH(Calculations!$B18,HaverPull!$A$1:$AZ$1,0))</f>
        <v>0</v>
      </c>
      <c r="AP18">
        <f>INDEX(HaverPull!$A:$XZ,MATCH(Calculations!AP$9,HaverPull!$B:$B,0),MATCH(Calculations!$B18,HaverPull!$A$1:$AZ$1,0))</f>
        <v>0</v>
      </c>
      <c r="AQ18">
        <f>INDEX(HaverPull!$A:$XZ,MATCH(Calculations!AQ$9,HaverPull!$B:$B,0),MATCH(Calculations!$B18,HaverPull!$A$1:$AZ$1,0))</f>
        <v>0</v>
      </c>
      <c r="AR18">
        <f>INDEX(HaverPull!$A:$XZ,MATCH(Calculations!AR$9,HaverPull!$B:$B,0),MATCH(Calculations!$B18,HaverPull!$A$1:$AZ$1,0))</f>
        <v>0</v>
      </c>
      <c r="AS18">
        <f>INDEX(HaverPull!$A:$XZ,MATCH(Calculations!AS$9,HaverPull!$B:$B,0),MATCH(Calculations!$B18,HaverPull!$A$1:$AZ$1,0))</f>
        <v>0</v>
      </c>
      <c r="AT18">
        <f>INDEX(HaverPull!$A:$XZ,MATCH(Calculations!AT$9,HaverPull!$B:$B,0),MATCH(Calculations!$B18,HaverPull!$A$1:$AZ$1,0))</f>
        <v>0</v>
      </c>
      <c r="AU18">
        <f>INDEX(HaverPull!$A:$XZ,MATCH(Calculations!AU$9,HaverPull!$B:$B,0),MATCH(Calculations!$B18,HaverPull!$A$1:$AZ$1,0))</f>
        <v>0</v>
      </c>
      <c r="AV18">
        <f>INDEX(HaverPull!$A:$XZ,MATCH(Calculations!AV$9,HaverPull!$B:$B,0),MATCH(Calculations!$B18,HaverPull!$A$1:$AZ$1,0))</f>
        <v>0</v>
      </c>
      <c r="AW18">
        <f>INDEX(HaverPull!$A:$XZ,MATCH(Calculations!AW$9,HaverPull!$B:$B,0),MATCH(Calculations!$B18,HaverPull!$A$1:$AZ$1,0))</f>
        <v>0</v>
      </c>
      <c r="AX18">
        <f>INDEX(HaverPull!$A:$XZ,MATCH(Calculations!AX$9,HaverPull!$B:$B,0),MATCH(Calculations!$B18,HaverPull!$A$1:$AZ$1,0))</f>
        <v>0</v>
      </c>
      <c r="AY18">
        <f>INDEX(HaverPull!$A:$XZ,MATCH(Calculations!AY$9,HaverPull!$B:$B,0),MATCH(Calculations!$B18,HaverPull!$A$1:$AZ$1,0))</f>
        <v>0</v>
      </c>
      <c r="AZ18">
        <f>INDEX(HaverPull!$A:$XZ,MATCH(Calculations!AZ$9,HaverPull!$B:$B,0),MATCH(Calculations!$B18,HaverPull!$A$1:$AZ$1,0))</f>
        <v>0</v>
      </c>
      <c r="BA18">
        <f>INDEX(HaverPull!$A:$XZ,MATCH(Calculations!BA$9,HaverPull!$B:$B,0),MATCH(Calculations!$B18,HaverPull!$A$1:$AZ$1,0))</f>
        <v>0</v>
      </c>
      <c r="BB18">
        <f>INDEX(HaverPull!$A:$XZ,MATCH(Calculations!BB$9,HaverPull!$B:$B,0),MATCH(Calculations!$B18,HaverPull!$A$1:$AZ$1,0))</f>
        <v>0</v>
      </c>
      <c r="BC18">
        <f>INDEX(HaverPull!$A:$XZ,MATCH(Calculations!BC$9,HaverPull!$B:$B,0),MATCH(Calculations!$B18,HaverPull!$A$1:$AZ$1,0))</f>
        <v>0</v>
      </c>
      <c r="BD18">
        <f>INDEX(HaverPull!$A:$XZ,MATCH(Calculations!BD$9,HaverPull!$B:$B,0),MATCH(Calculations!$B18,HaverPull!$A$1:$AZ$1,0))</f>
        <v>0</v>
      </c>
      <c r="BE18">
        <f>INDEX(HaverPull!$A:$XZ,MATCH(Calculations!BE$9,HaverPull!$B:$B,0),MATCH(Calculations!$B18,HaverPull!$A$1:$AZ$1,0))</f>
        <v>0</v>
      </c>
      <c r="BF18">
        <f>INDEX(HaverPull!$A:$XZ,MATCH(Calculations!BF$9,HaverPull!$B:$B,0),MATCH(Calculations!$B18,HaverPull!$A$1:$AZ$1,0))</f>
        <v>0</v>
      </c>
      <c r="BG18">
        <f>INDEX(HaverPull!$A:$XZ,MATCH(Calculations!BG$9,HaverPull!$B:$B,0),MATCH(Calculations!$B18,HaverPull!$A$1:$AZ$1,0))</f>
        <v>0</v>
      </c>
      <c r="BH18">
        <f>INDEX(HaverPull!$A:$XZ,MATCH(Calculations!BH$9,HaverPull!$B:$B,0),MATCH(Calculations!$B18,HaverPull!$A$1:$AZ$1,0))</f>
        <v>0</v>
      </c>
      <c r="BI18">
        <f>INDEX(HaverPull!$A:$XZ,MATCH(Calculations!BI$9,HaverPull!$B:$B,0),MATCH(Calculations!$B18,HaverPull!$A$1:$AZ$1,0))</f>
        <v>0</v>
      </c>
      <c r="BJ18">
        <f>INDEX(HaverPull!$A:$XZ,MATCH(Calculations!BJ$9,HaverPull!$B:$B,0),MATCH(Calculations!$B18,HaverPull!$A$1:$AZ$1,0))</f>
        <v>0</v>
      </c>
      <c r="BK18">
        <f>INDEX(HaverPull!$A:$XZ,MATCH(Calculations!BK$9,HaverPull!$B:$B,0),MATCH(Calculations!$B18,HaverPull!$A$1:$AZ$1,0))</f>
        <v>0</v>
      </c>
      <c r="BL18">
        <f>INDEX(HaverPull!$A:$XZ,MATCH(Calculations!BL$9,HaverPull!$B:$B,0),MATCH(Calculations!$B18,HaverPull!$A$1:$AZ$1,0))</f>
        <v>0</v>
      </c>
      <c r="BM18">
        <f>INDEX(HaverPull!$A:$XZ,MATCH(Calculations!BM$9,HaverPull!$B:$B,0),MATCH(Calculations!$B18,HaverPull!$A$1:$AZ$1,0))</f>
        <v>0</v>
      </c>
      <c r="BN18">
        <f>INDEX(HaverPull!$A:$XZ,MATCH(Calculations!BN$9,HaverPull!$B:$B,0),MATCH(Calculations!$B18,HaverPull!$A$1:$AZ$1,0))</f>
        <v>0</v>
      </c>
      <c r="BO18">
        <f>INDEX(HaverPull!$A:$XZ,MATCH(Calculations!BO$9,HaverPull!$B:$B,0),MATCH(Calculations!$B18,HaverPull!$A$1:$AZ$1,0))</f>
        <v>0</v>
      </c>
      <c r="BP18">
        <f>INDEX(HaverPull!$A:$XZ,MATCH(Calculations!BP$9,HaverPull!$B:$B,0),MATCH(Calculations!$B18,HaverPull!$A$1:$AZ$1,0))</f>
        <v>0</v>
      </c>
      <c r="BQ18">
        <f>INDEX(HaverPull!$A:$XZ,MATCH(Calculations!BQ$9,HaverPull!$B:$B,0),MATCH(Calculations!$B18,HaverPull!$A$1:$AZ$1,0))</f>
        <v>0</v>
      </c>
      <c r="BR18">
        <f>INDEX(HaverPull!$A:$XZ,MATCH(Calculations!BR$9,HaverPull!$B:$B,0),MATCH(Calculations!$B18,HaverPull!$A$1:$AZ$1,0))</f>
        <v>0</v>
      </c>
      <c r="BS18">
        <f>INDEX(HaverPull!$A:$XZ,MATCH(Calculations!BS$9,HaverPull!$B:$B,0),MATCH(Calculations!$B18,HaverPull!$A$1:$AZ$1,0))</f>
        <v>0</v>
      </c>
      <c r="BT18">
        <f>INDEX(HaverPull!$A:$XZ,MATCH(Calculations!BT$9,HaverPull!$B:$B,0),MATCH(Calculations!$B18,HaverPull!$A$1:$AZ$1,0))</f>
        <v>0</v>
      </c>
      <c r="BU18">
        <f>INDEX(HaverPull!$A:$XZ,MATCH(Calculations!BU$9,HaverPull!$B:$B,0),MATCH(Calculations!$B18,HaverPull!$A$1:$AZ$1,0))</f>
        <v>0</v>
      </c>
      <c r="BV18">
        <f>INDEX(HaverPull!$A:$XZ,MATCH(Calculations!BV$9,HaverPull!$B:$B,0),MATCH(Calculations!$B18,HaverPull!$A$1:$AZ$1,0))</f>
        <v>0</v>
      </c>
      <c r="BW18">
        <f>INDEX(HaverPull!$A:$XZ,MATCH(Calculations!BW$9,HaverPull!$B:$B,0),MATCH(Calculations!$B18,HaverPull!$A$1:$AZ$1,0))</f>
        <v>0</v>
      </c>
      <c r="BX18">
        <f>INDEX(HaverPull!$A:$XZ,MATCH(Calculations!BX$9,HaverPull!$B:$B,0),MATCH(Calculations!$B18,HaverPull!$A$1:$AZ$1,0))</f>
        <v>0</v>
      </c>
      <c r="BY18">
        <f>INDEX(HaverPull!$A:$XZ,MATCH(Calculations!BY$9,HaverPull!$B:$B,0),MATCH(Calculations!$B18,HaverPull!$A$1:$AZ$1,0))</f>
        <v>0</v>
      </c>
      <c r="BZ18">
        <f>INDEX(HaverPull!$A:$XZ,MATCH(Calculations!BZ$9,HaverPull!$B:$B,0),MATCH(Calculations!$B18,HaverPull!$A$1:$AZ$1,0))</f>
        <v>0</v>
      </c>
      <c r="CA18">
        <f>INDEX(HaverPull!$A:$XZ,MATCH(Calculations!CA$9,HaverPull!$B:$B,0),MATCH(Calculations!$B18,HaverPull!$A$1:$AZ$1,0))</f>
        <v>0</v>
      </c>
      <c r="CB18">
        <f>INDEX(HaverPull!$A:$XZ,MATCH(Calculations!CB$9,HaverPull!$B:$B,0),MATCH(Calculations!$B18,HaverPull!$A$1:$AZ$1,0))</f>
        <v>0</v>
      </c>
      <c r="CC18">
        <f>INDEX(HaverPull!$A:$XZ,MATCH(Calculations!CC$9,HaverPull!$B:$B,0),MATCH(Calculations!$B18,HaverPull!$A$1:$AZ$1,0))</f>
        <v>0</v>
      </c>
      <c r="CD18">
        <f>INDEX(HaverPull!$A:$XZ,MATCH(Calculations!CD$9,HaverPull!$B:$B,0),MATCH(Calculations!$B18,HaverPull!$A$1:$AZ$1,0))</f>
        <v>0</v>
      </c>
      <c r="CE18">
        <f>INDEX(HaverPull!$A:$XZ,MATCH(Calculations!CE$9,HaverPull!$B:$B,0),MATCH(Calculations!$B18,HaverPull!$A$1:$AZ$1,0))</f>
        <v>0</v>
      </c>
      <c r="CF18">
        <f>INDEX(HaverPull!$A:$XZ,MATCH(Calculations!CF$9,HaverPull!$B:$B,0),MATCH(Calculations!$B18,HaverPull!$A$1:$AZ$1,0))</f>
        <v>0</v>
      </c>
      <c r="CG18">
        <f>INDEX(HaverPull!$A:$XZ,MATCH(Calculations!CG$9,HaverPull!$B:$B,0),MATCH(Calculations!$B18,HaverPull!$A$1:$AZ$1,0))</f>
        <v>0</v>
      </c>
      <c r="CH18">
        <f>INDEX(HaverPull!$A:$XZ,MATCH(Calculations!CH$9,HaverPull!$B:$B,0),MATCH(Calculations!$B18,HaverPull!$A$1:$AZ$1,0))</f>
        <v>0</v>
      </c>
      <c r="CI18">
        <f>INDEX(HaverPull!$A:$XZ,MATCH(Calculations!CI$9,HaverPull!$B:$B,0),MATCH(Calculations!$B18,HaverPull!$A$1:$AZ$1,0))</f>
        <v>0</v>
      </c>
      <c r="CJ18">
        <f>INDEX(HaverPull!$A:$XZ,MATCH(Calculations!CJ$9,HaverPull!$B:$B,0),MATCH(Calculations!$B18,HaverPull!$A$1:$AZ$1,0))</f>
        <v>0</v>
      </c>
      <c r="CK18">
        <f>INDEX(HaverPull!$A:$XZ,MATCH(Calculations!CK$9,HaverPull!$B:$B,0),MATCH(Calculations!$B18,HaverPull!$A$1:$AZ$1,0))</f>
        <v>0</v>
      </c>
      <c r="CL18">
        <f>INDEX(HaverPull!$A:$XZ,MATCH(Calculations!CL$9,HaverPull!$B:$B,0),MATCH(Calculations!$B18,HaverPull!$A$1:$AZ$1,0))</f>
        <v>0</v>
      </c>
      <c r="CM18">
        <f>INDEX(HaverPull!$A:$XZ,MATCH(Calculations!CM$9,HaverPull!$B:$B,0),MATCH(Calculations!$B18,HaverPull!$A$1:$AZ$1,0))</f>
        <v>0</v>
      </c>
      <c r="CN18">
        <f>INDEX(HaverPull!$A:$XZ,MATCH(Calculations!CN$9,HaverPull!$B:$B,0),MATCH(Calculations!$B18,HaverPull!$A$1:$AZ$1,0))</f>
        <v>0</v>
      </c>
      <c r="CO18">
        <f>INDEX(HaverPull!$A:$XZ,MATCH(Calculations!CO$9,HaverPull!$B:$B,0),MATCH(Calculations!$B18,HaverPull!$A$1:$AZ$1,0))</f>
        <v>0</v>
      </c>
      <c r="CP18">
        <f>INDEX(HaverPull!$A:$XZ,MATCH(Calculations!CP$9,HaverPull!$B:$B,0),MATCH(Calculations!$B18,HaverPull!$A$1:$AZ$1,0))</f>
        <v>0</v>
      </c>
      <c r="CQ18">
        <f>INDEX(HaverPull!$A:$XZ,MATCH(Calculations!CQ$9,HaverPull!$B:$B,0),MATCH(Calculations!$B18,HaverPull!$A$1:$AZ$1,0))</f>
        <v>0</v>
      </c>
      <c r="CR18">
        <f>INDEX(HaverPull!$A:$XZ,MATCH(Calculations!CR$9,HaverPull!$B:$B,0),MATCH(Calculations!$B18,HaverPull!$A$1:$AZ$1,0))</f>
        <v>0</v>
      </c>
      <c r="CS18">
        <f>INDEX(HaverPull!$A:$XZ,MATCH(Calculations!CS$9,HaverPull!$B:$B,0),MATCH(Calculations!$B18,HaverPull!$A$1:$AZ$1,0))</f>
        <v>0</v>
      </c>
      <c r="CT18">
        <f>INDEX(HaverPull!$A:$XZ,MATCH(Calculations!CT$9,HaverPull!$B:$B,0),MATCH(Calculations!$B18,HaverPull!$A$1:$AZ$1,0))</f>
        <v>0</v>
      </c>
      <c r="CU18">
        <f>INDEX(HaverPull!$A:$XZ,MATCH(Calculations!CU$9,HaverPull!$B:$B,0),MATCH(Calculations!$B18,HaverPull!$A$1:$AZ$1,0))</f>
        <v>0</v>
      </c>
      <c r="CV18">
        <f>INDEX(HaverPull!$A:$XZ,MATCH(Calculations!CV$9,HaverPull!$B:$B,0),MATCH(Calculations!$B18,HaverPull!$A$1:$AZ$1,0))</f>
        <v>0</v>
      </c>
      <c r="CW18">
        <f>INDEX(HaverPull!$A:$XZ,MATCH(Calculations!CW$9,HaverPull!$B:$B,0),MATCH(Calculations!$B18,HaverPull!$A$1:$AZ$1,0))</f>
        <v>0</v>
      </c>
      <c r="CX18">
        <f>INDEX(HaverPull!$A:$XZ,MATCH(Calculations!CX$9,HaverPull!$B:$B,0),MATCH(Calculations!$B18,HaverPull!$A$1:$AZ$1,0))</f>
        <v>0</v>
      </c>
      <c r="CY18">
        <f>INDEX(HaverPull!$A:$XZ,MATCH(Calculations!CY$9,HaverPull!$B:$B,0),MATCH(Calculations!$B18,HaverPull!$A$1:$AZ$1,0))</f>
        <v>0</v>
      </c>
      <c r="CZ18">
        <f>INDEX(HaverPull!$A:$XZ,MATCH(Calculations!CZ$9,HaverPull!$B:$B,0),MATCH(Calculations!$B18,HaverPull!$A$1:$AZ$1,0))</f>
        <v>0</v>
      </c>
      <c r="DA18">
        <f>INDEX(HaverPull!$A:$XZ,MATCH(Calculations!DA$9,HaverPull!$B:$B,0),MATCH(Calculations!$B18,HaverPull!$A$1:$AZ$1,0))</f>
        <v>0</v>
      </c>
      <c r="DB18">
        <f>INDEX(HaverPull!$A:$XZ,MATCH(Calculations!DB$9,HaverPull!$B:$B,0),MATCH(Calculations!$B18,HaverPull!$A$1:$AZ$1,0))</f>
        <v>0</v>
      </c>
      <c r="DC18">
        <f>INDEX(HaverPull!$A:$XZ,MATCH(Calculations!DC$9,HaverPull!$B:$B,0),MATCH(Calculations!$B18,HaverPull!$A$1:$AZ$1,0))</f>
        <v>0</v>
      </c>
      <c r="DD18">
        <f>INDEX(HaverPull!$A:$XZ,MATCH(Calculations!DD$9,HaverPull!$B:$B,0),MATCH(Calculations!$B18,HaverPull!$A$1:$AZ$1,0))</f>
        <v>0</v>
      </c>
      <c r="DE18">
        <f>INDEX(HaverPull!$A:$XZ,MATCH(Calculations!DE$9,HaverPull!$B:$B,0),MATCH(Calculations!$B18,HaverPull!$A$1:$AZ$1,0))</f>
        <v>0</v>
      </c>
      <c r="DF18">
        <f>INDEX(HaverPull!$A:$XZ,MATCH(Calculations!DF$9,HaverPull!$B:$B,0),MATCH(Calculations!$B18,HaverPull!$A$1:$AZ$1,0))</f>
        <v>0</v>
      </c>
      <c r="DG18">
        <f>INDEX(HaverPull!$A:$XZ,MATCH(Calculations!DG$9,HaverPull!$B:$B,0),MATCH(Calculations!$B18,HaverPull!$A$1:$AZ$1,0))</f>
        <v>0</v>
      </c>
      <c r="DH18">
        <f>INDEX(HaverPull!$A:$XZ,MATCH(Calculations!DH$9,HaverPull!$B:$B,0),MATCH(Calculations!$B18,HaverPull!$A$1:$AZ$1,0))</f>
        <v>0</v>
      </c>
      <c r="DI18">
        <f>INDEX(HaverPull!$A:$XZ,MATCH(Calculations!DI$9,HaverPull!$B:$B,0),MATCH(Calculations!$B18,HaverPull!$A$1:$AZ$1,0))</f>
        <v>0</v>
      </c>
      <c r="DJ18">
        <f>INDEX(HaverPull!$A:$XZ,MATCH(Calculations!DJ$9,HaverPull!$B:$B,0),MATCH(Calculations!$B18,HaverPull!$A$1:$AZ$1,0))</f>
        <v>0</v>
      </c>
      <c r="DK18">
        <f>INDEX(HaverPull!$A:$XZ,MATCH(Calculations!DK$9,HaverPull!$B:$B,0),MATCH(Calculations!$B18,HaverPull!$A$1:$AZ$1,0))</f>
        <v>0</v>
      </c>
      <c r="DL18">
        <f>INDEX(HaverPull!$A:$XZ,MATCH(Calculations!DL$9,HaverPull!$B:$B,0),MATCH(Calculations!$B18,HaverPull!$A$1:$AZ$1,0))</f>
        <v>0</v>
      </c>
      <c r="DM18">
        <f>INDEX(HaverPull!$A:$XZ,MATCH(Calculations!DM$9,HaverPull!$B:$B,0),MATCH(Calculations!$B18,HaverPull!$A$1:$AZ$1,0))</f>
        <v>0</v>
      </c>
      <c r="DN18">
        <f>INDEX(HaverPull!$A:$XZ,MATCH(Calculations!DN$9,HaverPull!$B:$B,0),MATCH(Calculations!$B18,HaverPull!$A$1:$AZ$1,0))</f>
        <v>0</v>
      </c>
      <c r="DO18">
        <f>INDEX(HaverPull!$A:$XZ,MATCH(Calculations!DO$9,HaverPull!$B:$B,0),MATCH(Calculations!$B18,HaverPull!$A$1:$AZ$1,0))</f>
        <v>0</v>
      </c>
      <c r="DP18">
        <f>INDEX(HaverPull!$A:$XZ,MATCH(Calculations!DP$9,HaverPull!$B:$B,0),MATCH(Calculations!$B18,HaverPull!$A$1:$AZ$1,0))</f>
        <v>0</v>
      </c>
      <c r="DQ18">
        <f>INDEX(HaverPull!$A:$XZ,MATCH(Calculations!DQ$9,HaverPull!$B:$B,0),MATCH(Calculations!$B18,HaverPull!$A$1:$AZ$1,0))</f>
        <v>0</v>
      </c>
      <c r="DR18">
        <f>INDEX(HaverPull!$A:$XZ,MATCH(Calculations!DR$9,HaverPull!$B:$B,0),MATCH(Calculations!$B18,HaverPull!$A$1:$AZ$1,0))</f>
        <v>0</v>
      </c>
      <c r="DS18">
        <f>INDEX(HaverPull!$A:$XZ,MATCH(Calculations!DS$9,HaverPull!$B:$B,0),MATCH(Calculations!$B18,HaverPull!$A$1:$AZ$1,0))</f>
        <v>0</v>
      </c>
      <c r="DT18">
        <f>INDEX(HaverPull!$A:$XZ,MATCH(Calculations!DT$9,HaverPull!$B:$B,0),MATCH(Calculations!$B18,HaverPull!$A$1:$AZ$1,0))</f>
        <v>0</v>
      </c>
      <c r="DU18">
        <f>INDEX(HaverPull!$A:$XZ,MATCH(Calculations!DU$9,HaverPull!$B:$B,0),MATCH(Calculations!$B18,HaverPull!$A$1:$AZ$1,0))</f>
        <v>0</v>
      </c>
      <c r="DV18">
        <f>INDEX(HaverPull!$A:$XZ,MATCH(Calculations!DV$9,HaverPull!$B:$B,0),MATCH(Calculations!$B18,HaverPull!$A$1:$AZ$1,0))</f>
        <v>0</v>
      </c>
      <c r="DW18">
        <f>INDEX(HaverPull!$A:$XZ,MATCH(Calculations!DW$9,HaverPull!$B:$B,0),MATCH(Calculations!$B18,HaverPull!$A$1:$AZ$1,0))</f>
        <v>0</v>
      </c>
      <c r="DX18">
        <f>INDEX(HaverPull!$A:$XZ,MATCH(Calculations!DX$9,HaverPull!$B:$B,0),MATCH(Calculations!$B18,HaverPull!$A$1:$AZ$1,0))</f>
        <v>0</v>
      </c>
      <c r="DY18">
        <f>INDEX(HaverPull!$A:$XZ,MATCH(Calculations!DY$9,HaverPull!$B:$B,0),MATCH(Calculations!$B18,HaverPull!$A$1:$AZ$1,0))</f>
        <v>0</v>
      </c>
      <c r="DZ18">
        <f>INDEX(HaverPull!$A:$XZ,MATCH(Calculations!DZ$9,HaverPull!$B:$B,0),MATCH(Calculations!$B18,HaverPull!$A$1:$AZ$1,0))</f>
        <v>0</v>
      </c>
      <c r="EA18">
        <f>INDEX(HaverPull!$A:$XZ,MATCH(Calculations!EA$9,HaverPull!$B:$B,0),MATCH(Calculations!$B18,HaverPull!$A$1:$AZ$1,0))</f>
        <v>0</v>
      </c>
      <c r="EB18">
        <f>INDEX(HaverPull!$A:$XZ,MATCH(Calculations!EB$9,HaverPull!$B:$B,0),MATCH(Calculations!$B18,HaverPull!$A$1:$AZ$1,0))</f>
        <v>0</v>
      </c>
      <c r="EC18">
        <f>INDEX(HaverPull!$A:$XZ,MATCH(Calculations!EC$9,HaverPull!$B:$B,0),MATCH(Calculations!$B18,HaverPull!$A$1:$AZ$1,0))</f>
        <v>0</v>
      </c>
      <c r="ED18">
        <f>INDEX(HaverPull!$A:$XZ,MATCH(Calculations!ED$9,HaverPull!$B:$B,0),MATCH(Calculations!$B18,HaverPull!$A$1:$AZ$1,0))</f>
        <v>0</v>
      </c>
      <c r="EE18">
        <f>INDEX(HaverPull!$A:$XZ,MATCH(Calculations!EE$9,HaverPull!$B:$B,0),MATCH(Calculations!$B18,HaverPull!$A$1:$AZ$1,0))</f>
        <v>0</v>
      </c>
      <c r="EF18">
        <f>INDEX(HaverPull!$A:$XZ,MATCH(Calculations!EF$9,HaverPull!$B:$B,0),MATCH(Calculations!$B18,HaverPull!$A$1:$AZ$1,0))</f>
        <v>0</v>
      </c>
      <c r="EG18">
        <f>INDEX(HaverPull!$A:$XZ,MATCH(Calculations!EG$9,HaverPull!$B:$B,0),MATCH(Calculations!$B18,HaverPull!$A$1:$AZ$1,0))</f>
        <v>0</v>
      </c>
      <c r="EH18">
        <f>INDEX(HaverPull!$A:$XZ,MATCH(Calculations!EH$9,HaverPull!$B:$B,0),MATCH(Calculations!$B18,HaverPull!$A$1:$AZ$1,0))</f>
        <v>0</v>
      </c>
      <c r="EI18">
        <f>INDEX(HaverPull!$A:$XZ,MATCH(Calculations!EI$9,HaverPull!$B:$B,0),MATCH(Calculations!$B18,HaverPull!$A$1:$AZ$1,0))</f>
        <v>0</v>
      </c>
      <c r="EJ18">
        <f>INDEX(HaverPull!$A:$XZ,MATCH(Calculations!EJ$9,HaverPull!$B:$B,0),MATCH(Calculations!$B18,HaverPull!$A$1:$AZ$1,0))</f>
        <v>0</v>
      </c>
      <c r="EK18">
        <f>INDEX(HaverPull!$A:$XZ,MATCH(Calculations!EK$9,HaverPull!$B:$B,0),MATCH(Calculations!$B18,HaverPull!$A$1:$AZ$1,0))</f>
        <v>0</v>
      </c>
      <c r="EL18">
        <f>INDEX(HaverPull!$A:$XZ,MATCH(Calculations!EL$9,HaverPull!$B:$B,0),MATCH(Calculations!$B18,HaverPull!$A$1:$AZ$1,0))</f>
        <v>0</v>
      </c>
      <c r="EM18">
        <f>INDEX(HaverPull!$A:$XZ,MATCH(Calculations!EM$9,HaverPull!$B:$B,0),MATCH(Calculations!$B18,HaverPull!$A$1:$AZ$1,0))</f>
        <v>0</v>
      </c>
      <c r="EN18">
        <f>INDEX(HaverPull!$A:$XZ,MATCH(Calculations!EN$9,HaverPull!$B:$B,0),MATCH(Calculations!$B18,HaverPull!$A$1:$AZ$1,0))</f>
        <v>0</v>
      </c>
      <c r="EO18">
        <f>INDEX(HaverPull!$A:$XZ,MATCH(Calculations!EO$9,HaverPull!$B:$B,0),MATCH(Calculations!$B18,HaverPull!$A$1:$AZ$1,0))</f>
        <v>0</v>
      </c>
      <c r="EP18">
        <f>INDEX(HaverPull!$A:$XZ,MATCH(Calculations!EP$9,HaverPull!$B:$B,0),MATCH(Calculations!$B18,HaverPull!$A$1:$AZ$1,0))</f>
        <v>0</v>
      </c>
      <c r="EQ18">
        <f>INDEX(HaverPull!$A:$XZ,MATCH(Calculations!EQ$9,HaverPull!$B:$B,0),MATCH(Calculations!$B18,HaverPull!$A$1:$AZ$1,0))</f>
        <v>0</v>
      </c>
      <c r="ER18">
        <f>INDEX(HaverPull!$A:$XZ,MATCH(Calculations!ER$9,HaverPull!$B:$B,0),MATCH(Calculations!$B18,HaverPull!$A$1:$AZ$1,0))</f>
        <v>0</v>
      </c>
      <c r="ES18">
        <f>INDEX(HaverPull!$A:$XZ,MATCH(Calculations!ES$9,HaverPull!$B:$B,0),MATCH(Calculations!$B18,HaverPull!$A$1:$AZ$1,0))</f>
        <v>0</v>
      </c>
      <c r="ET18">
        <f>INDEX(HaverPull!$A:$XZ,MATCH(Calculations!ET$9,HaverPull!$B:$B,0),MATCH(Calculations!$B18,HaverPull!$A$1:$AZ$1,0))</f>
        <v>0</v>
      </c>
      <c r="EU18">
        <f>INDEX(HaverPull!$A:$XZ,MATCH(Calculations!EU$9,HaverPull!$B:$B,0),MATCH(Calculations!$B18,HaverPull!$A$1:$AZ$1,0))</f>
        <v>0</v>
      </c>
      <c r="EV18">
        <f>INDEX(HaverPull!$A:$XZ,MATCH(Calculations!EV$9,HaverPull!$B:$B,0),MATCH(Calculations!$B18,HaverPull!$A$1:$AZ$1,0))</f>
        <v>0</v>
      </c>
      <c r="EW18">
        <f>INDEX(HaverPull!$A:$XZ,MATCH(Calculations!EW$9,HaverPull!$B:$B,0),MATCH(Calculations!$B18,HaverPull!$A$1:$AZ$1,0))</f>
        <v>0</v>
      </c>
      <c r="EX18">
        <f>INDEX(HaverPull!$A:$XZ,MATCH(Calculations!EX$9,HaverPull!$B:$B,0),MATCH(Calculations!$B18,HaverPull!$A$1:$AZ$1,0))</f>
        <v>0</v>
      </c>
      <c r="EY18">
        <f>INDEX(HaverPull!$A:$XZ,MATCH(Calculations!EY$9,HaverPull!$B:$B,0),MATCH(Calculations!$B18,HaverPull!$A$1:$AZ$1,0))</f>
        <v>0</v>
      </c>
      <c r="EZ18">
        <f>INDEX(HaverPull!$A:$XZ,MATCH(Calculations!EZ$9,HaverPull!$B:$B,0),MATCH(Calculations!$B18,HaverPull!$A$1:$AZ$1,0))</f>
        <v>0</v>
      </c>
      <c r="FA18">
        <f>INDEX(HaverPull!$A:$XZ,MATCH(Calculations!FA$9,HaverPull!$B:$B,0),MATCH(Calculations!$B18,HaverPull!$A$1:$AZ$1,0))</f>
        <v>0</v>
      </c>
      <c r="FB18">
        <f>INDEX(HaverPull!$A:$XZ,MATCH(Calculations!FB$9,HaverPull!$B:$B,0),MATCH(Calculations!$B18,HaverPull!$A$1:$AZ$1,0))</f>
        <v>0</v>
      </c>
      <c r="FC18">
        <f>INDEX(HaverPull!$A:$XZ,MATCH(Calculations!FC$9,HaverPull!$B:$B,0),MATCH(Calculations!$B18,HaverPull!$A$1:$AZ$1,0))</f>
        <v>0</v>
      </c>
      <c r="FD18">
        <f>INDEX(HaverPull!$A:$XZ,MATCH(Calculations!FD$9,HaverPull!$B:$B,0),MATCH(Calculations!$B18,HaverPull!$A$1:$AZ$1,0))</f>
        <v>0</v>
      </c>
      <c r="FE18">
        <f>INDEX(HaverPull!$A:$XZ,MATCH(Calculations!FE$9,HaverPull!$B:$B,0),MATCH(Calculations!$B18,HaverPull!$A$1:$AZ$1,0))</f>
        <v>0</v>
      </c>
      <c r="FF18">
        <f>INDEX(HaverPull!$A:$XZ,MATCH(Calculations!FF$9,HaverPull!$B:$B,0),MATCH(Calculations!$B18,HaverPull!$A$1:$AZ$1,0))</f>
        <v>0</v>
      </c>
      <c r="FG18">
        <f>INDEX(HaverPull!$A:$XZ,MATCH(Calculations!FG$9,HaverPull!$B:$B,0),MATCH(Calculations!$B18,HaverPull!$A$1:$AZ$1,0))</f>
        <v>0</v>
      </c>
      <c r="FH18">
        <f>INDEX(HaverPull!$A:$XZ,MATCH(Calculations!FH$9,HaverPull!$B:$B,0),MATCH(Calculations!$B18,HaverPull!$A$1:$AZ$1,0))</f>
        <v>0</v>
      </c>
      <c r="FI18">
        <f>INDEX(HaverPull!$A:$XZ,MATCH(Calculations!FI$9,HaverPull!$B:$B,0),MATCH(Calculations!$B18,HaverPull!$A$1:$AZ$1,0))</f>
        <v>0</v>
      </c>
      <c r="FJ18">
        <f>INDEX(HaverPull!$A:$XZ,MATCH(Calculations!FJ$9,HaverPull!$B:$B,0),MATCH(Calculations!$B18,HaverPull!$A$1:$AZ$1,0))</f>
        <v>0</v>
      </c>
      <c r="FK18">
        <f>INDEX(HaverPull!$A:$XZ,MATCH(Calculations!FK$9,HaverPull!$B:$B,0),MATCH(Calculations!$B18,HaverPull!$A$1:$AZ$1,0))</f>
        <v>0</v>
      </c>
      <c r="FL18">
        <f>INDEX(HaverPull!$A:$XZ,MATCH(Calculations!FL$9,HaverPull!$B:$B,0),MATCH(Calculations!$B18,HaverPull!$A$1:$AZ$1,0))</f>
        <v>0</v>
      </c>
      <c r="FM18">
        <f>INDEX(HaverPull!$A:$XZ,MATCH(Calculations!FM$9,HaverPull!$B:$B,0),MATCH(Calculations!$B18,HaverPull!$A$1:$AZ$1,0))</f>
        <v>0</v>
      </c>
      <c r="FN18">
        <f>INDEX(HaverPull!$A:$XZ,MATCH(Calculations!FN$9,HaverPull!$B:$B,0),MATCH(Calculations!$B18,HaverPull!$A$1:$AZ$1,0))</f>
        <v>0</v>
      </c>
      <c r="FO18">
        <f>INDEX(HaverPull!$A:$XZ,MATCH(Calculations!FO$9,HaverPull!$B:$B,0),MATCH(Calculations!$B18,HaverPull!$A$1:$AZ$1,0))</f>
        <v>0</v>
      </c>
      <c r="FP18">
        <f>INDEX(HaverPull!$A:$XZ,MATCH(Calculations!FP$9,HaverPull!$B:$B,0),MATCH(Calculations!$B18,HaverPull!$A$1:$AZ$1,0))</f>
        <v>0</v>
      </c>
      <c r="FQ18">
        <f>INDEX(HaverPull!$A:$XZ,MATCH(Calculations!FQ$9,HaverPull!$B:$B,0),MATCH(Calculations!$B18,HaverPull!$A$1:$AZ$1,0))</f>
        <v>0</v>
      </c>
      <c r="FR18">
        <f>INDEX(HaverPull!$A:$XZ,MATCH(Calculations!FR$9,HaverPull!$B:$B,0),MATCH(Calculations!$B18,HaverPull!$A$1:$AZ$1,0))</f>
        <v>0</v>
      </c>
      <c r="FS18">
        <f>INDEX(HaverPull!$A:$XZ,MATCH(Calculations!FS$9,HaverPull!$B:$B,0),MATCH(Calculations!$B18,HaverPull!$A$1:$AZ$1,0))</f>
        <v>0</v>
      </c>
      <c r="FT18">
        <f>INDEX(HaverPull!$A:$XZ,MATCH(Calculations!FT$9,HaverPull!$B:$B,0),MATCH(Calculations!$B18,HaverPull!$A$1:$AZ$1,0))</f>
        <v>0</v>
      </c>
      <c r="FU18">
        <f>INDEX(HaverPull!$A:$XZ,MATCH(Calculations!FU$9,HaverPull!$B:$B,0),MATCH(Calculations!$B18,HaverPull!$A$1:$AZ$1,0))</f>
        <v>0</v>
      </c>
      <c r="FV18">
        <f>INDEX(HaverPull!$A:$XZ,MATCH(Calculations!FV$9,HaverPull!$B:$B,0),MATCH(Calculations!$B18,HaverPull!$A$1:$AZ$1,0))</f>
        <v>0</v>
      </c>
      <c r="FW18">
        <f>INDEX(HaverPull!$A:$XZ,MATCH(Calculations!FW$9,HaverPull!$B:$B,0),MATCH(Calculations!$B18,HaverPull!$A$1:$AZ$1,0))</f>
        <v>0</v>
      </c>
      <c r="FX18">
        <f>INDEX(HaverPull!$A:$XZ,MATCH(Calculations!FX$9,HaverPull!$B:$B,0),MATCH(Calculations!$B18,HaverPull!$A$1:$AZ$1,0))</f>
        <v>0</v>
      </c>
      <c r="FY18">
        <f>INDEX(HaverPull!$A:$XZ,MATCH(Calculations!FY$9,HaverPull!$B:$B,0),MATCH(Calculations!$B18,HaverPull!$A$1:$AZ$1,0))</f>
        <v>0</v>
      </c>
      <c r="FZ18">
        <f>INDEX(HaverPull!$A:$XZ,MATCH(Calculations!FZ$9,HaverPull!$B:$B,0),MATCH(Calculations!$B18,HaverPull!$A$1:$AZ$1,0))</f>
        <v>0</v>
      </c>
      <c r="GA18">
        <f>INDEX(HaverPull!$A:$XZ,MATCH(Calculations!GA$9,HaverPull!$B:$B,0),MATCH(Calculations!$B18,HaverPull!$A$1:$AZ$1,0))</f>
        <v>0</v>
      </c>
      <c r="GB18">
        <f>INDEX(HaverPull!$A:$XZ,MATCH(Calculations!GB$9,HaverPull!$B:$B,0),MATCH(Calculations!$B18,HaverPull!$A$1:$AZ$1,0))</f>
        <v>0</v>
      </c>
      <c r="GC18">
        <f>INDEX(HaverPull!$A:$XZ,MATCH(Calculations!GC$9,HaverPull!$B:$B,0),MATCH(Calculations!$B18,HaverPull!$A$1:$AZ$1,0))</f>
        <v>0</v>
      </c>
      <c r="GD18" s="80">
        <f>INDEX(HaverPull!$A:$XZ,MATCH(Calculations!GD$9,HaverPull!$B:$B,0),MATCH(Calculations!$B18,HaverPull!$A$1:$AZ$1,0))</f>
        <v>0</v>
      </c>
      <c r="GE18">
        <f>INDEX(HaverPull!$A:$XZ,MATCH(Calculations!GE$9,HaverPull!$B:$B,0),MATCH(Calculations!$B18,HaverPull!$A$1:$AZ$1,0))</f>
        <v>0</v>
      </c>
      <c r="GF18">
        <f>INDEX(HaverPull!$A:$XZ,MATCH(Calculations!GF$9,HaverPull!$B:$B,0),MATCH(Calculations!$B18,HaverPull!$A$1:$AZ$1,0))</f>
        <v>0</v>
      </c>
      <c r="GG18">
        <f>INDEX(HaverPull!$A:$XZ,MATCH(Calculations!GG$9,HaverPull!$B:$B,0),MATCH(Calculations!$B18,HaverPull!$A$1:$AZ$1,0))</f>
        <v>0</v>
      </c>
      <c r="GH18" s="72">
        <f>INDEX(HaverPull!$A:$XZ,MATCH(Calculations!GH$9,HaverPull!$B:$B,0),MATCH(Calculations!$B18,HaverPull!$A$1:$AZ$1,0))</f>
        <v>0</v>
      </c>
      <c r="GI18">
        <f>INDEX(HaverPull!$A:$XZ,MATCH(Calculations!GI$9,HaverPull!$B:$B,0),MATCH(Calculations!$B18,HaverPull!$A$1:$AZ$1,0))</f>
        <v>0</v>
      </c>
      <c r="GJ18">
        <f>INDEX(HaverPull!$A:$XZ,MATCH(Calculations!GJ$9,HaverPull!$B:$B,0),MATCH(Calculations!$B18,HaverPull!$A$1:$AZ$1,0))</f>
        <v>0</v>
      </c>
      <c r="GK18">
        <f>INDEX(HaverPull!$A:$XZ,MATCH(Calculations!GK$9,HaverPull!$B:$B,0),MATCH(Calculations!$B18,HaverPull!$A$1:$AZ$1,0))</f>
        <v>0</v>
      </c>
      <c r="GL18" s="15">
        <f>INDEX(HaverPull!$A:$XZ,MATCH(Calculations!GL$9,HaverPull!$B:$B,0),MATCH(Calculations!$B18,HaverPull!$A$1:$AZ$1,0))</f>
        <v>0</v>
      </c>
      <c r="GM18">
        <f>INDEX(HaverPull!$A:$XZ,MATCH(Calculations!GM$9,HaverPull!$B:$B,0),MATCH(Calculations!$B18,HaverPull!$A$1:$AZ$1,0))</f>
        <v>0</v>
      </c>
      <c r="GN18">
        <f>INDEX(HaverPull!$A:$XZ,MATCH(Calculations!GN$9,HaverPull!$B:$B,0),MATCH(Calculations!$B18,HaverPull!$A$1:$AZ$1,0))</f>
        <v>0</v>
      </c>
      <c r="GO18" s="88">
        <f>INDEX(HaverPull!$A:$XZ,MATCH(Calculations!GO$9,HaverPull!$B:$B,0),MATCH(Calculations!$B18,HaverPull!$A$1:$AZ$1,0))</f>
        <v>0</v>
      </c>
      <c r="GP18" s="6">
        <f>INDEX(HaverPull!$A:$XZ,MATCH(HaverPull!B$202,HaverPull!$B:$B,0),MATCH(Calculations!$B18,HaverPull!$A$1:$AZ$1,0))</f>
        <v>0</v>
      </c>
      <c r="GQ18" t="e">
        <f>INDEX(HaverPull!$A:$XZ,MATCH(Calculations!GQ$9,HaverPull!$B:$B,0),MATCH(Calculations!$B18,HaverPull!$A$1:$AZ$1,0))</f>
        <v>#N/A</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80">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2">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8">
        <f>INDEX(HaverPull!$A:$XZ,MATCH(Calculations!GO$9,HaverPull!$B:$B,0),MATCH(Calculations!$B19,HaverPull!$A$1:$AZ$1,0))</f>
        <v>18665</v>
      </c>
      <c r="GP19" s="6">
        <f>INDEX(HaverPull!$A:$XZ,MATCH(HaverPull!B$202,HaverPull!$B:$B,0),MATCH(Calculations!$B19,HaverPull!$A$1:$AZ$1,0))</f>
        <v>18784.599999999999</v>
      </c>
      <c r="GQ19" t="e">
        <f>INDEX(HaverPull!$A:$XZ,MATCH(Calculations!GQ$9,HaverPull!$B:$B,0),MATCH(Calculations!$B19,HaverPull!$A$1:$AZ$1,0))</f>
        <v>#N/A</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80">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2">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8">
        <f>INDEX(HaverPull!$A:$XZ,MATCH(Calculations!GO$9,HaverPull!$B:$B,0),MATCH(Calculations!$B20,HaverPull!$A$1:$AZ$1,0))</f>
        <v>18556.7</v>
      </c>
      <c r="GP20" s="6">
        <f>INDEX(HaverPull!$A:$XZ,MATCH(HaverPull!B$202,HaverPull!$B:$B,0),MATCH(Calculations!$B20,HaverPull!$A$1:$AZ$1,0))</f>
        <v>18653.599999999999</v>
      </c>
      <c r="GQ20" t="e">
        <f>INDEX(HaverPull!$A:$XZ,MATCH(Calculations!GQ$9,HaverPull!$B:$B,0),MATCH(Calculations!$B20,HaverPull!$A$1:$AZ$1,0))</f>
        <v>#N/A</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80">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2">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8">
        <f>INDEX(HaverPull!$A:$XZ,MATCH(Calculations!GO$9,HaverPull!$B:$B,0),MATCH(Calculations!$B21,HaverPull!$A$1:$AZ$1,0))</f>
        <v>12953.3</v>
      </c>
      <c r="GP21" s="6">
        <f>INDEX(HaverPull!$A:$XZ,MATCH(HaverPull!B$202,HaverPull!$B:$B,0),MATCH(Calculations!$B21,HaverPull!$A$1:$AZ$1,0))</f>
        <v>13044.2</v>
      </c>
      <c r="GQ21" t="e">
        <f>INDEX(HaverPull!$A:$XZ,MATCH(Calculations!GQ$9,HaverPull!$B:$B,0),MATCH(Calculations!$B21,HaverPull!$A$1:$AZ$1,0))</f>
        <v>#N/A</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80">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2">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8">
        <f>INDEX(HaverPull!$A:$XZ,MATCH(Calculations!GO$9,HaverPull!$B:$B,0),MATCH(Calculations!$B22,HaverPull!$A$1:$AZ$1,0))</f>
        <v>14050.5</v>
      </c>
      <c r="GP22" s="6">
        <f>INDEX(HaverPull!$A:$XZ,MATCH(HaverPull!B$202,HaverPull!$B:$B,0),MATCH(Calculations!$B22,HaverPull!$A$1:$AZ$1,0))</f>
        <v>14200.6</v>
      </c>
      <c r="GQ22" t="e">
        <f>INDEX(HaverPull!$A:$XZ,MATCH(Calculations!GQ$9,HaverPull!$B:$B,0),MATCH(Calculations!$B22,HaverPull!$A$1:$AZ$1,0))</f>
        <v>#N/A</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80">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2">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8">
        <f>INDEX(HaverPull!$A:$XZ,MATCH(Calculations!GO$9,HaverPull!$B:$B,0),MATCH(Calculations!$B23,HaverPull!$A$1:$AZ$1,0))</f>
        <v>1.0847</v>
      </c>
      <c r="GP23" s="6">
        <f>INDEX(HaverPull!$A:$XZ,MATCH(HaverPull!B$202,HaverPull!$B:$B,0),MATCH(Calculations!$B23,HaverPull!$A$1:$AZ$1,0))</f>
        <v>1.0886499999999999</v>
      </c>
      <c r="GQ23" t="e">
        <f>INDEX(HaverPull!$A:$XZ,MATCH(Calculations!GQ$9,HaverPull!$B:$B,0),MATCH(Calculations!$B23,HaverPull!$A$1:$AZ$1,0))</f>
        <v>#N/A</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80">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2">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8">
        <f>INDEX(HaverPull!$A:$XZ,MATCH(Calculations!GO$9,HaverPull!$B:$B,0),MATCH(Calculations!$B24,HaverPull!$A$1:$AZ$1,0))</f>
        <v>20658.2</v>
      </c>
      <c r="GP24" s="6">
        <f>INDEX(HaverPull!$A:$XZ,MATCH(HaverPull!B$202,HaverPull!$B:$B,0),MATCH(Calculations!$B24,HaverPull!$A$1:$AZ$1,0))</f>
        <v>20891.400000000001</v>
      </c>
      <c r="GQ24" t="e">
        <f>INDEX(HaverPull!$A:$XZ,MATCH(Calculations!GQ$9,HaverPull!$B:$B,0),MATCH(Calculations!$B24,HaverPull!$A$1:$AZ$1,0))</f>
        <v>#N/A</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80">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2">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8">
        <f>INDEX(HaverPull!$A:$XZ,MATCH(Calculations!GO$9,HaverPull!$B:$B,0),MATCH(Calculations!$B25,HaverPull!$A$1:$AZ$1,0))</f>
        <v>0.44</v>
      </c>
      <c r="GP25" s="6">
        <f>INDEX(HaverPull!$A:$XZ,MATCH(HaverPull!B$202,HaverPull!$B:$B,0),MATCH(Calculations!$B25,HaverPull!$A$1:$AZ$1,0))</f>
        <v>7.0000000000000007E-2</v>
      </c>
      <c r="GQ25" t="e">
        <f>INDEX(HaverPull!$A:$XZ,MATCH(Calculations!GQ$9,HaverPull!$B:$B,0),MATCH(Calculations!$B25,HaverPull!$A$1:$AZ$1,0))</f>
        <v>#N/A</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80">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2">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8">
        <f>INDEX(HaverPull!$A:$XZ,MATCH(Calculations!GO$9,HaverPull!$B:$B,0),MATCH(Calculations!$B26,HaverPull!$A$1:$AZ$1,0))</f>
        <v>3550.5</v>
      </c>
      <c r="GP26" s="6">
        <f>INDEX(HaverPull!$A:$XZ,MATCH(HaverPull!B$202,HaverPull!$B:$B,0),MATCH(Calculations!$B26,HaverPull!$A$1:$AZ$1,0))</f>
        <v>3575.9</v>
      </c>
      <c r="GQ26" t="e">
        <f>INDEX(HaverPull!$A:$XZ,MATCH(Calculations!GQ$9,HaverPull!$B:$B,0),MATCH(Calculations!$B26,HaverPull!$A$1:$AZ$1,0))</f>
        <v>#N/A</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80">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2">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8">
        <f>INDEX(HaverPull!$A:$XZ,MATCH(Calculations!GO$9,HaverPull!$B:$B,0),MATCH(Calculations!$B27,HaverPull!$A$1:$AZ$1,0))</f>
        <v>0</v>
      </c>
      <c r="GP27" s="6">
        <f>INDEX(HaverPull!$A:$XZ,MATCH(HaverPull!B$202,HaverPull!$B:$B,0),MATCH(Calculations!$B27,HaverPull!$A$1:$AZ$1,0))</f>
        <v>0</v>
      </c>
      <c r="GQ27" t="e">
        <f>INDEX(HaverPull!$A:$XZ,MATCH(Calculations!GQ$9,HaverPull!$B:$B,0),MATCH(Calculations!$B27,HaverPull!$A$1:$AZ$1,0))</f>
        <v>#N/A</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80"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2"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8"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80"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2"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8"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80"/>
      <c r="GH30" s="72"/>
      <c r="GL30" s="15"/>
      <c r="GO30" s="88"/>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80">
        <f t="shared" si="2"/>
        <v>1187</v>
      </c>
      <c r="GE32">
        <f t="shared" si="2"/>
        <v>1201.5</v>
      </c>
      <c r="GF32">
        <f t="shared" si="2"/>
        <v>1216.5</v>
      </c>
      <c r="GG32">
        <f t="shared" si="2"/>
        <v>1232</v>
      </c>
      <c r="GH32" s="72">
        <f t="shared" si="2"/>
        <v>1249.6999999999998</v>
      </c>
      <c r="GI32">
        <f t="shared" si="2"/>
        <v>1256.7</v>
      </c>
      <c r="GJ32">
        <f t="shared" si="2"/>
        <v>1261</v>
      </c>
      <c r="GK32">
        <f>SUM(GK11:GK12)</f>
        <v>1283.2</v>
      </c>
      <c r="GL32" s="15">
        <f t="shared" si="2"/>
        <v>1289.8000000000002</v>
      </c>
      <c r="GM32">
        <f t="shared" ref="GM32:GV32" si="3">SUM(GM11:GM12)</f>
        <v>1304</v>
      </c>
      <c r="GN32">
        <f t="shared" si="3"/>
        <v>1327.1</v>
      </c>
      <c r="GO32" s="88">
        <f t="shared" si="3"/>
        <v>1347.6999999999998</v>
      </c>
      <c r="GP32" s="6">
        <f t="shared" si="3"/>
        <v>1364.5</v>
      </c>
      <c r="GQ32" t="e">
        <f t="shared" si="3"/>
        <v>#N/A</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80">
        <f t="shared" si="6"/>
        <v>1469.9</v>
      </c>
      <c r="GE33">
        <f t="shared" si="6"/>
        <v>1485.9</v>
      </c>
      <c r="GF33">
        <f t="shared" si="6"/>
        <v>1491.8000000000002</v>
      </c>
      <c r="GG33">
        <f t="shared" si="6"/>
        <v>1494.8000000000002</v>
      </c>
      <c r="GH33" s="72">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8">
        <f t="shared" si="7"/>
        <v>1587.9</v>
      </c>
      <c r="GP33" s="6">
        <f t="shared" si="7"/>
        <v>1599.6</v>
      </c>
      <c r="GQ33" t="e">
        <f t="shared" si="7"/>
        <v>#N/A</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80">
        <f t="shared" si="10"/>
        <v>4465.8</v>
      </c>
      <c r="GE34">
        <f t="shared" si="10"/>
        <v>4439.8999999999996</v>
      </c>
      <c r="GF34">
        <f t="shared" si="10"/>
        <v>4476.2999999999993</v>
      </c>
      <c r="GG34">
        <f t="shared" si="10"/>
        <v>4528.2</v>
      </c>
      <c r="GH34" s="72">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8">
        <f>SUM(GO14:GO16)</f>
        <v>4872.8999999999996</v>
      </c>
      <c r="GP34" s="6">
        <f t="shared" si="11"/>
        <v>4925.3</v>
      </c>
      <c r="GQ34" t="e">
        <f t="shared" si="11"/>
        <v>#N/A</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30.7</v>
      </c>
      <c r="D35">
        <f t="shared" si="12"/>
        <v>30.8</v>
      </c>
      <c r="E35">
        <f t="shared" si="12"/>
        <v>31.7</v>
      </c>
      <c r="F35">
        <f t="shared" si="12"/>
        <v>30.2</v>
      </c>
      <c r="G35">
        <f t="shared" si="12"/>
        <v>34</v>
      </c>
      <c r="H35">
        <f t="shared" si="12"/>
        <v>34.9</v>
      </c>
      <c r="I35">
        <f t="shared" si="12"/>
        <v>34.1</v>
      </c>
      <c r="J35">
        <f t="shared" si="12"/>
        <v>34.6</v>
      </c>
      <c r="K35">
        <f t="shared" si="12"/>
        <v>36.799999999999997</v>
      </c>
      <c r="L35">
        <f t="shared" si="12"/>
        <v>37.1</v>
      </c>
      <c r="M35">
        <f t="shared" si="12"/>
        <v>38.299999999999997</v>
      </c>
      <c r="N35">
        <f t="shared" si="12"/>
        <v>42.4</v>
      </c>
      <c r="O35">
        <f t="shared" si="12"/>
        <v>45.3</v>
      </c>
      <c r="P35">
        <f t="shared" si="12"/>
        <v>45.4</v>
      </c>
      <c r="Q35">
        <f t="shared" si="12"/>
        <v>43.4</v>
      </c>
      <c r="R35">
        <f t="shared" si="12"/>
        <v>45.6</v>
      </c>
      <c r="S35">
        <f t="shared" si="12"/>
        <v>43.7</v>
      </c>
      <c r="T35">
        <f t="shared" si="12"/>
        <v>45.9</v>
      </c>
      <c r="U35">
        <f t="shared" si="12"/>
        <v>50.8</v>
      </c>
      <c r="V35">
        <f t="shared" si="12"/>
        <v>44.6</v>
      </c>
      <c r="W35">
        <f t="shared" si="12"/>
        <v>37.6</v>
      </c>
      <c r="X35">
        <f t="shared" si="12"/>
        <v>40.799999999999997</v>
      </c>
      <c r="Y35">
        <f t="shared" si="12"/>
        <v>51.4</v>
      </c>
      <c r="Z35">
        <f t="shared" si="12"/>
        <v>52.3</v>
      </c>
      <c r="AA35">
        <f t="shared" si="12"/>
        <v>59.6</v>
      </c>
      <c r="AB35">
        <f t="shared" si="12"/>
        <v>58.6</v>
      </c>
      <c r="AC35">
        <f t="shared" si="12"/>
        <v>58.1</v>
      </c>
      <c r="AD35">
        <f t="shared" si="12"/>
        <v>57.1</v>
      </c>
      <c r="AE35">
        <f t="shared" si="12"/>
        <v>61.5</v>
      </c>
      <c r="AF35">
        <f t="shared" si="12"/>
        <v>67.099999999999994</v>
      </c>
      <c r="AG35">
        <f t="shared" si="12"/>
        <v>69.7</v>
      </c>
      <c r="AH35">
        <f t="shared" si="12"/>
        <v>70.099999999999994</v>
      </c>
      <c r="AI35">
        <f t="shared" si="12"/>
        <v>65</v>
      </c>
      <c r="AJ35">
        <f t="shared" si="12"/>
        <v>78.599999999999994</v>
      </c>
      <c r="AK35">
        <f t="shared" si="12"/>
        <v>79.099999999999994</v>
      </c>
      <c r="AL35">
        <f t="shared" si="12"/>
        <v>83.3</v>
      </c>
      <c r="AM35">
        <f t="shared" si="12"/>
        <v>80.3</v>
      </c>
      <c r="AN35">
        <f t="shared" si="12"/>
        <v>80.3</v>
      </c>
      <c r="AO35">
        <f t="shared" si="12"/>
        <v>78.900000000000006</v>
      </c>
      <c r="AP35">
        <f t="shared" si="12"/>
        <v>75.3</v>
      </c>
      <c r="AQ35">
        <f t="shared" si="12"/>
        <v>83.1</v>
      </c>
      <c r="AR35">
        <f t="shared" si="12"/>
        <v>62.6</v>
      </c>
      <c r="AS35">
        <f t="shared" si="12"/>
        <v>69.900000000000006</v>
      </c>
      <c r="AT35">
        <f t="shared" si="12"/>
        <v>76.8</v>
      </c>
      <c r="AU35">
        <f t="shared" si="12"/>
        <v>75.400000000000006</v>
      </c>
      <c r="AV35">
        <f t="shared" si="12"/>
        <v>65.900000000000006</v>
      </c>
      <c r="AW35">
        <f t="shared" si="12"/>
        <v>68.400000000000006</v>
      </c>
      <c r="AX35">
        <f t="shared" si="12"/>
        <v>58.9</v>
      </c>
      <c r="AY35">
        <f t="shared" si="12"/>
        <v>47.6</v>
      </c>
      <c r="AZ35">
        <f t="shared" si="12"/>
        <v>49</v>
      </c>
      <c r="BA35">
        <f t="shared" si="12"/>
        <v>49.8</v>
      </c>
      <c r="BB35">
        <f t="shared" si="12"/>
        <v>45.1</v>
      </c>
      <c r="BC35">
        <f t="shared" si="12"/>
        <v>47.1</v>
      </c>
      <c r="BD35">
        <f t="shared" si="12"/>
        <v>61.9</v>
      </c>
      <c r="BE35">
        <f t="shared" si="12"/>
        <v>70.7</v>
      </c>
      <c r="BF35">
        <f t="shared" si="12"/>
        <v>72.400000000000006</v>
      </c>
      <c r="BG35">
        <f t="shared" si="12"/>
        <v>84.9</v>
      </c>
      <c r="BH35">
        <f t="shared" si="12"/>
        <v>83.7</v>
      </c>
      <c r="BI35">
        <f t="shared" si="12"/>
        <v>71.3</v>
      </c>
      <c r="BJ35">
        <f t="shared" si="12"/>
        <v>72.099999999999994</v>
      </c>
      <c r="BK35">
        <f t="shared" si="12"/>
        <v>77.7</v>
      </c>
      <c r="BL35">
        <f t="shared" si="12"/>
        <v>76</v>
      </c>
      <c r="BM35">
        <f t="shared" si="12"/>
        <v>81.7</v>
      </c>
      <c r="BN35">
        <f t="shared" si="12"/>
        <v>79.5</v>
      </c>
      <c r="BO35">
        <f t="shared" ref="BO35:DZ35" si="13">BO17-BO18</f>
        <v>84.4</v>
      </c>
      <c r="BP35">
        <f t="shared" si="13"/>
        <v>85.5</v>
      </c>
      <c r="BQ35">
        <f t="shared" si="13"/>
        <v>86.9</v>
      </c>
      <c r="BR35">
        <f t="shared" si="13"/>
        <v>97.9</v>
      </c>
      <c r="BS35">
        <f t="shared" si="13"/>
        <v>98.7</v>
      </c>
      <c r="BT35">
        <f t="shared" si="13"/>
        <v>111.8</v>
      </c>
      <c r="BU35">
        <f t="shared" si="13"/>
        <v>116.2</v>
      </c>
      <c r="BV35">
        <f t="shared" si="13"/>
        <v>110.7</v>
      </c>
      <c r="BW35">
        <f t="shared" si="13"/>
        <v>108</v>
      </c>
      <c r="BX35">
        <f t="shared" si="13"/>
        <v>115.3</v>
      </c>
      <c r="BY35">
        <f t="shared" si="13"/>
        <v>125.1</v>
      </c>
      <c r="BZ35">
        <f t="shared" si="13"/>
        <v>130.9</v>
      </c>
      <c r="CA35">
        <f t="shared" si="13"/>
        <v>132.69999999999999</v>
      </c>
      <c r="CB35">
        <f t="shared" si="13"/>
        <v>118.7</v>
      </c>
      <c r="CC35">
        <f t="shared" si="13"/>
        <v>114.4</v>
      </c>
      <c r="CD35">
        <f t="shared" si="13"/>
        <v>113.5</v>
      </c>
      <c r="CE35">
        <f t="shared" si="13"/>
        <v>112.5</v>
      </c>
      <c r="CF35">
        <f t="shared" si="13"/>
        <v>116.8</v>
      </c>
      <c r="CG35">
        <f t="shared" si="13"/>
        <v>119.9</v>
      </c>
      <c r="CH35">
        <f t="shared" si="13"/>
        <v>118.8</v>
      </c>
      <c r="CI35">
        <f t="shared" si="13"/>
        <v>115.3</v>
      </c>
      <c r="CJ35">
        <f t="shared" si="13"/>
        <v>110.9</v>
      </c>
      <c r="CK35">
        <f t="shared" si="13"/>
        <v>111.9</v>
      </c>
      <c r="CL35">
        <f t="shared" si="13"/>
        <v>113.1</v>
      </c>
      <c r="CM35">
        <f t="shared" si="13"/>
        <v>125</v>
      </c>
      <c r="CN35">
        <f t="shared" si="13"/>
        <v>126.8</v>
      </c>
      <c r="CO35">
        <f t="shared" si="13"/>
        <v>122.1</v>
      </c>
      <c r="CP35">
        <f t="shared" si="13"/>
        <v>131.6</v>
      </c>
      <c r="CQ35">
        <f t="shared" si="13"/>
        <v>136.4</v>
      </c>
      <c r="CR35">
        <f t="shared" si="13"/>
        <v>148.69999999999999</v>
      </c>
      <c r="CS35">
        <f t="shared" si="13"/>
        <v>140.69999999999999</v>
      </c>
      <c r="CT35">
        <f t="shared" si="13"/>
        <v>171.9</v>
      </c>
      <c r="CU35">
        <f t="shared" si="13"/>
        <v>149.5</v>
      </c>
      <c r="CV35">
        <f t="shared" si="13"/>
        <v>158</v>
      </c>
      <c r="CW35">
        <f t="shared" si="13"/>
        <v>173.8</v>
      </c>
      <c r="CX35">
        <f t="shared" si="13"/>
        <v>183.6</v>
      </c>
      <c r="CY35">
        <f t="shared" si="13"/>
        <v>187.8</v>
      </c>
      <c r="CZ35">
        <f t="shared" si="13"/>
        <v>184.4</v>
      </c>
      <c r="DA35">
        <f t="shared" si="13"/>
        <v>191</v>
      </c>
      <c r="DB35">
        <f t="shared" si="13"/>
        <v>187.1</v>
      </c>
      <c r="DC35">
        <f t="shared" si="13"/>
        <v>194.3</v>
      </c>
      <c r="DD35">
        <f t="shared" si="13"/>
        <v>205.5</v>
      </c>
      <c r="DE35">
        <f t="shared" si="13"/>
        <v>205.9</v>
      </c>
      <c r="DF35">
        <f t="shared" si="13"/>
        <v>208.6</v>
      </c>
      <c r="DG35">
        <f t="shared" si="13"/>
        <v>210</v>
      </c>
      <c r="DH35">
        <f t="shared" si="13"/>
        <v>214</v>
      </c>
      <c r="DI35">
        <f t="shared" si="13"/>
        <v>226</v>
      </c>
      <c r="DJ35">
        <f t="shared" si="13"/>
        <v>215.9</v>
      </c>
      <c r="DK35">
        <f t="shared" si="13"/>
        <v>213.5</v>
      </c>
      <c r="DL35">
        <f t="shared" si="13"/>
        <v>209.9</v>
      </c>
      <c r="DM35">
        <f t="shared" si="13"/>
        <v>215.8</v>
      </c>
      <c r="DN35">
        <f t="shared" si="13"/>
        <v>211.3</v>
      </c>
      <c r="DO35">
        <f t="shared" si="13"/>
        <v>222.3</v>
      </c>
      <c r="DP35">
        <f t="shared" si="13"/>
        <v>219.9</v>
      </c>
      <c r="DQ35">
        <f t="shared" si="13"/>
        <v>223.3</v>
      </c>
      <c r="DR35">
        <f t="shared" si="13"/>
        <v>228</v>
      </c>
      <c r="DS35">
        <f t="shared" si="13"/>
        <v>239.4</v>
      </c>
      <c r="DT35">
        <f t="shared" si="13"/>
        <v>237.6</v>
      </c>
      <c r="DU35">
        <f t="shared" si="13"/>
        <v>219</v>
      </c>
      <c r="DV35">
        <f t="shared" si="13"/>
        <v>221.3</v>
      </c>
      <c r="DW35">
        <f t="shared" si="13"/>
        <v>185.1</v>
      </c>
      <c r="DX35">
        <f t="shared" si="13"/>
        <v>179</v>
      </c>
      <c r="DY35">
        <f t="shared" si="13"/>
        <v>159.30000000000001</v>
      </c>
      <c r="DZ35">
        <f t="shared" si="13"/>
        <v>142.4</v>
      </c>
      <c r="EA35">
        <f t="shared" ref="EA35:GL35" si="14">EA17-EA18</f>
        <v>143.80000000000001</v>
      </c>
      <c r="EB35">
        <f t="shared" si="14"/>
        <v>150</v>
      </c>
      <c r="EC35">
        <f t="shared" si="14"/>
        <v>158</v>
      </c>
      <c r="ED35">
        <f t="shared" si="14"/>
        <v>175.5</v>
      </c>
      <c r="EE35">
        <f t="shared" si="14"/>
        <v>196.1</v>
      </c>
      <c r="EF35">
        <f t="shared" si="14"/>
        <v>192.6</v>
      </c>
      <c r="EG35">
        <f t="shared" si="14"/>
        <v>213.9</v>
      </c>
      <c r="EH35">
        <f t="shared" si="14"/>
        <v>236.6</v>
      </c>
      <c r="EI35">
        <f t="shared" si="14"/>
        <v>247</v>
      </c>
      <c r="EJ35">
        <f t="shared" si="14"/>
        <v>266.8</v>
      </c>
      <c r="EK35">
        <f t="shared" si="14"/>
        <v>288.3</v>
      </c>
      <c r="EL35">
        <f t="shared" si="14"/>
        <v>293.60000000000002</v>
      </c>
      <c r="EM35">
        <f t="shared" si="14"/>
        <v>370.6</v>
      </c>
      <c r="EN35">
        <f t="shared" si="14"/>
        <v>359</v>
      </c>
      <c r="EO35">
        <f t="shared" si="14"/>
        <v>365.2</v>
      </c>
      <c r="EP35">
        <f t="shared" si="14"/>
        <v>402.9</v>
      </c>
      <c r="EQ35">
        <f t="shared" si="14"/>
        <v>416.9</v>
      </c>
      <c r="ER35">
        <f t="shared" si="14"/>
        <v>427.6</v>
      </c>
      <c r="ES35">
        <f t="shared" si="14"/>
        <v>446.6</v>
      </c>
      <c r="ET35">
        <f t="shared" si="14"/>
        <v>409.8</v>
      </c>
      <c r="EU35">
        <f t="shared" si="14"/>
        <v>413.6</v>
      </c>
      <c r="EV35">
        <f t="shared" si="14"/>
        <v>407.2</v>
      </c>
      <c r="EW35">
        <f t="shared" si="14"/>
        <v>370.9</v>
      </c>
      <c r="EX35">
        <f t="shared" si="14"/>
        <v>352.7</v>
      </c>
      <c r="EY35">
        <f t="shared" si="14"/>
        <v>291.89999999999998</v>
      </c>
      <c r="EZ35">
        <f t="shared" si="14"/>
        <v>278.7</v>
      </c>
      <c r="FA35">
        <f t="shared" si="14"/>
        <v>264.39999999999998</v>
      </c>
      <c r="FB35">
        <f t="shared" si="14"/>
        <v>162.6</v>
      </c>
      <c r="FC35">
        <f t="shared" si="14"/>
        <v>166.5</v>
      </c>
      <c r="FD35">
        <f t="shared" si="14"/>
        <v>188.6</v>
      </c>
      <c r="FE35">
        <f t="shared" si="14"/>
        <v>200.7</v>
      </c>
      <c r="FF35">
        <f t="shared" si="14"/>
        <v>234.2</v>
      </c>
      <c r="FG35">
        <f t="shared" si="14"/>
        <v>249.8</v>
      </c>
      <c r="FH35">
        <f t="shared" si="14"/>
        <v>255.6</v>
      </c>
      <c r="FI35">
        <f t="shared" si="14"/>
        <v>272.60000000000002</v>
      </c>
      <c r="FJ35">
        <f t="shared" si="14"/>
        <v>284</v>
      </c>
      <c r="FK35">
        <f t="shared" si="14"/>
        <v>277.3</v>
      </c>
      <c r="FL35">
        <f t="shared" si="14"/>
        <v>276.89999999999998</v>
      </c>
      <c r="FM35">
        <f t="shared" si="14"/>
        <v>248.2</v>
      </c>
      <c r="FN35">
        <f t="shared" si="14"/>
        <v>287</v>
      </c>
      <c r="FO35">
        <f t="shared" si="14"/>
        <v>310.7</v>
      </c>
      <c r="FP35">
        <f t="shared" si="14"/>
        <v>325</v>
      </c>
      <c r="FQ35">
        <f t="shared" si="14"/>
        <v>332.9</v>
      </c>
      <c r="FR35">
        <f t="shared" si="14"/>
        <v>332.8</v>
      </c>
      <c r="FS35">
        <f t="shared" si="14"/>
        <v>350.8</v>
      </c>
      <c r="FT35">
        <f t="shared" si="14"/>
        <v>347.3</v>
      </c>
      <c r="FU35">
        <f t="shared" si="14"/>
        <v>354.3</v>
      </c>
      <c r="FV35">
        <f t="shared" si="14"/>
        <v>356.9</v>
      </c>
      <c r="FW35">
        <f t="shared" si="14"/>
        <v>394.7</v>
      </c>
      <c r="FX35">
        <f t="shared" si="14"/>
        <v>415.1</v>
      </c>
      <c r="FY35">
        <f t="shared" si="14"/>
        <v>385.6</v>
      </c>
      <c r="FZ35">
        <f t="shared" si="14"/>
        <v>389.5</v>
      </c>
      <c r="GA35">
        <f t="shared" si="14"/>
        <v>406.6</v>
      </c>
      <c r="GB35">
        <f t="shared" si="14"/>
        <v>410.6</v>
      </c>
      <c r="GC35">
        <f t="shared" si="14"/>
        <v>379.8</v>
      </c>
      <c r="GD35" s="80">
        <f t="shared" si="14"/>
        <v>346.5</v>
      </c>
      <c r="GE35">
        <f t="shared" si="14"/>
        <v>373.4</v>
      </c>
      <c r="GF35">
        <f t="shared" si="14"/>
        <v>373.9</v>
      </c>
      <c r="GG35">
        <f t="shared" si="14"/>
        <v>400.5</v>
      </c>
      <c r="GH35" s="72">
        <f t="shared" si="14"/>
        <v>376.1</v>
      </c>
      <c r="GI35">
        <f t="shared" si="14"/>
        <v>336.2</v>
      </c>
      <c r="GJ35">
        <f t="shared" si="14"/>
        <v>343.7</v>
      </c>
      <c r="GK35">
        <f t="shared" si="14"/>
        <v>349.9</v>
      </c>
      <c r="GL35" s="15">
        <f t="shared" si="14"/>
        <v>320.39999999999998</v>
      </c>
      <c r="GM35">
        <f t="shared" ref="GM35:GV35" si="15">GM17-GM18</f>
        <v>198.7</v>
      </c>
      <c r="GN35">
        <f t="shared" si="15"/>
        <v>221.6</v>
      </c>
      <c r="GO35" s="88">
        <f t="shared" si="15"/>
        <v>230.7</v>
      </c>
      <c r="GP35" s="6">
        <f t="shared" si="15"/>
        <v>230.7</v>
      </c>
      <c r="GQ35" t="e">
        <f t="shared" si="15"/>
        <v>#N/A</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80">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2">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8">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1202.2424999999998</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80">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2">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8">
        <f ca="1">IF(ISERROR(INDIRECT(ADDRESS(ROW(GO33),COLUMN(GO33)-3))),"n/a",IF(ISNUMBER(INDIRECT(ADDRESS(ROW(GO33),COLUMN(GO33)-3))),Calculations!$C$4*AVERAGE(GL33:GO33),"n/a"))</f>
        <v>1412.91</v>
      </c>
      <c r="GP39" s="6">
        <f ca="1">IF(ISERROR(INDIRECT(ADDRESS(ROW(GP33),COLUMN(GP33)-3))),"n/a",IF(ISNUMBER(INDIRECT(ADDRESS(ROW(GP33),COLUMN(GP33)-3))),Calculations!$C$4*AVERAGE(GM33:GP33),"n/a"))</f>
        <v>1425.9375</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80">
        <f t="shared" ca="1" si="21"/>
        <v>-2598.1439999999998</v>
      </c>
      <c r="GE40">
        <f t="shared" ca="1" si="21"/>
        <v>-2618.0100000000002</v>
      </c>
      <c r="GF40">
        <f t="shared" ca="1" si="21"/>
        <v>-2638.2299999999996</v>
      </c>
      <c r="GG40">
        <f t="shared" ca="1" si="21"/>
        <v>-2662.7819999999997</v>
      </c>
      <c r="GH40" s="72">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8">
        <f ca="1">IF(ISERROR(INDIRECT(ADDRESS(ROW(GO34),COLUMN(GO34)-7))),"n/a",IF(ISNUMBER(INDIRECT(ADDRESS(ROW(GO34),COLUMN(GO34)-7))),$C$5*($D$5*GO34+$E$5*GN34+$F$5*AVERAGE(GH34:GM34)),"n/a"))</f>
        <v>-2846.7359999999994</v>
      </c>
      <c r="GP40" s="6">
        <f t="shared" ca="1" si="21"/>
        <v>-2875.3199999999997</v>
      </c>
      <c r="GQ40" t="e">
        <f t="shared" ca="1" si="21"/>
        <v>#N/A</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-13.853333333333333</v>
      </c>
      <c r="O41">
        <f ca="1">IF(ISERROR(INDIRECT(ADDRESS(ROW(O35),COLUMN(O35)-11))),"n/a",IF(ISNUMBER(INDIRECT(ADDRESS(ROW(O35),COLUMN(O35)-11))),Calculations!$C$6*AVERAGE(D35:O35),"n/a"))</f>
        <v>-14.340000000000002</v>
      </c>
      <c r="P41">
        <f ca="1">IF(ISERROR(INDIRECT(ADDRESS(ROW(P35),COLUMN(P35)-11))),"n/a",IF(ISNUMBER(INDIRECT(ADDRESS(ROW(P35),COLUMN(P35)-11))),Calculations!$C$6*AVERAGE(E35:P35),"n/a"))</f>
        <v>-14.826666666666668</v>
      </c>
      <c r="Q41">
        <f ca="1">IF(ISERROR(INDIRECT(ADDRESS(ROW(Q35),COLUMN(Q35)-11))),"n/a",IF(ISNUMBER(INDIRECT(ADDRESS(ROW(Q35),COLUMN(Q35)-11))),Calculations!$C$6*AVERAGE(F35:Q35),"n/a"))</f>
        <v>-15.216666666666663</v>
      </c>
      <c r="R41">
        <f ca="1">IF(ISERROR(INDIRECT(ADDRESS(ROW(R35),COLUMN(R35)-11))),"n/a",IF(ISNUMBER(INDIRECT(ADDRESS(ROW(R35),COLUMN(R35)-11))),Calculations!$C$6*AVERAGE(G35:R35),"n/a"))</f>
        <v>-15.729999999999999</v>
      </c>
      <c r="S41">
        <f ca="1">IF(ISERROR(INDIRECT(ADDRESS(ROW(S35),COLUMN(S35)-11))),"n/a",IF(ISNUMBER(INDIRECT(ADDRESS(ROW(S35),COLUMN(S35)-11))),Calculations!$C$6*AVERAGE(H35:S35),"n/a"))</f>
        <v>-16.053333333333331</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-17.896666666666672</v>
      </c>
      <c r="Z41">
        <f ca="1">IF(ISERROR(INDIRECT(ADDRESS(ROW(Z35),COLUMN(Z35)-11))),"n/a",IF(ISNUMBER(INDIRECT(ADDRESS(ROW(Z35),COLUMN(Z35)-11))),Calculations!$C$6*AVERAGE(O35:Z35),"n/a"))</f>
        <v>-18.226666666666667</v>
      </c>
      <c r="AA41">
        <f ca="1">IF(ISERROR(INDIRECT(ADDRESS(ROW(AA35),COLUMN(AA35)-11))),"n/a",IF(ISNUMBER(INDIRECT(ADDRESS(ROW(AA35),COLUMN(AA35)-11))),Calculations!$C$6*AVERAGE(P35:AA35),"n/a"))</f>
        <v>-18.703333333333333</v>
      </c>
      <c r="AB41">
        <f ca="1">IF(ISERROR(INDIRECT(ADDRESS(ROW(AB35),COLUMN(AB35)-11))),"n/a",IF(ISNUMBER(INDIRECT(ADDRESS(ROW(AB35),COLUMN(AB35)-11))),Calculations!$C$6*AVERAGE(Q35:AB35),"n/a"))</f>
        <v>-19.143333333333338</v>
      </c>
      <c r="AC41">
        <f ca="1">IF(ISERROR(INDIRECT(ADDRESS(ROW(AC35),COLUMN(AC35)-11))),"n/a",IF(ISNUMBER(INDIRECT(ADDRESS(ROW(AC35),COLUMN(AC35)-11))),Calculations!$C$6*AVERAGE(R35:AC35),"n/a"))</f>
        <v>-19.633333333333336</v>
      </c>
      <c r="AD41">
        <f ca="1">IF(ISERROR(INDIRECT(ADDRESS(ROW(AD35),COLUMN(AD35)-11))),"n/a",IF(ISNUMBER(INDIRECT(ADDRESS(ROW(AD35),COLUMN(AD35)-11))),Calculations!$C$6*AVERAGE(S35:AD35),"n/a"))</f>
        <v>-20.016666666666666</v>
      </c>
      <c r="AE41">
        <f ca="1">IF(ISERROR(INDIRECT(ADDRESS(ROW(AE35),COLUMN(AE35)-11))),"n/a",IF(ISNUMBER(INDIRECT(ADDRESS(ROW(AE35),COLUMN(AE35)-11))),Calculations!$C$6*AVERAGE(T35:AE35),"n/a"))</f>
        <v>-20.610000000000003</v>
      </c>
      <c r="AF41">
        <f ca="1">IF(ISERROR(INDIRECT(ADDRESS(ROW(AF35),COLUMN(AF35)-11))),"n/a",IF(ISNUMBER(INDIRECT(ADDRESS(ROW(AF35),COLUMN(AF35)-11))),Calculations!$C$6*AVERAGE(U35:AF35),"n/a"))</f>
        <v>-21.316666666666674</v>
      </c>
      <c r="AG41">
        <f ca="1">IF(ISERROR(INDIRECT(ADDRESS(ROW(AG35),COLUMN(AG35)-11))),"n/a",IF(ISNUMBER(INDIRECT(ADDRESS(ROW(AG35),COLUMN(AG35)-11))),Calculations!$C$6*AVERAGE(V35:AG35),"n/a"))</f>
        <v>-21.946666666666673</v>
      </c>
      <c r="AH41">
        <f ca="1">IF(ISERROR(INDIRECT(ADDRESS(ROW(AH35),COLUMN(AH35)-11))),"n/a",IF(ISNUMBER(INDIRECT(ADDRESS(ROW(AH35),COLUMN(AH35)-11))),Calculations!$C$6*AVERAGE(W35:AH35),"n/a"))</f>
        <v>-22.79666666666667</v>
      </c>
      <c r="AI41">
        <f ca="1">IF(ISERROR(INDIRECT(ADDRESS(ROW(AI35),COLUMN(AI35)-11))),"n/a",IF(ISNUMBER(INDIRECT(ADDRESS(ROW(AI35),COLUMN(AI35)-11))),Calculations!$C$6*AVERAGE(X35:AI35),"n/a"))</f>
        <v>-23.710000000000004</v>
      </c>
      <c r="AJ41">
        <f ca="1">IF(ISERROR(INDIRECT(ADDRESS(ROW(AJ35),COLUMN(AJ35)-11))),"n/a",IF(ISNUMBER(INDIRECT(ADDRESS(ROW(AJ35),COLUMN(AJ35)-11))),Calculations!$C$6*AVERAGE(Y35:AJ35),"n/a"))</f>
        <v>-24.970000000000006</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-27.616666666666664</v>
      </c>
      <c r="AN41">
        <f ca="1">IF(ISERROR(INDIRECT(ADDRESS(ROW(AN35),COLUMN(AN35)-11))),"n/a",IF(ISNUMBER(INDIRECT(ADDRESS(ROW(AN35),COLUMN(AN35)-11))),Calculations!$C$6*AVERAGE(AC35:AN35),"n/a"))</f>
        <v>-28.34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-30.439999999999998</v>
      </c>
      <c r="AU41">
        <f ca="1">IF(ISERROR(INDIRECT(ADDRESS(ROW(AU35),COLUMN(AU35)-11))),"n/a",IF(ISNUMBER(INDIRECT(ADDRESS(ROW(AU35),COLUMN(AU35)-11))),Calculations!$C$6*AVERAGE(AJ35:AU35),"n/a"))</f>
        <v>-30.786666666666662</v>
      </c>
      <c r="AV41">
        <f ca="1">IF(ISERROR(INDIRECT(ADDRESS(ROW(AV35),COLUMN(AV35)-11))),"n/a",IF(ISNUMBER(INDIRECT(ADDRESS(ROW(AV35),COLUMN(AV35)-11))),Calculations!$C$6*AVERAGE(AK35:AV35),"n/a"))</f>
        <v>-30.36333333333333</v>
      </c>
      <c r="AW41">
        <f ca="1">IF(ISERROR(INDIRECT(ADDRESS(ROW(AW35),COLUMN(AW35)-11))),"n/a",IF(ISNUMBER(INDIRECT(ADDRESS(ROW(AW35),COLUMN(AW35)-11))),Calculations!$C$6*AVERAGE(AL35:AW35),"n/a"))</f>
        <v>-30.006666666666661</v>
      </c>
      <c r="AX41">
        <f ca="1">IF(ISERROR(INDIRECT(ADDRESS(ROW(AX35),COLUMN(AX35)-11))),"n/a",IF(ISNUMBER(INDIRECT(ADDRESS(ROW(AX35),COLUMN(AX35)-11))),Calculations!$C$6*AVERAGE(AM35:AX35),"n/a"))</f>
        <v>-29.193333333333328</v>
      </c>
      <c r="AY41">
        <f ca="1">IF(ISERROR(INDIRECT(ADDRESS(ROW(AY35),COLUMN(AY35)-11))),"n/a",IF(ISNUMBER(INDIRECT(ADDRESS(ROW(AY35),COLUMN(AY35)-11))),Calculations!$C$6*AVERAGE(AN35:AY35),"n/a"))</f>
        <v>-28.103333333333332</v>
      </c>
      <c r="AZ41">
        <f ca="1">IF(ISERROR(INDIRECT(ADDRESS(ROW(AZ35),COLUMN(AZ35)-11))),"n/a",IF(ISNUMBER(INDIRECT(ADDRESS(ROW(AZ35),COLUMN(AZ35)-11))),Calculations!$C$6*AVERAGE(AO35:AZ35),"n/a"))</f>
        <v>-27.06</v>
      </c>
      <c r="BA41">
        <f ca="1">IF(ISERROR(INDIRECT(ADDRESS(ROW(BA35),COLUMN(BA35)-11))),"n/a",IF(ISNUMBER(INDIRECT(ADDRESS(ROW(BA35),COLUMN(BA35)-11))),Calculations!$C$6*AVERAGE(AP35:BA35),"n/a"))</f>
        <v>-26.09</v>
      </c>
      <c r="BB41">
        <f ca="1">IF(ISERROR(INDIRECT(ADDRESS(ROW(BB35),COLUMN(BB35)-11))),"n/a",IF(ISNUMBER(INDIRECT(ADDRESS(ROW(BB35),COLUMN(BB35)-11))),Calculations!$C$6*AVERAGE(AQ35:BB35),"n/a"))</f>
        <v>-25.083333333333329</v>
      </c>
      <c r="BC41">
        <f ca="1">IF(ISERROR(INDIRECT(ADDRESS(ROW(BC35),COLUMN(BC35)-11))),"n/a",IF(ISNUMBER(INDIRECT(ADDRESS(ROW(BC35),COLUMN(BC35)-11))),Calculations!$C$6*AVERAGE(AR35:BC35),"n/a"))</f>
        <v>-23.883333333333336</v>
      </c>
      <c r="BD41">
        <f ca="1">IF(ISERROR(INDIRECT(ADDRESS(ROW(BD35),COLUMN(BD35)-11))),"n/a",IF(ISNUMBER(INDIRECT(ADDRESS(ROW(BD35),COLUMN(BD35)-11))),Calculations!$C$6*AVERAGE(AS35:BD35),"n/a"))</f>
        <v>-23.86</v>
      </c>
      <c r="BE41">
        <f ca="1">IF(ISERROR(INDIRECT(ADDRESS(ROW(BE35),COLUMN(BE35)-11))),"n/a",IF(ISNUMBER(INDIRECT(ADDRESS(ROW(BE35),COLUMN(BE35)-11))),Calculations!$C$6*AVERAGE(AT35:BE35),"n/a"))</f>
        <v>-23.88666666666667</v>
      </c>
      <c r="BF41">
        <f ca="1">IF(ISERROR(INDIRECT(ADDRESS(ROW(BF35),COLUMN(BF35)-11))),"n/a",IF(ISNUMBER(INDIRECT(ADDRESS(ROW(BF35),COLUMN(BF35)-11))),Calculations!$C$6*AVERAGE(AU35:BF35),"n/a"))</f>
        <v>-23.740000000000009</v>
      </c>
      <c r="BG41">
        <f ca="1">IF(ISERROR(INDIRECT(ADDRESS(ROW(BG35),COLUMN(BG35)-11))),"n/a",IF(ISNUMBER(INDIRECT(ADDRESS(ROW(BG35),COLUMN(BG35)-11))),Calculations!$C$6*AVERAGE(AV35:BG35),"n/a"))</f>
        <v>-24.056666666666672</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-27.090000000000003</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-29.300000000000008</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v>
      </c>
      <c r="BS41">
        <f ca="1">IF(ISERROR(INDIRECT(ADDRESS(ROW(BS35),COLUMN(BS35)-11))),"n/a",IF(ISNUMBER(INDIRECT(ADDRESS(ROW(BS35),COLUMN(BS35)-11))),Calculations!$C$6*AVERAGE(BH35:BS35),"n/a"))</f>
        <v>-33.18</v>
      </c>
      <c r="BT41">
        <f ca="1">IF(ISERROR(INDIRECT(ADDRESS(ROW(BT35),COLUMN(BT35)-11))),"n/a",IF(ISNUMBER(INDIRECT(ADDRESS(ROW(BT35),COLUMN(BT35)-11))),Calculations!$C$6*AVERAGE(BI35:BT35),"n/a"))</f>
        <v>-34.116666666666667</v>
      </c>
      <c r="BU41">
        <f ca="1">IF(ISERROR(INDIRECT(ADDRESS(ROW(BU35),COLUMN(BU35)-11))),"n/a",IF(ISNUMBER(INDIRECT(ADDRESS(ROW(BU35),COLUMN(BU35)-11))),Calculations!$C$6*AVERAGE(BJ35:BU35),"n/a"))</f>
        <v>-35.61333333333333</v>
      </c>
      <c r="BV41">
        <f ca="1">IF(ISERROR(INDIRECT(ADDRESS(ROW(BV35),COLUMN(BV35)-11))),"n/a",IF(ISNUMBER(INDIRECT(ADDRESS(ROW(BV35),COLUMN(BV35)-11))),Calculations!$C$6*AVERAGE(BK35:BV35),"n/a"))</f>
        <v>-36.9</v>
      </c>
      <c r="BW41">
        <f ca="1">IF(ISERROR(INDIRECT(ADDRESS(ROW(BW35),COLUMN(BW35)-11))),"n/a",IF(ISNUMBER(INDIRECT(ADDRESS(ROW(BW35),COLUMN(BW35)-11))),Calculations!$C$6*AVERAGE(BL35:BW35),"n/a"))</f>
        <v>-37.909999999999997</v>
      </c>
      <c r="BX41">
        <f ca="1">IF(ISERROR(INDIRECT(ADDRESS(ROW(BX35),COLUMN(BX35)-11))),"n/a",IF(ISNUMBER(INDIRECT(ADDRESS(ROW(BX35),COLUMN(BX35)-11))),Calculations!$C$6*AVERAGE(BM35:BX35),"n/a"))</f>
        <v>-39.220000000000006</v>
      </c>
      <c r="BY41">
        <f ca="1">IF(ISERROR(INDIRECT(ADDRESS(ROW(BY35),COLUMN(BY35)-11))),"n/a",IF(ISNUMBER(INDIRECT(ADDRESS(ROW(BY35),COLUMN(BY35)-11))),Calculations!$C$6*AVERAGE(BN35:BY35),"n/a"))</f>
        <v>-40.666666666666671</v>
      </c>
      <c r="BZ41">
        <f ca="1">IF(ISERROR(INDIRECT(ADDRESS(ROW(BZ35),COLUMN(BZ35)-11))),"n/a",IF(ISNUMBER(INDIRECT(ADDRESS(ROW(BZ35),COLUMN(BZ35)-11))),Calculations!$C$6*AVERAGE(BO35:BZ35),"n/a"))</f>
        <v>-42.38</v>
      </c>
      <c r="CA41">
        <f ca="1">IF(ISERROR(INDIRECT(ADDRESS(ROW(CA35),COLUMN(CA35)-11))),"n/a",IF(ISNUMBER(INDIRECT(ADDRESS(ROW(CA35),COLUMN(CA35)-11))),Calculations!$C$6*AVERAGE(BP35:CA35),"n/a"))</f>
        <v>-43.990000000000009</v>
      </c>
      <c r="CB41">
        <f ca="1">IF(ISERROR(INDIRECT(ADDRESS(ROW(CB35),COLUMN(CB35)-11))),"n/a",IF(ISNUMBER(INDIRECT(ADDRESS(ROW(CB35),COLUMN(CB35)-11))),Calculations!$C$6*AVERAGE(BQ35:CB35),"n/a"))</f>
        <v>-45.096666666666671</v>
      </c>
      <c r="CC41">
        <f ca="1">IF(ISERROR(INDIRECT(ADDRESS(ROW(CC35),COLUMN(CC35)-11))),"n/a",IF(ISNUMBER(INDIRECT(ADDRESS(ROW(CC35),COLUMN(CC35)-11))),Calculations!$C$6*AVERAGE(BR35:CC35),"n/a"))</f>
        <v>-46.013333333333343</v>
      </c>
      <c r="CD41">
        <f ca="1">IF(ISERROR(INDIRECT(ADDRESS(ROW(CD35),COLUMN(CD35)-11))),"n/a",IF(ISNUMBER(INDIRECT(ADDRESS(ROW(CD35),COLUMN(CD35)-11))),Calculations!$C$6*AVERAGE(BS35:CD35),"n/a"))</f>
        <v>-46.533333333333331</v>
      </c>
      <c r="CE41">
        <f ca="1">IF(ISERROR(INDIRECT(ADDRESS(ROW(CE35),COLUMN(CE35)-11))),"n/a",IF(ISNUMBER(INDIRECT(ADDRESS(ROW(CE35),COLUMN(CE35)-11))),Calculations!$C$6*AVERAGE(BT35:CE35),"n/a"))</f>
        <v>-46.993333333333339</v>
      </c>
      <c r="CF41">
        <f ca="1">IF(ISERROR(INDIRECT(ADDRESS(ROW(CF35),COLUMN(CF35)-11))),"n/a",IF(ISNUMBER(INDIRECT(ADDRESS(ROW(CF35),COLUMN(CF35)-11))),Calculations!$C$6*AVERAGE(BU35:CF35),"n/a"))</f>
        <v>-47.16</v>
      </c>
      <c r="CG41">
        <f ca="1">IF(ISERROR(INDIRECT(ADDRESS(ROW(CG35),COLUMN(CG35)-11))),"n/a",IF(ISNUMBER(INDIRECT(ADDRESS(ROW(CG35),COLUMN(CG35)-11))),Calculations!$C$6*AVERAGE(BV35:CG35),"n/a"))</f>
        <v>-47.283333333333346</v>
      </c>
      <c r="CH41">
        <f ca="1">IF(ISERROR(INDIRECT(ADDRESS(ROW(CH35),COLUMN(CH35)-11))),"n/a",IF(ISNUMBER(INDIRECT(ADDRESS(ROW(CH35),COLUMN(CH35)-11))),Calculations!$C$6*AVERAGE(BW35:CH35),"n/a"))</f>
        <v>-47.553333333333335</v>
      </c>
      <c r="CI41">
        <f ca="1">IF(ISERROR(INDIRECT(ADDRESS(ROW(CI35),COLUMN(CI35)-11))),"n/a",IF(ISNUMBER(INDIRECT(ADDRESS(ROW(CI35),COLUMN(CI35)-11))),Calculations!$C$6*AVERAGE(BX35:CI35),"n/a"))</f>
        <v>-47.796666666666667</v>
      </c>
      <c r="CJ41">
        <f ca="1">IF(ISERROR(INDIRECT(ADDRESS(ROW(CJ35),COLUMN(CJ35)-11))),"n/a",IF(ISNUMBER(INDIRECT(ADDRESS(ROW(CJ35),COLUMN(CJ35)-11))),Calculations!$C$6*AVERAGE(BY35:CJ35),"n/a"))</f>
        <v>-47.650000000000006</v>
      </c>
      <c r="CK41">
        <f ca="1">IF(ISERROR(INDIRECT(ADDRESS(ROW(CK35),COLUMN(CK35)-11))),"n/a",IF(ISNUMBER(INDIRECT(ADDRESS(ROW(CK35),COLUMN(CK35)-11))),Calculations!$C$6*AVERAGE(BZ35:CK35),"n/a"))</f>
        <v>-47.210000000000008</v>
      </c>
      <c r="CL41">
        <f ca="1">IF(ISERROR(INDIRECT(ADDRESS(ROW(CL35),COLUMN(CL35)-11))),"n/a",IF(ISNUMBER(INDIRECT(ADDRESS(ROW(CL35),COLUMN(CL35)-11))),Calculations!$C$6*AVERAGE(CA35:CL35),"n/a"))</f>
        <v>-46.616666666666674</v>
      </c>
      <c r="CM41">
        <f ca="1">IF(ISERROR(INDIRECT(ADDRESS(ROW(CM35),COLUMN(CM35)-11))),"n/a",IF(ISNUMBER(INDIRECT(ADDRESS(ROW(CM35),COLUMN(CM35)-11))),Calculations!$C$6*AVERAGE(CB35:CM35),"n/a"))</f>
        <v>-46.36</v>
      </c>
      <c r="CN41">
        <f ca="1">IF(ISERROR(INDIRECT(ADDRESS(ROW(CN35),COLUMN(CN35)-11))),"n/a",IF(ISNUMBER(INDIRECT(ADDRESS(ROW(CN35),COLUMN(CN35)-11))),Calculations!$C$6*AVERAGE(CC35:CN35),"n/a"))</f>
        <v>-46.629999999999995</v>
      </c>
      <c r="CO41">
        <f ca="1">IF(ISERROR(INDIRECT(ADDRESS(ROW(CO35),COLUMN(CO35)-11))),"n/a",IF(ISNUMBER(INDIRECT(ADDRESS(ROW(CO35),COLUMN(CO35)-11))),Calculations!$C$6*AVERAGE(CD35:CO35),"n/a"))</f>
        <v>-46.886666666666656</v>
      </c>
      <c r="CP41">
        <f ca="1">IF(ISERROR(INDIRECT(ADDRESS(ROW(CP35),COLUMN(CP35)-11))),"n/a",IF(ISNUMBER(INDIRECT(ADDRESS(ROW(CP35),COLUMN(CP35)-11))),Calculations!$C$6*AVERAGE(CE35:CP35),"n/a"))</f>
        <v>-47.489999999999995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-49.35</v>
      </c>
      <c r="CS41">
        <f ca="1">IF(ISERROR(INDIRECT(ADDRESS(ROW(CS35),COLUMN(CS35)-11))),"n/a",IF(ISNUMBER(INDIRECT(ADDRESS(ROW(CS35),COLUMN(CS35)-11))),Calculations!$C$6*AVERAGE(CH35:CS35),"n/a"))</f>
        <v>-50.043333333333344</v>
      </c>
      <c r="CT41">
        <f ca="1">IF(ISERROR(INDIRECT(ADDRESS(ROW(CT35),COLUMN(CT35)-11))),"n/a",IF(ISNUMBER(INDIRECT(ADDRESS(ROW(CT35),COLUMN(CT35)-11))),Calculations!$C$6*AVERAGE(CI35:CT35),"n/a"))</f>
        <v>-51.813333333333347</v>
      </c>
      <c r="CU41">
        <f ca="1">IF(ISERROR(INDIRECT(ADDRESS(ROW(CU35),COLUMN(CU35)-11))),"n/a",IF(ISNUMBER(INDIRECT(ADDRESS(ROW(CU35),COLUMN(CU35)-11))),Calculations!$C$6*AVERAGE(CJ35:CU35),"n/a"))</f>
        <v>-52.953333333333347</v>
      </c>
      <c r="CV41">
        <f ca="1">IF(ISERROR(INDIRECT(ADDRESS(ROW(CV35),COLUMN(CV35)-11))),"n/a",IF(ISNUMBER(INDIRECT(ADDRESS(ROW(CV35),COLUMN(CV35)-11))),Calculations!$C$6*AVERAGE(CK35:CV35),"n/a"))</f>
        <v>-54.523333333333341</v>
      </c>
      <c r="CW41">
        <f ca="1">IF(ISERROR(INDIRECT(ADDRESS(ROW(CW35),COLUMN(CW35)-11))),"n/a",IF(ISNUMBER(INDIRECT(ADDRESS(ROW(CW35),COLUMN(CW35)-11))),Calculations!$C$6*AVERAGE(CL35:CW35),"n/a"))</f>
        <v>-56.586666666666673</v>
      </c>
      <c r="CX41">
        <f ca="1">IF(ISERROR(INDIRECT(ADDRESS(ROW(CX35),COLUMN(CX35)-11))),"n/a",IF(ISNUMBER(INDIRECT(ADDRESS(ROW(CX35),COLUMN(CX35)-11))),Calculations!$C$6*AVERAGE(CM35:CX35),"n/a"))</f>
        <v>-58.936666666666667</v>
      </c>
      <c r="CY41">
        <f ca="1">IF(ISERROR(INDIRECT(ADDRESS(ROW(CY35),COLUMN(CY35)-11))),"n/a",IF(ISNUMBER(INDIRECT(ADDRESS(ROW(CY35),COLUMN(CY35)-11))),Calculations!$C$6*AVERAGE(CN35:CY35),"n/a"))</f>
        <v>-61.029999999999987</v>
      </c>
      <c r="CZ41">
        <f ca="1">IF(ISERROR(INDIRECT(ADDRESS(ROW(CZ35),COLUMN(CZ35)-11))),"n/a",IF(ISNUMBER(INDIRECT(ADDRESS(ROW(CZ35),COLUMN(CZ35)-11))),Calculations!$C$6*AVERAGE(CO35:CZ35),"n/a"))</f>
        <v>-62.95</v>
      </c>
      <c r="DA41">
        <f ca="1">IF(ISERROR(INDIRECT(ADDRESS(ROW(DA35),COLUMN(DA35)-11))),"n/a",IF(ISNUMBER(INDIRECT(ADDRESS(ROW(DA35),COLUMN(DA35)-11))),Calculations!$C$6*AVERAGE(CP35:DA35),"n/a"))</f>
        <v>-65.246666666666655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-70.920000000000016</v>
      </c>
      <c r="DE41">
        <f ca="1">IF(ISERROR(INDIRECT(ADDRESS(ROW(DE35),COLUMN(DE35)-11))),"n/a",IF(ISNUMBER(INDIRECT(ADDRESS(ROW(DE35),COLUMN(DE35)-11))),Calculations!$C$6*AVERAGE(CT35:DE35),"n/a"))</f>
        <v>-73.093333333333348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-81.016666666666694</v>
      </c>
      <c r="DK41">
        <f ca="1">IF(ISERROR(INDIRECT(ADDRESS(ROW(DK35),COLUMN(DK35)-11))),"n/a",IF(ISNUMBER(INDIRECT(ADDRESS(ROW(DK35),COLUMN(DK35)-11))),Calculations!$C$6*AVERAGE(CZ35:DK35),"n/a"))</f>
        <v>-81.873333333333335</v>
      </c>
      <c r="DL41">
        <f ca="1">IF(ISERROR(INDIRECT(ADDRESS(ROW(DL35),COLUMN(DL35)-11))),"n/a",IF(ISNUMBER(INDIRECT(ADDRESS(ROW(DL35),COLUMN(DL35)-11))),Calculations!$C$6*AVERAGE(DA35:DL35),"n/a"))</f>
        <v>-82.723333333333358</v>
      </c>
      <c r="DM41">
        <f ca="1">IF(ISERROR(INDIRECT(ADDRESS(ROW(DM35),COLUMN(DM35)-11))),"n/a",IF(ISNUMBER(INDIRECT(ADDRESS(ROW(DM35),COLUMN(DM35)-11))),Calculations!$C$6*AVERAGE(DB35:DM35),"n/a"))</f>
        <v>-83.550000000000011</v>
      </c>
      <c r="DN41">
        <f ca="1">IF(ISERROR(INDIRECT(ADDRESS(ROW(DN35),COLUMN(DN35)-11))),"n/a",IF(ISNUMBER(INDIRECT(ADDRESS(ROW(DN35),COLUMN(DN35)-11))),Calculations!$C$6*AVERAGE(DC35:DN35),"n/a"))</f>
        <v>-84.356666666666698</v>
      </c>
      <c r="DO41">
        <f ca="1">IF(ISERROR(INDIRECT(ADDRESS(ROW(DO35),COLUMN(DO35)-11))),"n/a",IF(ISNUMBER(INDIRECT(ADDRESS(ROW(DO35),COLUMN(DO35)-11))),Calculations!$C$6*AVERAGE(DD35:DO35),"n/a"))</f>
        <v>-85.29000000000002</v>
      </c>
      <c r="DP41">
        <f ca="1">IF(ISERROR(INDIRECT(ADDRESS(ROW(DP35),COLUMN(DP35)-11))),"n/a",IF(ISNUMBER(INDIRECT(ADDRESS(ROW(DP35),COLUMN(DP35)-11))),Calculations!$C$6*AVERAGE(DE35:DP35),"n/a"))</f>
        <v>-85.770000000000024</v>
      </c>
      <c r="DQ41">
        <f ca="1">IF(ISERROR(INDIRECT(ADDRESS(ROW(DQ35),COLUMN(DQ35)-11))),"n/a",IF(ISNUMBER(INDIRECT(ADDRESS(ROW(DQ35),COLUMN(DQ35)-11))),Calculations!$C$6*AVERAGE(DF35:DQ35),"n/a"))</f>
        <v>-86.350000000000023</v>
      </c>
      <c r="DR41">
        <f ca="1">IF(ISERROR(INDIRECT(ADDRESS(ROW(DR35),COLUMN(DR35)-11))),"n/a",IF(ISNUMBER(INDIRECT(ADDRESS(ROW(DR35),COLUMN(DR35)-11))),Calculations!$C$6*AVERAGE(DG35:DR35),"n/a"))</f>
        <v>-86.99666666666667</v>
      </c>
      <c r="DS41">
        <f ca="1">IF(ISERROR(INDIRECT(ADDRESS(ROW(DS35),COLUMN(DS35)-11))),"n/a",IF(ISNUMBER(INDIRECT(ADDRESS(ROW(DS35),COLUMN(DS35)-11))),Calculations!$C$6*AVERAGE(DH35:DS35),"n/a"))</f>
        <v>-87.976666666666688</v>
      </c>
      <c r="DT41">
        <f ca="1">IF(ISERROR(INDIRECT(ADDRESS(ROW(DT35),COLUMN(DT35)-11))),"n/a",IF(ISNUMBER(INDIRECT(ADDRESS(ROW(DT35),COLUMN(DT35)-11))),Calculations!$C$6*AVERAGE(DI35:DT35),"n/a"))</f>
        <v>-88.763333333333321</v>
      </c>
      <c r="DU41">
        <f ca="1">IF(ISERROR(INDIRECT(ADDRESS(ROW(DU35),COLUMN(DU35)-11))),"n/a",IF(ISNUMBER(INDIRECT(ADDRESS(ROW(DU35),COLUMN(DU35)-11))),Calculations!$C$6*AVERAGE(DJ35:DU35),"n/a"))</f>
        <v>-88.529999999999987</v>
      </c>
      <c r="DV41">
        <f ca="1">IF(ISERROR(INDIRECT(ADDRESS(ROW(DV35),COLUMN(DV35)-11))),"n/a",IF(ISNUMBER(INDIRECT(ADDRESS(ROW(DV35),COLUMN(DV35)-11))),Calculations!$C$6*AVERAGE(DK35:DV35),"n/a"))</f>
        <v>-88.710000000000008</v>
      </c>
      <c r="DW41">
        <f ca="1">IF(ISERROR(INDIRECT(ADDRESS(ROW(DW35),COLUMN(DW35)-11))),"n/a",IF(ISNUMBER(INDIRECT(ADDRESS(ROW(DW35),COLUMN(DW35)-11))),Calculations!$C$6*AVERAGE(DL35:DW35),"n/a"))</f>
        <v>-87.763333333333335</v>
      </c>
      <c r="DX41">
        <f ca="1">IF(ISERROR(INDIRECT(ADDRESS(ROW(DX35),COLUMN(DX35)-11))),"n/a",IF(ISNUMBER(INDIRECT(ADDRESS(ROW(DX35),COLUMN(DX35)-11))),Calculations!$C$6*AVERAGE(DM35:DX35),"n/a"))</f>
        <v>-86.733333333333348</v>
      </c>
      <c r="DY41">
        <f ca="1">IF(ISERROR(INDIRECT(ADDRESS(ROW(DY35),COLUMN(DY35)-11))),"n/a",IF(ISNUMBER(INDIRECT(ADDRESS(ROW(DY35),COLUMN(DY35)-11))),Calculations!$C$6*AVERAGE(DN35:DY35),"n/a"))</f>
        <v>-84.850000000000009</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-75.429999999999993</v>
      </c>
      <c r="ED41">
        <f ca="1">IF(ISERROR(INDIRECT(ADDRESS(ROW(ED35),COLUMN(ED35)-11))),"n/a",IF(ISNUMBER(INDIRECT(ADDRESS(ROW(ED35),COLUMN(ED35)-11))),Calculations!$C$6*AVERAGE(DS35:ED35),"n/a"))</f>
        <v>-73.679999999999993</v>
      </c>
      <c r="EE41">
        <f ca="1">IF(ISERROR(INDIRECT(ADDRESS(ROW(EE35),COLUMN(EE35)-11))),"n/a",IF(ISNUMBER(INDIRECT(ADDRESS(ROW(EE35),COLUMN(EE35)-11))),Calculations!$C$6*AVERAGE(DT35:EE35),"n/a"))</f>
        <v>-72.236666666666665</v>
      </c>
      <c r="EF41">
        <f ca="1">IF(ISERROR(INDIRECT(ADDRESS(ROW(EF35),COLUMN(EF35)-11))),"n/a",IF(ISNUMBER(INDIRECT(ADDRESS(ROW(EF35),COLUMN(EF35)-11))),Calculations!$C$6*AVERAGE(DU35:EF35),"n/a"))</f>
        <v>-70.736666666666665</v>
      </c>
      <c r="EG41">
        <f ca="1">IF(ISERROR(INDIRECT(ADDRESS(ROW(EG35),COLUMN(EG35)-11))),"n/a",IF(ISNUMBER(INDIRECT(ADDRESS(ROW(EG35),COLUMN(EG35)-11))),Calculations!$C$6*AVERAGE(DV35:EG35),"n/a"))</f>
        <v>-70.566666666666663</v>
      </c>
      <c r="EH41">
        <f ca="1">IF(ISERROR(INDIRECT(ADDRESS(ROW(EH35),COLUMN(EH35)-11))),"n/a",IF(ISNUMBER(INDIRECT(ADDRESS(ROW(EH35),COLUMN(EH35)-11))),Calculations!$C$6*AVERAGE(DW35:EH35),"n/a"))</f>
        <v>-71.076666666666682</v>
      </c>
      <c r="EI41">
        <f ca="1">IF(ISERROR(INDIRECT(ADDRESS(ROW(EI35),COLUMN(EI35)-11))),"n/a",IF(ISNUMBER(INDIRECT(ADDRESS(ROW(EI35),COLUMN(EI35)-11))),Calculations!$C$6*AVERAGE(DX35:EI35),"n/a"))</f>
        <v>-73.14</v>
      </c>
      <c r="EJ41">
        <f ca="1">IF(ISERROR(INDIRECT(ADDRESS(ROW(EJ35),COLUMN(EJ35)-11))),"n/a",IF(ISNUMBER(INDIRECT(ADDRESS(ROW(EJ35),COLUMN(EJ35)-11))),Calculations!$C$6*AVERAGE(DY35:EJ35),"n/a"))</f>
        <v>-76.066666666666663</v>
      </c>
      <c r="EK41">
        <f ca="1">IF(ISERROR(INDIRECT(ADDRESS(ROW(EK35),COLUMN(EK35)-11))),"n/a",IF(ISNUMBER(INDIRECT(ADDRESS(ROW(EK35),COLUMN(EK35)-11))),Calculations!$C$6*AVERAGE(DZ35:EK35),"n/a"))</f>
        <v>-80.366666666666688</v>
      </c>
      <c r="EL41">
        <f ca="1">IF(ISERROR(INDIRECT(ADDRESS(ROW(EL35),COLUMN(EL35)-11))),"n/a",IF(ISNUMBER(INDIRECT(ADDRESS(ROW(EL35),COLUMN(EL35)-11))),Calculations!$C$6*AVERAGE(EA35:EL35),"n/a"))</f>
        <v>-85.406666666666666</v>
      </c>
      <c r="EM41">
        <f ca="1">IF(ISERROR(INDIRECT(ADDRESS(ROW(EM35),COLUMN(EM35)-11))),"n/a",IF(ISNUMBER(INDIRECT(ADDRESS(ROW(EM35),COLUMN(EM35)-11))),Calculations!$C$6*AVERAGE(EB35:EM35),"n/a"))</f>
        <v>-92.966666666666669</v>
      </c>
      <c r="EN41">
        <f ca="1">IF(ISERROR(INDIRECT(ADDRESS(ROW(EN35),COLUMN(EN35)-11))),"n/a",IF(ISNUMBER(INDIRECT(ADDRESS(ROW(EN35),COLUMN(EN35)-11))),Calculations!$C$6*AVERAGE(EC35:EN35),"n/a"))</f>
        <v>-99.933333333333337</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-114.42000000000002</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-129.61333333333332</v>
      </c>
      <c r="ES41">
        <f ca="1">IF(ISERROR(INDIRECT(ADDRESS(ROW(ES35),COLUMN(ES35)-11))),"n/a",IF(ISNUMBER(INDIRECT(ADDRESS(ROW(ES35),COLUMN(ES35)-11))),Calculations!$C$6*AVERAGE(EH35:ES35),"n/a"))</f>
        <v>-137.37</v>
      </c>
      <c r="ET41">
        <f ca="1">IF(ISERROR(INDIRECT(ADDRESS(ROW(ET35),COLUMN(ET35)-11))),"n/a",IF(ISNUMBER(INDIRECT(ADDRESS(ROW(ET35),COLUMN(ET35)-11))),Calculations!$C$6*AVERAGE(EI35:ET35),"n/a"))</f>
        <v>-143.14333333333332</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-156.13</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-152.79999999999998</v>
      </c>
      <c r="FA41">
        <f ca="1">IF(ISERROR(INDIRECT(ADDRESS(ROW(FA35),COLUMN(FA35)-11))),"n/a",IF(ISNUMBER(INDIRECT(ADDRESS(ROW(FA35),COLUMN(FA35)-11))),Calculations!$C$6*AVERAGE(EP35:FA35),"n/a"))</f>
        <v>-149.44</v>
      </c>
      <c r="FB41">
        <f ca="1">IF(ISERROR(INDIRECT(ADDRESS(ROW(FB35),COLUMN(FB35)-11))),"n/a",IF(ISNUMBER(INDIRECT(ADDRESS(ROW(FB35),COLUMN(FB35)-11))),Calculations!$C$6*AVERAGE(EQ35:FB35),"n/a"))</f>
        <v>-141.43</v>
      </c>
      <c r="FC41">
        <f ca="1">IF(ISERROR(INDIRECT(ADDRESS(ROW(FC35),COLUMN(FC35)-11))),"n/a",IF(ISNUMBER(INDIRECT(ADDRESS(ROW(FC35),COLUMN(FC35)-11))),Calculations!$C$6*AVERAGE(ER35:FC35),"n/a"))</f>
        <v>-133.08333333333334</v>
      </c>
      <c r="FD41">
        <f ca="1">IF(ISERROR(INDIRECT(ADDRESS(ROW(FD35),COLUMN(FD35)-11))),"n/a",IF(ISNUMBER(INDIRECT(ADDRESS(ROW(FD35),COLUMN(FD35)-11))),Calculations!$C$6*AVERAGE(ES35:FD35),"n/a"))</f>
        <v>-125.11666666666666</v>
      </c>
      <c r="FE41">
        <f ca="1">IF(ISERROR(INDIRECT(ADDRESS(ROW(FE35),COLUMN(FE35)-11))),"n/a",IF(ISNUMBER(INDIRECT(ADDRESS(ROW(FE35),COLUMN(FE35)-11))),Calculations!$C$6*AVERAGE(ET35:FE35),"n/a"))</f>
        <v>-116.91999999999999</v>
      </c>
      <c r="FF41">
        <f ca="1">IF(ISERROR(INDIRECT(ADDRESS(ROW(FF35),COLUMN(FF35)-11))),"n/a",IF(ISNUMBER(INDIRECT(ADDRESS(ROW(FF35),COLUMN(FF35)-11))),Calculations!$C$6*AVERAGE(EU35:FF35),"n/a"))</f>
        <v>-111.06666666666663</v>
      </c>
      <c r="FG41">
        <f ca="1">IF(ISERROR(INDIRECT(ADDRESS(ROW(FG35),COLUMN(FG35)-11))),"n/a",IF(ISNUMBER(INDIRECT(ADDRESS(ROW(FG35),COLUMN(FG35)-11))),Calculations!$C$6*AVERAGE(EV35:FG35),"n/a"))</f>
        <v>-105.60666666666664</v>
      </c>
      <c r="FH41">
        <f ca="1">IF(ISERROR(INDIRECT(ADDRESS(ROW(FH35),COLUMN(FH35)-11))),"n/a",IF(ISNUMBER(INDIRECT(ADDRESS(ROW(FH35),COLUMN(FH35)-11))),Calculations!$C$6*AVERAGE(EW35:FH35),"n/a"))</f>
        <v>-100.55333333333333</v>
      </c>
      <c r="FI41">
        <f ca="1">IF(ISERROR(INDIRECT(ADDRESS(ROW(FI35),COLUMN(FI35)-11))),"n/a",IF(ISNUMBER(INDIRECT(ADDRESS(ROW(FI35),COLUMN(FI35)-11))),Calculations!$C$6*AVERAGE(EX35:FI35),"n/a"))</f>
        <v>-97.276666666666657</v>
      </c>
      <c r="FJ41">
        <f ca="1">IF(ISERROR(INDIRECT(ADDRESS(ROW(FJ35),COLUMN(FJ35)-11))),"n/a",IF(ISNUMBER(INDIRECT(ADDRESS(ROW(FJ35),COLUMN(FJ35)-11))),Calculations!$C$6*AVERAGE(EY35:FJ35),"n/a"))</f>
        <v>-94.986666666666679</v>
      </c>
      <c r="FK41">
        <f ca="1">IF(ISERROR(INDIRECT(ADDRESS(ROW(FK35),COLUMN(FK35)-11))),"n/a",IF(ISNUMBER(INDIRECT(ADDRESS(ROW(FK35),COLUMN(FK35)-11))),Calculations!$C$6*AVERAGE(EZ35:FK35),"n/a"))</f>
        <v>-94.5</v>
      </c>
      <c r="FL41">
        <f ca="1">IF(ISERROR(INDIRECT(ADDRESS(ROW(FL35),COLUMN(FL35)-11))),"n/a",IF(ISNUMBER(INDIRECT(ADDRESS(ROW(FL35),COLUMN(FL35)-11))),Calculations!$C$6*AVERAGE(FA35:FL35),"n/a"))</f>
        <v>-94.440000000000012</v>
      </c>
      <c r="FM41">
        <f ca="1">IF(ISERROR(INDIRECT(ADDRESS(ROW(FM35),COLUMN(FM35)-11))),"n/a",IF(ISNUMBER(INDIRECT(ADDRESS(ROW(FM35),COLUMN(FM35)-11))),Calculations!$C$6*AVERAGE(FB35:FM35),"n/a"))</f>
        <v>-93.9</v>
      </c>
      <c r="FN41">
        <f ca="1">IF(ISERROR(INDIRECT(ADDRESS(ROW(FN35),COLUMN(FN35)-11))),"n/a",IF(ISNUMBER(INDIRECT(ADDRESS(ROW(FN35),COLUMN(FN35)-11))),Calculations!$C$6*AVERAGE(FC35:FN35),"n/a"))</f>
        <v>-98.046666666666681</v>
      </c>
      <c r="FO41">
        <f ca="1">IF(ISERROR(INDIRECT(ADDRESS(ROW(FO35),COLUMN(FO35)-11))),"n/a",IF(ISNUMBER(INDIRECT(ADDRESS(ROW(FO35),COLUMN(FO35)-11))),Calculations!$C$6*AVERAGE(FD35:FO35),"n/a"))</f>
        <v>-102.85333333333331</v>
      </c>
      <c r="FP41">
        <f ca="1">IF(ISERROR(INDIRECT(ADDRESS(ROW(FP35),COLUMN(FP35)-11))),"n/a",IF(ISNUMBER(INDIRECT(ADDRESS(ROW(FP35),COLUMN(FP35)-11))),Calculations!$C$6*AVERAGE(FE35:FP35),"n/a"))</f>
        <v>-107.39999999999998</v>
      </c>
      <c r="FQ41">
        <f ca="1">IF(ISERROR(INDIRECT(ADDRESS(ROW(FQ35),COLUMN(FQ35)-11))),"n/a",IF(ISNUMBER(INDIRECT(ADDRESS(ROW(FQ35),COLUMN(FQ35)-11))),Calculations!$C$6*AVERAGE(FF35:FQ35),"n/a"))</f>
        <v>-111.80666666666667</v>
      </c>
      <c r="FR41">
        <f ca="1">IF(ISERROR(INDIRECT(ADDRESS(ROW(FR35),COLUMN(FR35)-11))),"n/a",IF(ISNUMBER(INDIRECT(ADDRESS(ROW(FR35),COLUMN(FR35)-11))),Calculations!$C$6*AVERAGE(FG35:FR35),"n/a"))</f>
        <v>-115.09333333333332</v>
      </c>
      <c r="FS41">
        <f ca="1">IF(ISERROR(INDIRECT(ADDRESS(ROW(FS35),COLUMN(FS35)-11))),"n/a",IF(ISNUMBER(INDIRECT(ADDRESS(ROW(FS35),COLUMN(FS35)-11))),Calculations!$C$6*AVERAGE(FH35:FS35),"n/a"))</f>
        <v>-118.46000000000002</v>
      </c>
      <c r="FT41">
        <f ca="1">IF(ISERROR(INDIRECT(ADDRESS(ROW(FT35),COLUMN(FT35)-11))),"n/a",IF(ISNUMBER(INDIRECT(ADDRESS(ROW(FT35),COLUMN(FT35)-11))),Calculations!$C$6*AVERAGE(FI35:FT35),"n/a"))</f>
        <v>-121.51666666666671</v>
      </c>
      <c r="FU41">
        <f ca="1">IF(ISERROR(INDIRECT(ADDRESS(ROW(FU35),COLUMN(FU35)-11))),"n/a",IF(ISNUMBER(INDIRECT(ADDRESS(ROW(FU35),COLUMN(FU35)-11))),Calculations!$C$6*AVERAGE(FJ35:FU35),"n/a"))</f>
        <v>-124.24000000000004</v>
      </c>
      <c r="FV41">
        <f ca="1">IF(ISERROR(INDIRECT(ADDRESS(ROW(FV35),COLUMN(FV35)-11))),"n/a",IF(ISNUMBER(INDIRECT(ADDRESS(ROW(FV35),COLUMN(FV35)-11))),Calculations!$C$6*AVERAGE(FK35:FV35),"n/a"))</f>
        <v>-126.67000000000003</v>
      </c>
      <c r="FW41">
        <f ca="1">IF(ISERROR(INDIRECT(ADDRESS(ROW(FW35),COLUMN(FW35)-11))),"n/a",IF(ISNUMBER(INDIRECT(ADDRESS(ROW(FW35),COLUMN(FW35)-11))),Calculations!$C$6*AVERAGE(FL35:FW35),"n/a"))</f>
        <v>-130.58333333333334</v>
      </c>
      <c r="FX41">
        <f ca="1">IF(ISERROR(INDIRECT(ADDRESS(ROW(FX35),COLUMN(FX35)-11))),"n/a",IF(ISNUMBER(INDIRECT(ADDRESS(ROW(FX35),COLUMN(FX35)-11))),Calculations!$C$6*AVERAGE(FM35:FX35),"n/a"))</f>
        <v>-135.19000000000003</v>
      </c>
      <c r="FY41">
        <f ca="1">IF(ISERROR(INDIRECT(ADDRESS(ROW(FY35),COLUMN(FY35)-11))),"n/a",IF(ISNUMBER(INDIRECT(ADDRESS(ROW(FY35),COLUMN(FY35)-11))),Calculations!$C$6*AVERAGE(FN35:FY35),"n/a"))</f>
        <v>-139.77000000000001</v>
      </c>
      <c r="FZ41">
        <f ca="1">IF(ISERROR(INDIRECT(ADDRESS(ROW(FZ35),COLUMN(FZ35)-11))),"n/a",IF(ISNUMBER(INDIRECT(ADDRESS(ROW(FZ35),COLUMN(FZ35)-11))),Calculations!$C$6*AVERAGE(FO35:FZ35),"n/a"))</f>
        <v>-143.1866666666667</v>
      </c>
      <c r="GA41">
        <f ca="1">IF(ISERROR(INDIRECT(ADDRESS(ROW(GA35),COLUMN(GA35)-11))),"n/a",IF(ISNUMBER(INDIRECT(ADDRESS(ROW(GA35),COLUMN(GA35)-11))),Calculations!$C$6*AVERAGE(FP35:GA35),"n/a"))</f>
        <v>-146.38333333333333</v>
      </c>
      <c r="GB41">
        <f ca="1">IF(ISERROR(INDIRECT(ADDRESS(ROW(GB35),COLUMN(GB35)-11))),"n/a",IF(ISNUMBER(INDIRECT(ADDRESS(ROW(GB35),COLUMN(GB35)-11))),Calculations!$C$6*AVERAGE(FQ35:GB35),"n/a"))</f>
        <v>-149.23666666666665</v>
      </c>
      <c r="GC41">
        <f ca="1">IF(ISERROR(INDIRECT(ADDRESS(ROW(GC35),COLUMN(GC35)-11))),"n/a",IF(ISNUMBER(INDIRECT(ADDRESS(ROW(GC35),COLUMN(GC35)-11))),Calculations!$C$6*AVERAGE(FR35:GC35),"n/a"))</f>
        <v>-150.80000000000001</v>
      </c>
      <c r="GD41" s="80">
        <f ca="1">IF(ISERROR(INDIRECT(ADDRESS(ROW(GD35),COLUMN(GD35)-11))),"n/a",IF(ISNUMBER(INDIRECT(ADDRESS(ROW(GD35),COLUMN(GD35)-11))),Calculations!$C$6*AVERAGE(FS35:GD35),"n/a"))</f>
        <v>-151.25666666666666</v>
      </c>
      <c r="GE41">
        <f ca="1">IF(ISERROR(INDIRECT(ADDRESS(ROW(GE35),COLUMN(GE35)-11))),"n/a",IF(ISNUMBER(INDIRECT(ADDRESS(ROW(GE35),COLUMN(GE35)-11))),Calculations!$C$6*AVERAGE(FT35:GE35),"n/a"))</f>
        <v>-152.00999999999996</v>
      </c>
      <c r="GF41">
        <f ca="1">IF(ISERROR(INDIRECT(ADDRESS(ROW(GF35),COLUMN(GF35)-11))),"n/a",IF(ISNUMBER(INDIRECT(ADDRESS(ROW(GF35),COLUMN(GF35)-11))),Calculations!$C$6*AVERAGE(FU35:GF35),"n/a"))</f>
        <v>-152.89666666666665</v>
      </c>
      <c r="GG41">
        <f ca="1">IF(ISERROR(INDIRECT(ADDRESS(ROW(GG35),COLUMN(GG35)-11))),"n/a",IF(ISNUMBER(INDIRECT(ADDRESS(ROW(GG35),COLUMN(GG35)-11))),Calculations!$C$6*AVERAGE(FV35:GG35),"n/a"))</f>
        <v>-154.43666666666667</v>
      </c>
      <c r="GH41" s="72">
        <f ca="1">IF(ISERROR(INDIRECT(ADDRESS(ROW(GH35),COLUMN(GH35)-11))),"n/a",IF(ISNUMBER(INDIRECT(ADDRESS(ROW(GH35),COLUMN(GH35)-11))),Calculations!$C$6*AVERAGE(FW35:GH35),"n/a"))</f>
        <v>-155.07666666666671</v>
      </c>
      <c r="GI41">
        <f ca="1">IF(ISERROR(INDIRECT(ADDRESS(ROW(GI35),COLUMN(GI35)-11))),"n/a",IF(ISNUMBER(INDIRECT(ADDRESS(ROW(GI35),COLUMN(GI35)-11))),Calculations!$C$6*AVERAGE(FX35:GI35),"n/a"))</f>
        <v>-153.12666666666667</v>
      </c>
      <c r="GJ41">
        <f ca="1">IF(ISERROR(INDIRECT(ADDRESS(ROW(GJ35),COLUMN(GJ35)-11))),"n/a",IF(ISNUMBER(INDIRECT(ADDRESS(ROW(GJ35),COLUMN(GJ35)-11))),Calculations!$C$6*AVERAGE(FY35:GJ35),"n/a"))</f>
        <v>-150.7466666666667</v>
      </c>
      <c r="GK41">
        <f ca="1">IF(ISERROR(INDIRECT(ADDRESS(ROW(GK35),COLUMN(GK35)-11))),"n/a",IF(ISNUMBER(INDIRECT(ADDRESS(ROW(GK35),COLUMN(GK35)-11))),Calculations!$C$6*AVERAGE(FZ35:GK35),"n/a"))</f>
        <v>-149.55666666666667</v>
      </c>
      <c r="GL41" s="15">
        <f ca="1">IF(ISERROR(INDIRECT(ADDRESS(ROW(GL35),COLUMN(GL35)-11))),"n/a",IF(ISNUMBER(INDIRECT(ADDRESS(ROW(GL35),COLUMN(GL35)-11))),Calculations!$C$6*AVERAGE(GA35:GL35),"n/a"))</f>
        <v>-147.2533333333333</v>
      </c>
      <c r="GM41">
        <f ca="1">IF(ISERROR(INDIRECT(ADDRESS(ROW(GM35),COLUMN(GM35)-11))),"n/a",IF(ISNUMBER(INDIRECT(ADDRESS(ROW(GM35),COLUMN(GM35)-11))),Calculations!$C$6*AVERAGE(GB35:GM35),"n/a"))</f>
        <v>-140.32333333333335</v>
      </c>
      <c r="GN41">
        <f ca="1">IF(ISERROR(INDIRECT(ADDRESS(ROW(GN35),COLUMN(GN35)-11))),"n/a",IF(ISNUMBER(INDIRECT(ADDRESS(ROW(GN35),COLUMN(GN35)-11))),Calculations!$C$6*AVERAGE(GC35:GN35),"n/a"))</f>
        <v>-134.02333333333331</v>
      </c>
      <c r="GO41" s="88">
        <f ca="1">IF(ISERROR(INDIRECT(ADDRESS(ROW(GO35),COLUMN(GO35)-11))),"n/a",IF(ISNUMBER(INDIRECT(ADDRESS(ROW(GO35),COLUMN(GO35)-11))),Calculations!$C$6*AVERAGE(GD35:GO35),"n/a"))</f>
        <v>-129.05333333333331</v>
      </c>
      <c r="GP41" s="6">
        <f ca="1">IF(ISERROR(INDIRECT(ADDRESS(ROW(GP35),COLUMN(GP35)-11))),"n/a",IF(ISNUMBER(INDIRECT(ADDRESS(ROW(GP35),COLUMN(GP35)-11))),Calculations!$C$6*AVERAGE(GE35:GP35),"n/a"))</f>
        <v>-125.19333333333333</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-94.83683333333336</v>
      </c>
      <c r="O45">
        <f t="shared" ca="1" si="23"/>
        <v>-97.591499999999996</v>
      </c>
      <c r="P45">
        <f t="shared" ca="1" si="23"/>
        <v>-100.00566666666666</v>
      </c>
      <c r="Q45">
        <f t="shared" ca="1" si="23"/>
        <v>-101.97816666666668</v>
      </c>
      <c r="R45">
        <f t="shared" ca="1" si="23"/>
        <v>-106.03150000000001</v>
      </c>
      <c r="S45">
        <f t="shared" ca="1" si="23"/>
        <v>-108.58833333333335</v>
      </c>
      <c r="T45">
        <f t="shared" ca="1" si="23"/>
        <v>-110.31400000000001</v>
      </c>
      <c r="U45">
        <f t="shared" ca="1" si="23"/>
        <v>-111.53966666666665</v>
      </c>
      <c r="V45">
        <f t="shared" ca="1" si="23"/>
        <v>-111.06899999999997</v>
      </c>
      <c r="W45">
        <f t="shared" ca="1" si="23"/>
        <v>-107.7881666666667</v>
      </c>
      <c r="X45">
        <f t="shared" ca="1" si="23"/>
        <v>-98.629500000000007</v>
      </c>
      <c r="Y45">
        <f t="shared" ca="1" si="23"/>
        <v>-94.588666666666711</v>
      </c>
      <c r="Z45">
        <f t="shared" ca="1" si="23"/>
        <v>-94.086166666666657</v>
      </c>
      <c r="AA45">
        <f t="shared" ca="1" si="23"/>
        <v>-93.700333333333319</v>
      </c>
      <c r="AB45">
        <f t="shared" ca="1" si="23"/>
        <v>-97.04583333333332</v>
      </c>
      <c r="AC45">
        <f t="shared" ca="1" si="23"/>
        <v>-99.575833333333307</v>
      </c>
      <c r="AD45">
        <f t="shared" ca="1" si="23"/>
        <v>-102.53766666666665</v>
      </c>
      <c r="AE45">
        <f t="shared" ca="1" si="23"/>
        <v>-107.03699999999999</v>
      </c>
      <c r="AF45">
        <f t="shared" ca="1" si="23"/>
        <v>-113.8651666666667</v>
      </c>
      <c r="AG45">
        <f t="shared" ca="1" si="23"/>
        <v>-118.81516666666668</v>
      </c>
      <c r="AH45">
        <f t="shared" ca="1" si="23"/>
        <v>-124.38116666666663</v>
      </c>
      <c r="AI45">
        <f t="shared" ca="1" si="23"/>
        <v>-130.24150000000003</v>
      </c>
      <c r="AJ45">
        <f t="shared" ca="1" si="23"/>
        <v>-137.46249999999998</v>
      </c>
      <c r="AK45">
        <f t="shared" ca="1" si="23"/>
        <v>-143.93283333333338</v>
      </c>
      <c r="AL45">
        <f t="shared" ca="1" si="23"/>
        <v>-150.87016666666659</v>
      </c>
      <c r="AM45">
        <f t="shared" ca="1" si="23"/>
        <v>-157.29016666666658</v>
      </c>
      <c r="AN45">
        <f t="shared" ca="1" si="23"/>
        <v>-162.84049999999991</v>
      </c>
      <c r="AO45">
        <f t="shared" ca="1" si="23"/>
        <v>-167.66033333333328</v>
      </c>
      <c r="AP45">
        <f t="shared" ca="1" si="23"/>
        <v>-172.029</v>
      </c>
      <c r="AQ45">
        <f t="shared" ca="1" si="23"/>
        <v>-174.10949999999997</v>
      </c>
      <c r="AR45">
        <f t="shared" ca="1" si="23"/>
        <v>-174.62250000000003</v>
      </c>
      <c r="AS45">
        <f t="shared" ca="1" si="23"/>
        <v>-172.93266666666662</v>
      </c>
      <c r="AT45">
        <f t="shared" ca="1" si="23"/>
        <v>-173.50400000000005</v>
      </c>
      <c r="AU45">
        <f t="shared" ca="1" si="23"/>
        <v>-178.98816666666667</v>
      </c>
      <c r="AV45">
        <f t="shared" ca="1" si="23"/>
        <v>-183.98283333333336</v>
      </c>
      <c r="AW45">
        <f t="shared" ca="1" si="23"/>
        <v>-190.46466666666669</v>
      </c>
      <c r="AX45">
        <f t="shared" ca="1" si="23"/>
        <v>-194.29683333333321</v>
      </c>
      <c r="AY45">
        <f t="shared" ca="1" si="23"/>
        <v>-196.64783333333335</v>
      </c>
      <c r="AZ45">
        <f t="shared" ca="1" si="23"/>
        <v>-197.97149999999999</v>
      </c>
      <c r="BA45">
        <f t="shared" ca="1" si="23"/>
        <v>-197.75600000000006</v>
      </c>
      <c r="BB45">
        <f t="shared" ca="1" si="23"/>
        <v>-193.59333333333331</v>
      </c>
      <c r="BC45">
        <f t="shared" ca="1" si="23"/>
        <v>-187.81083333333322</v>
      </c>
      <c r="BD45">
        <f t="shared" ca="1" si="23"/>
        <v>-184.77699999999987</v>
      </c>
      <c r="BE45">
        <f t="shared" ca="1" si="23"/>
        <v>-184.64766666666662</v>
      </c>
      <c r="BF45">
        <f t="shared" ca="1" si="23"/>
        <v>-188.48200000000003</v>
      </c>
      <c r="BG45">
        <f t="shared" ca="1" si="23"/>
        <v>-195.82916666666659</v>
      </c>
      <c r="BH45">
        <f t="shared" ca="1" si="23"/>
        <v>-204.69200000000004</v>
      </c>
      <c r="BI45">
        <f t="shared" ca="1" si="23"/>
        <v>-212.86316666666664</v>
      </c>
      <c r="BJ45">
        <f t="shared" ca="1" si="23"/>
        <v>-220.97266666666673</v>
      </c>
      <c r="BK45">
        <f t="shared" ca="1" si="23"/>
        <v>-232.55699999999996</v>
      </c>
      <c r="BL45">
        <f t="shared" ca="1" si="23"/>
        <v>-237.24750000000003</v>
      </c>
      <c r="BM45">
        <f t="shared" ca="1" si="23"/>
        <v>-243.7528333333332</v>
      </c>
      <c r="BN45">
        <f t="shared" ca="1" si="23"/>
        <v>-254.04349999999988</v>
      </c>
      <c r="BO45">
        <f t="shared" ref="BO45:DZ45" ca="1" si="24">IF(BO38="n/a", "n/a", IF(BO39="n/a", "n/a", IF(BO40="n/a", "n/a", IF(BO41="n/a", "n/a", SUM(BO38:BO41)))))</f>
        <v>-260.72583333333336</v>
      </c>
      <c r="BP45">
        <f t="shared" ca="1" si="24"/>
        <v>-265.03299999999996</v>
      </c>
      <c r="BQ45">
        <f t="shared" ca="1" si="24"/>
        <v>-269.29149999999987</v>
      </c>
      <c r="BR45">
        <f t="shared" ca="1" si="24"/>
        <v>-275.23399999999992</v>
      </c>
      <c r="BS45">
        <f t="shared" ca="1" si="24"/>
        <v>-278.34000000000003</v>
      </c>
      <c r="BT45">
        <f t="shared" ca="1" si="24"/>
        <v>-291.28116666666654</v>
      </c>
      <c r="BU45">
        <f t="shared" ca="1" si="24"/>
        <v>-301.90833333333319</v>
      </c>
      <c r="BV45">
        <f t="shared" ca="1" si="24"/>
        <v>-310.404</v>
      </c>
      <c r="BW45">
        <f t="shared" ca="1" si="24"/>
        <v>-318.84199999999987</v>
      </c>
      <c r="BX45">
        <f t="shared" ca="1" si="24"/>
        <v>-327.05049999999994</v>
      </c>
      <c r="BY45">
        <f t="shared" ca="1" si="24"/>
        <v>-334.37416666666667</v>
      </c>
      <c r="BZ45">
        <f t="shared" ca="1" si="24"/>
        <v>-341.92700000000002</v>
      </c>
      <c r="CA45">
        <f t="shared" ca="1" si="24"/>
        <v>-352.57150000000001</v>
      </c>
      <c r="CB45">
        <f t="shared" ca="1" si="24"/>
        <v>-358.91466666666656</v>
      </c>
      <c r="CC45">
        <f t="shared" ca="1" si="24"/>
        <v>-363.75383333333332</v>
      </c>
      <c r="CD45">
        <f t="shared" ca="1" si="24"/>
        <v>-365.37333333333333</v>
      </c>
      <c r="CE45">
        <f t="shared" ca="1" si="24"/>
        <v>-368.62933333333308</v>
      </c>
      <c r="CF45">
        <f t="shared" ca="1" si="24"/>
        <v>-371.40899999999988</v>
      </c>
      <c r="CG45">
        <f t="shared" ca="1" si="24"/>
        <v>-373.45533333333327</v>
      </c>
      <c r="CH45">
        <f t="shared" ca="1" si="24"/>
        <v>-372.74433333333337</v>
      </c>
      <c r="CI45">
        <f t="shared" ca="1" si="24"/>
        <v>-365.74416666666667</v>
      </c>
      <c r="CJ45">
        <f t="shared" ca="1" si="24"/>
        <v>-356.38749999999993</v>
      </c>
      <c r="CK45">
        <f t="shared" ca="1" si="24"/>
        <v>-348.63499999999999</v>
      </c>
      <c r="CL45">
        <f t="shared" ca="1" si="24"/>
        <v>-339.40616666666665</v>
      </c>
      <c r="CM45">
        <f t="shared" ca="1" si="24"/>
        <v>-327.92950000000008</v>
      </c>
      <c r="CN45">
        <f t="shared" ca="1" si="24"/>
        <v>-318.49750000000006</v>
      </c>
      <c r="CO45">
        <f t="shared" ca="1" si="24"/>
        <v>-308.96066666666673</v>
      </c>
      <c r="CP45">
        <f t="shared" ca="1" si="24"/>
        <v>-305.4135</v>
      </c>
      <c r="CQ45">
        <f t="shared" ca="1" si="24"/>
        <v>-302.85016666666661</v>
      </c>
      <c r="CR45">
        <f t="shared" ca="1" si="24"/>
        <v>-305.27850000000012</v>
      </c>
      <c r="CS45">
        <f t="shared" ca="1" si="24"/>
        <v>-309.07683333333324</v>
      </c>
      <c r="CT45">
        <f t="shared" ca="1" si="24"/>
        <v>-314.6523333333335</v>
      </c>
      <c r="CU45">
        <f t="shared" ca="1" si="24"/>
        <v>-321.96033333333332</v>
      </c>
      <c r="CV45">
        <f t="shared" ca="1" si="24"/>
        <v>-331.22833333333313</v>
      </c>
      <c r="CW45">
        <f t="shared" ca="1" si="24"/>
        <v>-342.14916666666659</v>
      </c>
      <c r="CX45">
        <f t="shared" ca="1" si="24"/>
        <v>-348.56266666666664</v>
      </c>
      <c r="CY45">
        <f t="shared" ca="1" si="24"/>
        <v>-355.26700000000005</v>
      </c>
      <c r="CZ45">
        <f t="shared" ca="1" si="24"/>
        <v>-360.7554999999997</v>
      </c>
      <c r="DA45">
        <f t="shared" ca="1" si="24"/>
        <v>-364.91666666666674</v>
      </c>
      <c r="DB45">
        <f t="shared" ca="1" si="24"/>
        <v>-374.23066666666671</v>
      </c>
      <c r="DC45">
        <f t="shared" ca="1" si="24"/>
        <v>-385.09016666666662</v>
      </c>
      <c r="DD45">
        <f t="shared" ca="1" si="24"/>
        <v>-395.34300000000002</v>
      </c>
      <c r="DE45">
        <f t="shared" ca="1" si="24"/>
        <v>-406.81333333333328</v>
      </c>
      <c r="DF45">
        <f t="shared" ca="1" si="24"/>
        <v>-415.62816666666669</v>
      </c>
      <c r="DG45">
        <f t="shared" ca="1" si="24"/>
        <v>-430.55233333333342</v>
      </c>
      <c r="DH45">
        <f t="shared" ca="1" si="24"/>
        <v>-450.10699999999991</v>
      </c>
      <c r="DI45">
        <f t="shared" ca="1" si="24"/>
        <v>-468.08750000000003</v>
      </c>
      <c r="DJ45">
        <f t="shared" ca="1" si="24"/>
        <v>-486.28816666666677</v>
      </c>
      <c r="DK45">
        <f t="shared" ca="1" si="24"/>
        <v>-506.81433333333314</v>
      </c>
      <c r="DL45">
        <f t="shared" ca="1" si="24"/>
        <v>-525.67483333333337</v>
      </c>
      <c r="DM45">
        <f t="shared" ca="1" si="24"/>
        <v>-546.67650000000003</v>
      </c>
      <c r="DN45">
        <f t="shared" ca="1" si="24"/>
        <v>-567.02666666666664</v>
      </c>
      <c r="DO45">
        <f t="shared" ca="1" si="24"/>
        <v>-583.8599999999999</v>
      </c>
      <c r="DP45">
        <f t="shared" ca="1" si="24"/>
        <v>-600.03900000000021</v>
      </c>
      <c r="DQ45">
        <f t="shared" ca="1" si="24"/>
        <v>-615.43150000000003</v>
      </c>
      <c r="DR45">
        <f t="shared" ca="1" si="24"/>
        <v>-633.37466666666683</v>
      </c>
      <c r="DS45">
        <f t="shared" ca="1" si="24"/>
        <v>-657.37516666666659</v>
      </c>
      <c r="DT45">
        <f t="shared" ca="1" si="24"/>
        <v>-673.69733333333318</v>
      </c>
      <c r="DU45">
        <f t="shared" ca="1" si="24"/>
        <v>-685.64099999999996</v>
      </c>
      <c r="DV45">
        <f t="shared" ca="1" si="24"/>
        <v>-695.63849999999991</v>
      </c>
      <c r="DW45">
        <f t="shared" ca="1" si="24"/>
        <v>-701.92933333333326</v>
      </c>
      <c r="DX45">
        <f t="shared" ca="1" si="24"/>
        <v>-704.42133333333311</v>
      </c>
      <c r="DY45">
        <f t="shared" ca="1" si="24"/>
        <v>-677.48349999999971</v>
      </c>
      <c r="DZ45">
        <f t="shared" ca="1" si="24"/>
        <v>-654.18683333333342</v>
      </c>
      <c r="EA45">
        <f t="shared" ref="EA45:GL45" ca="1" si="25">IF(EA38="n/a", "n/a", IF(EA39="n/a", "n/a", IF(EA40="n/a", "n/a", IF(EA41="n/a", "n/a", SUM(EA38:EA41)))))</f>
        <v>-623.10616666666647</v>
      </c>
      <c r="EB45">
        <f t="shared" ca="1" si="25"/>
        <v>-582.56816666666657</v>
      </c>
      <c r="EC45">
        <f t="shared" ca="1" si="25"/>
        <v>-548.65599999999984</v>
      </c>
      <c r="ED45">
        <f t="shared" ca="1" si="25"/>
        <v>-521.57699999999988</v>
      </c>
      <c r="EE45">
        <f t="shared" ca="1" si="25"/>
        <v>-492.83966666666674</v>
      </c>
      <c r="EF45">
        <f t="shared" ca="1" si="25"/>
        <v>-467.71016666666674</v>
      </c>
      <c r="EG45">
        <f t="shared" ca="1" si="25"/>
        <v>-447.56616666666656</v>
      </c>
      <c r="EH45">
        <f t="shared" ca="1" si="25"/>
        <v>-432.15516666666656</v>
      </c>
      <c r="EI45">
        <f t="shared" ca="1" si="25"/>
        <v>-428.80349999999987</v>
      </c>
      <c r="EJ45">
        <f t="shared" ca="1" si="25"/>
        <v>-425.68816666666663</v>
      </c>
      <c r="EK45">
        <f t="shared" ca="1" si="25"/>
        <v>-432.17066666666653</v>
      </c>
      <c r="EL45">
        <f t="shared" ca="1" si="25"/>
        <v>-440.47316666666677</v>
      </c>
      <c r="EM45">
        <f t="shared" ca="1" si="25"/>
        <v>-461.57516666666675</v>
      </c>
      <c r="EN45">
        <f t="shared" ca="1" si="25"/>
        <v>-483.87483333333347</v>
      </c>
      <c r="EO45">
        <f t="shared" ca="1" si="25"/>
        <v>-507.58749999999947</v>
      </c>
      <c r="EP45">
        <f t="shared" ca="1" si="25"/>
        <v>-531.17550000000006</v>
      </c>
      <c r="EQ45">
        <f t="shared" ca="1" si="25"/>
        <v>-557.8420000000001</v>
      </c>
      <c r="ER45">
        <f t="shared" ca="1" si="25"/>
        <v>-585.87133333333338</v>
      </c>
      <c r="ES45">
        <f t="shared" ca="1" si="25"/>
        <v>-604.25850000000048</v>
      </c>
      <c r="ET45">
        <f t="shared" ca="1" si="25"/>
        <v>-623.01433333333364</v>
      </c>
      <c r="EU45">
        <f t="shared" ca="1" si="25"/>
        <v>-642.95416666666688</v>
      </c>
      <c r="EV45">
        <f t="shared" ca="1" si="25"/>
        <v>-663.45616666666604</v>
      </c>
      <c r="EW45">
        <f t="shared" ca="1" si="25"/>
        <v>-674.68299999999988</v>
      </c>
      <c r="EX45">
        <f t="shared" ca="1" si="25"/>
        <v>-679.01099999999985</v>
      </c>
      <c r="EY45">
        <f t="shared" ca="1" si="25"/>
        <v>-681.72166666666612</v>
      </c>
      <c r="EZ45">
        <f t="shared" ca="1" si="25"/>
        <v>-605.25400000000013</v>
      </c>
      <c r="FA45">
        <f t="shared" ca="1" si="25"/>
        <v>-570.45249999999987</v>
      </c>
      <c r="FB45">
        <f t="shared" ca="1" si="25"/>
        <v>-526.9074999999998</v>
      </c>
      <c r="FC45">
        <f t="shared" ca="1" si="25"/>
        <v>-427.62033333333295</v>
      </c>
      <c r="FD45">
        <f t="shared" ca="1" si="25"/>
        <v>-369.58066666666616</v>
      </c>
      <c r="FE45">
        <f t="shared" ca="1" si="25"/>
        <v>-284.24199999999985</v>
      </c>
      <c r="FF45">
        <f t="shared" ca="1" si="25"/>
        <v>-199.11816666666689</v>
      </c>
      <c r="FG45">
        <f t="shared" ca="1" si="25"/>
        <v>-118.74066666666666</v>
      </c>
      <c r="FH45">
        <f t="shared" ca="1" si="25"/>
        <v>-71.127833333333271</v>
      </c>
      <c r="FI45">
        <f t="shared" ca="1" si="25"/>
        <v>-25.021666666666775</v>
      </c>
      <c r="FJ45">
        <f t="shared" ca="1" si="25"/>
        <v>12.755333333333056</v>
      </c>
      <c r="FK45">
        <f t="shared" ca="1" si="25"/>
        <v>2.6160000000002128</v>
      </c>
      <c r="FL45">
        <f t="shared" ca="1" si="25"/>
        <v>-15.207000000000292</v>
      </c>
      <c r="FM45">
        <f t="shared" ca="1" si="25"/>
        <v>-38.415000000000106</v>
      </c>
      <c r="FN45">
        <f t="shared" ca="1" si="25"/>
        <v>-63.518166666666559</v>
      </c>
      <c r="FO45">
        <f t="shared" ca="1" si="25"/>
        <v>-94.193833333332648</v>
      </c>
      <c r="FP45">
        <f t="shared" ca="1" si="25"/>
        <v>-118.75799999999924</v>
      </c>
      <c r="FQ45">
        <f t="shared" ca="1" si="25"/>
        <v>-137.64266666666646</v>
      </c>
      <c r="FR45">
        <f t="shared" ca="1" si="25"/>
        <v>-160.7758333333332</v>
      </c>
      <c r="FS45">
        <f t="shared" ca="1" si="25"/>
        <v>-197.4020000000005</v>
      </c>
      <c r="FT45">
        <f t="shared" ca="1" si="25"/>
        <v>-234.43216666666677</v>
      </c>
      <c r="FU45">
        <f t="shared" ca="1" si="25"/>
        <v>-253.70950000000065</v>
      </c>
      <c r="FV45">
        <f t="shared" ca="1" si="25"/>
        <v>-277.4394999999999</v>
      </c>
      <c r="FW45">
        <f t="shared" ca="1" si="25"/>
        <v>-308.69783333333305</v>
      </c>
      <c r="FX45">
        <f t="shared" ca="1" si="25"/>
        <v>-331.80549999999994</v>
      </c>
      <c r="FY45">
        <f t="shared" ca="1" si="25"/>
        <v>-349.97550000000001</v>
      </c>
      <c r="FZ45">
        <f t="shared" ca="1" si="25"/>
        <v>-362.46266666666611</v>
      </c>
      <c r="GA45">
        <f t="shared" ca="1" si="25"/>
        <v>-363.33883333333245</v>
      </c>
      <c r="GB45">
        <f t="shared" ca="1" si="25"/>
        <v>-368.37616666666645</v>
      </c>
      <c r="GC45">
        <f t="shared" ca="1" si="25"/>
        <v>-374.65550000000013</v>
      </c>
      <c r="GD45" s="80">
        <f t="shared" ca="1" si="25"/>
        <v>-380.19566666666651</v>
      </c>
      <c r="GE45">
        <f t="shared" ca="1" si="25"/>
        <v>-380.33999999999992</v>
      </c>
      <c r="GF45">
        <f t="shared" ca="1" si="25"/>
        <v>-384.21166666666625</v>
      </c>
      <c r="GG45">
        <f t="shared" ca="1" si="25"/>
        <v>-391.85366666666613</v>
      </c>
      <c r="GH45" s="72">
        <f t="shared" ca="1" si="25"/>
        <v>-395.6646666666669</v>
      </c>
      <c r="GI45">
        <f t="shared" ca="1" si="25"/>
        <v>-394.75266666666687</v>
      </c>
      <c r="GJ45">
        <f t="shared" ca="1" si="25"/>
        <v>-393.69716666666659</v>
      </c>
      <c r="GK45">
        <f t="shared" ca="1" si="25"/>
        <v>-394.08666666666687</v>
      </c>
      <c r="GL45" s="15">
        <f t="shared" ca="1" si="25"/>
        <v>-397.5193333333325</v>
      </c>
      <c r="GM45">
        <f t="shared" ref="GM45:GV45" ca="1" si="26">IF(GM38="n/a", "n/a", IF(GM39="n/a", "n/a", IF(GM40="n/a", "n/a", IF(GM41="n/a", "n/a", SUM(GM38:GM41)))))</f>
        <v>-392.49583333333351</v>
      </c>
      <c r="GN45">
        <f t="shared" ca="1" si="26"/>
        <v>-381.86383333333265</v>
      </c>
      <c r="GO45" s="88">
        <f t="shared" ca="1" si="26"/>
        <v>-377.44433333333245</v>
      </c>
      <c r="GP45" s="6">
        <f t="shared" ca="1" si="26"/>
        <v>-372.3333333333332</v>
      </c>
      <c r="GQ45" t="e">
        <f t="shared" ca="1" si="26"/>
        <v>#N/A</v>
      </c>
      <c r="GR45" t="e">
        <f t="shared" ca="1" si="26"/>
        <v>#N/A</v>
      </c>
      <c r="GS45" t="e">
        <f t="shared" ca="1" si="26"/>
        <v>#N/A</v>
      </c>
      <c r="GT45" t="str">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-415.00452185074988</v>
      </c>
      <c r="O46">
        <f t="shared" ca="1" si="27"/>
        <v>-421.9443123351636</v>
      </c>
      <c r="P46">
        <f t="shared" ca="1" si="27"/>
        <v>-424.20219158713326</v>
      </c>
      <c r="Q46">
        <f t="shared" ca="1" si="27"/>
        <v>-424.82052350204827</v>
      </c>
      <c r="R46">
        <f t="shared" ca="1" si="27"/>
        <v>-432.81696465017558</v>
      </c>
      <c r="S46">
        <f t="shared" ca="1" si="27"/>
        <v>-430.44489369855057</v>
      </c>
      <c r="T46">
        <f t="shared" ca="1" si="27"/>
        <v>-425.23321255107555</v>
      </c>
      <c r="U46">
        <f t="shared" ca="1" si="27"/>
        <v>-418.69244244244231</v>
      </c>
      <c r="V46">
        <f t="shared" ca="1" si="27"/>
        <v>-406.62273476112017</v>
      </c>
      <c r="W46">
        <f t="shared" ca="1" si="27"/>
        <v>-387.37885594489381</v>
      </c>
      <c r="X46">
        <f t="shared" ca="1" si="27"/>
        <v>-350.19706007669367</v>
      </c>
      <c r="Y46">
        <f t="shared" ca="1" si="27"/>
        <v>-329.69211107238311</v>
      </c>
      <c r="Z46">
        <f t="shared" ca="1" si="27"/>
        <v>-322.52216737510855</v>
      </c>
      <c r="AA46">
        <f t="shared" ca="1" si="27"/>
        <v>-317.68209301011467</v>
      </c>
      <c r="AB46">
        <f t="shared" ca="1" si="27"/>
        <v>-326.28125385244704</v>
      </c>
      <c r="AC46">
        <f t="shared" ca="1" si="27"/>
        <v>-329.76497990903863</v>
      </c>
      <c r="AD46">
        <f t="shared" ca="1" si="27"/>
        <v>-334.29291776698284</v>
      </c>
      <c r="AE46">
        <f t="shared" ca="1" si="27"/>
        <v>-342.78165631204763</v>
      </c>
      <c r="AF46">
        <f t="shared" ca="1" si="27"/>
        <v>-358.5175272879934</v>
      </c>
      <c r="AG46">
        <f t="shared" ca="1" si="27"/>
        <v>-368.56769136913073</v>
      </c>
      <c r="AH46">
        <f t="shared" ca="1" si="27"/>
        <v>-380.42870979252677</v>
      </c>
      <c r="AI46">
        <f t="shared" ca="1" si="27"/>
        <v>-391.93951248871514</v>
      </c>
      <c r="AJ46">
        <f t="shared" ca="1" si="27"/>
        <v>-405.35061335220564</v>
      </c>
      <c r="AK46">
        <f t="shared" ca="1" si="27"/>
        <v>-417.0998995402033</v>
      </c>
      <c r="AL46">
        <f t="shared" ca="1" si="27"/>
        <v>-429.08383341391476</v>
      </c>
      <c r="AM46">
        <f t="shared" ca="1" si="27"/>
        <v>-439.05140730402394</v>
      </c>
      <c r="AN46">
        <f t="shared" ca="1" si="27"/>
        <v>-442.4412443961416</v>
      </c>
      <c r="AO46">
        <f t="shared" ca="1" si="27"/>
        <v>-444.49835184743307</v>
      </c>
      <c r="AP46">
        <f t="shared" ca="1" si="27"/>
        <v>-445.29029586105139</v>
      </c>
      <c r="AQ46">
        <f t="shared" ca="1" si="27"/>
        <v>-437.53800919759749</v>
      </c>
      <c r="AR46">
        <f t="shared" ca="1" si="27"/>
        <v>-428.33227040816337</v>
      </c>
      <c r="AS46">
        <f t="shared" ca="1" si="27"/>
        <v>-414.47802570924102</v>
      </c>
      <c r="AT46">
        <f t="shared" ca="1" si="27"/>
        <v>-405.80035550566015</v>
      </c>
      <c r="AU46">
        <f t="shared" ca="1" si="27"/>
        <v>-408.03393668596789</v>
      </c>
      <c r="AV46">
        <f t="shared" ca="1" si="27"/>
        <v>-412.49906581169762</v>
      </c>
      <c r="AW46">
        <f t="shared" ca="1" si="27"/>
        <v>-420.11793423916248</v>
      </c>
      <c r="AX46">
        <f t="shared" ca="1" si="27"/>
        <v>-422.10913172568587</v>
      </c>
      <c r="AY46">
        <f t="shared" ca="1" si="27"/>
        <v>-421.88241940558942</v>
      </c>
      <c r="AZ46">
        <f t="shared" ca="1" si="27"/>
        <v>-420.68785992052534</v>
      </c>
      <c r="BA46">
        <f t="shared" ca="1" si="27"/>
        <v>-413.71548117154828</v>
      </c>
      <c r="BB46">
        <f t="shared" ca="1" si="27"/>
        <v>-400.59871152864565</v>
      </c>
      <c r="BC46">
        <f t="shared" ca="1" si="27"/>
        <v>-385.45856935664813</v>
      </c>
      <c r="BD46">
        <f t="shared" ca="1" si="27"/>
        <v>-375.79979255221764</v>
      </c>
      <c r="BE46">
        <f t="shared" ca="1" si="27"/>
        <v>-370.66680049516538</v>
      </c>
      <c r="BF46">
        <f t="shared" ca="1" si="27"/>
        <v>-375.86646990786909</v>
      </c>
      <c r="BG46">
        <f t="shared" ca="1" si="27"/>
        <v>-386.3270204511079</v>
      </c>
      <c r="BH46">
        <f t="shared" ca="1" si="27"/>
        <v>-399.9218490514429</v>
      </c>
      <c r="BI46">
        <f t="shared" ca="1" si="27"/>
        <v>-412.69347344203391</v>
      </c>
      <c r="BJ46">
        <f t="shared" ca="1" si="27"/>
        <v>-425.79082927079941</v>
      </c>
      <c r="BK46">
        <f t="shared" ca="1" si="27"/>
        <v>-442.89822503237593</v>
      </c>
      <c r="BL46">
        <f t="shared" ca="1" si="27"/>
        <v>-448.19492197831272</v>
      </c>
      <c r="BM46">
        <f t="shared" ca="1" si="27"/>
        <v>-456.90234743544056</v>
      </c>
      <c r="BN46">
        <f t="shared" ca="1" si="27"/>
        <v>-472.88541007408486</v>
      </c>
      <c r="BO46">
        <f t="shared" ref="BO46:DZ46" ca="1" si="28">IFERROR(BO45/BO23, "n/a")</f>
        <v>-481.88861165018648</v>
      </c>
      <c r="BP46">
        <f t="shared" ca="1" si="28"/>
        <v>-490.35689836999751</v>
      </c>
      <c r="BQ46">
        <f t="shared" ca="1" si="28"/>
        <v>-495.62244635035125</v>
      </c>
      <c r="BR46">
        <f t="shared" ca="1" si="28"/>
        <v>-503.51981266693485</v>
      </c>
      <c r="BS46">
        <f t="shared" ca="1" si="28"/>
        <v>-504.46760308110566</v>
      </c>
      <c r="BT46">
        <f t="shared" ca="1" si="28"/>
        <v>-522.89011357244556</v>
      </c>
      <c r="BU46">
        <f t="shared" ca="1" si="28"/>
        <v>-536.89773320054985</v>
      </c>
      <c r="BV46">
        <f t="shared" ca="1" si="28"/>
        <v>-547.27599703797739</v>
      </c>
      <c r="BW46">
        <f t="shared" ca="1" si="28"/>
        <v>-557.75736901950472</v>
      </c>
      <c r="BX46">
        <f t="shared" ca="1" si="28"/>
        <v>-565.86068481063023</v>
      </c>
      <c r="BY46">
        <f t="shared" ca="1" si="28"/>
        <v>-571.49185025665565</v>
      </c>
      <c r="BZ46">
        <f t="shared" ca="1" si="28"/>
        <v>-578.54689429958887</v>
      </c>
      <c r="CA46">
        <f t="shared" ca="1" si="28"/>
        <v>-589.77183386025672</v>
      </c>
      <c r="CB46">
        <f t="shared" ca="1" si="28"/>
        <v>-592.38573094782225</v>
      </c>
      <c r="CC46">
        <f t="shared" ca="1" si="28"/>
        <v>-596.84611514017877</v>
      </c>
      <c r="CD46">
        <f t="shared" ca="1" si="28"/>
        <v>-594.80901449416922</v>
      </c>
      <c r="CE46">
        <f t="shared" ca="1" si="28"/>
        <v>-591.51997518145845</v>
      </c>
      <c r="CF46">
        <f t="shared" ca="1" si="28"/>
        <v>-590.60681232706781</v>
      </c>
      <c r="CG46">
        <f t="shared" ca="1" si="28"/>
        <v>-586.41019601685366</v>
      </c>
      <c r="CH46">
        <f t="shared" ca="1" si="28"/>
        <v>-577.65638156637283</v>
      </c>
      <c r="CI46">
        <f t="shared" ca="1" si="28"/>
        <v>-563.84572297762566</v>
      </c>
      <c r="CJ46">
        <f t="shared" ca="1" si="28"/>
        <v>-546.44735429859395</v>
      </c>
      <c r="CK46">
        <f t="shared" ca="1" si="28"/>
        <v>-530.96206271607196</v>
      </c>
      <c r="CL46">
        <f t="shared" ca="1" si="28"/>
        <v>-513.19427644046607</v>
      </c>
      <c r="CM46">
        <f t="shared" ca="1" si="28"/>
        <v>-492.75657400450802</v>
      </c>
      <c r="CN46">
        <f t="shared" ca="1" si="28"/>
        <v>-475.42617028898979</v>
      </c>
      <c r="CO46">
        <f t="shared" ca="1" si="28"/>
        <v>-458.26942948822551</v>
      </c>
      <c r="CP46">
        <f t="shared" ca="1" si="28"/>
        <v>-449.87184963690731</v>
      </c>
      <c r="CQ46">
        <f t="shared" ca="1" si="28"/>
        <v>-443.45062035708349</v>
      </c>
      <c r="CR46">
        <f t="shared" ca="1" si="28"/>
        <v>-444.0220790365513</v>
      </c>
      <c r="CS46">
        <f t="shared" ca="1" si="28"/>
        <v>-447.60011778563</v>
      </c>
      <c r="CT46">
        <f t="shared" ca="1" si="28"/>
        <v>-453.06311495080416</v>
      </c>
      <c r="CU46">
        <f t="shared" ca="1" si="28"/>
        <v>-461.92963074553916</v>
      </c>
      <c r="CV46">
        <f t="shared" ca="1" si="28"/>
        <v>-472.58922116957706</v>
      </c>
      <c r="CW46">
        <f t="shared" ca="1" si="28"/>
        <v>-484.69233566129765</v>
      </c>
      <c r="CX46">
        <f t="shared" ca="1" si="28"/>
        <v>-491.46633203145188</v>
      </c>
      <c r="CY46">
        <f t="shared" ca="1" si="28"/>
        <v>-498.48042654693427</v>
      </c>
      <c r="CZ46">
        <f t="shared" ca="1" si="28"/>
        <v>-503.25102880658397</v>
      </c>
      <c r="DA46">
        <f t="shared" ca="1" si="28"/>
        <v>-506.9836153639539</v>
      </c>
      <c r="DB46">
        <f t="shared" ca="1" si="28"/>
        <v>-517.65107293366907</v>
      </c>
      <c r="DC46">
        <f t="shared" ca="1" si="28"/>
        <v>-529.72676167418649</v>
      </c>
      <c r="DD46">
        <f t="shared" ca="1" si="28"/>
        <v>-540.21890628843164</v>
      </c>
      <c r="DE46">
        <f t="shared" ca="1" si="28"/>
        <v>-553.53271468872731</v>
      </c>
      <c r="DF46">
        <f t="shared" ca="1" si="28"/>
        <v>-561.69763722774064</v>
      </c>
      <c r="DG46">
        <f t="shared" ca="1" si="28"/>
        <v>-579.29891599280631</v>
      </c>
      <c r="DH46">
        <f t="shared" ca="1" si="28"/>
        <v>-604.09749157819851</v>
      </c>
      <c r="DI46">
        <f t="shared" ca="1" si="28"/>
        <v>-626.57283216876829</v>
      </c>
      <c r="DJ46">
        <f t="shared" ca="1" si="28"/>
        <v>-648.89468604190859</v>
      </c>
      <c r="DK46">
        <f t="shared" ca="1" si="28"/>
        <v>-676.23031386624291</v>
      </c>
      <c r="DL46">
        <f t="shared" ca="1" si="28"/>
        <v>-700.14362266529929</v>
      </c>
      <c r="DM46">
        <f t="shared" ca="1" si="28"/>
        <v>-725.87269130163452</v>
      </c>
      <c r="DN46">
        <f t="shared" ca="1" si="28"/>
        <v>-750.92923674568476</v>
      </c>
      <c r="DO46">
        <f t="shared" ca="1" si="28"/>
        <v>-771.21005983594648</v>
      </c>
      <c r="DP46">
        <f t="shared" ca="1" si="28"/>
        <v>-788.28034682080943</v>
      </c>
      <c r="DQ46">
        <f t="shared" ca="1" si="28"/>
        <v>-804.24382211884017</v>
      </c>
      <c r="DR46">
        <f t="shared" ca="1" si="28"/>
        <v>-822.8316552993399</v>
      </c>
      <c r="DS46">
        <f t="shared" ca="1" si="28"/>
        <v>-846.93649239437582</v>
      </c>
      <c r="DT46">
        <f t="shared" ca="1" si="28"/>
        <v>-864.08010226548822</v>
      </c>
      <c r="DU46">
        <f t="shared" ca="1" si="28"/>
        <v>-873.9847036328872</v>
      </c>
      <c r="DV46">
        <f t="shared" ca="1" si="28"/>
        <v>-881.83875261456535</v>
      </c>
      <c r="DW46">
        <f t="shared" ca="1" si="28"/>
        <v>-883.80822872204226</v>
      </c>
      <c r="DX46">
        <f t="shared" ca="1" si="28"/>
        <v>-882.79987634826318</v>
      </c>
      <c r="DY46">
        <f t="shared" ca="1" si="28"/>
        <v>-848.53022218882256</v>
      </c>
      <c r="DZ46">
        <f t="shared" ca="1" si="28"/>
        <v>-818.84922373400434</v>
      </c>
      <c r="EA46">
        <f t="shared" ref="EA46:GL46" ca="1" si="29">IFERROR(EA45/EA23, "n/a")</f>
        <v>-778.5129146988512</v>
      </c>
      <c r="EB46">
        <f t="shared" ca="1" si="29"/>
        <v>-722.35909962635969</v>
      </c>
      <c r="EC46">
        <f t="shared" ca="1" si="29"/>
        <v>-677.01040214212537</v>
      </c>
      <c r="ED46">
        <f t="shared" ca="1" si="29"/>
        <v>-640.6320624938586</v>
      </c>
      <c r="EE46">
        <f t="shared" ca="1" si="29"/>
        <v>-601.0972882871896</v>
      </c>
      <c r="EF46">
        <f t="shared" ca="1" si="29"/>
        <v>-570.30174813947735</v>
      </c>
      <c r="EG46">
        <f t="shared" ca="1" si="29"/>
        <v>-542.39267868035267</v>
      </c>
      <c r="EH46">
        <f t="shared" ca="1" si="29"/>
        <v>-521.32838731728884</v>
      </c>
      <c r="EI46">
        <f t="shared" ca="1" si="29"/>
        <v>-513.02717059689155</v>
      </c>
      <c r="EJ46">
        <f t="shared" ca="1" si="29"/>
        <v>-505.83823500287161</v>
      </c>
      <c r="EK46">
        <f t="shared" ca="1" si="29"/>
        <v>-510.96686726807667</v>
      </c>
      <c r="EL46">
        <f t="shared" ca="1" si="29"/>
        <v>-516.37514995916433</v>
      </c>
      <c r="EM46">
        <f t="shared" ca="1" si="29"/>
        <v>-538.04791712808083</v>
      </c>
      <c r="EN46">
        <f t="shared" ca="1" si="29"/>
        <v>-560.67626860713938</v>
      </c>
      <c r="EO46">
        <f t="shared" ca="1" si="29"/>
        <v>-581.9289194611631</v>
      </c>
      <c r="EP46">
        <f t="shared" ca="1" si="29"/>
        <v>-604.24710205103122</v>
      </c>
      <c r="EQ46">
        <f t="shared" ca="1" si="29"/>
        <v>-631.37152817076776</v>
      </c>
      <c r="ER46">
        <f t="shared" ca="1" si="29"/>
        <v>-657.80197982746688</v>
      </c>
      <c r="ES46">
        <f t="shared" ca="1" si="29"/>
        <v>-673.58373835109523</v>
      </c>
      <c r="ET46">
        <f t="shared" ca="1" si="29"/>
        <v>-695.6623528404632</v>
      </c>
      <c r="EU46">
        <f t="shared" ca="1" si="29"/>
        <v>-711.21675036687998</v>
      </c>
      <c r="EV46">
        <f t="shared" ca="1" si="29"/>
        <v>-727.98473343866976</v>
      </c>
      <c r="EW46">
        <f t="shared" ca="1" si="29"/>
        <v>-736.15166393889774</v>
      </c>
      <c r="EX46">
        <f t="shared" ca="1" si="29"/>
        <v>-733.66144071917086</v>
      </c>
      <c r="EY46">
        <f t="shared" ca="1" si="29"/>
        <v>-730.45781187496368</v>
      </c>
      <c r="EZ46">
        <f t="shared" ca="1" si="29"/>
        <v>-641.91369088652982</v>
      </c>
      <c r="FA46">
        <f t="shared" ca="1" si="29"/>
        <v>-598.7996766947283</v>
      </c>
      <c r="FB46">
        <f t="shared" ca="1" si="29"/>
        <v>-561.51358206251246</v>
      </c>
      <c r="FC46">
        <f t="shared" ca="1" si="29"/>
        <v>-458.46100514975711</v>
      </c>
      <c r="FD46">
        <f t="shared" ca="1" si="29"/>
        <v>-394.4634191464225</v>
      </c>
      <c r="FE46">
        <f t="shared" ca="1" si="29"/>
        <v>-301.2985085701564</v>
      </c>
      <c r="FF46">
        <f t="shared" ca="1" si="29"/>
        <v>-209.44814939481938</v>
      </c>
      <c r="FG46">
        <f t="shared" ca="1" si="29"/>
        <v>-124.47524102048017</v>
      </c>
      <c r="FH46">
        <f t="shared" ca="1" si="29"/>
        <v>-74.479406631762586</v>
      </c>
      <c r="FI46">
        <f t="shared" ca="1" si="29"/>
        <v>-26.154414352263299</v>
      </c>
      <c r="FJ46">
        <f t="shared" ca="1" si="29"/>
        <v>13.252569750366819</v>
      </c>
      <c r="FK46">
        <f t="shared" ca="1" si="29"/>
        <v>2.6944350029356703</v>
      </c>
      <c r="FL46">
        <f t="shared" ca="1" si="29"/>
        <v>-15.510066703384423</v>
      </c>
      <c r="FM46">
        <f t="shared" ca="1" si="29"/>
        <v>-38.991687051491667</v>
      </c>
      <c r="FN46">
        <f t="shared" ca="1" si="29"/>
        <v>-64.251923634573387</v>
      </c>
      <c r="FO46">
        <f t="shared" ca="1" si="29"/>
        <v>-94.63197939794513</v>
      </c>
      <c r="FP46">
        <f t="shared" ca="1" si="29"/>
        <v>-119.02580806815259</v>
      </c>
      <c r="FQ46">
        <f t="shared" ca="1" si="29"/>
        <v>-137.55875582561282</v>
      </c>
      <c r="FR46">
        <f t="shared" ca="1" si="29"/>
        <v>-159.78040143240929</v>
      </c>
      <c r="FS46">
        <f t="shared" ca="1" si="29"/>
        <v>-195.48429902655008</v>
      </c>
      <c r="FT46">
        <f t="shared" ca="1" si="29"/>
        <v>-231.98243218281627</v>
      </c>
      <c r="FU46">
        <f t="shared" ca="1" si="29"/>
        <v>-250.04878577623654</v>
      </c>
      <c r="FV46">
        <f t="shared" ca="1" si="29"/>
        <v>-272.32790521903854</v>
      </c>
      <c r="FW46">
        <f t="shared" ca="1" si="29"/>
        <v>-301.586425421885</v>
      </c>
      <c r="FX46">
        <f t="shared" ca="1" si="29"/>
        <v>-322.56717607715035</v>
      </c>
      <c r="FY46">
        <f t="shared" ca="1" si="29"/>
        <v>-339.21558174698566</v>
      </c>
      <c r="FZ46">
        <f t="shared" ca="1" si="29"/>
        <v>-351.68015317045979</v>
      </c>
      <c r="GA46">
        <f t="shared" ca="1" si="29"/>
        <v>-354.11070827566851</v>
      </c>
      <c r="GB46">
        <f t="shared" ca="1" si="29"/>
        <v>-357.27907848880426</v>
      </c>
      <c r="GC46">
        <f t="shared" ca="1" si="29"/>
        <v>-362.28351786491328</v>
      </c>
      <c r="GD46" s="80">
        <f t="shared" ca="1" si="29"/>
        <v>-367.8078967056212</v>
      </c>
      <c r="GE46">
        <f t="shared" ca="1" si="29"/>
        <v>-367.74829826732662</v>
      </c>
      <c r="GF46">
        <f t="shared" ca="1" si="29"/>
        <v>-369.32420784830123</v>
      </c>
      <c r="GG46">
        <f t="shared" ca="1" si="29"/>
        <v>-375.04777583164991</v>
      </c>
      <c r="GH46" s="72">
        <f t="shared" ca="1" si="29"/>
        <v>-376.8809215372504</v>
      </c>
      <c r="GI46">
        <f t="shared" ca="1" si="29"/>
        <v>-374.08804316237718</v>
      </c>
      <c r="GJ46">
        <f t="shared" ca="1" si="29"/>
        <v>-372.3573660200571</v>
      </c>
      <c r="GK46">
        <f t="shared" ca="1" si="29"/>
        <v>-371.24751928052876</v>
      </c>
      <c r="GL46" s="15">
        <f t="shared" ca="1" si="29"/>
        <v>-371.96879668878023</v>
      </c>
      <c r="GM46">
        <f t="shared" ref="GM46:GV46" ca="1" si="30">IFERROR(GM45/GM23, "n/a")</f>
        <v>-365.0444878472224</v>
      </c>
      <c r="GN46">
        <f t="shared" ca="1" si="30"/>
        <v>-353.41727672938441</v>
      </c>
      <c r="GO46" s="88">
        <f t="shared" ca="1" si="30"/>
        <v>-347.97117482560378</v>
      </c>
      <c r="GP46" s="6">
        <f t="shared" ca="1" si="30"/>
        <v>-342.01380915200775</v>
      </c>
      <c r="GQ46" t="str">
        <f t="shared" ca="1" si="30"/>
        <v>n/a</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3918.0045218507498</v>
      </c>
      <c r="O47">
        <f t="shared" ca="1" si="31"/>
        <v>3988.9443123351634</v>
      </c>
      <c r="P47">
        <f t="shared" ca="1" si="31"/>
        <v>3989.5021915871334</v>
      </c>
      <c r="Q47">
        <f t="shared" ca="1" si="31"/>
        <v>4002.7205235020483</v>
      </c>
      <c r="R47">
        <f t="shared" ca="1" si="31"/>
        <v>4000.0169646501754</v>
      </c>
      <c r="S47">
        <f t="shared" ca="1" si="31"/>
        <v>3965.7448936985506</v>
      </c>
      <c r="T47">
        <f t="shared" ca="1" si="31"/>
        <v>3973.2332125510757</v>
      </c>
      <c r="U47">
        <f t="shared" ca="1" si="31"/>
        <v>3981.9924424424426</v>
      </c>
      <c r="V47">
        <f t="shared" ca="1" si="31"/>
        <v>3917.82273476112</v>
      </c>
      <c r="W47">
        <f t="shared" ca="1" si="31"/>
        <v>3927.9788559448939</v>
      </c>
      <c r="X47">
        <f t="shared" ca="1" si="31"/>
        <v>3949.0970600766937</v>
      </c>
      <c r="Y47">
        <f t="shared" ca="1" si="31"/>
        <v>3979.6921110723833</v>
      </c>
      <c r="Z47">
        <f t="shared" ca="1" si="31"/>
        <v>4011.8221673751086</v>
      </c>
      <c r="AA47">
        <f t="shared" ca="1" si="31"/>
        <v>4080.6820930101148</v>
      </c>
      <c r="AB47">
        <f t="shared" ca="1" si="31"/>
        <v>4123.9812538524466</v>
      </c>
      <c r="AC47">
        <f t="shared" ca="1" si="31"/>
        <v>4167.4649799090384</v>
      </c>
      <c r="AD47">
        <f t="shared" ca="1" si="31"/>
        <v>4221.6929177669826</v>
      </c>
      <c r="AE47">
        <f t="shared" ca="1" si="31"/>
        <v>4276.0816563120479</v>
      </c>
      <c r="AF47">
        <f t="shared" ca="1" si="31"/>
        <v>4313.1175272879937</v>
      </c>
      <c r="AG47">
        <f t="shared" ca="1" si="31"/>
        <v>4360.5676913691304</v>
      </c>
      <c r="AH47">
        <f t="shared" ca="1" si="31"/>
        <v>4432.4287097925271</v>
      </c>
      <c r="AI47">
        <f t="shared" ca="1" si="31"/>
        <v>4466.7395124887153</v>
      </c>
      <c r="AJ47">
        <f t="shared" ca="1" si="31"/>
        <v>4567.2506133522056</v>
      </c>
      <c r="AK47">
        <f t="shared" ca="1" si="31"/>
        <v>4596.4998995402029</v>
      </c>
      <c r="AL47">
        <f t="shared" ca="1" si="31"/>
        <v>4642.1838334139147</v>
      </c>
      <c r="AM47">
        <f t="shared" ca="1" si="31"/>
        <v>4673.9514073040236</v>
      </c>
      <c r="AN47">
        <f t="shared" ca="1" si="31"/>
        <v>4674.6412443961417</v>
      </c>
      <c r="AO47">
        <f t="shared" ca="1" si="31"/>
        <v>4717.798351847433</v>
      </c>
      <c r="AP47">
        <f t="shared" ca="1" si="31"/>
        <v>4729.2902958610512</v>
      </c>
      <c r="AQ47">
        <f t="shared" ca="1" si="31"/>
        <v>4715.4380091975972</v>
      </c>
      <c r="AR47">
        <f t="shared" ca="1" si="31"/>
        <v>4609.8322704081638</v>
      </c>
      <c r="AS47">
        <f t="shared" ca="1" si="31"/>
        <v>4641.8780257092403</v>
      </c>
      <c r="AT47">
        <f t="shared" ca="1" si="31"/>
        <v>4690.3003555056603</v>
      </c>
      <c r="AU47">
        <f t="shared" ca="1" si="31"/>
        <v>4706.8339366859682</v>
      </c>
      <c r="AV47">
        <f t="shared" ca="1" si="31"/>
        <v>4711.6990658116974</v>
      </c>
      <c r="AW47">
        <f t="shared" ca="1" si="31"/>
        <v>4739.1179342391624</v>
      </c>
      <c r="AX47">
        <f t="shared" ca="1" si="31"/>
        <v>4711.609131725686</v>
      </c>
      <c r="AY47">
        <f t="shared" ca="1" si="31"/>
        <v>4742.98241940559</v>
      </c>
      <c r="AZ47">
        <f t="shared" ca="1" si="31"/>
        <v>4754.9878599205258</v>
      </c>
      <c r="BA47">
        <f t="shared" ca="1" si="31"/>
        <v>4777.0154811715483</v>
      </c>
      <c r="BB47">
        <f t="shared" ca="1" si="31"/>
        <v>4840.2987115286451</v>
      </c>
      <c r="BC47">
        <f t="shared" ca="1" si="31"/>
        <v>4869.0585693566481</v>
      </c>
      <c r="BD47">
        <f t="shared" ca="1" si="31"/>
        <v>4950.6997925522173</v>
      </c>
      <c r="BE47">
        <f t="shared" ca="1" si="31"/>
        <v>5027.6668004951653</v>
      </c>
      <c r="BF47">
        <f t="shared" ca="1" si="31"/>
        <v>5107.0664699078688</v>
      </c>
      <c r="BG47">
        <f t="shared" ca="1" si="31"/>
        <v>5156.8270204511082</v>
      </c>
      <c r="BH47">
        <f t="shared" ca="1" si="31"/>
        <v>5237.2218490514433</v>
      </c>
      <c r="BI47">
        <f t="shared" ca="1" si="31"/>
        <v>5285.8934734420336</v>
      </c>
      <c r="BJ47">
        <f t="shared" ca="1" si="31"/>
        <v>5362.0908292708</v>
      </c>
      <c r="BK47">
        <f t="shared" ca="1" si="31"/>
        <v>5463.0982250323759</v>
      </c>
      <c r="BL47">
        <f t="shared" ca="1" si="31"/>
        <v>5514.494921978313</v>
      </c>
      <c r="BM47">
        <f t="shared" ca="1" si="31"/>
        <v>5619.4023474354408</v>
      </c>
      <c r="BN47">
        <f t="shared" ca="1" si="31"/>
        <v>5646.4854100740849</v>
      </c>
      <c r="BO47">
        <f t="shared" ref="BO47:DZ47" ca="1" si="32">IFERROR(BO21-BO46, "n/a")</f>
        <v>5700.7886116501859</v>
      </c>
      <c r="BP47">
        <f t="shared" ca="1" si="32"/>
        <v>5766.0568983699977</v>
      </c>
      <c r="BQ47">
        <f t="shared" ca="1" si="32"/>
        <v>5864.6224463503513</v>
      </c>
      <c r="BR47">
        <f t="shared" ca="1" si="32"/>
        <v>5905.5198126669347</v>
      </c>
      <c r="BS47">
        <f t="shared" ca="1" si="32"/>
        <v>5911.8676030811057</v>
      </c>
      <c r="BT47">
        <f t="shared" ca="1" si="32"/>
        <v>6004.0901135724453</v>
      </c>
      <c r="BU47">
        <f t="shared" ca="1" si="32"/>
        <v>6080.5977332005496</v>
      </c>
      <c r="BV47">
        <f t="shared" ca="1" si="32"/>
        <v>6102.7759970379775</v>
      </c>
      <c r="BW47">
        <f t="shared" ca="1" si="32"/>
        <v>6211.3573690195053</v>
      </c>
      <c r="BX47">
        <f t="shared" ca="1" si="32"/>
        <v>6261.1606848106303</v>
      </c>
      <c r="BY47">
        <f t="shared" ca="1" si="32"/>
        <v>6317.3918502566557</v>
      </c>
      <c r="BZ47">
        <f t="shared" ca="1" si="32"/>
        <v>6389.8468942995887</v>
      </c>
      <c r="CA47">
        <f t="shared" ca="1" si="32"/>
        <v>6427.9718338602561</v>
      </c>
      <c r="CB47">
        <f t="shared" ca="1" si="32"/>
        <v>6457.8857309478226</v>
      </c>
      <c r="CC47">
        <f t="shared" ca="1" si="32"/>
        <v>6519.1461151401791</v>
      </c>
      <c r="CD47">
        <f t="shared" ca="1" si="32"/>
        <v>6542.8090144941689</v>
      </c>
      <c r="CE47">
        <f t="shared" ca="1" si="32"/>
        <v>6589.6199751814584</v>
      </c>
      <c r="CF47">
        <f t="shared" ca="1" si="32"/>
        <v>6606.9068123270681</v>
      </c>
      <c r="CG47">
        <f t="shared" ca="1" si="32"/>
        <v>6626.6101960168535</v>
      </c>
      <c r="CH47">
        <f t="shared" ca="1" si="32"/>
        <v>6571.8563815663729</v>
      </c>
      <c r="CI47">
        <f t="shared" ca="1" si="32"/>
        <v>6535.5457229776257</v>
      </c>
      <c r="CJ47">
        <f t="shared" ca="1" si="32"/>
        <v>6567.6473542985941</v>
      </c>
      <c r="CK47">
        <f t="shared" ca="1" si="32"/>
        <v>6582.1620627160719</v>
      </c>
      <c r="CL47">
        <f t="shared" ca="1" si="32"/>
        <v>6561.3942764404655</v>
      </c>
      <c r="CM47">
        <f t="shared" ca="1" si="32"/>
        <v>6654.156574004508</v>
      </c>
      <c r="CN47">
        <f t="shared" ca="1" si="32"/>
        <v>6678.6261702889897</v>
      </c>
      <c r="CO47">
        <f t="shared" ca="1" si="32"/>
        <v>6727.9694294882256</v>
      </c>
      <c r="CP47">
        <f t="shared" ca="1" si="32"/>
        <v>6794.2718496369071</v>
      </c>
      <c r="CQ47">
        <f t="shared" ca="1" si="32"/>
        <v>6812.2506203570838</v>
      </c>
      <c r="CR47">
        <f t="shared" ca="1" si="32"/>
        <v>6870.7220790365509</v>
      </c>
      <c r="CS47">
        <f t="shared" ca="1" si="32"/>
        <v>6945.8001177856295</v>
      </c>
      <c r="CT47">
        <f t="shared" ca="1" si="32"/>
        <v>7008.3631149508046</v>
      </c>
      <c r="CU47">
        <f t="shared" ca="1" si="32"/>
        <v>7092.229630745539</v>
      </c>
      <c r="CV47">
        <f t="shared" ca="1" si="32"/>
        <v>7154.3892211695775</v>
      </c>
      <c r="CW47">
        <f t="shared" ca="1" si="32"/>
        <v>7217.4923356612981</v>
      </c>
      <c r="CX47">
        <f t="shared" ca="1" si="32"/>
        <v>7297.0663320314525</v>
      </c>
      <c r="CY47">
        <f t="shared" ca="1" si="32"/>
        <v>7320.9804265469338</v>
      </c>
      <c r="CZ47">
        <f t="shared" ca="1" si="32"/>
        <v>7385.5510288065843</v>
      </c>
      <c r="DA47">
        <f t="shared" ca="1" si="32"/>
        <v>7451.6836153639533</v>
      </c>
      <c r="DB47">
        <f t="shared" ca="1" si="32"/>
        <v>7510.7510729336691</v>
      </c>
      <c r="DC47">
        <f t="shared" ca="1" si="32"/>
        <v>7587.3267616741869</v>
      </c>
      <c r="DD47">
        <f t="shared" ca="1" si="32"/>
        <v>7673.8189062884321</v>
      </c>
      <c r="DE47">
        <f t="shared" ca="1" si="32"/>
        <v>7730.3327146887277</v>
      </c>
      <c r="DF47">
        <f t="shared" ca="1" si="32"/>
        <v>7795.5976372277401</v>
      </c>
      <c r="DG47">
        <f t="shared" ca="1" si="32"/>
        <v>7889.4989159928064</v>
      </c>
      <c r="DH47">
        <f t="shared" ca="1" si="32"/>
        <v>7947.1974915781993</v>
      </c>
      <c r="DI47">
        <f t="shared" ca="1" si="32"/>
        <v>8094.7728321687682</v>
      </c>
      <c r="DJ47">
        <f t="shared" ca="1" si="32"/>
        <v>8206.2946860419088</v>
      </c>
      <c r="DK47">
        <f t="shared" ca="1" si="32"/>
        <v>8310.1303138662424</v>
      </c>
      <c r="DL47">
        <f t="shared" ca="1" si="32"/>
        <v>8468.4436226652997</v>
      </c>
      <c r="DM47">
        <f t="shared" ca="1" si="32"/>
        <v>8595.4726913016348</v>
      </c>
      <c r="DN47">
        <f t="shared" ca="1" si="32"/>
        <v>8734.2292367456848</v>
      </c>
      <c r="DO47">
        <f t="shared" ca="1" si="32"/>
        <v>8832.0100598359459</v>
      </c>
      <c r="DP47">
        <f t="shared" ca="1" si="32"/>
        <v>8966.5803468208105</v>
      </c>
      <c r="DQ47">
        <f t="shared" ca="1" si="32"/>
        <v>9074.8438221188408</v>
      </c>
      <c r="DR47">
        <f t="shared" ca="1" si="32"/>
        <v>9214.6316552993394</v>
      </c>
      <c r="DS47">
        <f t="shared" ca="1" si="32"/>
        <v>9367.6364923943765</v>
      </c>
      <c r="DT47">
        <f t="shared" ca="1" si="32"/>
        <v>9467.0801022654887</v>
      </c>
      <c r="DU47">
        <f t="shared" ca="1" si="32"/>
        <v>9561.4847036328865</v>
      </c>
      <c r="DV47">
        <f t="shared" ca="1" si="32"/>
        <v>9644.038752614566</v>
      </c>
      <c r="DW47">
        <f t="shared" ca="1" si="32"/>
        <v>9681.1082287220415</v>
      </c>
      <c r="DX47">
        <f t="shared" ca="1" si="32"/>
        <v>9700.8998763482632</v>
      </c>
      <c r="DY47">
        <f t="shared" ca="1" si="32"/>
        <v>9696.8302221888225</v>
      </c>
      <c r="DZ47">
        <f t="shared" ca="1" si="32"/>
        <v>9799.4492237340055</v>
      </c>
      <c r="EA47">
        <f t="shared" ref="EA47:GL47" ca="1" si="33">IFERROR(EA21-EA46, "n/a")</f>
        <v>9786.6129146988515</v>
      </c>
      <c r="EB47">
        <f t="shared" ca="1" si="33"/>
        <v>9776.6590996263585</v>
      </c>
      <c r="EC47">
        <f t="shared" ca="1" si="33"/>
        <v>9796.9104021421244</v>
      </c>
      <c r="ED47">
        <f t="shared" ca="1" si="33"/>
        <v>9813.0320624938577</v>
      </c>
      <c r="EE47">
        <f t="shared" ca="1" si="33"/>
        <v>9816.5972882871902</v>
      </c>
      <c r="EF47">
        <f t="shared" ca="1" si="33"/>
        <v>9889.3017481394781</v>
      </c>
      <c r="EG47">
        <f t="shared" ca="1" si="33"/>
        <v>9998.0926786803539</v>
      </c>
      <c r="EH47">
        <f t="shared" ca="1" si="33"/>
        <v>10041.128387317289</v>
      </c>
      <c r="EI47">
        <f t="shared" ca="1" si="33"/>
        <v>10117.527170596892</v>
      </c>
      <c r="EJ47">
        <f t="shared" ca="1" si="33"/>
        <v>10170.138235002871</v>
      </c>
      <c r="EK47">
        <f t="shared" ca="1" si="33"/>
        <v>10282.066867268077</v>
      </c>
      <c r="EL47">
        <f t="shared" ca="1" si="33"/>
        <v>10393.775149959163</v>
      </c>
      <c r="EM47">
        <f t="shared" ca="1" si="33"/>
        <v>10473.04791712808</v>
      </c>
      <c r="EN47">
        <f t="shared" ca="1" si="33"/>
        <v>10608.476268607139</v>
      </c>
      <c r="EO47">
        <f t="shared" ca="1" si="33"/>
        <v>10727.228919461162</v>
      </c>
      <c r="EP47">
        <f t="shared" ca="1" si="33"/>
        <v>10779.647102051031</v>
      </c>
      <c r="EQ47">
        <f t="shared" ca="1" si="33"/>
        <v>10920.271528170768</v>
      </c>
      <c r="ER47">
        <f t="shared" ca="1" si="33"/>
        <v>10998.801979827467</v>
      </c>
      <c r="ES47">
        <f t="shared" ca="1" si="33"/>
        <v>11077.383738351095</v>
      </c>
      <c r="ET47">
        <f t="shared" ca="1" si="33"/>
        <v>11200.162352840463</v>
      </c>
      <c r="EU47">
        <f t="shared" ca="1" si="33"/>
        <v>11274.51675036688</v>
      </c>
      <c r="EV47">
        <f t="shared" ca="1" si="33"/>
        <v>11310.78473343867</v>
      </c>
      <c r="EW47">
        <f t="shared" ca="1" si="33"/>
        <v>11378.651663938897</v>
      </c>
      <c r="EX47">
        <f t="shared" ca="1" si="33"/>
        <v>11406.461440719169</v>
      </c>
      <c r="EY47">
        <f t="shared" ca="1" si="33"/>
        <v>11374.857811874963</v>
      </c>
      <c r="EZ47">
        <f t="shared" ca="1" si="33"/>
        <v>11303.61369088653</v>
      </c>
      <c r="FA47">
        <f t="shared" ca="1" si="33"/>
        <v>11180.699676694729</v>
      </c>
      <c r="FB47">
        <f t="shared" ca="1" si="33"/>
        <v>11044.913582062512</v>
      </c>
      <c r="FC47">
        <f t="shared" ca="1" si="33"/>
        <v>10918.161005149757</v>
      </c>
      <c r="FD47">
        <f t="shared" ca="1" si="33"/>
        <v>10811.763419146422</v>
      </c>
      <c r="FE47">
        <f t="shared" ca="1" si="33"/>
        <v>10790.498508570157</v>
      </c>
      <c r="FF47">
        <f t="shared" ca="1" si="33"/>
        <v>10683.048149394819</v>
      </c>
      <c r="FG47">
        <f t="shared" ca="1" si="33"/>
        <v>10649.87524102048</v>
      </c>
      <c r="FH47">
        <f t="shared" ca="1" si="33"/>
        <v>10683.579406631763</v>
      </c>
      <c r="FI47">
        <f t="shared" ca="1" si="33"/>
        <v>10709.454414352262</v>
      </c>
      <c r="FJ47">
        <f t="shared" ca="1" si="33"/>
        <v>10740.747430249634</v>
      </c>
      <c r="FK47">
        <f t="shared" ca="1" si="33"/>
        <v>10797.005564997065</v>
      </c>
      <c r="FL47">
        <f t="shared" ca="1" si="33"/>
        <v>10839.210066703385</v>
      </c>
      <c r="FM47">
        <f t="shared" ca="1" si="33"/>
        <v>10904.991687051492</v>
      </c>
      <c r="FN47">
        <f t="shared" ca="1" si="33"/>
        <v>10950.151923634574</v>
      </c>
      <c r="FO47">
        <f t="shared" ca="1" si="33"/>
        <v>11067.931979397945</v>
      </c>
      <c r="FP47">
        <f t="shared" ca="1" si="33"/>
        <v>11108.625808068153</v>
      </c>
      <c r="FQ47">
        <f t="shared" ca="1" si="33"/>
        <v>11145.058755825612</v>
      </c>
      <c r="FR47">
        <f t="shared" ca="1" si="33"/>
        <v>11216.68040143241</v>
      </c>
      <c r="FS47">
        <f t="shared" ca="1" si="33"/>
        <v>11309.68429902655</v>
      </c>
      <c r="FT47">
        <f t="shared" ca="1" si="33"/>
        <v>11354.182432182817</v>
      </c>
      <c r="FU47">
        <f t="shared" ca="1" si="33"/>
        <v>11417.448785776236</v>
      </c>
      <c r="FV47">
        <f t="shared" ca="1" si="33"/>
        <v>11535.92790521904</v>
      </c>
      <c r="FW47">
        <f t="shared" ca="1" si="33"/>
        <v>11608.886425421884</v>
      </c>
      <c r="FX47">
        <f t="shared" ca="1" si="33"/>
        <v>11751.267176077152</v>
      </c>
      <c r="FY47">
        <f t="shared" ca="1" si="33"/>
        <v>11893.415581746987</v>
      </c>
      <c r="FZ47">
        <f t="shared" ca="1" si="33"/>
        <v>12038.780153170461</v>
      </c>
      <c r="GA47">
        <f t="shared" ca="1" si="33"/>
        <v>12142.510708275668</v>
      </c>
      <c r="GB47">
        <f t="shared" ca="1" si="33"/>
        <v>12244.779078488804</v>
      </c>
      <c r="GC47">
        <f t="shared" ca="1" si="33"/>
        <v>12334.283517864913</v>
      </c>
      <c r="GD47" s="80">
        <f t="shared" ca="1" si="33"/>
        <v>12407.507896705622</v>
      </c>
      <c r="GE47">
        <f t="shared" ca="1" si="33"/>
        <v>12479.548298267326</v>
      </c>
      <c r="GF47">
        <f t="shared" ca="1" si="33"/>
        <v>12583.424207848302</v>
      </c>
      <c r="GG47">
        <f t="shared" ca="1" si="33"/>
        <v>12669.347775831649</v>
      </c>
      <c r="GH47" s="72">
        <f t="shared" ca="1" si="33"/>
        <v>12749.580921537252</v>
      </c>
      <c r="GI47">
        <f t="shared" ca="1" si="33"/>
        <v>12801.688043162378</v>
      </c>
      <c r="GJ47">
        <f t="shared" ca="1" si="33"/>
        <v>12888.257366020056</v>
      </c>
      <c r="GK47">
        <f t="shared" ca="1" si="33"/>
        <v>12956.147519280528</v>
      </c>
      <c r="GL47" s="15">
        <f t="shared" ca="1" si="33"/>
        <v>13078.368796688779</v>
      </c>
      <c r="GM47">
        <f t="shared" ref="GM47:GV47" ca="1" si="34">IFERROR(GM21-GM46, "n/a")</f>
        <v>13087.844487847222</v>
      </c>
      <c r="GN47">
        <f t="shared" ca="1" si="34"/>
        <v>13195.417276729384</v>
      </c>
      <c r="GO47" s="88">
        <f t="shared" ca="1" si="34"/>
        <v>13301.271174825602</v>
      </c>
      <c r="GP47" s="6">
        <f t="shared" ca="1" si="34"/>
        <v>13386.213809152008</v>
      </c>
      <c r="GQ47" t="str">
        <f t="shared" ca="1" si="34"/>
        <v>n/a</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80">
        <f t="shared" si="37"/>
        <v>2.2812034448291607</v>
      </c>
      <c r="GE50">
        <f t="shared" si="37"/>
        <v>2.4170119896264497</v>
      </c>
      <c r="GF50">
        <f t="shared" si="37"/>
        <v>3.4215690336342863</v>
      </c>
      <c r="GG50">
        <f t="shared" si="37"/>
        <v>2.6524549541248055</v>
      </c>
      <c r="GH50" s="72">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8">
        <f t="shared" si="38"/>
        <v>3.5120795218538614</v>
      </c>
      <c r="GP50" s="6">
        <f t="shared" si="38"/>
        <v>2.8366925087787376</v>
      </c>
      <c r="GQ50" t="str">
        <f t="shared" si="38"/>
        <v>n/a</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7.4415245062733337</v>
      </c>
      <c r="P51">
        <f t="shared" ca="1" si="39"/>
        <v>5.595428300197991E-2</v>
      </c>
      <c r="Q51">
        <f t="shared" ca="1" si="39"/>
        <v>1.3319126576059048</v>
      </c>
      <c r="R51">
        <f t="shared" ca="1" si="39"/>
        <v>-0.26989853233144734</v>
      </c>
      <c r="S51">
        <f t="shared" ca="1" si="39"/>
        <v>-3.383397429067081</v>
      </c>
      <c r="T51">
        <f t="shared" ca="1" si="39"/>
        <v>0.75744209433989962</v>
      </c>
      <c r="U51">
        <f t="shared" ca="1" si="39"/>
        <v>0.88474422550668397</v>
      </c>
      <c r="V51">
        <f t="shared" ca="1" si="39"/>
        <v>-6.2918416855239805</v>
      </c>
      <c r="W51">
        <f t="shared" ca="1" si="39"/>
        <v>1.0409537683773395</v>
      </c>
      <c r="X51">
        <f t="shared" ca="1" si="39"/>
        <v>2.1679468820731573</v>
      </c>
      <c r="Y51">
        <f t="shared" ca="1" si="39"/>
        <v>3.1351406618650213</v>
      </c>
      <c r="Z51">
        <f t="shared" ca="1" si="39"/>
        <v>3.2687210031334013</v>
      </c>
      <c r="AA51">
        <f t="shared" ca="1" si="39"/>
        <v>7.0444990148081921</v>
      </c>
      <c r="AB51">
        <f t="shared" ca="1" si="39"/>
        <v>4.3123383411411975</v>
      </c>
      <c r="AC51">
        <f t="shared" ca="1" si="39"/>
        <v>4.2848225089090031</v>
      </c>
      <c r="AD51">
        <f t="shared" ca="1" si="39"/>
        <v>5.3073595461185619</v>
      </c>
      <c r="AE51">
        <f t="shared" ca="1" si="39"/>
        <v>5.2537068908461659</v>
      </c>
      <c r="AF51">
        <f t="shared" ca="1" si="39"/>
        <v>3.5097380506695197</v>
      </c>
      <c r="AG51">
        <f t="shared" ca="1" si="39"/>
        <v>4.4736965368809889</v>
      </c>
      <c r="AH51">
        <f t="shared" ca="1" si="39"/>
        <v>6.7566423872309267</v>
      </c>
      <c r="AI51">
        <f t="shared" ca="1" si="39"/>
        <v>3.1324817589209797</v>
      </c>
      <c r="AJ51">
        <f t="shared" ca="1" si="39"/>
        <v>9.3092376864221329</v>
      </c>
      <c r="AK51">
        <f t="shared" ca="1" si="39"/>
        <v>2.5863666999643264</v>
      </c>
      <c r="AL51">
        <f t="shared" ca="1" si="39"/>
        <v>4.0352030985134846</v>
      </c>
      <c r="AM51">
        <f t="shared" ca="1" si="39"/>
        <v>2.7655219970005973</v>
      </c>
      <c r="AN51">
        <f t="shared" ca="1" si="39"/>
        <v>5.9049807625877193E-2</v>
      </c>
      <c r="AO51">
        <f t="shared" ca="1" si="39"/>
        <v>3.7443254391726466</v>
      </c>
      <c r="AP51">
        <f t="shared" ca="1" si="39"/>
        <v>0.97791390868844363</v>
      </c>
      <c r="AQ51">
        <f t="shared" ca="1" si="39"/>
        <v>-1.1664790001398306</v>
      </c>
      <c r="AR51">
        <f t="shared" ca="1" si="39"/>
        <v>-8.6618237465001968</v>
      </c>
      <c r="AS51">
        <f t="shared" ca="1" si="39"/>
        <v>2.8097734651743034</v>
      </c>
      <c r="AT51">
        <f t="shared" ca="1" si="39"/>
        <v>4.2383964324602674</v>
      </c>
      <c r="AU51">
        <f t="shared" ca="1" si="39"/>
        <v>1.4174963903685667</v>
      </c>
      <c r="AV51">
        <f t="shared" ca="1" si="39"/>
        <v>0.41409384842379104</v>
      </c>
      <c r="AW51">
        <f t="shared" ca="1" si="39"/>
        <v>2.3481242354093323</v>
      </c>
      <c r="AX51">
        <f t="shared" ca="1" si="39"/>
        <v>-2.301711921464733</v>
      </c>
      <c r="AY51">
        <f t="shared" ca="1" si="39"/>
        <v>2.6902095721728747</v>
      </c>
      <c r="AZ51">
        <f t="shared" ca="1" si="39"/>
        <v>1.0163309652929886</v>
      </c>
      <c r="BA51">
        <f t="shared" ca="1" si="39"/>
        <v>1.8659277859686796</v>
      </c>
      <c r="BB51">
        <f t="shared" ca="1" si="39"/>
        <v>5.4052062042981408</v>
      </c>
      <c r="BC51">
        <f t="shared" ca="1" si="39"/>
        <v>2.3979677585386439</v>
      </c>
      <c r="BD51">
        <f t="shared" ca="1" si="39"/>
        <v>6.8775211442389628</v>
      </c>
      <c r="BE51">
        <f t="shared" ca="1" si="39"/>
        <v>6.3652057340044976</v>
      </c>
      <c r="BF51">
        <f t="shared" ca="1" si="39"/>
        <v>6.4682436686328781</v>
      </c>
      <c r="BG51">
        <f t="shared" ca="1" si="39"/>
        <v>3.9547201546668465</v>
      </c>
      <c r="BH51">
        <f t="shared" ca="1" si="39"/>
        <v>6.3833419123170865</v>
      </c>
      <c r="BI51">
        <f t="shared" ca="1" si="39"/>
        <v>3.7695042834411829</v>
      </c>
      <c r="BJ51">
        <f t="shared" ca="1" si="39"/>
        <v>5.8919726856633492</v>
      </c>
      <c r="BK51">
        <f t="shared" ca="1" si="39"/>
        <v>7.7505191180932131</v>
      </c>
      <c r="BL51">
        <f t="shared" ca="1" si="39"/>
        <v>3.8166302678080299</v>
      </c>
      <c r="BM51">
        <f t="shared" ca="1" si="39"/>
        <v>7.8294896361486899</v>
      </c>
      <c r="BN51">
        <f t="shared" ca="1" si="39"/>
        <v>1.9418068743350281</v>
      </c>
      <c r="BO51">
        <f t="shared" ref="BO51:DZ51" ca="1" si="40">IFERROR(((BO47/BN47)^4-1)*100, "n/a")</f>
        <v>3.9027180066016687</v>
      </c>
      <c r="BP51">
        <f t="shared" ca="1" si="40"/>
        <v>4.6588467146884582</v>
      </c>
      <c r="BQ51">
        <f t="shared" ca="1" si="40"/>
        <v>7.014971123392022</v>
      </c>
      <c r="BR51">
        <f t="shared" ca="1" si="40"/>
        <v>2.8187430728435325</v>
      </c>
      <c r="BS51">
        <f t="shared" ca="1" si="40"/>
        <v>0.43065015285350672</v>
      </c>
      <c r="BT51">
        <f t="shared" ca="1" si="40"/>
        <v>6.3873545002483878</v>
      </c>
      <c r="BU51">
        <f t="shared" ca="1" si="40"/>
        <v>5.1952877208788717</v>
      </c>
      <c r="BV51">
        <f t="shared" ca="1" si="40"/>
        <v>1.4669543382239247</v>
      </c>
      <c r="BW51">
        <f t="shared" ca="1" si="40"/>
        <v>7.3090500412252846</v>
      </c>
      <c r="BX51">
        <f t="shared" ca="1" si="40"/>
        <v>3.2460226257106317</v>
      </c>
      <c r="BY51">
        <f t="shared" ca="1" si="40"/>
        <v>3.6410645126651486</v>
      </c>
      <c r="BZ51">
        <f t="shared" ca="1" si="40"/>
        <v>4.6671854064777696</v>
      </c>
      <c r="CA51">
        <f t="shared" ca="1" si="40"/>
        <v>2.4080393395667699</v>
      </c>
      <c r="CB51">
        <f t="shared" ca="1" si="40"/>
        <v>1.8745173270935611</v>
      </c>
      <c r="CC51">
        <f t="shared" ca="1" si="40"/>
        <v>3.8487888457525488</v>
      </c>
      <c r="CD51">
        <f t="shared" ca="1" si="40"/>
        <v>1.4598259801538171</v>
      </c>
      <c r="CE51">
        <f t="shared" ca="1" si="40"/>
        <v>2.8926859518533687</v>
      </c>
      <c r="CF51">
        <f t="shared" ca="1" si="40"/>
        <v>1.053473810341421</v>
      </c>
      <c r="CG51">
        <f t="shared" ca="1" si="40"/>
        <v>1.1982429876358447</v>
      </c>
      <c r="CH51">
        <f t="shared" ca="1" si="40"/>
        <v>-3.2643490580434587</v>
      </c>
      <c r="CI51">
        <f t="shared" ca="1" si="40"/>
        <v>-2.1918209596476501</v>
      </c>
      <c r="CJ51">
        <f t="shared" ca="1" si="40"/>
        <v>1.9792639093440423</v>
      </c>
      <c r="CK51">
        <f t="shared" ca="1" si="40"/>
        <v>0.88694751782525394</v>
      </c>
      <c r="CL51">
        <f t="shared" ca="1" si="40"/>
        <v>-1.256104244841294</v>
      </c>
      <c r="CM51">
        <f t="shared" ca="1" si="40"/>
        <v>5.7760928567458514</v>
      </c>
      <c r="CN51">
        <f t="shared" ca="1" si="40"/>
        <v>1.4790696162223282</v>
      </c>
      <c r="CO51">
        <f t="shared" ca="1" si="40"/>
        <v>2.9882071995771531</v>
      </c>
      <c r="CP51">
        <f t="shared" ca="1" si="40"/>
        <v>4.0005511835001561</v>
      </c>
      <c r="CQ51">
        <f t="shared" ca="1" si="40"/>
        <v>1.0626751068966822</v>
      </c>
      <c r="CR51">
        <f t="shared" ca="1" si="40"/>
        <v>3.4777693529508547</v>
      </c>
      <c r="CS51">
        <f t="shared" ca="1" si="40"/>
        <v>4.4430626536378526</v>
      </c>
      <c r="CT51">
        <f t="shared" ca="1" si="40"/>
        <v>3.6518972690196438</v>
      </c>
      <c r="CU51">
        <f t="shared" ca="1" si="40"/>
        <v>4.8732612665809416</v>
      </c>
      <c r="CV51">
        <f t="shared" ca="1" si="40"/>
        <v>3.5521449379553927</v>
      </c>
      <c r="CW51">
        <f t="shared" ca="1" si="40"/>
        <v>3.5750309494506194</v>
      </c>
      <c r="CX51">
        <f t="shared" ca="1" si="40"/>
        <v>4.4835333763469043</v>
      </c>
      <c r="CY51">
        <f t="shared" ca="1" si="40"/>
        <v>1.3173463477456071</v>
      </c>
      <c r="CZ51">
        <f t="shared" ca="1" si="40"/>
        <v>3.5749255282913728</v>
      </c>
      <c r="DA51">
        <f t="shared" ca="1" si="40"/>
        <v>3.6301236926220781</v>
      </c>
      <c r="DB51">
        <f t="shared" ca="1" si="40"/>
        <v>3.2085899918371741</v>
      </c>
      <c r="DC51">
        <f t="shared" ca="1" si="40"/>
        <v>4.1409843909390398</v>
      </c>
      <c r="DD51">
        <f t="shared" ca="1" si="40"/>
        <v>4.6383859253328996</v>
      </c>
      <c r="DE51">
        <f t="shared" ca="1" si="40"/>
        <v>2.978499929912104</v>
      </c>
      <c r="DF51">
        <f t="shared" ca="1" si="40"/>
        <v>3.4200909903745247</v>
      </c>
      <c r="DG51">
        <f t="shared" ca="1" si="40"/>
        <v>4.9059261220127937</v>
      </c>
      <c r="DH51">
        <f t="shared" ca="1" si="40"/>
        <v>2.9575830692097238</v>
      </c>
      <c r="DI51">
        <f t="shared" ca="1" si="40"/>
        <v>7.6372613715303572</v>
      </c>
      <c r="DJ51">
        <f t="shared" ca="1" si="40"/>
        <v>5.6257417000068699</v>
      </c>
      <c r="DK51">
        <f t="shared" ca="1" si="40"/>
        <v>5.1581418086534603</v>
      </c>
      <c r="DL51">
        <f t="shared" ca="1" si="40"/>
        <v>7.8407912971802274</v>
      </c>
      <c r="DM51">
        <f t="shared" ca="1" si="40"/>
        <v>6.1364743089006968</v>
      </c>
      <c r="DN51">
        <f t="shared" ca="1" si="40"/>
        <v>6.6152390730201738</v>
      </c>
      <c r="DO51">
        <f t="shared" ca="1" si="40"/>
        <v>4.5538129603592825</v>
      </c>
      <c r="DP51">
        <f t="shared" ca="1" si="40"/>
        <v>6.23537553904705</v>
      </c>
      <c r="DQ51">
        <f t="shared" ca="1" si="40"/>
        <v>4.9178205914797157</v>
      </c>
      <c r="DR51">
        <f t="shared" ca="1" si="40"/>
        <v>6.3053886403602322</v>
      </c>
      <c r="DS51">
        <f t="shared" ca="1" si="40"/>
        <v>6.8090866156068186</v>
      </c>
      <c r="DT51">
        <f t="shared" ca="1" si="40"/>
        <v>4.3143576287675511</v>
      </c>
      <c r="DU51">
        <f t="shared" ca="1" si="40"/>
        <v>4.0488132954533018</v>
      </c>
      <c r="DV51">
        <f t="shared" ca="1" si="40"/>
        <v>3.4985937396148303</v>
      </c>
      <c r="DW51">
        <f t="shared" ca="1" si="40"/>
        <v>1.546395867525785</v>
      </c>
      <c r="DX51">
        <f t="shared" ca="1" si="40"/>
        <v>0.82025411661004188</v>
      </c>
      <c r="DY51">
        <f t="shared" ca="1" si="40"/>
        <v>-0.16769965746872284</v>
      </c>
      <c r="DZ51">
        <f t="shared" ca="1" si="40"/>
        <v>4.3007666268527922</v>
      </c>
      <c r="EA51">
        <f t="shared" ref="EA51:GL51" ca="1" si="41">IFERROR(((EA47/DZ47)^4-1)*100, "n/a")</f>
        <v>-0.52293182272095118</v>
      </c>
      <c r="EB51">
        <f t="shared" ca="1" si="41"/>
        <v>-0.40621365706703383</v>
      </c>
      <c r="EC51">
        <f t="shared" ca="1" si="41"/>
        <v>0.83113512919277266</v>
      </c>
      <c r="ED51">
        <f t="shared" ca="1" si="41"/>
        <v>0.65986102700505977</v>
      </c>
      <c r="EE51">
        <f t="shared" ca="1" si="41"/>
        <v>0.14540538310610085</v>
      </c>
      <c r="EF51">
        <f t="shared" ca="1" si="41"/>
        <v>2.9955862472965</v>
      </c>
      <c r="EG51">
        <f t="shared" ca="1" si="41"/>
        <v>4.4734937937980224</v>
      </c>
      <c r="EH51">
        <f t="shared" ca="1" si="41"/>
        <v>1.7329053480014789</v>
      </c>
      <c r="EI51">
        <f t="shared" ca="1" si="41"/>
        <v>3.078345041967645</v>
      </c>
      <c r="EJ51">
        <f t="shared" ca="1" si="41"/>
        <v>2.0962772291302834</v>
      </c>
      <c r="EK51">
        <f t="shared" ca="1" si="41"/>
        <v>4.475455077972712</v>
      </c>
      <c r="EL51">
        <f t="shared" ca="1" si="41"/>
        <v>4.4170872372364167</v>
      </c>
      <c r="EM51">
        <f t="shared" ca="1" si="41"/>
        <v>3.0858585974536279</v>
      </c>
      <c r="EN51">
        <f t="shared" ca="1" si="41"/>
        <v>5.2736484693326702</v>
      </c>
      <c r="EO51">
        <f t="shared" ca="1" si="41"/>
        <v>4.5533993339728962</v>
      </c>
      <c r="EP51">
        <f t="shared" ca="1" si="41"/>
        <v>1.968957508581437</v>
      </c>
      <c r="EQ51">
        <f t="shared" ca="1" si="41"/>
        <v>5.3211456681848457</v>
      </c>
      <c r="ER51">
        <f t="shared" ca="1" si="41"/>
        <v>2.9076793038538273</v>
      </c>
      <c r="ES51">
        <f t="shared" ca="1" si="41"/>
        <v>2.888602844561583</v>
      </c>
      <c r="ET51">
        <f t="shared" ca="1" si="41"/>
        <v>4.5077432734568212</v>
      </c>
      <c r="EU51">
        <f t="shared" ca="1" si="41"/>
        <v>2.6820362480924009</v>
      </c>
      <c r="EV51">
        <f t="shared" ca="1" si="41"/>
        <v>1.2929462190237162</v>
      </c>
      <c r="EW51">
        <f t="shared" ca="1" si="41"/>
        <v>2.4217665360211527</v>
      </c>
      <c r="EX51">
        <f t="shared" ca="1" si="41"/>
        <v>0.98120219352721971</v>
      </c>
      <c r="EY51">
        <f t="shared" ca="1" si="41"/>
        <v>-1.1036736061683206</v>
      </c>
      <c r="EZ51">
        <f t="shared" ca="1" si="41"/>
        <v>-2.4818798756741645</v>
      </c>
      <c r="FA51">
        <f t="shared" ca="1" si="41"/>
        <v>-4.2791158700647642</v>
      </c>
      <c r="FB51">
        <f t="shared" ca="1" si="41"/>
        <v>-4.7700929591041774</v>
      </c>
      <c r="FC51">
        <f t="shared" ca="1" si="41"/>
        <v>-4.5120238523439271</v>
      </c>
      <c r="FD51">
        <f t="shared" ca="1" si="41"/>
        <v>-3.8413940637056609</v>
      </c>
      <c r="FE51">
        <f t="shared" ca="1" si="41"/>
        <v>-0.78441435499988499</v>
      </c>
      <c r="FF51">
        <f t="shared" ca="1" si="41"/>
        <v>-3.9240456785522682</v>
      </c>
      <c r="FG51">
        <f t="shared" ca="1" si="41"/>
        <v>-1.2363031668068958</v>
      </c>
      <c r="FH51">
        <f t="shared" ca="1" si="41"/>
        <v>1.2719210484265497</v>
      </c>
      <c r="FI51">
        <f t="shared" ca="1" si="41"/>
        <v>0.97230189420502988</v>
      </c>
      <c r="FJ51">
        <f t="shared" ca="1" si="41"/>
        <v>1.1739324639334248</v>
      </c>
      <c r="FK51">
        <f t="shared" ca="1" si="41"/>
        <v>2.1116476595867795</v>
      </c>
      <c r="FL51">
        <f t="shared" ca="1" si="41"/>
        <v>1.5727548613510223</v>
      </c>
      <c r="FM51">
        <f t="shared" ca="1" si="41"/>
        <v>2.4497311273291356</v>
      </c>
      <c r="FN51">
        <f t="shared" ca="1" si="41"/>
        <v>1.666816172014185</v>
      </c>
      <c r="FO51">
        <f t="shared" ca="1" si="41"/>
        <v>4.372322372951909</v>
      </c>
      <c r="FP51">
        <f t="shared" ca="1" si="41"/>
        <v>1.4788240429632671</v>
      </c>
      <c r="FQ51">
        <f t="shared" ca="1" si="41"/>
        <v>1.3183475345097895</v>
      </c>
      <c r="FR51">
        <f t="shared" ca="1" si="41"/>
        <v>2.595410378714158</v>
      </c>
      <c r="FS51">
        <f t="shared" ca="1" si="41"/>
        <v>3.3581068225442046</v>
      </c>
      <c r="FT51">
        <f t="shared" ca="1" si="41"/>
        <v>1.5831190127429506</v>
      </c>
      <c r="FU51">
        <f t="shared" ca="1" si="41"/>
        <v>2.247528020116496</v>
      </c>
      <c r="FV51">
        <f t="shared" ca="1" si="41"/>
        <v>4.2158665605529722</v>
      </c>
      <c r="FW51">
        <f t="shared" ca="1" si="41"/>
        <v>2.5538848228788602</v>
      </c>
      <c r="FX51">
        <f t="shared" ca="1" si="41"/>
        <v>4.9969183031456366</v>
      </c>
      <c r="FY51">
        <f t="shared" ca="1" si="41"/>
        <v>4.9270771870696395</v>
      </c>
      <c r="FZ51">
        <f t="shared" ca="1" si="41"/>
        <v>4.9792721054495503</v>
      </c>
      <c r="GA51">
        <f t="shared" ca="1" si="41"/>
        <v>3.4913485382619402</v>
      </c>
      <c r="GB51">
        <f t="shared" ca="1" si="41"/>
        <v>3.4117375279498541</v>
      </c>
      <c r="GC51">
        <f t="shared" ca="1" si="41"/>
        <v>2.9560547325393927</v>
      </c>
      <c r="GD51" s="80">
        <f t="shared" ca="1" si="41"/>
        <v>2.3958919064316131</v>
      </c>
      <c r="GE51">
        <f t="shared" ca="1" si="41"/>
        <v>2.3427832619736133</v>
      </c>
      <c r="GF51">
        <f t="shared" ca="1" si="41"/>
        <v>3.3712780462001435</v>
      </c>
      <c r="GG51">
        <f t="shared" ca="1" si="41"/>
        <v>2.7594285709452215</v>
      </c>
      <c r="GH51" s="72">
        <f t="shared" ca="1" si="41"/>
        <v>2.5573068901788343</v>
      </c>
      <c r="GI51">
        <f t="shared" ca="1" si="41"/>
        <v>1.6448362768744174</v>
      </c>
      <c r="GJ51">
        <f t="shared" ca="1" si="41"/>
        <v>2.7324960378354524</v>
      </c>
      <c r="GK51">
        <f t="shared" ca="1" si="41"/>
        <v>2.1237461231807364</v>
      </c>
      <c r="GL51" s="15">
        <f t="shared" ca="1" si="41"/>
        <v>3.8271139889092476</v>
      </c>
      <c r="GM51">
        <f t="shared" ref="GM51:GV51" ca="1" si="42">IFERROR(((GM47/GL47)^4-1)*100, "n/a")</f>
        <v>0.29012775024812587</v>
      </c>
      <c r="GN51">
        <f t="shared" ca="1" si="42"/>
        <v>3.3284725868590437</v>
      </c>
      <c r="GO51" s="88">
        <f t="shared" ca="1" si="42"/>
        <v>3.2476264933072541</v>
      </c>
      <c r="GP51" s="6">
        <f t="shared" ca="1" si="42"/>
        <v>2.5789949003221624</v>
      </c>
      <c r="GQ51" t="str">
        <f t="shared" ca="1" si="42"/>
        <v>n/a</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6.922464069978318E-2</v>
      </c>
      <c r="P52">
        <f t="shared" ca="1" si="43"/>
        <v>-0.24645443204707185</v>
      </c>
      <c r="Q52">
        <f t="shared" ca="1" si="43"/>
        <v>8.9224562413225961E-2</v>
      </c>
      <c r="R52">
        <f t="shared" ca="1" si="43"/>
        <v>-0.92097844003560247</v>
      </c>
      <c r="S52">
        <f t="shared" ca="1" si="43"/>
        <v>-0.14594126783892269</v>
      </c>
      <c r="T52">
        <f t="shared" ca="1" si="43"/>
        <v>0.68725545536265642</v>
      </c>
      <c r="U52">
        <f t="shared" ca="1" si="43"/>
        <v>0.8513608304855369</v>
      </c>
      <c r="V52">
        <f t="shared" ca="1" si="43"/>
        <v>0.57035380190260199</v>
      </c>
      <c r="W52">
        <f t="shared" ca="1" si="43"/>
        <v>2.3506301845632516</v>
      </c>
      <c r="X52">
        <f t="shared" ca="1" si="43"/>
        <v>4.5829807263796596</v>
      </c>
      <c r="Y52">
        <f t="shared" ca="1" si="43"/>
        <v>2.6664848704872623</v>
      </c>
      <c r="Z52">
        <f t="shared" ca="1" si="43"/>
        <v>1.1081875193749591</v>
      </c>
      <c r="AA52">
        <f t="shared" ca="1" si="43"/>
        <v>1.1888223429032507</v>
      </c>
      <c r="AB52">
        <f t="shared" ca="1" si="43"/>
        <v>-0.57245744137146559</v>
      </c>
      <c r="AC52">
        <f t="shared" ca="1" si="43"/>
        <v>-4.7150082516989045E-3</v>
      </c>
      <c r="AD52">
        <f t="shared" ca="1" si="43"/>
        <v>-2.5673163679140742E-2</v>
      </c>
      <c r="AE52">
        <f t="shared" ca="1" si="43"/>
        <v>-0.44644692759414628</v>
      </c>
      <c r="AF52">
        <f t="shared" ca="1" si="43"/>
        <v>-1.3259591050092778</v>
      </c>
      <c r="AG52">
        <f t="shared" ca="1" si="43"/>
        <v>-0.63675628165411613</v>
      </c>
      <c r="AH52">
        <f t="shared" ca="1" si="43"/>
        <v>-0.60771347909229778</v>
      </c>
      <c r="AI52">
        <f t="shared" ca="1" si="43"/>
        <v>-0.86267315095982511</v>
      </c>
      <c r="AJ52">
        <f t="shared" ca="1" si="43"/>
        <v>-0.48105573780632227</v>
      </c>
      <c r="AK52">
        <f t="shared" ca="1" si="43"/>
        <v>-0.89380455255831937</v>
      </c>
      <c r="AL52">
        <f t="shared" ca="1" si="43"/>
        <v>-0.77063897151263827</v>
      </c>
      <c r="AM52">
        <f t="shared" ca="1" si="43"/>
        <v>-0.67966737697238155</v>
      </c>
      <c r="AN52">
        <f t="shared" ca="1" si="43"/>
        <v>-0.31382975350850995</v>
      </c>
      <c r="AO52">
        <f t="shared" ca="1" si="43"/>
        <v>0.19713146284205951</v>
      </c>
      <c r="AP52">
        <f t="shared" ca="1" si="43"/>
        <v>2.7422017911016283E-2</v>
      </c>
      <c r="AQ52">
        <f t="shared" ca="1" si="43"/>
        <v>0.59813318764124768</v>
      </c>
      <c r="AR52">
        <f t="shared" ca="1" si="43"/>
        <v>-5.1816017570638806E-2</v>
      </c>
      <c r="AS52">
        <f t="shared" ca="1" si="43"/>
        <v>1.6538215976744208</v>
      </c>
      <c r="AT52">
        <f t="shared" ca="1" si="43"/>
        <v>1.2749060682791358</v>
      </c>
      <c r="AU52">
        <f t="shared" ca="1" si="43"/>
        <v>-7.5752783008309343E-2</v>
      </c>
      <c r="AV52">
        <f t="shared" ca="1" si="43"/>
        <v>-0.37686896399122816</v>
      </c>
      <c r="AW52">
        <f t="shared" ca="1" si="43"/>
        <v>-0.49315549302673123</v>
      </c>
      <c r="AX52">
        <f t="shared" ca="1" si="43"/>
        <v>-0.40253756271037</v>
      </c>
      <c r="AY52">
        <f t="shared" ca="1" si="43"/>
        <v>0.28924310486193594</v>
      </c>
      <c r="AZ52">
        <f t="shared" ca="1" si="43"/>
        <v>0.21119053348304107</v>
      </c>
      <c r="BA52">
        <f t="shared" ca="1" si="43"/>
        <v>0.83737848011860017</v>
      </c>
      <c r="BB52">
        <f t="shared" ca="1" si="43"/>
        <v>1.7847771211523034</v>
      </c>
      <c r="BC52">
        <f t="shared" ca="1" si="43"/>
        <v>1.6163062985393939</v>
      </c>
      <c r="BD52">
        <f t="shared" ca="1" si="43"/>
        <v>1.519907484735783</v>
      </c>
      <c r="BE52">
        <f t="shared" ca="1" si="43"/>
        <v>1.0086452978200544</v>
      </c>
      <c r="BF52">
        <f t="shared" ca="1" si="43"/>
        <v>5.8898684157449033E-2</v>
      </c>
      <c r="BG52">
        <f t="shared" ca="1" si="43"/>
        <v>-0.59046676919431995</v>
      </c>
      <c r="BH52">
        <f t="shared" ca="1" si="43"/>
        <v>-0.66350400834964685</v>
      </c>
      <c r="BI52">
        <f t="shared" ca="1" si="43"/>
        <v>-0.76769513198278183</v>
      </c>
      <c r="BJ52">
        <f t="shared" ca="1" si="43"/>
        <v>-0.61115704941381299</v>
      </c>
      <c r="BK52">
        <f t="shared" ca="1" si="43"/>
        <v>-0.77660308825164837</v>
      </c>
      <c r="BL52">
        <f t="shared" ca="1" si="43"/>
        <v>-9.2563979805104779E-2</v>
      </c>
      <c r="BM52">
        <f t="shared" ca="1" si="43"/>
        <v>-1.5120223035047786E-2</v>
      </c>
      <c r="BN52">
        <f t="shared" ca="1" si="43"/>
        <v>-1.0789806576686045</v>
      </c>
      <c r="BO52">
        <f t="shared" ref="BO52:DZ52" ca="1" si="44">IFERROR(BO50-BO51, "n/a")</f>
        <v>-0.3540516783899772</v>
      </c>
      <c r="BP52">
        <f t="shared" ca="1" si="44"/>
        <v>-0.2338512416587335</v>
      </c>
      <c r="BQ52">
        <f t="shared" ca="1" si="44"/>
        <v>0.24884635749422568</v>
      </c>
      <c r="BR52">
        <f t="shared" ca="1" si="44"/>
        <v>-0.33742474938971423</v>
      </c>
      <c r="BS52">
        <f t="shared" ca="1" si="44"/>
        <v>-3.019829069423885E-2</v>
      </c>
      <c r="BT52">
        <f t="shared" ca="1" si="44"/>
        <v>-0.81538845331994292</v>
      </c>
      <c r="BU52">
        <f t="shared" ca="1" si="44"/>
        <v>-0.55563623459873313</v>
      </c>
      <c r="BV52">
        <f t="shared" ca="1" si="44"/>
        <v>-0.61281513953037603</v>
      </c>
      <c r="BW52">
        <f t="shared" ca="1" si="44"/>
        <v>-5.6480558887539445E-2</v>
      </c>
      <c r="BX52">
        <f t="shared" ca="1" si="44"/>
        <v>-0.26288755897545535</v>
      </c>
      <c r="BY52">
        <f t="shared" ca="1" si="44"/>
        <v>-3.9615040721807659E-2</v>
      </c>
      <c r="BZ52">
        <f t="shared" ca="1" si="44"/>
        <v>-3.6051989293328646E-2</v>
      </c>
      <c r="CA52">
        <f t="shared" ca="1" si="44"/>
        <v>-0.54357846687789202</v>
      </c>
      <c r="CB52">
        <f t="shared" ca="1" si="44"/>
        <v>9.0826785702935453E-3</v>
      </c>
      <c r="CC52">
        <f t="shared" ca="1" si="44"/>
        <v>8.1337778852375031E-2</v>
      </c>
      <c r="CD52">
        <f t="shared" ca="1" si="44"/>
        <v>0.28731775699741835</v>
      </c>
      <c r="CE52">
        <f t="shared" ca="1" si="44"/>
        <v>0.5193214674338309</v>
      </c>
      <c r="CF52">
        <f t="shared" ca="1" si="44"/>
        <v>0.16577921477756163</v>
      </c>
      <c r="CG52">
        <f t="shared" ca="1" si="44"/>
        <v>0.40026726928372725</v>
      </c>
      <c r="CH52">
        <f t="shared" ca="1" si="44"/>
        <v>0.25271477177318813</v>
      </c>
      <c r="CI52">
        <f t="shared" ca="1" si="44"/>
        <v>0.69880225762006809</v>
      </c>
      <c r="CJ52">
        <f t="shared" ca="1" si="44"/>
        <v>1.3778286167492881</v>
      </c>
      <c r="CK52">
        <f t="shared" ca="1" si="44"/>
        <v>1.1209547909968975</v>
      </c>
      <c r="CL52">
        <f t="shared" ca="1" si="44"/>
        <v>1.0579438948401632</v>
      </c>
      <c r="CM52">
        <f t="shared" ca="1" si="44"/>
        <v>1.9232470705287552</v>
      </c>
      <c r="CN52">
        <f t="shared" ca="1" si="44"/>
        <v>1.2623394608701322</v>
      </c>
      <c r="CO52">
        <f t="shared" ca="1" si="44"/>
        <v>1.3693508490505657</v>
      </c>
      <c r="CP52">
        <f t="shared" ca="1" si="44"/>
        <v>0.85107802919390796</v>
      </c>
      <c r="CQ52">
        <f t="shared" ca="1" si="44"/>
        <v>0.48458683143135506</v>
      </c>
      <c r="CR52">
        <f t="shared" ca="1" si="44"/>
        <v>0.20859960506476316</v>
      </c>
      <c r="CS52">
        <f t="shared" ca="1" si="44"/>
        <v>8.1939619959880972E-2</v>
      </c>
      <c r="CT52">
        <f t="shared" ca="1" si="44"/>
        <v>-9.0478462202114862E-2</v>
      </c>
      <c r="CU52">
        <f t="shared" ca="1" si="44"/>
        <v>-0.21767131787973071</v>
      </c>
      <c r="CV52">
        <f t="shared" ca="1" si="44"/>
        <v>-0.40880949041108838</v>
      </c>
      <c r="CW52">
        <f t="shared" ca="1" si="44"/>
        <v>-0.48682858717297162</v>
      </c>
      <c r="CX52">
        <f t="shared" ca="1" si="44"/>
        <v>-8.7782105431744029E-2</v>
      </c>
      <c r="CY52">
        <f t="shared" ca="1" si="44"/>
        <v>-0.32034066751798207</v>
      </c>
      <c r="CZ52">
        <f t="shared" ca="1" si="44"/>
        <v>-2.2513058341888659E-2</v>
      </c>
      <c r="DA52">
        <f t="shared" ca="1" si="44"/>
        <v>4.6193107957082091E-2</v>
      </c>
      <c r="DB52">
        <f t="shared" ca="1" si="44"/>
        <v>-0.39157388984192298</v>
      </c>
      <c r="DC52">
        <f t="shared" ca="1" si="44"/>
        <v>-0.40027646636440206</v>
      </c>
      <c r="DD52">
        <f t="shared" ca="1" si="44"/>
        <v>-0.26089501785615532</v>
      </c>
      <c r="DE52">
        <f t="shared" ca="1" si="44"/>
        <v>-0.53406762868497548</v>
      </c>
      <c r="DF52">
        <f t="shared" ca="1" si="44"/>
        <v>-0.19943166945655122</v>
      </c>
      <c r="DG52">
        <f t="shared" ca="1" si="44"/>
        <v>-0.61968057425547673</v>
      </c>
      <c r="DH52">
        <f t="shared" ca="1" si="44"/>
        <v>-1.1451691916515516</v>
      </c>
      <c r="DI52">
        <f t="shared" ca="1" si="44"/>
        <v>-0.64657110260244455</v>
      </c>
      <c r="DJ52">
        <f t="shared" ca="1" si="44"/>
        <v>-0.76187264982929825</v>
      </c>
      <c r="DK52">
        <f t="shared" ca="1" si="44"/>
        <v>-1.0472349545992632</v>
      </c>
      <c r="DL52">
        <f t="shared" ca="1" si="44"/>
        <v>-0.61035091677721365</v>
      </c>
      <c r="DM52">
        <f t="shared" ca="1" si="44"/>
        <v>-0.81748628865234707</v>
      </c>
      <c r="DN52">
        <f t="shared" ca="1" si="44"/>
        <v>-0.70958049697056325</v>
      </c>
      <c r="DO52">
        <f t="shared" ca="1" si="44"/>
        <v>-0.61379572155559892</v>
      </c>
      <c r="DP52">
        <f t="shared" ca="1" si="44"/>
        <v>-0.27595692925519444</v>
      </c>
      <c r="DQ52">
        <f t="shared" ca="1" si="44"/>
        <v>-0.32643453698246727</v>
      </c>
      <c r="DR52">
        <f t="shared" ca="1" si="44"/>
        <v>-0.31354873057098942</v>
      </c>
      <c r="DS52">
        <f t="shared" ca="1" si="44"/>
        <v>-0.52197634100128454</v>
      </c>
      <c r="DT52">
        <f t="shared" ca="1" si="44"/>
        <v>-0.39448817094134281</v>
      </c>
      <c r="DU52">
        <f t="shared" ca="1" si="44"/>
        <v>-6.1686465898236342E-2</v>
      </c>
      <c r="DV52">
        <f t="shared" ca="1" si="44"/>
        <v>-1.4553285498997148E-2</v>
      </c>
      <c r="DW52">
        <f t="shared" ca="1" si="44"/>
        <v>6.5595251363004259E-2</v>
      </c>
      <c r="DX52">
        <f t="shared" ca="1" si="44"/>
        <v>0.12885001456499623</v>
      </c>
      <c r="DY52">
        <f t="shared" ca="1" si="44"/>
        <v>1.5446628030723719</v>
      </c>
      <c r="DZ52">
        <f t="shared" ca="1" si="44"/>
        <v>1.815523157590504</v>
      </c>
      <c r="EA52">
        <f t="shared" ref="EA52:GL52" ca="1" si="45">IFERROR(EA50-EA51, "n/a")</f>
        <v>1.7534318785216274</v>
      </c>
      <c r="EB52">
        <f t="shared" ca="1" si="45"/>
        <v>2.4735369289208942</v>
      </c>
      <c r="EC52">
        <f t="shared" ca="1" si="45"/>
        <v>2.0985833515666075</v>
      </c>
      <c r="ED52">
        <f t="shared" ca="1" si="45"/>
        <v>1.6627555745124312</v>
      </c>
      <c r="EE52">
        <f t="shared" ca="1" si="45"/>
        <v>1.7474355434198952</v>
      </c>
      <c r="EF52">
        <f t="shared" ca="1" si="45"/>
        <v>1.5730955049029216</v>
      </c>
      <c r="EG52">
        <f t="shared" ca="1" si="45"/>
        <v>1.5244627314539239</v>
      </c>
      <c r="EH52">
        <f t="shared" ca="1" si="45"/>
        <v>1.006384163930818</v>
      </c>
      <c r="EI52">
        <f t="shared" ca="1" si="45"/>
        <v>0.52833219580394886</v>
      </c>
      <c r="EJ52">
        <f t="shared" ca="1" si="45"/>
        <v>0.41757841274057128</v>
      </c>
      <c r="EK52">
        <f t="shared" ca="1" si="45"/>
        <v>1.8753343766797492E-2</v>
      </c>
      <c r="EL52">
        <f t="shared" ca="1" si="45"/>
        <v>6.0493600828381844E-3</v>
      </c>
      <c r="EM52">
        <f t="shared" ca="1" si="45"/>
        <v>-0.73277771739774789</v>
      </c>
      <c r="EN52">
        <f t="shared" ca="1" si="45"/>
        <v>-0.65419622609035333</v>
      </c>
      <c r="EO52">
        <f t="shared" ca="1" si="45"/>
        <v>-0.61509017842715785</v>
      </c>
      <c r="EP52">
        <f t="shared" ca="1" si="45"/>
        <v>-0.77690915980994646</v>
      </c>
      <c r="EQ52">
        <f t="shared" ca="1" si="45"/>
        <v>-0.78419618053839901</v>
      </c>
      <c r="ER52">
        <f t="shared" ca="1" si="45"/>
        <v>-0.86675883664966147</v>
      </c>
      <c r="ES52">
        <f t="shared" ca="1" si="45"/>
        <v>-0.43721949427575346</v>
      </c>
      <c r="ET52">
        <f t="shared" ca="1" si="45"/>
        <v>-0.57950576478058569</v>
      </c>
      <c r="EU52">
        <f t="shared" ca="1" si="45"/>
        <v>-0.42412570014094264</v>
      </c>
      <c r="EV52">
        <f t="shared" ca="1" si="45"/>
        <v>-0.55249342898622267</v>
      </c>
      <c r="EW52">
        <f t="shared" ca="1" si="45"/>
        <v>-0.14610887974866316</v>
      </c>
      <c r="EX52">
        <f t="shared" ca="1" si="45"/>
        <v>0.16250070932015692</v>
      </c>
      <c r="EY52">
        <f t="shared" ca="1" si="45"/>
        <v>4.3526554212103274E-2</v>
      </c>
      <c r="EZ52">
        <f t="shared" ca="1" si="45"/>
        <v>3.1335735893436079</v>
      </c>
      <c r="FA52">
        <f t="shared" ca="1" si="45"/>
        <v>1.3186671858092409</v>
      </c>
      <c r="FB52">
        <f t="shared" ca="1" si="45"/>
        <v>1.0984193883936344</v>
      </c>
      <c r="FC52">
        <f t="shared" ca="1" si="45"/>
        <v>3.6107989607571778</v>
      </c>
      <c r="FD52">
        <f t="shared" ca="1" si="45"/>
        <v>2.2297652923367384</v>
      </c>
      <c r="FE52">
        <f t="shared" ca="1" si="45"/>
        <v>3.5739206422740311</v>
      </c>
      <c r="FF52">
        <f t="shared" ca="1" si="45"/>
        <v>3.3304738910907128</v>
      </c>
      <c r="FG52">
        <f t="shared" ca="1" si="45"/>
        <v>3.2293353556376747</v>
      </c>
      <c r="FH52">
        <f t="shared" ca="1" si="45"/>
        <v>1.9470996510201122</v>
      </c>
      <c r="FI52">
        <f t="shared" ca="1" si="45"/>
        <v>1.8547830662696274</v>
      </c>
      <c r="FJ52">
        <f t="shared" ca="1" si="45"/>
        <v>1.4995830120794862</v>
      </c>
      <c r="FK52">
        <f t="shared" ca="1" si="45"/>
        <v>-0.40094894335749309</v>
      </c>
      <c r="FL52">
        <f t="shared" ca="1" si="45"/>
        <v>-0.6808737604598214</v>
      </c>
      <c r="FM52">
        <f t="shared" ca="1" si="45"/>
        <v>-0.87730709363922355</v>
      </c>
      <c r="FN52">
        <f t="shared" ca="1" si="45"/>
        <v>-0.93224101697630957</v>
      </c>
      <c r="FO52">
        <f t="shared" ca="1" si="45"/>
        <v>-1.1219448297174361</v>
      </c>
      <c r="FP52">
        <f t="shared" ca="1" si="45"/>
        <v>-0.88332935718029582</v>
      </c>
      <c r="FQ52">
        <f t="shared" ca="1" si="45"/>
        <v>-0.66522890855558181</v>
      </c>
      <c r="FR52">
        <f t="shared" ca="1" si="45"/>
        <v>-0.78815003089305335</v>
      </c>
      <c r="FS52">
        <f t="shared" ca="1" si="45"/>
        <v>-1.2690236911860664</v>
      </c>
      <c r="FT52">
        <f t="shared" ca="1" si="45"/>
        <v>-1.2948880381558947</v>
      </c>
      <c r="FU52">
        <f t="shared" ca="1" si="45"/>
        <v>-0.61201408650168876</v>
      </c>
      <c r="FV52">
        <f t="shared" ca="1" si="45"/>
        <v>-0.72534213395887281</v>
      </c>
      <c r="FW52">
        <f t="shared" ca="1" si="45"/>
        <v>-0.99292824334029639</v>
      </c>
      <c r="FX52">
        <f t="shared" ca="1" si="45"/>
        <v>-0.63268865383452333</v>
      </c>
      <c r="FY52">
        <f t="shared" ca="1" si="45"/>
        <v>-0.46174440077051404</v>
      </c>
      <c r="FZ52">
        <f t="shared" ca="1" si="45"/>
        <v>-0.2983554061240401</v>
      </c>
      <c r="GA52">
        <f t="shared" ca="1" si="45"/>
        <v>2.1060200869471579E-2</v>
      </c>
      <c r="GB52">
        <f t="shared" ca="1" si="45"/>
        <v>-6.4694792596187156E-3</v>
      </c>
      <c r="GC52">
        <f t="shared" ca="1" si="45"/>
        <v>-8.2271174217596332E-2</v>
      </c>
      <c r="GD52" s="80">
        <f t="shared" ca="1" si="45"/>
        <v>-0.11468846160245239</v>
      </c>
      <c r="GE52">
        <f t="shared" ca="1" si="45"/>
        <v>7.422872765283639E-2</v>
      </c>
      <c r="GF52">
        <f t="shared" ca="1" si="45"/>
        <v>5.0290987434142842E-2</v>
      </c>
      <c r="GG52">
        <f t="shared" ca="1" si="45"/>
        <v>-0.10697361682041606</v>
      </c>
      <c r="GH52" s="72">
        <f t="shared" ca="1" si="45"/>
        <v>1.7971775919423116E-2</v>
      </c>
      <c r="GI52">
        <f t="shared" ca="1" si="45"/>
        <v>0.14188722127992381</v>
      </c>
      <c r="GJ52">
        <f t="shared" ca="1" si="45"/>
        <v>0.13999883183031248</v>
      </c>
      <c r="GK52">
        <f t="shared" ca="1" si="45"/>
        <v>9.9751802295044989E-2</v>
      </c>
      <c r="GL52" s="15">
        <f t="shared" ca="1" si="45"/>
        <v>9.0942457965281776E-2</v>
      </c>
      <c r="GM52">
        <f t="shared" ref="GM52:GV52" ca="1" si="46">IFERROR(GM50-GM51, "n/a")</f>
        <v>0.22714789849094252</v>
      </c>
      <c r="GN52">
        <f t="shared" ca="1" si="46"/>
        <v>0.47212684406052752</v>
      </c>
      <c r="GO52" s="88">
        <f t="shared" ca="1" si="46"/>
        <v>0.26445302854660735</v>
      </c>
      <c r="GP52" s="6">
        <f t="shared" ca="1" si="46"/>
        <v>0.25769760845657519</v>
      </c>
      <c r="GQ52" t="str">
        <f t="shared" ca="1" si="46"/>
        <v>n/a</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80">
        <f t="shared" si="49"/>
        <v>1.755557211053338E-2</v>
      </c>
      <c r="GE53">
        <f t="shared" si="49"/>
        <v>1.7318521312051249E-2</v>
      </c>
      <c r="GF53">
        <f t="shared" si="49"/>
        <v>1.669665478754756E-2</v>
      </c>
      <c r="GG53">
        <f t="shared" si="49"/>
        <v>1.6559151830131347E-2</v>
      </c>
      <c r="GH53" s="72">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8">
        <f t="shared" si="50"/>
        <v>2.0521444769131092E-2</v>
      </c>
      <c r="GP53" s="6">
        <f t="shared" si="50"/>
        <v>2.1051510061966816E-2</v>
      </c>
      <c r="GQ53" t="str">
        <f t="shared" si="50"/>
        <v>n/a</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80">
        <f t="shared" si="53"/>
        <v>3.9970776100357597E-3</v>
      </c>
      <c r="GE54">
        <f t="shared" si="53"/>
        <v>1.548768690972202E-2</v>
      </c>
      <c r="GF54">
        <f t="shared" si="53"/>
        <v>2.2813799505932764E-2</v>
      </c>
      <c r="GG54">
        <f t="shared" si="53"/>
        <v>1.9249342311688622E-2</v>
      </c>
      <c r="GH54" s="72">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8">
        <f t="shared" si="54"/>
        <v>3.3561080495827289E-2</v>
      </c>
      <c r="GP54" s="6">
        <f t="shared" si="54"/>
        <v>2.5878266823838203E-2</v>
      </c>
      <c r="GQ54" t="str">
        <f t="shared" si="54"/>
        <v>n/a</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80">
        <f t="shared" si="57"/>
        <v>0.67804450159089913</v>
      </c>
      <c r="GE57">
        <f t="shared" si="57"/>
        <v>0.68045151582641195</v>
      </c>
      <c r="GF57">
        <f t="shared" si="57"/>
        <v>0.68165358597048387</v>
      </c>
      <c r="GG57">
        <f t="shared" si="57"/>
        <v>0.68326985680546404</v>
      </c>
      <c r="GH57" s="72">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8">
        <f t="shared" si="58"/>
        <v>0.68014154185747067</v>
      </c>
      <c r="GP57" s="6">
        <f t="shared" si="58"/>
        <v>0.67973424471313548</v>
      </c>
      <c r="GQ57" t="str">
        <f t="shared" si="58"/>
        <v>n/a</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4.1459403685895554E-2</v>
      </c>
      <c r="P58">
        <f t="shared" ca="1" si="59"/>
        <v>-0.14650608256281483</v>
      </c>
      <c r="Q58">
        <f t="shared" ca="1" si="59"/>
        <v>5.3448860829069453E-2</v>
      </c>
      <c r="R58">
        <f t="shared" ca="1" si="59"/>
        <v>-0.54517581707451934</v>
      </c>
      <c r="S58">
        <f t="shared" ca="1" si="59"/>
        <v>-8.7288771986008012E-2</v>
      </c>
      <c r="T58">
        <f t="shared" ca="1" si="59"/>
        <v>0.4134043011017508</v>
      </c>
      <c r="U58">
        <f t="shared" ca="1" si="59"/>
        <v>0.51807489511533344</v>
      </c>
      <c r="V58">
        <f t="shared" ca="1" si="59"/>
        <v>0.34195557379807812</v>
      </c>
      <c r="W58">
        <f t="shared" ca="1" si="59"/>
        <v>1.4329811631902205</v>
      </c>
      <c r="X58">
        <f t="shared" ca="1" si="59"/>
        <v>2.8121007713895652</v>
      </c>
      <c r="Y58">
        <f t="shared" ca="1" si="59"/>
        <v>1.6331401078338177</v>
      </c>
      <c r="Z58">
        <f t="shared" ca="1" si="59"/>
        <v>0.67693915787906178</v>
      </c>
      <c r="AA58">
        <f t="shared" ca="1" si="59"/>
        <v>0.72478655225944422</v>
      </c>
      <c r="AB58">
        <f t="shared" ca="1" si="59"/>
        <v>-0.34907449118883033</v>
      </c>
      <c r="AC58">
        <f t="shared" ca="1" si="59"/>
        <v>-2.8960837284367066E-3</v>
      </c>
      <c r="AD58">
        <f t="shared" ca="1" si="59"/>
        <v>-1.582623190353483E-2</v>
      </c>
      <c r="AE58">
        <f t="shared" ca="1" si="59"/>
        <v>-0.27573474628941497</v>
      </c>
      <c r="AF58">
        <f t="shared" ca="1" si="59"/>
        <v>-0.81006110992346558</v>
      </c>
      <c r="AG58">
        <f t="shared" ca="1" si="59"/>
        <v>-0.38680276557030074</v>
      </c>
      <c r="AH58">
        <f t="shared" ca="1" si="59"/>
        <v>-0.37199039740399947</v>
      </c>
      <c r="AI58">
        <f t="shared" ca="1" si="59"/>
        <v>-0.5303003966382327</v>
      </c>
      <c r="AJ58">
        <f t="shared" ca="1" si="59"/>
        <v>-0.29120006362148021</v>
      </c>
      <c r="AK58">
        <f t="shared" ca="1" si="59"/>
        <v>-0.53820087916980852</v>
      </c>
      <c r="AL58">
        <f t="shared" ca="1" si="59"/>
        <v>-0.460908624651307</v>
      </c>
      <c r="AM58">
        <f t="shared" ca="1" si="59"/>
        <v>-0.40810709158742975</v>
      </c>
      <c r="AN58">
        <f t="shared" ca="1" si="59"/>
        <v>-0.18864665948782613</v>
      </c>
      <c r="AO58">
        <f t="shared" ca="1" si="59"/>
        <v>0.11911688594808659</v>
      </c>
      <c r="AP58">
        <f t="shared" ca="1" si="59"/>
        <v>1.666119888495611E-2</v>
      </c>
      <c r="AQ58">
        <f t="shared" ca="1" si="59"/>
        <v>0.3649731612738174</v>
      </c>
      <c r="AR58">
        <f t="shared" ca="1" si="59"/>
        <v>-3.1576022432497311E-2</v>
      </c>
      <c r="AS58">
        <f t="shared" ca="1" si="59"/>
        <v>1.0211834531693134</v>
      </c>
      <c r="AT58">
        <f t="shared" ca="1" si="59"/>
        <v>0.78225496599696842</v>
      </c>
      <c r="AU58">
        <f t="shared" ca="1" si="59"/>
        <v>-4.5722752358609869E-2</v>
      </c>
      <c r="AV58">
        <f t="shared" ca="1" si="59"/>
        <v>-0.22850473943183558</v>
      </c>
      <c r="AW58">
        <f t="shared" ca="1" si="59"/>
        <v>-0.29615646534246531</v>
      </c>
      <c r="AX58">
        <f t="shared" ca="1" si="59"/>
        <v>-0.24224889167744285</v>
      </c>
      <c r="AY58">
        <f t="shared" ca="1" si="59"/>
        <v>0.17792916403900416</v>
      </c>
      <c r="AZ58">
        <f t="shared" ca="1" si="59"/>
        <v>0.12927497361704998</v>
      </c>
      <c r="BA58">
        <f t="shared" ca="1" si="59"/>
        <v>0.51882491043084811</v>
      </c>
      <c r="BB58">
        <f t="shared" ca="1" si="59"/>
        <v>1.1254387207266157</v>
      </c>
      <c r="BC58">
        <f t="shared" ca="1" si="59"/>
        <v>1.0165782057318937</v>
      </c>
      <c r="BD58">
        <f t="shared" ca="1" si="59"/>
        <v>0.95531460158842918</v>
      </c>
      <c r="BE58">
        <f t="shared" ca="1" si="59"/>
        <v>0.63427199024524139</v>
      </c>
      <c r="BF58">
        <f t="shared" ca="1" si="59"/>
        <v>3.6824288656164605E-2</v>
      </c>
      <c r="BG58">
        <f t="shared" ca="1" si="59"/>
        <v>-0.36536085086505066</v>
      </c>
      <c r="BH58">
        <f t="shared" ca="1" si="59"/>
        <v>-0.40970909174802739</v>
      </c>
      <c r="BI58">
        <f t="shared" ca="1" si="59"/>
        <v>-0.47244367804488457</v>
      </c>
      <c r="BJ58">
        <f t="shared" ca="1" si="59"/>
        <v>-0.37739529701304203</v>
      </c>
      <c r="BK58">
        <f t="shared" ca="1" si="59"/>
        <v>-0.48393119489181252</v>
      </c>
      <c r="BL58">
        <f t="shared" ca="1" si="59"/>
        <v>-5.779833780561365E-2</v>
      </c>
      <c r="BM58">
        <f t="shared" ca="1" si="59"/>
        <v>-9.4927068160903395E-3</v>
      </c>
      <c r="BN58">
        <f t="shared" ca="1" si="59"/>
        <v>-0.67480903668326986</v>
      </c>
      <c r="BO58">
        <f t="shared" ref="BO58:DZ58" ca="1" si="60">IFERROR(BO52*BO57, "n/a")</f>
        <v>-0.22176630340112682</v>
      </c>
      <c r="BP58">
        <f t="shared" ca="1" si="60"/>
        <v>-0.14670688746394706</v>
      </c>
      <c r="BQ58">
        <f t="shared" ca="1" si="60"/>
        <v>0.15754814638152551</v>
      </c>
      <c r="BR58">
        <f t="shared" ca="1" si="60"/>
        <v>-0.21391871350007474</v>
      </c>
      <c r="BS58">
        <f t="shared" ca="1" si="60"/>
        <v>-1.9079369845889968E-2</v>
      </c>
      <c r="BT58">
        <f t="shared" ca="1" si="60"/>
        <v>-0.5180029055224048</v>
      </c>
      <c r="BU58">
        <f t="shared" ca="1" si="60"/>
        <v>-0.35461253689925287</v>
      </c>
      <c r="BV58">
        <f t="shared" ca="1" si="60"/>
        <v>-0.38556693752920562</v>
      </c>
      <c r="BW58">
        <f t="shared" ca="1" si="60"/>
        <v>-3.5979721344392077E-2</v>
      </c>
      <c r="BX58">
        <f t="shared" ca="1" si="60"/>
        <v>-0.16673352174942316</v>
      </c>
      <c r="BY58">
        <f t="shared" ca="1" si="60"/>
        <v>-2.5210457598744067E-2</v>
      </c>
      <c r="BZ58">
        <f t="shared" ca="1" si="60"/>
        <v>-2.2931856140001341E-2</v>
      </c>
      <c r="CA58">
        <f t="shared" ca="1" si="60"/>
        <v>-0.34423775971136</v>
      </c>
      <c r="CB58">
        <f t="shared" ca="1" si="60"/>
        <v>5.751095430398076E-3</v>
      </c>
      <c r="CC58">
        <f t="shared" ca="1" si="60"/>
        <v>5.154696403935851E-2</v>
      </c>
      <c r="CD58">
        <f t="shared" ca="1" si="60"/>
        <v>0.18265814461676422</v>
      </c>
      <c r="CE58">
        <f t="shared" ca="1" si="60"/>
        <v>0.33054161001258647</v>
      </c>
      <c r="CF58">
        <f t="shared" ca="1" si="60"/>
        <v>0.10523642301836018</v>
      </c>
      <c r="CG58">
        <f t="shared" ca="1" si="60"/>
        <v>0.25597381668695673</v>
      </c>
      <c r="CH58">
        <f t="shared" ca="1" si="60"/>
        <v>0.1627850626578371</v>
      </c>
      <c r="CI58">
        <f t="shared" ca="1" si="60"/>
        <v>0.448515446897716</v>
      </c>
      <c r="CJ58">
        <f t="shared" ca="1" si="60"/>
        <v>0.88308854316420704</v>
      </c>
      <c r="CK58">
        <f t="shared" ca="1" si="60"/>
        <v>0.71768634220144922</v>
      </c>
      <c r="CL58">
        <f t="shared" ca="1" si="60"/>
        <v>0.67551689350477329</v>
      </c>
      <c r="CM58">
        <f t="shared" ca="1" si="60"/>
        <v>1.2393459615590052</v>
      </c>
      <c r="CN58">
        <f t="shared" ca="1" si="60"/>
        <v>0.81070410112165536</v>
      </c>
      <c r="CO58">
        <f t="shared" ca="1" si="60"/>
        <v>0.88146773656637245</v>
      </c>
      <c r="CP58">
        <f t="shared" ca="1" si="60"/>
        <v>0.54870124645910667</v>
      </c>
      <c r="CQ58">
        <f t="shared" ca="1" si="60"/>
        <v>0.31320461004690969</v>
      </c>
      <c r="CR58">
        <f t="shared" ca="1" si="60"/>
        <v>0.13536962136896749</v>
      </c>
      <c r="CS58">
        <f t="shared" ca="1" si="60"/>
        <v>5.3425475172400552E-2</v>
      </c>
      <c r="CT58">
        <f t="shared" ca="1" si="60"/>
        <v>-5.8730954398900477E-2</v>
      </c>
      <c r="CU58">
        <f t="shared" ca="1" si="60"/>
        <v>-0.14136384251525663</v>
      </c>
      <c r="CV58">
        <f t="shared" ca="1" si="60"/>
        <v>-0.26418697725830481</v>
      </c>
      <c r="CW58">
        <f t="shared" ca="1" si="60"/>
        <v>-0.31561415191658815</v>
      </c>
      <c r="CX58">
        <f t="shared" ca="1" si="60"/>
        <v>-5.6831769115582048E-2</v>
      </c>
      <c r="CY58">
        <f t="shared" ca="1" si="60"/>
        <v>-0.20706758062553154</v>
      </c>
      <c r="CZ58">
        <f t="shared" ca="1" si="60"/>
        <v>-1.4651157450935483E-2</v>
      </c>
      <c r="DA58">
        <f t="shared" ca="1" si="60"/>
        <v>3.0053687801156595E-2</v>
      </c>
      <c r="DB58">
        <f t="shared" ca="1" si="60"/>
        <v>-0.25469985781769416</v>
      </c>
      <c r="DC58">
        <f t="shared" ca="1" si="60"/>
        <v>-0.260997450381801</v>
      </c>
      <c r="DD58">
        <f t="shared" ca="1" si="60"/>
        <v>-0.16955512906060888</v>
      </c>
      <c r="DE58">
        <f t="shared" ca="1" si="60"/>
        <v>-0.34642739349913959</v>
      </c>
      <c r="DF58">
        <f t="shared" ca="1" si="60"/>
        <v>-0.12924257733444242</v>
      </c>
      <c r="DG58">
        <f t="shared" ca="1" si="60"/>
        <v>-0.40259563633604345</v>
      </c>
      <c r="DH58">
        <f t="shared" ca="1" si="60"/>
        <v>-0.7354984502844456</v>
      </c>
      <c r="DI58">
        <f t="shared" ca="1" si="60"/>
        <v>-0.41641842079230257</v>
      </c>
      <c r="DJ58">
        <f t="shared" ca="1" si="60"/>
        <v>-0.4922417480889828</v>
      </c>
      <c r="DK58">
        <f t="shared" ca="1" si="60"/>
        <v>-0.67575089897352558</v>
      </c>
      <c r="DL58">
        <f t="shared" ca="1" si="60"/>
        <v>-0.39688426114527531</v>
      </c>
      <c r="DM58">
        <f t="shared" ca="1" si="60"/>
        <v>-0.5311944541321475</v>
      </c>
      <c r="DN58">
        <f t="shared" ca="1" si="60"/>
        <v>-0.46024243079814392</v>
      </c>
      <c r="DO58">
        <f t="shared" ca="1" si="60"/>
        <v>-0.3977454674687057</v>
      </c>
      <c r="DP58">
        <f t="shared" ca="1" si="60"/>
        <v>-0.18037364520824445</v>
      </c>
      <c r="DQ58">
        <f t="shared" ca="1" si="60"/>
        <v>-0.2133849286925435</v>
      </c>
      <c r="DR58">
        <f t="shared" ca="1" si="60"/>
        <v>-0.2045981958498862</v>
      </c>
      <c r="DS58">
        <f t="shared" ca="1" si="60"/>
        <v>-0.34511418976957642</v>
      </c>
      <c r="DT58">
        <f t="shared" ca="1" si="60"/>
        <v>-0.25820714956420043</v>
      </c>
      <c r="DU58">
        <f t="shared" ca="1" si="60"/>
        <v>-4.0738961964654354E-2</v>
      </c>
      <c r="DV58">
        <f t="shared" ca="1" si="60"/>
        <v>-9.6363410956622469E-3</v>
      </c>
      <c r="DW58">
        <f t="shared" ca="1" si="60"/>
        <v>4.3761275458390175E-2</v>
      </c>
      <c r="DX58">
        <f t="shared" ca="1" si="60"/>
        <v>8.5548638159210696E-2</v>
      </c>
      <c r="DY58">
        <f t="shared" ca="1" si="60"/>
        <v>1.0298480889428749</v>
      </c>
      <c r="DZ58">
        <f t="shared" ca="1" si="60"/>
        <v>1.221901259698563</v>
      </c>
      <c r="EA58">
        <f t="shared" ref="EA58:GL58" ca="1" si="61">IFERROR(EA52*EA57, "n/a")</f>
        <v>1.1717553527623581</v>
      </c>
      <c r="EB58">
        <f t="shared" ca="1" si="61"/>
        <v>1.6580999163398507</v>
      </c>
      <c r="EC58">
        <f t="shared" ca="1" si="61"/>
        <v>1.411051545482086</v>
      </c>
      <c r="ED58">
        <f t="shared" ca="1" si="61"/>
        <v>1.1215246176025364</v>
      </c>
      <c r="EE58">
        <f t="shared" ca="1" si="61"/>
        <v>1.1806029846624084</v>
      </c>
      <c r="EF58">
        <f t="shared" ca="1" si="61"/>
        <v>1.0627283637061293</v>
      </c>
      <c r="EG58">
        <f t="shared" ca="1" si="61"/>
        <v>1.0283102287000758</v>
      </c>
      <c r="EH58">
        <f t="shared" ca="1" si="61"/>
        <v>0.67479634554816781</v>
      </c>
      <c r="EI58">
        <f t="shared" ca="1" si="61"/>
        <v>0.3558071482236338</v>
      </c>
      <c r="EJ58">
        <f t="shared" ca="1" si="61"/>
        <v>0.28046620124032257</v>
      </c>
      <c r="EK58">
        <f t="shared" ca="1" si="61"/>
        <v>1.2596885298411362E-2</v>
      </c>
      <c r="EL58">
        <f t="shared" ca="1" si="61"/>
        <v>4.0702651499681698E-3</v>
      </c>
      <c r="EM58">
        <f t="shared" ca="1" si="61"/>
        <v>-0.48940660319724527</v>
      </c>
      <c r="EN58">
        <f t="shared" ca="1" si="61"/>
        <v>-0.43941108868473194</v>
      </c>
      <c r="EO58">
        <f t="shared" ca="1" si="61"/>
        <v>-0.41414421527498546</v>
      </c>
      <c r="EP58">
        <f t="shared" ca="1" si="61"/>
        <v>-0.5212435021402152</v>
      </c>
      <c r="EQ58">
        <f t="shared" ca="1" si="61"/>
        <v>-0.52403297719186592</v>
      </c>
      <c r="ER58">
        <f t="shared" ca="1" si="61"/>
        <v>-0.58059188041358512</v>
      </c>
      <c r="ES58">
        <f t="shared" ca="1" si="61"/>
        <v>-0.29425415828920909</v>
      </c>
      <c r="ET58">
        <f t="shared" ca="1" si="61"/>
        <v>-0.38837520888591454</v>
      </c>
      <c r="EU58">
        <f t="shared" ca="1" si="61"/>
        <v>-0.28504891128794652</v>
      </c>
      <c r="EV58">
        <f t="shared" ca="1" si="61"/>
        <v>-0.37049681378236055</v>
      </c>
      <c r="EW58">
        <f t="shared" ca="1" si="61"/>
        <v>-9.8047250862917823E-2</v>
      </c>
      <c r="EX58">
        <f t="shared" ca="1" si="61"/>
        <v>0.10933143796769035</v>
      </c>
      <c r="EY58">
        <f t="shared" ca="1" si="61"/>
        <v>2.9513742919206713E-2</v>
      </c>
      <c r="EZ58">
        <f t="shared" ca="1" si="61"/>
        <v>2.1276536296369901</v>
      </c>
      <c r="FA58">
        <f t="shared" ca="1" si="61"/>
        <v>0.89607716108599522</v>
      </c>
      <c r="FB58">
        <f t="shared" ca="1" si="61"/>
        <v>0.7421601737315634</v>
      </c>
      <c r="FC58">
        <f t="shared" ca="1" si="61"/>
        <v>2.4472760944140544</v>
      </c>
      <c r="FD58">
        <f t="shared" ca="1" si="61"/>
        <v>1.5162758192605701</v>
      </c>
      <c r="FE58">
        <f t="shared" ca="1" si="61"/>
        <v>2.4524714689402054</v>
      </c>
      <c r="FF58">
        <f t="shared" ca="1" si="61"/>
        <v>2.2670126866953333</v>
      </c>
      <c r="FG58">
        <f t="shared" ca="1" si="61"/>
        <v>2.2025175349002182</v>
      </c>
      <c r="FH58">
        <f t="shared" ca="1" si="61"/>
        <v>1.3216864582312573</v>
      </c>
      <c r="FI58">
        <f t="shared" ca="1" si="61"/>
        <v>1.2571035489038624</v>
      </c>
      <c r="FJ58">
        <f t="shared" ca="1" si="61"/>
        <v>1.0184133356863632</v>
      </c>
      <c r="FK58">
        <f t="shared" ca="1" si="61"/>
        <v>-0.27503369471539979</v>
      </c>
      <c r="FL58">
        <f t="shared" ca="1" si="61"/>
        <v>-0.46627563101764757</v>
      </c>
      <c r="FM58">
        <f t="shared" ca="1" si="61"/>
        <v>-0.60235913264229146</v>
      </c>
      <c r="FN58">
        <f t="shared" ca="1" si="61"/>
        <v>-0.63510302461255685</v>
      </c>
      <c r="FO58">
        <f t="shared" ca="1" si="61"/>
        <v>-0.76494901360227496</v>
      </c>
      <c r="FP58">
        <f t="shared" ca="1" si="61"/>
        <v>-0.59964327486155067</v>
      </c>
      <c r="FQ58">
        <f t="shared" ca="1" si="61"/>
        <v>-0.4506904168376405</v>
      </c>
      <c r="FR58">
        <f t="shared" ca="1" si="61"/>
        <v>-0.53602141945404913</v>
      </c>
      <c r="FS58">
        <f t="shared" ca="1" si="61"/>
        <v>-0.85955645826812133</v>
      </c>
      <c r="FT58">
        <f t="shared" ca="1" si="61"/>
        <v>-0.87475123625319262</v>
      </c>
      <c r="FU58">
        <f t="shared" ca="1" si="61"/>
        <v>-0.41158489454628455</v>
      </c>
      <c r="FV58">
        <f t="shared" ca="1" si="61"/>
        <v>-0.48722851949537621</v>
      </c>
      <c r="FW58">
        <f t="shared" ca="1" si="61"/>
        <v>-0.6719358819613197</v>
      </c>
      <c r="FX58">
        <f t="shared" ca="1" si="61"/>
        <v>-0.42683192820293225</v>
      </c>
      <c r="FY58">
        <f t="shared" ca="1" si="61"/>
        <v>-0.31063084675137798</v>
      </c>
      <c r="FZ58">
        <f t="shared" ca="1" si="61"/>
        <v>-0.20146537233888079</v>
      </c>
      <c r="GA58">
        <f t="shared" ca="1" si="61"/>
        <v>1.4175297468992366E-2</v>
      </c>
      <c r="GB58">
        <f t="shared" ca="1" si="61"/>
        <v>-4.3517458381876544E-3</v>
      </c>
      <c r="GC58">
        <f t="shared" ca="1" si="61"/>
        <v>-5.5565390327683283E-2</v>
      </c>
      <c r="GD58" s="80">
        <f t="shared" ca="1" si="61"/>
        <v>-7.77638807854618E-2</v>
      </c>
      <c r="GE58">
        <f t="shared" ca="1" si="61"/>
        <v>5.0509050249238421E-2</v>
      </c>
      <c r="GF58">
        <f t="shared" ca="1" si="61"/>
        <v>3.4281031926480014E-2</v>
      </c>
      <c r="GG58">
        <f t="shared" ca="1" si="61"/>
        <v>-7.309184784684826E-2</v>
      </c>
      <c r="GH58" s="72">
        <f t="shared" ca="1" si="61"/>
        <v>1.2299917073836337E-2</v>
      </c>
      <c r="GI58">
        <f t="shared" ca="1" si="61"/>
        <v>9.7101813354505601E-2</v>
      </c>
      <c r="GJ58">
        <f t="shared" ca="1" si="61"/>
        <v>9.5698278400178277E-2</v>
      </c>
      <c r="GK58">
        <f t="shared" ca="1" si="61"/>
        <v>6.8030809626239183E-2</v>
      </c>
      <c r="GL58" s="15">
        <f t="shared" ca="1" si="61"/>
        <v>6.2269981807105475E-2</v>
      </c>
      <c r="GM58">
        <f t="shared" ref="GM58:GV58" ca="1" si="62">IFERROR(GM52*GM57, "n/a")</f>
        <v>0.15504677372370129</v>
      </c>
      <c r="GN58">
        <f t="shared" ca="1" si="62"/>
        <v>0.32094235408983263</v>
      </c>
      <c r="GO58" s="88">
        <f t="shared" ca="1" si="62"/>
        <v>0.17986549058456722</v>
      </c>
      <c r="GP58" s="6">
        <f t="shared" ca="1" si="62"/>
        <v>0.17516588924861146</v>
      </c>
      <c r="GQ58" t="str">
        <f t="shared" ca="1" si="62"/>
        <v>n/a</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0.88145940368589548</v>
      </c>
      <c r="P59" s="31">
        <f t="shared" ca="1" si="63"/>
        <v>-0.7365060825628148</v>
      </c>
      <c r="Q59" s="31">
        <f t="shared" ca="1" si="63"/>
        <v>-0.94655113917093059</v>
      </c>
      <c r="R59" s="31">
        <f t="shared" ca="1" si="63"/>
        <v>8.4824182925480662E-2</v>
      </c>
      <c r="S59" s="31">
        <f t="shared" ca="1" si="63"/>
        <v>1.432711228013992</v>
      </c>
      <c r="T59" s="31">
        <f t="shared" ca="1" si="63"/>
        <v>0.8434043011017508</v>
      </c>
      <c r="U59" s="31">
        <f t="shared" ca="1" si="63"/>
        <v>0.71807489511533351</v>
      </c>
      <c r="V59" s="31">
        <f t="shared" ca="1" si="63"/>
        <v>0.79195557379807813</v>
      </c>
      <c r="W59" s="31">
        <f t="shared" ca="1" si="63"/>
        <v>2.4629811631902205</v>
      </c>
      <c r="X59" s="31">
        <f t="shared" ca="1" si="63"/>
        <v>2.0721007713895654</v>
      </c>
      <c r="Y59" s="31">
        <f t="shared" ca="1" si="63"/>
        <v>3.3831401078338175</v>
      </c>
      <c r="Z59" s="31">
        <f t="shared" ca="1" si="63"/>
        <v>1.4969391578790616</v>
      </c>
      <c r="AA59" s="31">
        <f t="shared" ca="1" si="63"/>
        <v>0.90478655225944427</v>
      </c>
      <c r="AB59" s="31">
        <f t="shared" ca="1" si="63"/>
        <v>-1.3190744911888304</v>
      </c>
      <c r="AC59" s="31">
        <f t="shared" ca="1" si="63"/>
        <v>-0.24289608372843668</v>
      </c>
      <c r="AD59" s="31">
        <f t="shared" ca="1" si="63"/>
        <v>-3.582623190353483E-2</v>
      </c>
      <c r="AE59" s="31">
        <f t="shared" ca="1" si="63"/>
        <v>0.48426525371058504</v>
      </c>
      <c r="AF59" s="31">
        <f t="shared" ca="1" si="63"/>
        <v>-6.1109923465529903E-5</v>
      </c>
      <c r="AG59" s="31">
        <f t="shared" ca="1" si="63"/>
        <v>-3.6802765570300766E-2</v>
      </c>
      <c r="AH59" s="31">
        <f t="shared" ca="1" si="63"/>
        <v>-0.60199039740399951</v>
      </c>
      <c r="AI59" s="31">
        <f t="shared" ca="1" si="63"/>
        <v>-0.56030039663823272</v>
      </c>
      <c r="AJ59" s="31">
        <f t="shared" ca="1" si="63"/>
        <v>1.8387999363785197</v>
      </c>
      <c r="AK59" s="31">
        <f t="shared" ca="1" si="63"/>
        <v>0.19179912083019146</v>
      </c>
      <c r="AL59" s="31">
        <f t="shared" ca="1" si="63"/>
        <v>0.26909137534869298</v>
      </c>
      <c r="AM59" s="31">
        <f t="shared" ca="1" si="63"/>
        <v>-1.1981070915874299</v>
      </c>
      <c r="AN59" s="31">
        <f t="shared" ca="1" si="63"/>
        <v>0.58135334051217391</v>
      </c>
      <c r="AO59" s="31">
        <f t="shared" ca="1" si="63"/>
        <v>0.35911688594808655</v>
      </c>
      <c r="AP59" s="31">
        <f t="shared" ca="1" si="63"/>
        <v>0.53666119888495611</v>
      </c>
      <c r="AQ59" s="31">
        <f t="shared" ca="1" si="63"/>
        <v>1.5449731612738173</v>
      </c>
      <c r="AR59" s="31">
        <f t="shared" ca="1" si="63"/>
        <v>0.1484239775675027</v>
      </c>
      <c r="AS59" s="31">
        <f t="shared" ca="1" si="63"/>
        <v>-0.12881654683068655</v>
      </c>
      <c r="AT59" s="31">
        <f t="shared" ca="1" si="63"/>
        <v>0.78225496599696842</v>
      </c>
      <c r="AU59" s="31">
        <f t="shared" ca="1" si="63"/>
        <v>1.0642772476413902</v>
      </c>
      <c r="AV59" s="31">
        <f t="shared" ca="1" si="63"/>
        <v>-6.8504739431835576E-2</v>
      </c>
      <c r="AW59" s="31">
        <f t="shared" ca="1" si="63"/>
        <v>-0.55615646534246532</v>
      </c>
      <c r="AX59" s="31">
        <f t="shared" ca="1" si="63"/>
        <v>0.80775110832255725</v>
      </c>
      <c r="AY59" s="31">
        <f t="shared" ca="1" si="63"/>
        <v>0.12792916403900417</v>
      </c>
      <c r="AZ59" s="31">
        <f t="shared" ca="1" si="63"/>
        <v>0.46927497361705001</v>
      </c>
      <c r="BA59" s="31">
        <f t="shared" ca="1" si="63"/>
        <v>1.1988249104308482</v>
      </c>
      <c r="BB59" s="31">
        <f t="shared" ca="1" si="63"/>
        <v>2.4254387207266159</v>
      </c>
      <c r="BC59" s="31">
        <f t="shared" ca="1" si="63"/>
        <v>1.8265782057318938</v>
      </c>
      <c r="BD59" s="31">
        <f t="shared" ca="1" si="63"/>
        <v>1.6853146015884293</v>
      </c>
      <c r="BE59" s="31">
        <f t="shared" ca="1" si="63"/>
        <v>2.1242719902452416</v>
      </c>
      <c r="BF59" s="31">
        <f t="shared" ca="1" si="63"/>
        <v>-1.2631757113438353</v>
      </c>
      <c r="BG59" s="31">
        <f t="shared" ca="1" si="63"/>
        <v>0.55463914913494938</v>
      </c>
      <c r="BH59" s="31">
        <f t="shared" ca="1" si="63"/>
        <v>1.4102909082519726</v>
      </c>
      <c r="BI59" s="31">
        <f t="shared" ca="1" si="63"/>
        <v>0.21755632195511537</v>
      </c>
      <c r="BJ59" s="31">
        <f t="shared" ca="1" si="63"/>
        <v>1.3626047029869579</v>
      </c>
      <c r="BK59" s="31">
        <f t="shared" ca="1" si="63"/>
        <v>0.43606880510818752</v>
      </c>
      <c r="BL59" s="31">
        <f t="shared" ca="1" si="63"/>
        <v>1.7922016621943864</v>
      </c>
      <c r="BM59" s="31">
        <f t="shared" ca="1" si="63"/>
        <v>1.9205072931839096</v>
      </c>
      <c r="BN59" s="31">
        <f t="shared" ca="1" si="63"/>
        <v>-0.32480903668326988</v>
      </c>
      <c r="BO59" s="31">
        <f t="shared" ref="BO59:DZ59" ca="1" si="64">IFERROR(BO58+BO25, "n/a")</f>
        <v>0.43823369659887323</v>
      </c>
      <c r="BP59" s="31">
        <f t="shared" ca="1" si="64"/>
        <v>1.603293112536053</v>
      </c>
      <c r="BQ59" s="31">
        <f t="shared" ca="1" si="64"/>
        <v>2.0275481463815255</v>
      </c>
      <c r="BR59" s="31">
        <f t="shared" ca="1" si="64"/>
        <v>-0.5439187135000747</v>
      </c>
      <c r="BS59" s="31">
        <f t="shared" ca="1" si="64"/>
        <v>0.52092063015411005</v>
      </c>
      <c r="BT59" s="31">
        <f t="shared" ca="1" si="64"/>
        <v>0.18199709447759516</v>
      </c>
      <c r="BU59" s="31">
        <f t="shared" ca="1" si="64"/>
        <v>-0.22461253689925287</v>
      </c>
      <c r="BV59" s="31">
        <f t="shared" ca="1" si="64"/>
        <v>0.94443306247079439</v>
      </c>
      <c r="BW59" s="31">
        <f t="shared" ca="1" si="64"/>
        <v>-0.70597972134439213</v>
      </c>
      <c r="BX59" s="31">
        <f t="shared" ca="1" si="64"/>
        <v>0.12326647825057682</v>
      </c>
      <c r="BY59" s="31">
        <f t="shared" ca="1" si="64"/>
        <v>4.7895424012559321E-3</v>
      </c>
      <c r="BZ59" s="31">
        <f t="shared" ca="1" si="64"/>
        <v>1.5970681438599987</v>
      </c>
      <c r="CA59" s="31">
        <f t="shared" ca="1" si="64"/>
        <v>-0.68423775971136003</v>
      </c>
      <c r="CB59" s="31">
        <f t="shared" ca="1" si="64"/>
        <v>1.2657510954303981</v>
      </c>
      <c r="CC59" s="31">
        <f t="shared" ca="1" si="64"/>
        <v>0.80154696403935854</v>
      </c>
      <c r="CD59" s="31">
        <f t="shared" ca="1" si="64"/>
        <v>0.60265814461676426</v>
      </c>
      <c r="CE59" s="31">
        <f t="shared" ca="1" si="64"/>
        <v>1.6605416100125865</v>
      </c>
      <c r="CF59" s="31">
        <f t="shared" ca="1" si="64"/>
        <v>0.23523642301836017</v>
      </c>
      <c r="CG59" s="31">
        <f t="shared" ca="1" si="64"/>
        <v>0.38597381668695674</v>
      </c>
      <c r="CH59" s="31">
        <f t="shared" ca="1" si="64"/>
        <v>0.71278506265783714</v>
      </c>
      <c r="CI59" s="31">
        <f t="shared" ca="1" si="64"/>
        <v>0.93851544689771593</v>
      </c>
      <c r="CJ59" s="31">
        <f t="shared" ca="1" si="64"/>
        <v>1.2330885431642069</v>
      </c>
      <c r="CK59" s="31">
        <f t="shared" ca="1" si="64"/>
        <v>0.48768634220144924</v>
      </c>
      <c r="CL59" s="31">
        <f t="shared" ca="1" si="64"/>
        <v>6.5516893504773299E-2</v>
      </c>
      <c r="CM59" s="31">
        <f t="shared" ca="1" si="64"/>
        <v>2.0093459615590055</v>
      </c>
      <c r="CN59" s="31">
        <f t="shared" ca="1" si="64"/>
        <v>0.67070410112165535</v>
      </c>
      <c r="CO59" s="31">
        <f t="shared" ca="1" si="64"/>
        <v>1.4314677365663724</v>
      </c>
      <c r="CP59" s="31">
        <f t="shared" ca="1" si="64"/>
        <v>0.55870124645910668</v>
      </c>
      <c r="CQ59" s="31">
        <f t="shared" ca="1" si="64"/>
        <v>-0.69679538995309032</v>
      </c>
      <c r="CR59" s="31">
        <f t="shared" ca="1" si="64"/>
        <v>0.1453696213689675</v>
      </c>
      <c r="CS59" s="31">
        <f t="shared" ca="1" si="64"/>
        <v>0.16342547517240055</v>
      </c>
      <c r="CT59" s="31">
        <f t="shared" ca="1" si="64"/>
        <v>0.23126904560109951</v>
      </c>
      <c r="CU59" s="31">
        <f t="shared" ca="1" si="64"/>
        <v>-1.1113638425152566</v>
      </c>
      <c r="CV59" s="31">
        <f t="shared" ca="1" si="64"/>
        <v>0.13581302274169521</v>
      </c>
      <c r="CW59" s="31">
        <f t="shared" ca="1" si="64"/>
        <v>0.9843858480834119</v>
      </c>
      <c r="CX59" s="31">
        <f t="shared" ca="1" si="64"/>
        <v>-0.71683176911558211</v>
      </c>
      <c r="CY59" s="31">
        <f t="shared" ca="1" si="64"/>
        <v>7.2932419374468482E-2</v>
      </c>
      <c r="CZ59" s="31">
        <f t="shared" ca="1" si="64"/>
        <v>0.24534884254906453</v>
      </c>
      <c r="DA59" s="31">
        <f t="shared" ca="1" si="64"/>
        <v>-0.15994631219884342</v>
      </c>
      <c r="DB59" s="31">
        <f t="shared" ca="1" si="64"/>
        <v>-1.0346998578176942</v>
      </c>
      <c r="DC59" s="31">
        <f t="shared" ca="1" si="64"/>
        <v>0.24900254961819901</v>
      </c>
      <c r="DD59" s="31">
        <f t="shared" ca="1" si="64"/>
        <v>0.79044487093939109</v>
      </c>
      <c r="DE59" s="31">
        <f t="shared" ca="1" si="64"/>
        <v>-0.33642739349913958</v>
      </c>
      <c r="DF59" s="31">
        <f t="shared" ca="1" si="64"/>
        <v>0.39075742266555757</v>
      </c>
      <c r="DG59" s="31">
        <f t="shared" ca="1" si="64"/>
        <v>-0.78259563633604345</v>
      </c>
      <c r="DH59" s="31">
        <f t="shared" ca="1" si="64"/>
        <v>0.22450154971555436</v>
      </c>
      <c r="DI59" s="31">
        <f t="shared" ca="1" si="64"/>
        <v>-7.6418420792302544E-2</v>
      </c>
      <c r="DJ59" s="31">
        <f t="shared" ca="1" si="64"/>
        <v>-0.1222417480889828</v>
      </c>
      <c r="DK59" s="31">
        <f t="shared" ca="1" si="64"/>
        <v>-0.92575089897352558</v>
      </c>
      <c r="DL59" s="31">
        <f t="shared" ca="1" si="64"/>
        <v>0.85311573885472469</v>
      </c>
      <c r="DM59" s="31">
        <f t="shared" ca="1" si="64"/>
        <v>2.8805545867852556E-2</v>
      </c>
      <c r="DN59" s="31">
        <f t="shared" ca="1" si="64"/>
        <v>-1.0242430798143909E-2</v>
      </c>
      <c r="DO59" s="31">
        <f t="shared" ca="1" si="64"/>
        <v>0.1022545325312943</v>
      </c>
      <c r="DP59" s="31">
        <f t="shared" ca="1" si="64"/>
        <v>9.9626354791755578E-2</v>
      </c>
      <c r="DQ59" s="31">
        <f t="shared" ca="1" si="64"/>
        <v>0.66661507130745656</v>
      </c>
      <c r="DR59" s="31">
        <f t="shared" ca="1" si="64"/>
        <v>0.94540180415011377</v>
      </c>
      <c r="DS59" s="31">
        <f t="shared" ca="1" si="64"/>
        <v>-0.85511418976957643</v>
      </c>
      <c r="DT59" s="31">
        <f t="shared" ca="1" si="64"/>
        <v>0.46179285043579954</v>
      </c>
      <c r="DU59" s="31">
        <f t="shared" ca="1" si="64"/>
        <v>-0.35073896196465437</v>
      </c>
      <c r="DV59" s="31">
        <f t="shared" ca="1" si="64"/>
        <v>0.42036365890433774</v>
      </c>
      <c r="DW59" s="31">
        <f t="shared" ca="1" si="64"/>
        <v>1.1437612754583903</v>
      </c>
      <c r="DX59" s="31">
        <f t="shared" ca="1" si="64"/>
        <v>1.3555486381592108</v>
      </c>
      <c r="DY59" s="31">
        <f t="shared" ca="1" si="64"/>
        <v>0.94984808894287498</v>
      </c>
      <c r="DZ59" s="31">
        <f t="shared" ca="1" si="64"/>
        <v>2.431901259698563</v>
      </c>
      <c r="EA59" s="31">
        <f t="shared" ref="EA59:GL59" ca="1" si="65">IFERROR(EA58+EA25, "n/a")</f>
        <v>2.4617553527623581</v>
      </c>
      <c r="EB59" s="31">
        <f t="shared" ca="1" si="65"/>
        <v>2.2380999163398507</v>
      </c>
      <c r="EC59" s="31">
        <f t="shared" ca="1" si="65"/>
        <v>1.8110515454820861</v>
      </c>
      <c r="ED59" s="31">
        <f t="shared" ca="1" si="65"/>
        <v>1.7115246176025365</v>
      </c>
      <c r="EE59" s="31">
        <f t="shared" ca="1" si="65"/>
        <v>1.2706029846624085</v>
      </c>
      <c r="EF59" s="31">
        <f t="shared" ca="1" si="65"/>
        <v>1.8027283637061293</v>
      </c>
      <c r="EG59" s="31">
        <f t="shared" ca="1" si="65"/>
        <v>1.2283102287000758</v>
      </c>
      <c r="EH59" s="31">
        <f t="shared" ca="1" si="65"/>
        <v>1.1547963455481678</v>
      </c>
      <c r="EI59" s="31">
        <f t="shared" ca="1" si="65"/>
        <v>0.69580714822363388</v>
      </c>
      <c r="EJ59" s="31">
        <f t="shared" ca="1" si="65"/>
        <v>0.49046620124032259</v>
      </c>
      <c r="EK59" s="31">
        <f t="shared" ca="1" si="65"/>
        <v>0.16259688529841135</v>
      </c>
      <c r="EL59" s="31">
        <f t="shared" ca="1" si="65"/>
        <v>-2.5929734850031829E-2</v>
      </c>
      <c r="EM59" s="31">
        <f t="shared" ca="1" si="65"/>
        <v>-8.9406603197245249E-2</v>
      </c>
      <c r="EN59" s="31">
        <f t="shared" ca="1" si="65"/>
        <v>-0.47941108868473192</v>
      </c>
      <c r="EO59" s="31">
        <f t="shared" ca="1" si="65"/>
        <v>-0.16414421527498546</v>
      </c>
      <c r="EP59" s="31">
        <f t="shared" ca="1" si="65"/>
        <v>-0.47124350214021521</v>
      </c>
      <c r="EQ59" s="31">
        <f t="shared" ca="1" si="65"/>
        <v>0.43596702280813404</v>
      </c>
      <c r="ER59" s="31">
        <f t="shared" ca="1" si="65"/>
        <v>-0.61059188041358514</v>
      </c>
      <c r="ES59" s="31">
        <f t="shared" ca="1" si="65"/>
        <v>-0.40425415828920908</v>
      </c>
      <c r="ET59" s="31">
        <f t="shared" ca="1" si="65"/>
        <v>0.25162479111408548</v>
      </c>
      <c r="EU59" s="31">
        <f t="shared" ca="1" si="65"/>
        <v>-0.15504891128794651</v>
      </c>
      <c r="EV59" s="31">
        <f t="shared" ca="1" si="65"/>
        <v>0.33950318621763942</v>
      </c>
      <c r="EW59" s="31">
        <f t="shared" ca="1" si="65"/>
        <v>0.25195274913708215</v>
      </c>
      <c r="EX59" s="31">
        <f t="shared" ca="1" si="65"/>
        <v>0.70933143796769027</v>
      </c>
      <c r="EY59" s="31">
        <f t="shared" ca="1" si="65"/>
        <v>0.19951374291920673</v>
      </c>
      <c r="EZ59" s="31">
        <f t="shared" ca="1" si="65"/>
        <v>2.8076536296369903</v>
      </c>
      <c r="FA59" s="31">
        <f t="shared" ca="1" si="65"/>
        <v>1.5360771610859953</v>
      </c>
      <c r="FB59" s="31">
        <f t="shared" ca="1" si="65"/>
        <v>1.2921601737315633</v>
      </c>
      <c r="FC59" s="31">
        <f t="shared" ca="1" si="65"/>
        <v>3.3672760944140543</v>
      </c>
      <c r="FD59" s="31">
        <f t="shared" ca="1" si="65"/>
        <v>2.7362758192605701</v>
      </c>
      <c r="FE59" s="31">
        <f t="shared" ca="1" si="65"/>
        <v>2.6824714689402054</v>
      </c>
      <c r="FF59" s="31">
        <f t="shared" ca="1" si="65"/>
        <v>2.4370126866953332</v>
      </c>
      <c r="FG59" s="31">
        <f t="shared" ca="1" si="65"/>
        <v>1.8725175349002181</v>
      </c>
      <c r="FH59" s="31">
        <f t="shared" ca="1" si="65"/>
        <v>1.6216864582312573</v>
      </c>
      <c r="FI59" s="31">
        <f t="shared" ca="1" si="65"/>
        <v>0.68710354890386249</v>
      </c>
      <c r="FJ59" s="31">
        <f t="shared" ca="1" si="65"/>
        <v>0.49841333568636315</v>
      </c>
      <c r="FK59" s="31">
        <f t="shared" ca="1" si="65"/>
        <v>-1.2850336947153997</v>
      </c>
      <c r="FL59" s="31">
        <f t="shared" ca="1" si="65"/>
        <v>-1.0162756310176477</v>
      </c>
      <c r="FM59" s="31">
        <f t="shared" ca="1" si="65"/>
        <v>-1.7623591326422914</v>
      </c>
      <c r="FN59" s="31">
        <f t="shared" ca="1" si="65"/>
        <v>-0.67510302461255689</v>
      </c>
      <c r="FO59" s="31">
        <f t="shared" ca="1" si="65"/>
        <v>-1.104949013602275</v>
      </c>
      <c r="FP59" s="31">
        <f t="shared" ca="1" si="65"/>
        <v>-1.0096432748615507</v>
      </c>
      <c r="FQ59" s="31">
        <f t="shared" ca="1" si="65"/>
        <v>-0.57069041683764055</v>
      </c>
      <c r="FR59" s="31">
        <f t="shared" ca="1" si="65"/>
        <v>-1.2960214194540491</v>
      </c>
      <c r="FS59" s="31">
        <f t="shared" ca="1" si="65"/>
        <v>-1.5395564582681214</v>
      </c>
      <c r="FT59" s="31">
        <f t="shared" ca="1" si="65"/>
        <v>-1.0047512362531927</v>
      </c>
      <c r="FU59" s="31">
        <f t="shared" ca="1" si="65"/>
        <v>-0.81158489454628457</v>
      </c>
      <c r="FV59" s="31">
        <f t="shared" ca="1" si="65"/>
        <v>-1.0672285194953761</v>
      </c>
      <c r="FW59" s="31">
        <f t="shared" ca="1" si="65"/>
        <v>-0.93193588196131971</v>
      </c>
      <c r="FX59" s="31">
        <f t="shared" ca="1" si="65"/>
        <v>-0.42683192820293225</v>
      </c>
      <c r="FY59" s="31">
        <f t="shared" ca="1" si="65"/>
        <v>0.19936915324862203</v>
      </c>
      <c r="FZ59" s="31">
        <f t="shared" ca="1" si="65"/>
        <v>-0.27146537233888079</v>
      </c>
      <c r="GA59" s="31">
        <f t="shared" ca="1" si="65"/>
        <v>0.4141752974689924</v>
      </c>
      <c r="GB59" s="31">
        <f t="shared" ca="1" si="65"/>
        <v>0.69564825416181231</v>
      </c>
      <c r="GC59" s="31">
        <f t="shared" ca="1" si="65"/>
        <v>0.27443460967231675</v>
      </c>
      <c r="GD59" s="82">
        <f t="shared" ca="1" si="65"/>
        <v>4.2236119214538195E-2</v>
      </c>
      <c r="GE59" s="31">
        <f t="shared" ca="1" si="65"/>
        <v>0.65050905024923844</v>
      </c>
      <c r="GF59" s="31">
        <f t="shared" ca="1" si="65"/>
        <v>-0.11571896807351997</v>
      </c>
      <c r="GG59" s="31">
        <f t="shared" ca="1" si="65"/>
        <v>9.6908152153151753E-2</v>
      </c>
      <c r="GH59" s="74">
        <f t="shared" ca="1" si="65"/>
        <v>4.2299917073836332E-2</v>
      </c>
      <c r="GI59" s="31">
        <f t="shared" ca="1" si="65"/>
        <v>-3.2898186645494404E-2</v>
      </c>
      <c r="GJ59" s="31">
        <f t="shared" ca="1" si="65"/>
        <v>0.10569827840017827</v>
      </c>
      <c r="GK59" s="31">
        <f t="shared" ca="1" si="65"/>
        <v>-0.11196919037376081</v>
      </c>
      <c r="GL59" s="67">
        <f t="shared" ca="1" si="65"/>
        <v>0.47226998180710544</v>
      </c>
      <c r="GM59" s="31">
        <f t="shared" ref="GM59:GV59" ca="1" si="66">IFERROR(GM58+GM25, "n/a")</f>
        <v>0.42504677372370131</v>
      </c>
      <c r="GN59" s="31">
        <f t="shared" ca="1" si="66"/>
        <v>0.75094235408983256</v>
      </c>
      <c r="GO59" s="90">
        <f t="shared" ca="1" si="66"/>
        <v>0.61986549058456719</v>
      </c>
      <c r="GP59" s="60">
        <f t="shared" ca="1" si="66"/>
        <v>0.24516588924861146</v>
      </c>
      <c r="GQ59" s="31" t="str">
        <f t="shared" ca="1" si="66"/>
        <v>n/a</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2"/>
      <c r="GH60" s="74"/>
      <c r="GL60" s="67"/>
      <c r="GO60" s="90"/>
      <c r="GP60" s="60"/>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80">
        <f t="shared" si="69"/>
        <v>0.17727629342283049</v>
      </c>
      <c r="GE62">
        <f t="shared" si="69"/>
        <v>0.1772329988972845</v>
      </c>
      <c r="GF62">
        <f t="shared" si="69"/>
        <v>0.17586249443422186</v>
      </c>
      <c r="GG62">
        <f t="shared" si="69"/>
        <v>0.17556224600523418</v>
      </c>
      <c r="GH62" s="72">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8">
        <f t="shared" si="70"/>
        <v>0.17186879786235004</v>
      </c>
      <c r="GP62" s="6">
        <f t="shared" si="70"/>
        <v>0.17116612577424203</v>
      </c>
      <c r="GQ62" t="e">
        <f t="shared" si="70"/>
        <v>#N/A</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3">
        <f t="shared" si="73"/>
        <v>0.31192071596362042</v>
      </c>
      <c r="GE63" s="38">
        <f t="shared" si="73"/>
        <v>0.3070163265764741</v>
      </c>
      <c r="GF63" s="38">
        <f t="shared" si="73"/>
        <v>0.29591981995497568</v>
      </c>
      <c r="GG63" s="38">
        <f t="shared" si="73"/>
        <v>0.29121337465619085</v>
      </c>
      <c r="GH63" s="75">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1">
        <f t="shared" si="74"/>
        <v>0.35254189089420918</v>
      </c>
      <c r="GP63" s="61">
        <f t="shared" si="74"/>
        <v>0.36180977275374027</v>
      </c>
      <c r="GQ63" s="38" t="str">
        <f t="shared" si="74"/>
        <v>n/a</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4">
        <f t="shared" si="77"/>
        <v>7.1018551946617881E-2</v>
      </c>
      <c r="GE64" s="26">
        <f t="shared" si="77"/>
        <v>0.27455997290488116</v>
      </c>
      <c r="GF64" s="26">
        <f t="shared" si="77"/>
        <v>0.40433581026778509</v>
      </c>
      <c r="GG64" s="26">
        <f t="shared" si="77"/>
        <v>0.33852373551517717</v>
      </c>
      <c r="GH64" s="76">
        <f t="shared" si="77"/>
        <v>0.30938939760030004</v>
      </c>
      <c r="GI64" s="26">
        <f t="shared" si="77"/>
        <v>0.31232826810142078</v>
      </c>
      <c r="GJ64" s="26">
        <f t="shared" si="77"/>
        <v>0.52273146478183119</v>
      </c>
      <c r="GK64" s="26">
        <f t="shared" si="77"/>
        <v>0.48965617108670223</v>
      </c>
      <c r="GL64" s="68">
        <f t="shared" si="77"/>
        <v>0.39477970598311046</v>
      </c>
      <c r="GM64" s="26">
        <f t="shared" ref="GM64:GV64" si="78">IFERROR(GL62*GM54*100, "n/a")</f>
        <v>0.38231260408591228</v>
      </c>
      <c r="GN64" s="26">
        <f t="shared" si="78"/>
        <v>0.71728389614601118</v>
      </c>
      <c r="GO64" s="92">
        <f t="shared" si="78"/>
        <v>0.57655232911521193</v>
      </c>
      <c r="GP64" s="62">
        <f t="shared" si="78"/>
        <v>0.44476666097742074</v>
      </c>
      <c r="GQ64" s="26" t="str">
        <f t="shared" si="78"/>
        <v>n/a</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2"/>
      <c r="GH66" s="74"/>
      <c r="GL66" s="67"/>
      <c r="GO66" s="90"/>
      <c r="GP66" s="60"/>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-0.17919340878059231</v>
      </c>
      <c r="S67" s="6">
        <f t="shared" ca="1" si="81"/>
        <v>-4.138045269856816E-2</v>
      </c>
      <c r="T67" s="6">
        <f t="shared" ca="1" si="81"/>
        <v>0.35359714321757318</v>
      </c>
      <c r="U67" s="6">
        <f t="shared" ca="1" si="81"/>
        <v>0.76975365178913924</v>
      </c>
      <c r="V67" s="6">
        <f t="shared" ca="1" si="81"/>
        <v>0.94653649950728858</v>
      </c>
      <c r="W67" s="6">
        <f t="shared" ca="1" si="81"/>
        <v>1.2041039833013456</v>
      </c>
      <c r="X67" s="6">
        <f t="shared" ca="1" si="81"/>
        <v>1.5112781008732994</v>
      </c>
      <c r="Y67" s="6">
        <f t="shared" ca="1" si="81"/>
        <v>2.1775444040529202</v>
      </c>
      <c r="Z67" s="6">
        <f t="shared" ca="1" si="81"/>
        <v>2.3537903000731664</v>
      </c>
      <c r="AA67" s="6">
        <f t="shared" ca="1" si="81"/>
        <v>1.964241647340472</v>
      </c>
      <c r="AB67" s="6">
        <f t="shared" ca="1" si="81"/>
        <v>1.1164478316958732</v>
      </c>
      <c r="AC67" s="6">
        <f t="shared" ca="1" si="81"/>
        <v>0.20993878380530978</v>
      </c>
      <c r="AD67" s="6">
        <f t="shared" ca="1" si="81"/>
        <v>-0.17325256364033939</v>
      </c>
      <c r="AE67" s="6">
        <f t="shared" ca="1" si="81"/>
        <v>-0.2783828882775542</v>
      </c>
      <c r="AF67" s="6">
        <f t="shared" ca="1" si="81"/>
        <v>5.1370457038786996E-2</v>
      </c>
      <c r="AG67" s="6">
        <f t="shared" ca="1" si="81"/>
        <v>0.10289378657832098</v>
      </c>
      <c r="AH67" s="6">
        <f t="shared" ca="1" si="81"/>
        <v>-3.8647254796795191E-2</v>
      </c>
      <c r="AI67" s="6">
        <f t="shared" ca="1" si="81"/>
        <v>-0.29978866738399962</v>
      </c>
      <c r="AJ67" s="6">
        <f t="shared" ca="1" si="81"/>
        <v>0.15992659419149668</v>
      </c>
      <c r="AK67" s="6">
        <f t="shared" ca="1" si="81"/>
        <v>0.21707706579161973</v>
      </c>
      <c r="AL67" s="6">
        <f t="shared" ref="AL67:BQ67" ca="1" si="82">IF(ISTEXT(AI59), "n/a", AVERAGE(AI59:AL59))</f>
        <v>0.43484750897979285</v>
      </c>
      <c r="AM67" s="6">
        <f t="shared" ca="1" si="82"/>
        <v>0.27539583524249356</v>
      </c>
      <c r="AN67" s="6">
        <f t="shared" ca="1" si="82"/>
        <v>-3.8965813724092885E-2</v>
      </c>
      <c r="AO67" s="6">
        <f t="shared" ca="1" si="82"/>
        <v>2.8636275553808876E-3</v>
      </c>
      <c r="AP67" s="6">
        <f t="shared" ca="1" si="82"/>
        <v>6.975608343944667E-2</v>
      </c>
      <c r="AQ67" s="6">
        <f t="shared" ca="1" si="82"/>
        <v>0.75552614665475848</v>
      </c>
      <c r="AR67" s="6">
        <f t="shared" ca="1" si="82"/>
        <v>0.64729380591859065</v>
      </c>
      <c r="AS67" s="6">
        <f t="shared" ca="1" si="82"/>
        <v>0.52531044772389734</v>
      </c>
      <c r="AT67" s="6">
        <f t="shared" ca="1" si="82"/>
        <v>0.58670888950190048</v>
      </c>
      <c r="AU67" s="6">
        <f t="shared" ca="1" si="82"/>
        <v>0.46653491109379369</v>
      </c>
      <c r="AV67" s="6">
        <f t="shared" ca="1" si="82"/>
        <v>0.4123027318439591</v>
      </c>
      <c r="AW67" s="6">
        <f t="shared" ca="1" si="82"/>
        <v>0.30546775221601441</v>
      </c>
      <c r="AX67" s="6">
        <f t="shared" ca="1" si="82"/>
        <v>0.31184178779741167</v>
      </c>
      <c r="AY67" s="6">
        <f t="shared" ca="1" si="82"/>
        <v>7.7754766896815139E-2</v>
      </c>
      <c r="AZ67" s="6">
        <f t="shared" ca="1" si="82"/>
        <v>0.21219969515903653</v>
      </c>
      <c r="BA67" s="6">
        <f t="shared" ca="1" si="82"/>
        <v>0.6509450391023649</v>
      </c>
      <c r="BB67" s="6">
        <f t="shared" ca="1" si="82"/>
        <v>1.0553669422033796</v>
      </c>
      <c r="BC67" s="6">
        <f t="shared" ca="1" si="82"/>
        <v>1.4800292026266018</v>
      </c>
      <c r="BD67" s="6">
        <f t="shared" ca="1" si="82"/>
        <v>1.7840391096194468</v>
      </c>
      <c r="BE67" s="6">
        <f t="shared" ca="1" si="82"/>
        <v>2.0154008795730451</v>
      </c>
      <c r="BF67" s="6">
        <f t="shared" ca="1" si="82"/>
        <v>1.0932472715554322</v>
      </c>
      <c r="BG67" s="6">
        <f t="shared" ca="1" si="82"/>
        <v>0.77526250740619629</v>
      </c>
      <c r="BH67" s="6">
        <f t="shared" ca="1" si="82"/>
        <v>0.70650658407208211</v>
      </c>
      <c r="BI67" s="6">
        <f t="shared" ca="1" si="82"/>
        <v>0.22982766699955048</v>
      </c>
      <c r="BJ67" s="6">
        <f t="shared" ca="1" si="82"/>
        <v>0.88627277058224885</v>
      </c>
      <c r="BK67" s="6">
        <f t="shared" ca="1" si="82"/>
        <v>0.85663018457555828</v>
      </c>
      <c r="BL67" s="6">
        <f t="shared" ca="1" si="82"/>
        <v>0.95210787306116174</v>
      </c>
      <c r="BM67" s="6">
        <f t="shared" ca="1" si="82"/>
        <v>1.3778456158683603</v>
      </c>
      <c r="BN67" s="6">
        <f t="shared" ca="1" si="82"/>
        <v>0.95599218095080341</v>
      </c>
      <c r="BO67" s="6">
        <f t="shared" ca="1" si="82"/>
        <v>0.95653340382347474</v>
      </c>
      <c r="BP67" s="6">
        <f t="shared" ca="1" si="82"/>
        <v>0.90930626640889156</v>
      </c>
      <c r="BQ67" s="6">
        <f t="shared" ca="1" si="82"/>
        <v>0.93606647970829548</v>
      </c>
      <c r="BR67" s="6">
        <f t="shared" ref="BR67:CW67" ca="1" si="83">IF(ISTEXT(BO59), "n/a", AVERAGE(BO59:BR59))</f>
        <v>0.88128906050409439</v>
      </c>
      <c r="BS67" s="6">
        <f t="shared" ca="1" si="83"/>
        <v>0.9019607938929034</v>
      </c>
      <c r="BT67" s="6">
        <f t="shared" ca="1" si="83"/>
        <v>0.54663678937828897</v>
      </c>
      <c r="BU67" s="6">
        <f t="shared" ca="1" si="83"/>
        <v>-1.640338144190559E-2</v>
      </c>
      <c r="BV67" s="6">
        <f t="shared" ca="1" si="83"/>
        <v>0.35568456255081171</v>
      </c>
      <c r="BW67" s="6">
        <f t="shared" ca="1" si="83"/>
        <v>4.8959474676186138E-2</v>
      </c>
      <c r="BX67" s="6">
        <f t="shared" ca="1" si="83"/>
        <v>3.4276820619431554E-2</v>
      </c>
      <c r="BY67" s="6">
        <f t="shared" ca="1" si="83"/>
        <v>9.1627340444558752E-2</v>
      </c>
      <c r="BZ67" s="6">
        <f t="shared" ca="1" si="83"/>
        <v>0.25478611079185987</v>
      </c>
      <c r="CA67" s="6">
        <f t="shared" ca="1" si="83"/>
        <v>0.26022160120011784</v>
      </c>
      <c r="CB67" s="6">
        <f t="shared" ca="1" si="83"/>
        <v>0.54584275549507311</v>
      </c>
      <c r="CC67" s="6">
        <f t="shared" ca="1" si="83"/>
        <v>0.74503211090459887</v>
      </c>
      <c r="CD67" s="6">
        <f t="shared" ca="1" si="83"/>
        <v>0.49642961109379025</v>
      </c>
      <c r="CE67" s="6">
        <f t="shared" ca="1" si="83"/>
        <v>1.0826244535247769</v>
      </c>
      <c r="CF67" s="6">
        <f t="shared" ca="1" si="83"/>
        <v>0.82499578542176744</v>
      </c>
      <c r="CG67" s="6">
        <f t="shared" ca="1" si="83"/>
        <v>0.72110249858366693</v>
      </c>
      <c r="CH67" s="6">
        <f t="shared" ca="1" si="83"/>
        <v>0.74863422809393509</v>
      </c>
      <c r="CI67" s="6">
        <f t="shared" ca="1" si="83"/>
        <v>0.56812768731521746</v>
      </c>
      <c r="CJ67" s="6">
        <f t="shared" ca="1" si="83"/>
        <v>0.81759071735167921</v>
      </c>
      <c r="CK67" s="6">
        <f t="shared" ca="1" si="83"/>
        <v>0.84301884873030231</v>
      </c>
      <c r="CL67" s="6">
        <f t="shared" ca="1" si="83"/>
        <v>0.68120180644203632</v>
      </c>
      <c r="CM67" s="6">
        <f t="shared" ca="1" si="83"/>
        <v>0.9489094351073587</v>
      </c>
      <c r="CN67" s="6">
        <f t="shared" ca="1" si="83"/>
        <v>0.80831332459672078</v>
      </c>
      <c r="CO67" s="6">
        <f t="shared" ca="1" si="83"/>
        <v>1.0442586731879517</v>
      </c>
      <c r="CP67" s="6">
        <f t="shared" ca="1" si="83"/>
        <v>1.1675547614265349</v>
      </c>
      <c r="CQ67" s="6">
        <f t="shared" ca="1" si="83"/>
        <v>0.49101942354851097</v>
      </c>
      <c r="CR67" s="6">
        <f t="shared" ca="1" si="83"/>
        <v>0.35968580361033903</v>
      </c>
      <c r="CS67" s="6">
        <f t="shared" ca="1" si="83"/>
        <v>4.2675238261846105E-2</v>
      </c>
      <c r="CT67" s="6">
        <f t="shared" ca="1" si="83"/>
        <v>-3.9182811952655688E-2</v>
      </c>
      <c r="CU67" s="6">
        <f t="shared" ca="1" si="83"/>
        <v>-0.14282492509319725</v>
      </c>
      <c r="CV67" s="6">
        <f t="shared" ca="1" si="83"/>
        <v>-0.1452140747500153</v>
      </c>
      <c r="CW67" s="6">
        <f t="shared" ca="1" si="83"/>
        <v>6.0026018477737503E-2</v>
      </c>
      <c r="CX67" s="6">
        <f t="shared" ref="CX67:EC67" ca="1" si="84">IF(ISTEXT(CU59), "n/a", AVERAGE(CU59:CX59))</f>
        <v>-0.1769991852014329</v>
      </c>
      <c r="CY67" s="6">
        <f t="shared" ca="1" si="84"/>
        <v>0.11907488027099838</v>
      </c>
      <c r="CZ67" s="6">
        <f t="shared" ca="1" si="84"/>
        <v>0.1464588352228407</v>
      </c>
      <c r="DA67" s="6">
        <f t="shared" ca="1" si="84"/>
        <v>-0.13962420484772314</v>
      </c>
      <c r="DB67" s="6">
        <f t="shared" ca="1" si="84"/>
        <v>-0.21909122702325118</v>
      </c>
      <c r="DC67" s="6">
        <f t="shared" ca="1" si="84"/>
        <v>-0.17507369446231855</v>
      </c>
      <c r="DD67" s="6">
        <f t="shared" ca="1" si="84"/>
        <v>-3.8799687364736879E-2</v>
      </c>
      <c r="DE67" s="6">
        <f t="shared" ca="1" si="84"/>
        <v>-8.2919957689810933E-2</v>
      </c>
      <c r="DF67" s="6">
        <f t="shared" ca="1" si="84"/>
        <v>0.27344436243100201</v>
      </c>
      <c r="DG67" s="6">
        <f t="shared" ca="1" si="84"/>
        <v>1.554481594244142E-2</v>
      </c>
      <c r="DH67" s="6">
        <f t="shared" ca="1" si="84"/>
        <v>-0.12594101436351776</v>
      </c>
      <c r="DI67" s="6">
        <f t="shared" ca="1" si="84"/>
        <v>-6.0938771186808516E-2</v>
      </c>
      <c r="DJ67" s="6">
        <f t="shared" ca="1" si="84"/>
        <v>-0.18918856387544361</v>
      </c>
      <c r="DK67" s="6">
        <f t="shared" ca="1" si="84"/>
        <v>-0.22497737953481414</v>
      </c>
      <c r="DL67" s="6">
        <f t="shared" ca="1" si="84"/>
        <v>-6.782383225002156E-2</v>
      </c>
      <c r="DM67" s="6">
        <f t="shared" ca="1" si="84"/>
        <v>-4.1517840584982757E-2</v>
      </c>
      <c r="DN67" s="6">
        <f t="shared" ca="1" si="84"/>
        <v>-1.3518011262273061E-2</v>
      </c>
      <c r="DO67" s="6">
        <f t="shared" ca="1" si="84"/>
        <v>0.24348334661393189</v>
      </c>
      <c r="DP67" s="6">
        <f t="shared" ca="1" si="84"/>
        <v>5.511100059818963E-2</v>
      </c>
      <c r="DQ67" s="6">
        <f t="shared" ca="1" si="84"/>
        <v>0.21456338195809063</v>
      </c>
      <c r="DR67" s="6">
        <f t="shared" ca="1" si="84"/>
        <v>0.45347444069515508</v>
      </c>
      <c r="DS67" s="6">
        <f t="shared" ca="1" si="84"/>
        <v>0.21413226011993736</v>
      </c>
      <c r="DT67" s="6">
        <f t="shared" ca="1" si="84"/>
        <v>0.30467388403094836</v>
      </c>
      <c r="DU67" s="6">
        <f t="shared" ca="1" si="84"/>
        <v>5.0335375712920627E-2</v>
      </c>
      <c r="DV67" s="6">
        <f t="shared" ca="1" si="84"/>
        <v>-8.0924160598523379E-2</v>
      </c>
      <c r="DW67" s="6">
        <f t="shared" ca="1" si="84"/>
        <v>0.41879470570846833</v>
      </c>
      <c r="DX67" s="6">
        <f t="shared" ca="1" si="84"/>
        <v>0.64223365263932108</v>
      </c>
      <c r="DY67" s="6">
        <f t="shared" ca="1" si="84"/>
        <v>0.96738041536620345</v>
      </c>
      <c r="DZ67" s="6">
        <f t="shared" ca="1" si="84"/>
        <v>1.47026481556476</v>
      </c>
      <c r="EA67" s="6">
        <f t="shared" ca="1" si="84"/>
        <v>1.7997633348907516</v>
      </c>
      <c r="EB67" s="6">
        <f t="shared" ca="1" si="84"/>
        <v>2.0204011544359117</v>
      </c>
      <c r="EC67" s="6">
        <f t="shared" ca="1" si="84"/>
        <v>2.2357020185707146</v>
      </c>
      <c r="ED67" s="6">
        <f t="shared" ref="ED67:FI67" ca="1" si="85">IF(ISTEXT(EA59), "n/a", AVERAGE(EA59:ED59))</f>
        <v>2.0556078580467076</v>
      </c>
      <c r="EE67" s="6">
        <f t="shared" ca="1" si="85"/>
        <v>1.7578197660217207</v>
      </c>
      <c r="EF67" s="6">
        <f t="shared" ca="1" si="85"/>
        <v>1.6489768778632901</v>
      </c>
      <c r="EG67" s="6">
        <f t="shared" ca="1" si="85"/>
        <v>1.5032915486677876</v>
      </c>
      <c r="EH67" s="6">
        <f t="shared" ca="1" si="85"/>
        <v>1.3641094806541953</v>
      </c>
      <c r="EI67" s="6">
        <f t="shared" ca="1" si="85"/>
        <v>1.2204105215445016</v>
      </c>
      <c r="EJ67" s="6">
        <f t="shared" ca="1" si="85"/>
        <v>0.89234498092804992</v>
      </c>
      <c r="EK67" s="6">
        <f t="shared" ca="1" si="85"/>
        <v>0.62591664507763389</v>
      </c>
      <c r="EL67" s="6">
        <f t="shared" ca="1" si="85"/>
        <v>0.33073512497808399</v>
      </c>
      <c r="EM67" s="6">
        <f t="shared" ca="1" si="85"/>
        <v>0.13443168712286421</v>
      </c>
      <c r="EN67" s="6">
        <f t="shared" ca="1" si="85"/>
        <v>-0.10803763535839941</v>
      </c>
      <c r="EO67" s="6">
        <f t="shared" ca="1" si="85"/>
        <v>-0.18972291050174861</v>
      </c>
      <c r="EP67" s="6">
        <f t="shared" ca="1" si="85"/>
        <v>-0.30105135232429447</v>
      </c>
      <c r="EQ67" s="6">
        <f t="shared" ca="1" si="85"/>
        <v>-0.16970794582294962</v>
      </c>
      <c r="ER67" s="6">
        <f t="shared" ca="1" si="85"/>
        <v>-0.20250314375516296</v>
      </c>
      <c r="ES67" s="6">
        <f t="shared" ca="1" si="85"/>
        <v>-0.26253062950871886</v>
      </c>
      <c r="ET67" s="6">
        <f t="shared" ca="1" si="85"/>
        <v>-8.1813556195143675E-2</v>
      </c>
      <c r="EU67" s="6">
        <f t="shared" ca="1" si="85"/>
        <v>-0.22956753971916383</v>
      </c>
      <c r="EV67" s="6">
        <f t="shared" ca="1" si="85"/>
        <v>7.9562269386423273E-3</v>
      </c>
      <c r="EW67" s="6">
        <f t="shared" ca="1" si="85"/>
        <v>0.17200795379521513</v>
      </c>
      <c r="EX67" s="6">
        <f t="shared" ca="1" si="85"/>
        <v>0.28643461550861632</v>
      </c>
      <c r="EY67" s="6">
        <f t="shared" ca="1" si="85"/>
        <v>0.37507527906040461</v>
      </c>
      <c r="EZ67" s="6">
        <f t="shared" ca="1" si="85"/>
        <v>0.99211288991524227</v>
      </c>
      <c r="FA67" s="6">
        <f t="shared" ca="1" si="85"/>
        <v>1.3131439929024706</v>
      </c>
      <c r="FB67" s="6">
        <f t="shared" ca="1" si="85"/>
        <v>1.4588511768434389</v>
      </c>
      <c r="FC67" s="6">
        <f t="shared" ca="1" si="85"/>
        <v>2.2507917647171509</v>
      </c>
      <c r="FD67" s="6">
        <f t="shared" ca="1" si="85"/>
        <v>2.2329473121230459</v>
      </c>
      <c r="FE67" s="6">
        <f t="shared" ca="1" si="85"/>
        <v>2.519545889086598</v>
      </c>
      <c r="FF67" s="6">
        <f t="shared" ca="1" si="85"/>
        <v>2.8057590173275404</v>
      </c>
      <c r="FG67" s="6">
        <f t="shared" ca="1" si="85"/>
        <v>2.4320693774490816</v>
      </c>
      <c r="FH67" s="6">
        <f t="shared" ca="1" si="85"/>
        <v>2.1534220371917536</v>
      </c>
      <c r="FI67" s="6">
        <f t="shared" ca="1" si="85"/>
        <v>1.6545800571826679</v>
      </c>
      <c r="FJ67" s="6">
        <f t="shared" ref="FJ67:GO67" ca="1" si="86">IF(ISTEXT(FG59), "n/a", AVERAGE(FG59:FJ59))</f>
        <v>1.1699302194304253</v>
      </c>
      <c r="FK67" s="6">
        <f t="shared" ca="1" si="86"/>
        <v>0.38054241202652073</v>
      </c>
      <c r="FL67" s="6">
        <f t="shared" ca="1" si="86"/>
        <v>-0.27894811028570543</v>
      </c>
      <c r="FM67" s="6">
        <f t="shared" ca="1" si="86"/>
        <v>-0.89131378067224398</v>
      </c>
      <c r="FN67" s="6">
        <f t="shared" ca="1" si="86"/>
        <v>-1.1846928707469742</v>
      </c>
      <c r="FO67" s="6">
        <f t="shared" ca="1" si="86"/>
        <v>-1.1396717004686927</v>
      </c>
      <c r="FP67" s="6">
        <f t="shared" ca="1" si="86"/>
        <v>-1.1380136114296686</v>
      </c>
      <c r="FQ67" s="6">
        <f t="shared" ca="1" si="86"/>
        <v>-0.84009643247850585</v>
      </c>
      <c r="FR67" s="6">
        <f t="shared" ca="1" si="86"/>
        <v>-0.99532603118887875</v>
      </c>
      <c r="FS67" s="6">
        <f t="shared" ca="1" si="86"/>
        <v>-1.1039778923553405</v>
      </c>
      <c r="FT67" s="6">
        <f t="shared" ca="1" si="86"/>
        <v>-1.1027548827032509</v>
      </c>
      <c r="FU67" s="6">
        <f t="shared" ca="1" si="86"/>
        <v>-1.162978502130412</v>
      </c>
      <c r="FV67" s="6">
        <f t="shared" ca="1" si="86"/>
        <v>-1.1057802771407437</v>
      </c>
      <c r="FW67" s="6">
        <f t="shared" ca="1" si="86"/>
        <v>-0.95387513306404326</v>
      </c>
      <c r="FX67" s="6">
        <f t="shared" ca="1" si="86"/>
        <v>-0.80939530605147814</v>
      </c>
      <c r="FY67" s="6">
        <f t="shared" ca="1" si="86"/>
        <v>-0.55665679410275148</v>
      </c>
      <c r="FZ67" s="6">
        <f t="shared" ca="1" si="86"/>
        <v>-0.35771600731362763</v>
      </c>
      <c r="GA67" s="6">
        <f t="shared" ca="1" si="86"/>
        <v>-2.1188212456049654E-2</v>
      </c>
      <c r="GB67" s="6">
        <f t="shared" ca="1" si="86"/>
        <v>0.25943183313513651</v>
      </c>
      <c r="GC67" s="6">
        <f t="shared" ca="1" si="86"/>
        <v>0.27819819724106015</v>
      </c>
      <c r="GD67" s="80">
        <f t="shared" ca="1" si="86"/>
        <v>0.35662357012941487</v>
      </c>
      <c r="GE67" s="6">
        <f t="shared" ca="1" si="86"/>
        <v>0.41570700832447638</v>
      </c>
      <c r="GF67" s="6">
        <f t="shared" ca="1" si="86"/>
        <v>0.21286520276564336</v>
      </c>
      <c r="GG67" s="6">
        <f t="shared" ca="1" si="86"/>
        <v>0.16848358838585209</v>
      </c>
      <c r="GH67" s="72">
        <f t="shared" ca="1" si="86"/>
        <v>0.16849953785067662</v>
      </c>
      <c r="GI67" s="6">
        <f t="shared" ca="1" si="86"/>
        <v>-2.3522713730065731E-3</v>
      </c>
      <c r="GJ67" s="6">
        <f t="shared" ca="1" si="86"/>
        <v>5.3002040245417992E-2</v>
      </c>
      <c r="GK67" s="6">
        <f t="shared" ca="1" si="86"/>
        <v>7.8270461368984759E-4</v>
      </c>
      <c r="GL67" s="15">
        <f t="shared" ca="1" si="86"/>
        <v>0.10827522079700713</v>
      </c>
      <c r="GM67" s="6">
        <f t="shared" ca="1" si="86"/>
        <v>0.22276146088930604</v>
      </c>
      <c r="GN67" s="6">
        <f t="shared" ca="1" si="86"/>
        <v>0.38407247981171966</v>
      </c>
      <c r="GO67" s="88">
        <f t="shared" ca="1" si="86"/>
        <v>0.56703115005130167</v>
      </c>
      <c r="GP67" s="6">
        <f t="shared" ref="GP67:GV67" ca="1" si="87">IF(ISTEXT(GM59), "n/a", AVERAGE(GM59:GP59))</f>
        <v>0.51025512691167807</v>
      </c>
      <c r="GQ67" s="6">
        <f t="shared" ca="1" si="87"/>
        <v>0.53865791130767049</v>
      </c>
      <c r="GR67" s="6">
        <f t="shared" ca="1" si="87"/>
        <v>0.43251568991658934</v>
      </c>
      <c r="GS67" s="6">
        <f t="shared" ca="1" si="87"/>
        <v>0.24516588924861146</v>
      </c>
      <c r="GT67" s="6" t="str">
        <f t="shared" ca="1" si="87"/>
        <v>n/a</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80">
        <f t="shared" si="90"/>
        <v>0.31320404039681859</v>
      </c>
      <c r="GE68" s="6">
        <f t="shared" si="90"/>
        <v>0.3118299496296969</v>
      </c>
      <c r="GF68" s="6">
        <f t="shared" si="90"/>
        <v>0.30724699444992298</v>
      </c>
      <c r="GG68" s="6">
        <f t="shared" si="90"/>
        <v>0.30151755928781526</v>
      </c>
      <c r="GH68" s="72">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8">
        <f t="shared" si="91"/>
        <v>0.3283556466365814</v>
      </c>
      <c r="GP68" s="6">
        <f t="shared" si="91"/>
        <v>0.34391787749079472</v>
      </c>
      <c r="GQ68" s="6">
        <f t="shared" si="91"/>
        <v>0.35198896359509835</v>
      </c>
      <c r="GR68" s="6">
        <f t="shared" si="91"/>
        <v>0.35717583182397472</v>
      </c>
      <c r="GS68" s="6">
        <f t="shared" si="91"/>
        <v>0.36180977275374027</v>
      </c>
      <c r="GT68" s="6" t="str">
        <f t="shared" si="91"/>
        <v>n/a</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-0.89592264572975766</v>
      </c>
      <c r="S69" s="6">
        <f t="shared" ca="1" si="92"/>
        <v>-0.77709686431837666</v>
      </c>
      <c r="T69" s="6">
        <f t="shared" ca="1" si="92"/>
        <v>-0.40529541046869233</v>
      </c>
      <c r="U69" s="6">
        <f t="shared" ca="1" si="92"/>
        <v>-1.182303418495001E-2</v>
      </c>
      <c r="V69" s="6">
        <f t="shared" ca="1" si="92"/>
        <v>0.14468156404129939</v>
      </c>
      <c r="W69" s="6">
        <f t="shared" ca="1" si="92"/>
        <v>0.39280517266700687</v>
      </c>
      <c r="X69" s="6">
        <f t="shared" ca="1" si="92"/>
        <v>0.70679010481569993</v>
      </c>
      <c r="Y69" s="6">
        <f t="shared" ca="1" si="92"/>
        <v>1.3888761594282615</v>
      </c>
      <c r="Z69" s="6">
        <f t="shared" ca="1" si="92"/>
        <v>1.5865293204419877</v>
      </c>
      <c r="AA69" s="6">
        <f t="shared" ca="1" si="92"/>
        <v>1.2198397009127642</v>
      </c>
      <c r="AB69" s="6">
        <f t="shared" ca="1" si="92"/>
        <v>0.39594699467205552</v>
      </c>
      <c r="AC69" s="6">
        <f t="shared" ca="1" si="92"/>
        <v>-0.49071087357120119</v>
      </c>
      <c r="AD69" s="6">
        <f t="shared" ca="1" si="92"/>
        <v>-0.85767255607331028</v>
      </c>
      <c r="AE69" s="6">
        <f t="shared" ca="1" si="92"/>
        <v>-0.95796044499463096</v>
      </c>
      <c r="AF69" s="6">
        <f t="shared" ca="1" si="92"/>
        <v>-0.63110266560521633</v>
      </c>
      <c r="AG69" s="6">
        <f t="shared" ca="1" si="92"/>
        <v>-0.5864993773574172</v>
      </c>
      <c r="AH69" s="6">
        <f t="shared" ca="1" si="92"/>
        <v>-0.7364668795278474</v>
      </c>
      <c r="AI69" s="6">
        <f t="shared" ca="1" si="92"/>
        <v>-1.0032890257654099</v>
      </c>
      <c r="AJ69" s="6">
        <f t="shared" ca="1" si="92"/>
        <v>-0.5561259369683702</v>
      </c>
      <c r="AK69" s="6">
        <f t="shared" ca="1" si="92"/>
        <v>-0.507440368250059</v>
      </c>
      <c r="AL69" s="6">
        <f t="shared" ca="1" si="92"/>
        <v>-0.29478010245725428</v>
      </c>
      <c r="AM69" s="6">
        <f t="shared" ca="1" si="92"/>
        <v>-0.45014439719424948</v>
      </c>
      <c r="AN69" s="6">
        <f t="shared" ca="1" si="92"/>
        <v>-0.74088684735078525</v>
      </c>
      <c r="AO69" s="6">
        <f t="shared" ca="1" si="92"/>
        <v>-0.6704021730831089</v>
      </c>
      <c r="AP69" s="6">
        <f t="shared" ca="1" si="92"/>
        <v>-0.56760810889416602</v>
      </c>
      <c r="AQ69" s="6">
        <f t="shared" ca="1" si="92"/>
        <v>0.16414337962111225</v>
      </c>
      <c r="AR69" s="6">
        <f t="shared" ca="1" si="92"/>
        <v>0.11124406496868944</v>
      </c>
      <c r="AS69" s="6">
        <f t="shared" ca="1" si="92"/>
        <v>3.8349631791234517E-2</v>
      </c>
      <c r="AT69" s="6">
        <f t="shared" ca="1" si="92"/>
        <v>0.14069957918522902</v>
      </c>
      <c r="AU69" s="6">
        <f t="shared" ca="1" si="92"/>
        <v>4.0051589732300441E-2</v>
      </c>
      <c r="AV69" s="6">
        <f t="shared" ca="1" si="92"/>
        <v>-3.1196067726110221E-2</v>
      </c>
      <c r="AW69" s="6">
        <f t="shared" ca="1" si="92"/>
        <v>-0.16770213140429779</v>
      </c>
      <c r="AX69" s="6">
        <f t="shared" ca="1" si="92"/>
        <v>-0.20014280555343078</v>
      </c>
      <c r="AY69" s="6">
        <f t="shared" ca="1" si="92"/>
        <v>-0.49305350764606648</v>
      </c>
      <c r="AZ69" s="6">
        <f t="shared" ca="1" si="92"/>
        <v>-0.40844261740138482</v>
      </c>
      <c r="BA69" s="6">
        <f t="shared" ca="1" si="92"/>
        <v>-1.3960130429041651E-2</v>
      </c>
      <c r="BB69" s="6">
        <f t="shared" ca="1" si="92"/>
        <v>0.3506591673022541</v>
      </c>
      <c r="BC69" s="6">
        <f t="shared" ca="1" si="92"/>
        <v>0.76651677924530781</v>
      </c>
      <c r="BD69" s="6">
        <f t="shared" ca="1" si="92"/>
        <v>1.072108470521562</v>
      </c>
      <c r="BE69" s="6">
        <f t="shared" ca="1" si="92"/>
        <v>1.3108845554044781</v>
      </c>
      <c r="BF69" s="6">
        <f t="shared" ca="1" si="92"/>
        <v>0.39693700789075681</v>
      </c>
      <c r="BG69" s="6">
        <f t="shared" ca="1" si="92"/>
        <v>8.0848794618486486E-2</v>
      </c>
      <c r="BH69" s="6">
        <f t="shared" ca="1" si="92"/>
        <v>5.0989366264112546E-3</v>
      </c>
      <c r="BI69" s="6">
        <f t="shared" ca="1" si="92"/>
        <v>-0.48400982009113369</v>
      </c>
      <c r="BJ69" s="6">
        <f t="shared" ca="1" si="92"/>
        <v>0.15837567634454208</v>
      </c>
      <c r="BK69" s="6">
        <f t="shared" ca="1" si="92"/>
        <v>0.10702703350586273</v>
      </c>
      <c r="BL69" s="6">
        <f t="shared" ca="1" si="92"/>
        <v>0.18610792812506893</v>
      </c>
      <c r="BM69" s="6">
        <f t="shared" ca="1" si="92"/>
        <v>0.59718334825238062</v>
      </c>
      <c r="BN69" s="6">
        <f t="shared" ca="1" si="92"/>
        <v>0.1635970472502557</v>
      </c>
      <c r="BO69" s="6">
        <f t="shared" ref="BO69:DZ69" ca="1" si="93">IFERROR(BO67-BO68, "n/a")</f>
        <v>0.16500405317176847</v>
      </c>
      <c r="BP69" s="6">
        <f t="shared" ca="1" si="93"/>
        <v>0.12250037418706405</v>
      </c>
      <c r="BQ69" s="6">
        <f t="shared" ca="1" si="93"/>
        <v>0.15651504724429977</v>
      </c>
      <c r="BR69" s="6">
        <f t="shared" ca="1" si="93"/>
        <v>0.1098511861924476</v>
      </c>
      <c r="BS69" s="6">
        <f t="shared" ca="1" si="93"/>
        <v>0.13761637250778913</v>
      </c>
      <c r="BT69" s="6">
        <f t="shared" ca="1" si="93"/>
        <v>-0.21078636972338793</v>
      </c>
      <c r="BU69" s="6">
        <f t="shared" ca="1" si="93"/>
        <v>-0.76425527745283028</v>
      </c>
      <c r="BV69" s="6">
        <f t="shared" ca="1" si="93"/>
        <v>-0.37932122661385415</v>
      </c>
      <c r="BW69" s="6">
        <f t="shared" ca="1" si="93"/>
        <v>-0.67462862277548408</v>
      </c>
      <c r="BX69" s="6">
        <f t="shared" ca="1" si="93"/>
        <v>-0.6770215915939638</v>
      </c>
      <c r="BY69" s="6">
        <f t="shared" ca="1" si="93"/>
        <v>-0.60589358844863261</v>
      </c>
      <c r="BZ69" s="6">
        <f t="shared" ca="1" si="93"/>
        <v>-0.42890721949031274</v>
      </c>
      <c r="CA69" s="6">
        <f t="shared" ca="1" si="93"/>
        <v>-0.41137325288404403</v>
      </c>
      <c r="CB69" s="6">
        <f t="shared" ca="1" si="93"/>
        <v>-0.11473298045334257</v>
      </c>
      <c r="CC69" s="6">
        <f t="shared" ca="1" si="93"/>
        <v>9.3052325886867515E-2</v>
      </c>
      <c r="CD69" s="6">
        <f t="shared" ca="1" si="93"/>
        <v>-0.14727398538712599</v>
      </c>
      <c r="CE69" s="6">
        <f t="shared" ca="1" si="93"/>
        <v>0.44930845628328753</v>
      </c>
      <c r="CF69" s="6">
        <f t="shared" ca="1" si="93"/>
        <v>0.20350937234126498</v>
      </c>
      <c r="CG69" s="6">
        <f t="shared" ca="1" si="93"/>
        <v>0.11443115810802129</v>
      </c>
      <c r="CH69" s="6">
        <f t="shared" ca="1" si="93"/>
        <v>0.15780763646058638</v>
      </c>
      <c r="CI69" s="6">
        <f t="shared" ca="1" si="93"/>
        <v>-7.3228055504122036E-3</v>
      </c>
      <c r="CJ69" s="6">
        <f t="shared" ca="1" si="93"/>
        <v>0.25773717628242909</v>
      </c>
      <c r="CK69" s="6">
        <f t="shared" ca="1" si="93"/>
        <v>0.29836989554848958</v>
      </c>
      <c r="CL69" s="6">
        <f t="shared" ca="1" si="93"/>
        <v>0.15050501272882089</v>
      </c>
      <c r="CM69" s="6">
        <f t="shared" ca="1" si="93"/>
        <v>0.43114464610462011</v>
      </c>
      <c r="CN69" s="6">
        <f t="shared" ca="1" si="93"/>
        <v>0.30032865124771935</v>
      </c>
      <c r="CO69" s="6">
        <f t="shared" ca="1" si="93"/>
        <v>0.54343570503567995</v>
      </c>
      <c r="CP69" s="6">
        <f t="shared" ca="1" si="93"/>
        <v>0.67081933689830231</v>
      </c>
      <c r="CQ69" s="6">
        <f t="shared" ca="1" si="93"/>
        <v>-4.1841601343764467E-3</v>
      </c>
      <c r="CR69" s="6">
        <f t="shared" ca="1" si="93"/>
        <v>-0.13502603013171294</v>
      </c>
      <c r="CS69" s="6">
        <f t="shared" ca="1" si="93"/>
        <v>-0.45319640112917953</v>
      </c>
      <c r="CT69" s="6">
        <f t="shared" ca="1" si="93"/>
        <v>-0.53599265482921998</v>
      </c>
      <c r="CU69" s="6">
        <f t="shared" ca="1" si="93"/>
        <v>-0.63982621171182674</v>
      </c>
      <c r="CV69" s="6">
        <f t="shared" ca="1" si="93"/>
        <v>-0.6401154422019173</v>
      </c>
      <c r="CW69" s="6">
        <f t="shared" ca="1" si="93"/>
        <v>-0.43225612345216413</v>
      </c>
      <c r="CX69" s="6">
        <f t="shared" ca="1" si="93"/>
        <v>-0.66889114862489885</v>
      </c>
      <c r="CY69" s="6">
        <f t="shared" ca="1" si="93"/>
        <v>-0.37055441846893467</v>
      </c>
      <c r="CZ69" s="6">
        <f t="shared" ca="1" si="93"/>
        <v>-0.34169460174626987</v>
      </c>
      <c r="DA69" s="6">
        <f t="shared" ca="1" si="93"/>
        <v>-0.62924927510230888</v>
      </c>
      <c r="DB69" s="6">
        <f t="shared" ca="1" si="93"/>
        <v>-0.71039602714900651</v>
      </c>
      <c r="DC69" s="6">
        <f t="shared" ca="1" si="93"/>
        <v>-0.6737254320812377</v>
      </c>
      <c r="DD69" s="6">
        <f t="shared" ca="1" si="93"/>
        <v>-0.55312406279060466</v>
      </c>
      <c r="DE69" s="6">
        <f t="shared" ca="1" si="93"/>
        <v>-0.61553682102290053</v>
      </c>
      <c r="DF69" s="6">
        <f t="shared" ca="1" si="93"/>
        <v>-0.28188914422830091</v>
      </c>
      <c r="DG69" s="6">
        <f t="shared" ca="1" si="93"/>
        <v>-0.56927610495918224</v>
      </c>
      <c r="DH69" s="6">
        <f t="shared" ca="1" si="93"/>
        <v>-0.7417666188517531</v>
      </c>
      <c r="DI69" s="6">
        <f t="shared" ca="1" si="93"/>
        <v>-0.70893526679719865</v>
      </c>
      <c r="DJ69" s="6">
        <f t="shared" ca="1" si="93"/>
        <v>-0.86690304511916771</v>
      </c>
      <c r="DK69" s="6">
        <f t="shared" ca="1" si="93"/>
        <v>-0.92651096665833277</v>
      </c>
      <c r="DL69" s="6">
        <f t="shared" ca="1" si="93"/>
        <v>-0.78614437127326431</v>
      </c>
      <c r="DM69" s="6">
        <f t="shared" ca="1" si="93"/>
        <v>-0.77525567124721895</v>
      </c>
      <c r="DN69" s="6">
        <f t="shared" ca="1" si="93"/>
        <v>-0.7598504336151285</v>
      </c>
      <c r="DO69" s="6">
        <f t="shared" ca="1" si="93"/>
        <v>-0.50896950577925959</v>
      </c>
      <c r="DP69" s="6">
        <f t="shared" ca="1" si="93"/>
        <v>-0.70592870448855716</v>
      </c>
      <c r="DQ69" s="6">
        <f t="shared" ca="1" si="93"/>
        <v>-0.55090316382818916</v>
      </c>
      <c r="DR69" s="6">
        <f t="shared" ca="1" si="93"/>
        <v>-0.31469665519129719</v>
      </c>
      <c r="DS69" s="6">
        <f t="shared" ca="1" si="93"/>
        <v>-0.55704791342446625</v>
      </c>
      <c r="DT69" s="6">
        <f t="shared" ca="1" si="93"/>
        <v>-0.46342900217218391</v>
      </c>
      <c r="DU69" s="6">
        <f t="shared" ca="1" si="93"/>
        <v>-0.70803009229937386</v>
      </c>
      <c r="DV69" s="6">
        <f t="shared" ca="1" si="93"/>
        <v>-0.82303872736913364</v>
      </c>
      <c r="DW69" s="6">
        <f t="shared" ca="1" si="93"/>
        <v>-0.29934393076375265</v>
      </c>
      <c r="DX69" s="6">
        <f t="shared" ca="1" si="93"/>
        <v>-4.7669907583650528E-2</v>
      </c>
      <c r="DY69" s="6">
        <f t="shared" ca="1" si="93"/>
        <v>0.30605591731753734</v>
      </c>
      <c r="DZ69" s="6">
        <f t="shared" ca="1" si="93"/>
        <v>0.83791427210280023</v>
      </c>
      <c r="EA69" s="6">
        <f t="shared" ref="EA69:GL69" ca="1" si="94">IFERROR(EA67-EA68, "n/a")</f>
        <v>1.1938486521342146</v>
      </c>
      <c r="EB69" s="6">
        <f t="shared" ca="1" si="94"/>
        <v>1.4398293296129379</v>
      </c>
      <c r="EC69" s="6">
        <f t="shared" ca="1" si="94"/>
        <v>1.6782150343852242</v>
      </c>
      <c r="ED69" s="6">
        <f t="shared" ca="1" si="94"/>
        <v>1.5172837549192473</v>
      </c>
      <c r="EE69" s="6">
        <f t="shared" ca="1" si="94"/>
        <v>1.2303395112379552</v>
      </c>
      <c r="EF69" s="6">
        <f t="shared" ca="1" si="94"/>
        <v>1.1286971121117331</v>
      </c>
      <c r="EG69" s="6">
        <f t="shared" ca="1" si="94"/>
        <v>0.98728555036432031</v>
      </c>
      <c r="EH69" s="6">
        <f t="shared" ca="1" si="94"/>
        <v>0.85087043449382849</v>
      </c>
      <c r="EI69" s="6">
        <f t="shared" ca="1" si="94"/>
        <v>0.7106265829652697</v>
      </c>
      <c r="EJ69" s="6">
        <f t="shared" ca="1" si="94"/>
        <v>0.37941986916831338</v>
      </c>
      <c r="EK69" s="6">
        <f t="shared" ca="1" si="94"/>
        <v>0.10931704776075013</v>
      </c>
      <c r="EL69" s="6">
        <f t="shared" ca="1" si="94"/>
        <v>-0.18986583159686377</v>
      </c>
      <c r="EM69" s="6">
        <f t="shared" ca="1" si="94"/>
        <v>-0.3870818829924656</v>
      </c>
      <c r="EN69" s="6">
        <f t="shared" ca="1" si="94"/>
        <v>-0.6206918777710092</v>
      </c>
      <c r="EO69" s="6">
        <f t="shared" ca="1" si="94"/>
        <v>-0.6895825973752171</v>
      </c>
      <c r="EP69" s="6">
        <f t="shared" ca="1" si="94"/>
        <v>-0.78440130352863124</v>
      </c>
      <c r="EQ69" s="6">
        <f t="shared" ca="1" si="94"/>
        <v>-0.63003275216368404</v>
      </c>
      <c r="ER69" s="6">
        <f t="shared" ca="1" si="94"/>
        <v>-0.6388568370127613</v>
      </c>
      <c r="ES69" s="6">
        <f t="shared" ca="1" si="94"/>
        <v>-0.67548741654713074</v>
      </c>
      <c r="ET69" s="6">
        <f t="shared" ca="1" si="94"/>
        <v>-0.47350281611916184</v>
      </c>
      <c r="EU69" s="6">
        <f t="shared" ca="1" si="94"/>
        <v>-0.60838995263547535</v>
      </c>
      <c r="EV69" s="6">
        <f t="shared" ca="1" si="94"/>
        <v>-0.36487652326360392</v>
      </c>
      <c r="EW69" s="6">
        <f t="shared" ca="1" si="94"/>
        <v>-0.19755984451620182</v>
      </c>
      <c r="EX69" s="6">
        <f t="shared" ca="1" si="94"/>
        <v>-8.1434493515570194E-2</v>
      </c>
      <c r="EY69" s="6">
        <f t="shared" ca="1" si="94"/>
        <v>8.663299896880472E-3</v>
      </c>
      <c r="EZ69" s="6">
        <f t="shared" ca="1" si="94"/>
        <v>0.62733552918378865</v>
      </c>
      <c r="FA69" s="6">
        <f t="shared" ca="1" si="94"/>
        <v>0.95181568501733049</v>
      </c>
      <c r="FB69" s="6">
        <f t="shared" ca="1" si="94"/>
        <v>1.1032827832660428</v>
      </c>
      <c r="FC69" s="6">
        <f t="shared" ca="1" si="94"/>
        <v>1.9077760233124832</v>
      </c>
      <c r="FD69" s="6">
        <f t="shared" ca="1" si="94"/>
        <v>1.9137962212893669</v>
      </c>
      <c r="FE69" s="6">
        <f t="shared" ca="1" si="94"/>
        <v>2.2259144941264024</v>
      </c>
      <c r="FF69" s="6">
        <f t="shared" ca="1" si="94"/>
        <v>2.5382689048048723</v>
      </c>
      <c r="FG69" s="6">
        <f t="shared" ca="1" si="94"/>
        <v>2.1891068509257838</v>
      </c>
      <c r="FH69" s="6">
        <f t="shared" ca="1" si="94"/>
        <v>1.9245739793451726</v>
      </c>
      <c r="FI69" s="6">
        <f t="shared" ca="1" si="94"/>
        <v>1.4351838578206544</v>
      </c>
      <c r="FJ69" s="6">
        <f t="shared" ca="1" si="94"/>
        <v>0.95438323864064512</v>
      </c>
      <c r="FK69" s="6">
        <f t="shared" ca="1" si="94"/>
        <v>0.1559003919364442</v>
      </c>
      <c r="FL69" s="6">
        <f t="shared" ca="1" si="94"/>
        <v>-0.51582398898536641</v>
      </c>
      <c r="FM69" s="6">
        <f t="shared" ca="1" si="94"/>
        <v>-1.1426389707402276</v>
      </c>
      <c r="FN69" s="6">
        <f t="shared" ca="1" si="94"/>
        <v>-1.4510842584703578</v>
      </c>
      <c r="FO69" s="6">
        <f t="shared" ca="1" si="94"/>
        <v>-1.4144283855229589</v>
      </c>
      <c r="FP69" s="6">
        <f t="shared" ca="1" si="94"/>
        <v>-1.4219575786422602</v>
      </c>
      <c r="FQ69" s="6">
        <f t="shared" ca="1" si="94"/>
        <v>-1.1322886005689816</v>
      </c>
      <c r="FR69" s="6">
        <f t="shared" ca="1" si="94"/>
        <v>-1.2956116393410397</v>
      </c>
      <c r="FS69" s="6">
        <f t="shared" ca="1" si="94"/>
        <v>-1.4127860639122451</v>
      </c>
      <c r="FT69" s="6">
        <f t="shared" ca="1" si="94"/>
        <v>-1.41620397477292</v>
      </c>
      <c r="FU69" s="6">
        <f t="shared" ca="1" si="94"/>
        <v>-1.480448809361028</v>
      </c>
      <c r="FV69" s="6">
        <f t="shared" ca="1" si="94"/>
        <v>-1.4249993143923798</v>
      </c>
      <c r="FW69" s="6">
        <f t="shared" ca="1" si="94"/>
        <v>-1.2716245260848367</v>
      </c>
      <c r="FX69" s="6">
        <f t="shared" ca="1" si="94"/>
        <v>-1.1265301032188733</v>
      </c>
      <c r="FY69" s="6">
        <f t="shared" ca="1" si="94"/>
        <v>-0.87144474174989195</v>
      </c>
      <c r="FZ69" s="6">
        <f t="shared" ca="1" si="94"/>
        <v>-0.67072485667526272</v>
      </c>
      <c r="GA69" s="6">
        <f t="shared" ca="1" si="94"/>
        <v>-0.33410862412291786</v>
      </c>
      <c r="GB69" s="6">
        <f t="shared" ca="1" si="94"/>
        <v>-5.326697486583154E-2</v>
      </c>
      <c r="GC69" s="6">
        <f t="shared" ca="1" si="94"/>
        <v>-3.5112276977081802E-2</v>
      </c>
      <c r="GD69" s="80">
        <f t="shared" ca="1" si="94"/>
        <v>4.3419529732596274E-2</v>
      </c>
      <c r="GE69" s="6">
        <f t="shared" ca="1" si="94"/>
        <v>0.10387705869477948</v>
      </c>
      <c r="GF69" s="6">
        <f t="shared" ca="1" si="94"/>
        <v>-9.4381791684279626E-2</v>
      </c>
      <c r="GG69" s="6">
        <f t="shared" ca="1" si="94"/>
        <v>-0.13303397090196317</v>
      </c>
      <c r="GH69" s="72">
        <f t="shared" ca="1" si="94"/>
        <v>-0.12741726047238267</v>
      </c>
      <c r="GI69" s="6">
        <f t="shared" ca="1" si="94"/>
        <v>-0.29319185268316073</v>
      </c>
      <c r="GJ69" s="6">
        <f t="shared" ca="1" si="94"/>
        <v>-0.23555908959817501</v>
      </c>
      <c r="GK69" s="6">
        <f t="shared" ca="1" si="94"/>
        <v>-0.28788383651099697</v>
      </c>
      <c r="GL69" s="15">
        <f t="shared" ca="1" si="94"/>
        <v>-0.18290211463575218</v>
      </c>
      <c r="GM69" s="6">
        <f t="shared" ref="GM69:GV69" ca="1" si="95">IFERROR(GM67-GM68, "n/a")</f>
        <v>-7.666516470671092E-2</v>
      </c>
      <c r="GN69" s="6">
        <f t="shared" ca="1" si="95"/>
        <v>7.0943550953549095E-2</v>
      </c>
      <c r="GO69" s="88">
        <f t="shared" ca="1" si="95"/>
        <v>0.23867550341472027</v>
      </c>
      <c r="GP69" s="6">
        <f t="shared" ca="1" si="95"/>
        <v>0.16633724942088335</v>
      </c>
      <c r="GQ69" s="6">
        <f t="shared" ca="1" si="95"/>
        <v>0.18666894771257214</v>
      </c>
      <c r="GR69" s="6">
        <f t="shared" ca="1" si="95"/>
        <v>7.533985809261462E-2</v>
      </c>
      <c r="GS69" s="6">
        <f t="shared" ca="1" si="95"/>
        <v>-0.1166438835051288</v>
      </c>
      <c r="GT69" s="6" t="str">
        <f t="shared" ca="1" si="95"/>
        <v>n/a</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-1.3739391468513618</v>
      </c>
      <c r="P70" s="6">
        <f t="shared" ca="1" si="96"/>
        <v>-1.6987244635223271</v>
      </c>
      <c r="Q70" s="6">
        <f t="shared" ca="1" si="96"/>
        <v>-0.49970277542320374</v>
      </c>
      <c r="R70" s="6">
        <f t="shared" ca="1" si="96"/>
        <v>-0.7328978557788961</v>
      </c>
      <c r="S70" s="6">
        <f t="shared" ca="1" si="96"/>
        <v>2.1523381653667024</v>
      </c>
      <c r="T70" s="6">
        <f t="shared" ca="1" si="96"/>
        <v>0.63567114363765542</v>
      </c>
      <c r="U70" s="6">
        <f t="shared" ca="1" si="96"/>
        <v>1.5341407061340875</v>
      </c>
      <c r="V70" s="6">
        <f t="shared" ca="1" si="96"/>
        <v>1.135233912010611</v>
      </c>
      <c r="W70" s="6">
        <f t="shared" ca="1" si="96"/>
        <v>3.5354455132191376</v>
      </c>
      <c r="X70" s="6">
        <f t="shared" ca="1" si="96"/>
        <v>1.4112540014302959</v>
      </c>
      <c r="Y70" s="6">
        <f t="shared" ca="1" si="96"/>
        <v>1.7960676518069896</v>
      </c>
      <c r="Z70" s="6">
        <f t="shared" ca="1" si="96"/>
        <v>0.25695260547823051</v>
      </c>
      <c r="AA70" s="6">
        <f t="shared" ca="1" si="96"/>
        <v>-1.1836680411868963</v>
      </c>
      <c r="AB70" s="6">
        <f t="shared" ca="1" si="96"/>
        <v>-1.9729863729073485</v>
      </c>
      <c r="AC70" s="6">
        <f t="shared" ca="1" si="96"/>
        <v>-0.72266958019530336</v>
      </c>
      <c r="AD70" s="6">
        <f t="shared" ca="1" si="96"/>
        <v>-0.6621371090776641</v>
      </c>
      <c r="AE70" s="6">
        <f t="shared" ca="1" si="96"/>
        <v>-0.53749506102330902</v>
      </c>
      <c r="AF70" s="6">
        <f t="shared" ca="1" si="96"/>
        <v>-1.6959414380244597</v>
      </c>
      <c r="AG70" s="6">
        <f t="shared" ca="1" si="96"/>
        <v>-1.5923483577774362</v>
      </c>
      <c r="AH70" s="6">
        <f t="shared" ca="1" si="96"/>
        <v>-0.60461196665200534</v>
      </c>
      <c r="AI70" s="6">
        <f t="shared" ca="1" si="96"/>
        <v>-0.82455374101767775</v>
      </c>
      <c r="AJ70" s="6">
        <f t="shared" ca="1" si="96"/>
        <v>-1.5259690694037944</v>
      </c>
      <c r="AK70" s="6">
        <f t="shared" ca="1" si="96"/>
        <v>-0.63521585875577835</v>
      </c>
      <c r="AL70" s="6">
        <f t="shared" ca="1" si="96"/>
        <v>-0.84049803250181454</v>
      </c>
      <c r="AM70" s="6">
        <f t="shared" ca="1" si="96"/>
        <v>-1.342572074175638</v>
      </c>
      <c r="AN70" s="6">
        <f t="shared" ca="1" si="96"/>
        <v>0.49637661530103888</v>
      </c>
      <c r="AO70" s="6">
        <f t="shared" ca="1" si="96"/>
        <v>-0.23936914965857259</v>
      </c>
      <c r="AP70" s="6">
        <f t="shared" ca="1" si="96"/>
        <v>0.33604429394175661</v>
      </c>
      <c r="AQ70" s="6">
        <f t="shared" ca="1" si="96"/>
        <v>1.2912225926721264</v>
      </c>
      <c r="AR70" s="6">
        <f t="shared" ca="1" si="96"/>
        <v>1.7766265438351079</v>
      </c>
      <c r="AS70" s="6">
        <f t="shared" ca="1" si="96"/>
        <v>-2.8471426957583756E-2</v>
      </c>
      <c r="AT70" s="6">
        <f t="shared" ca="1" si="96"/>
        <v>-0.80752892165838785</v>
      </c>
      <c r="AU70" s="6">
        <f t="shared" ca="1" si="96"/>
        <v>-0.58171619229817617</v>
      </c>
      <c r="AV70" s="6">
        <f t="shared" ca="1" si="96"/>
        <v>0.52488790062921242</v>
      </c>
      <c r="AW70" s="6">
        <f t="shared" ca="1" si="96"/>
        <v>-1.5555610264234625</v>
      </c>
      <c r="AX70" s="6">
        <f t="shared" ca="1" si="96"/>
        <v>1.672383254308929</v>
      </c>
      <c r="AY70" s="6">
        <f t="shared" ca="1" si="96"/>
        <v>1.3816490058573243</v>
      </c>
      <c r="AZ70" s="6">
        <f t="shared" ca="1" si="96"/>
        <v>8.3136916485534895E-2</v>
      </c>
      <c r="BA70" s="6">
        <f t="shared" ca="1" si="96"/>
        <v>1.5197184638642161</v>
      </c>
      <c r="BB70" s="6">
        <f t="shared" ca="1" si="96"/>
        <v>2.3915750299460226</v>
      </c>
      <c r="BC70" s="6">
        <f t="shared" ca="1" si="96"/>
        <v>0.66201599541657052</v>
      </c>
      <c r="BD70" s="6">
        <f t="shared" ca="1" si="96"/>
        <v>-0.34340270281856222</v>
      </c>
      <c r="BE70" s="6">
        <f t="shared" ca="1" si="96"/>
        <v>0.37221958471559335</v>
      </c>
      <c r="BF70" s="6">
        <f t="shared" ca="1" si="96"/>
        <v>-3.0886707925687462</v>
      </c>
      <c r="BG70" s="6">
        <f t="shared" ca="1" si="96"/>
        <v>-1.0901756906656235</v>
      </c>
      <c r="BH70" s="6">
        <f t="shared" ca="1" si="96"/>
        <v>-3.0674903070120108E-2</v>
      </c>
      <c r="BI70" s="6">
        <f t="shared" ca="1" si="96"/>
        <v>-0.58177931744046818</v>
      </c>
      <c r="BJ70" s="6">
        <f t="shared" ca="1" si="96"/>
        <v>0.68236732584031268</v>
      </c>
      <c r="BK70" s="6">
        <f t="shared" ca="1" si="96"/>
        <v>-0.38083844405668027</v>
      </c>
      <c r="BL70" s="6">
        <f t="shared" ca="1" si="96"/>
        <v>1.0534193668317258</v>
      </c>
      <c r="BM70" s="6">
        <f t="shared" ca="1" si="96"/>
        <v>0.60942190346994174</v>
      </c>
      <c r="BN70" s="6">
        <f t="shared" ca="1" si="96"/>
        <v>-0.9596967663135666</v>
      </c>
      <c r="BO70" s="6">
        <f t="shared" ref="BO70:DZ70" ca="1" si="97">IFERROR(BO59-BO64, "n/a")</f>
        <v>-0.36189849143845043</v>
      </c>
      <c r="BP70" s="6">
        <f t="shared" ca="1" si="97"/>
        <v>1.2223501843561915</v>
      </c>
      <c r="BQ70" s="6">
        <f t="shared" ca="1" si="97"/>
        <v>1.2013157807548551</v>
      </c>
      <c r="BR70" s="6">
        <f t="shared" ca="1" si="97"/>
        <v>-1.0111152962741836</v>
      </c>
      <c r="BS70" s="6">
        <f t="shared" ca="1" si="97"/>
        <v>-0.12380704318243163</v>
      </c>
      <c r="BT70" s="6">
        <f t="shared" ca="1" si="97"/>
        <v>-0.75484611434034687</v>
      </c>
      <c r="BU70" s="6">
        <f t="shared" ca="1" si="97"/>
        <v>-0.97455839889694218</v>
      </c>
      <c r="BV70" s="6">
        <f t="shared" ca="1" si="97"/>
        <v>-0.55128998409403573</v>
      </c>
      <c r="BW70" s="6">
        <f t="shared" ca="1" si="97"/>
        <v>-1.144680717301942</v>
      </c>
      <c r="BX70" s="6">
        <f t="shared" ca="1" si="97"/>
        <v>-0.99298218518969028</v>
      </c>
      <c r="BY70" s="6">
        <f t="shared" ca="1" si="97"/>
        <v>-0.48290899115824659</v>
      </c>
      <c r="BZ70" s="6">
        <f t="shared" ca="1" si="97"/>
        <v>0.48708684492181664</v>
      </c>
      <c r="CA70" s="6">
        <f t="shared" ca="1" si="97"/>
        <v>-1.5329941875424309</v>
      </c>
      <c r="CB70" s="6">
        <f t="shared" ca="1" si="97"/>
        <v>0.63979095206415637</v>
      </c>
      <c r="CC70" s="6">
        <f t="shared" ca="1" si="97"/>
        <v>0.19020294901142953</v>
      </c>
      <c r="CD70" s="6">
        <f t="shared" ca="1" si="97"/>
        <v>0.44105613683910183</v>
      </c>
      <c r="CE70" s="6">
        <f t="shared" ca="1" si="97"/>
        <v>0.74750050593571871</v>
      </c>
      <c r="CF70" s="6">
        <f t="shared" ca="1" si="97"/>
        <v>-6.6447339055274723E-2</v>
      </c>
      <c r="CG70" s="6">
        <f t="shared" ca="1" si="97"/>
        <v>0.3313960615358329</v>
      </c>
      <c r="CH70" s="6">
        <f t="shared" ca="1" si="97"/>
        <v>1.4551646488233807</v>
      </c>
      <c r="CI70" s="6">
        <f t="shared" ca="1" si="97"/>
        <v>1.3304553143463986</v>
      </c>
      <c r="CJ70" s="6">
        <f t="shared" ca="1" si="97"/>
        <v>0.56234365744857528</v>
      </c>
      <c r="CK70" s="6">
        <f t="shared" ca="1" si="97"/>
        <v>5.6727224324269743E-2</v>
      </c>
      <c r="CL70" s="6">
        <f t="shared" ca="1" si="97"/>
        <v>-0.23017339662425151</v>
      </c>
      <c r="CM70" s="6">
        <f t="shared" ca="1" si="97"/>
        <v>0.99162030572156779</v>
      </c>
      <c r="CN70" s="6">
        <f t="shared" ca="1" si="97"/>
        <v>-0.24838147191277693</v>
      </c>
      <c r="CO70" s="6">
        <f t="shared" ca="1" si="97"/>
        <v>0.60338454581400891</v>
      </c>
      <c r="CP70" s="6">
        <f t="shared" ca="1" si="97"/>
        <v>-0.31496381416119379</v>
      </c>
      <c r="CQ70" s="6">
        <f t="shared" ca="1" si="97"/>
        <v>-0.83403773161395101</v>
      </c>
      <c r="CR70" s="6">
        <f t="shared" ca="1" si="97"/>
        <v>-0.32609739163314311</v>
      </c>
      <c r="CS70" s="6">
        <f t="shared" ca="1" si="97"/>
        <v>-0.22046296501327459</v>
      </c>
      <c r="CT70" s="6">
        <f t="shared" ca="1" si="97"/>
        <v>-0.87188330742029585</v>
      </c>
      <c r="CU70" s="6">
        <f t="shared" ca="1" si="97"/>
        <v>-1.8876923151610354</v>
      </c>
      <c r="CV70" s="6">
        <f t="shared" ca="1" si="97"/>
        <v>-0.93127433709240015</v>
      </c>
      <c r="CW70" s="6">
        <f t="shared" ca="1" si="97"/>
        <v>0.53189892947665907</v>
      </c>
      <c r="CX70" s="6">
        <f t="shared" ca="1" si="97"/>
        <v>-1.6219675797391648</v>
      </c>
      <c r="CY70" s="6">
        <f t="shared" ca="1" si="97"/>
        <v>-0.19881418831387032</v>
      </c>
      <c r="CZ70" s="6">
        <f t="shared" ca="1" si="97"/>
        <v>1.5937547943071728E-2</v>
      </c>
      <c r="DA70" s="6">
        <f t="shared" ca="1" si="97"/>
        <v>-0.82074232273015912</v>
      </c>
      <c r="DB70" s="6">
        <f t="shared" ca="1" si="97"/>
        <v>-1.5544430547046311</v>
      </c>
      <c r="DC70" s="6">
        <f t="shared" ca="1" si="97"/>
        <v>-0.31667414712838238</v>
      </c>
      <c r="DD70" s="6">
        <f t="shared" ca="1" si="97"/>
        <v>-0.48837974491001213</v>
      </c>
      <c r="DE70" s="6">
        <f t="shared" ca="1" si="97"/>
        <v>-1.010243972935926</v>
      </c>
      <c r="DF70" s="6">
        <f t="shared" ca="1" si="97"/>
        <v>-0.38554893602413776</v>
      </c>
      <c r="DG70" s="6">
        <f t="shared" ca="1" si="97"/>
        <v>-1.2611768930742897</v>
      </c>
      <c r="DH70" s="6">
        <f t="shared" ca="1" si="97"/>
        <v>-1.0106965564398633</v>
      </c>
      <c r="DI70" s="6">
        <f t="shared" ca="1" si="97"/>
        <v>-0.99953329499097365</v>
      </c>
      <c r="DJ70" s="6">
        <f t="shared" ca="1" si="97"/>
        <v>-0.74722721791828095</v>
      </c>
      <c r="DK70" s="6">
        <f t="shared" ca="1" si="97"/>
        <v>-1.6548634869461047</v>
      </c>
      <c r="DL70" s="6">
        <f t="shared" ca="1" si="97"/>
        <v>0.18934928495149195</v>
      </c>
      <c r="DM70" s="6">
        <f t="shared" ca="1" si="97"/>
        <v>-0.88407059183135239</v>
      </c>
      <c r="DN70" s="6">
        <f t="shared" ca="1" si="97"/>
        <v>-1.1917433609991519</v>
      </c>
      <c r="DO70" s="6">
        <f t="shared" ca="1" si="97"/>
        <v>-0.57847999257137794</v>
      </c>
      <c r="DP70" s="6">
        <f t="shared" ca="1" si="97"/>
        <v>-0.45208567072686318</v>
      </c>
      <c r="DQ70" s="6">
        <f t="shared" ca="1" si="97"/>
        <v>-0.28433781062882668</v>
      </c>
      <c r="DR70" s="6">
        <f t="shared" ca="1" si="97"/>
        <v>-0.3038655178283951</v>
      </c>
      <c r="DS70" s="6">
        <f t="shared" ca="1" si="97"/>
        <v>-1.1171372781415343</v>
      </c>
      <c r="DT70" s="6">
        <f t="shared" ca="1" si="97"/>
        <v>-0.88554100446048478</v>
      </c>
      <c r="DU70" s="6">
        <f t="shared" ca="1" si="97"/>
        <v>-0.44609441563398972</v>
      </c>
      <c r="DV70" s="6">
        <f t="shared" ca="1" si="97"/>
        <v>-2.6239772022298158E-2</v>
      </c>
      <c r="DW70" s="6">
        <f t="shared" ca="1" si="97"/>
        <v>1.3461883583415835</v>
      </c>
      <c r="DX70" s="6">
        <f t="shared" ca="1" si="97"/>
        <v>0.92636316705342692</v>
      </c>
      <c r="DY70" s="6">
        <f t="shared" ca="1" si="97"/>
        <v>1.2529530194922225</v>
      </c>
      <c r="DZ70" s="6">
        <f t="shared" ca="1" si="97"/>
        <v>2.2301676622692534</v>
      </c>
      <c r="EA70" s="6">
        <f t="shared" ref="EA70:GL70" ca="1" si="98">IFERROR(EA59-EA64, "n/a")</f>
        <v>1.7997290403899127</v>
      </c>
      <c r="EB70" s="6">
        <f t="shared" ca="1" si="98"/>
        <v>1.7757512427930642</v>
      </c>
      <c r="EC70" s="6">
        <f t="shared" ca="1" si="98"/>
        <v>1.4704100515508012</v>
      </c>
      <c r="ED70" s="6">
        <f t="shared" ca="1" si="98"/>
        <v>1.593254382785815</v>
      </c>
      <c r="EE70" s="6">
        <f t="shared" ca="1" si="98"/>
        <v>0.83723541203268581</v>
      </c>
      <c r="EF70" s="6">
        <f t="shared" ca="1" si="98"/>
        <v>1.1261586767676817</v>
      </c>
      <c r="EG70" s="6">
        <f t="shared" ca="1" si="98"/>
        <v>-0.12676465908404588</v>
      </c>
      <c r="EH70" s="6">
        <f t="shared" ca="1" si="98"/>
        <v>0.25799932426487837</v>
      </c>
      <c r="EI70" s="6">
        <f t="shared" ca="1" si="98"/>
        <v>0.28405092828041889</v>
      </c>
      <c r="EJ70" s="6">
        <f t="shared" ca="1" si="98"/>
        <v>-0.10131081280016352</v>
      </c>
      <c r="EK70" s="6">
        <f t="shared" ca="1" si="98"/>
        <v>-0.57287333952738695</v>
      </c>
      <c r="EL70" s="6">
        <f t="shared" ca="1" si="98"/>
        <v>-0.8052301937874724</v>
      </c>
      <c r="EM70" s="6">
        <f t="shared" ca="1" si="98"/>
        <v>-0.94838433943540446</v>
      </c>
      <c r="EN70" s="6">
        <f t="shared" ca="1" si="98"/>
        <v>-0.83306650452510378</v>
      </c>
      <c r="EO70" s="6">
        <f t="shared" ca="1" si="98"/>
        <v>-0.85081532911967628</v>
      </c>
      <c r="EP70" s="6">
        <f t="shared" ca="1" si="98"/>
        <v>-0.95509867431534079</v>
      </c>
      <c r="EQ70" s="6">
        <f t="shared" ca="1" si="98"/>
        <v>-0.59360903209222871</v>
      </c>
      <c r="ER70" s="6">
        <f t="shared" ca="1" si="98"/>
        <v>-0.7886540298491167</v>
      </c>
      <c r="ES70" s="6">
        <f t="shared" ca="1" si="98"/>
        <v>-0.52216206190708236</v>
      </c>
      <c r="ET70" s="6">
        <f t="shared" ca="1" si="98"/>
        <v>-0.4027798517788434</v>
      </c>
      <c r="EU70" s="6">
        <f t="shared" ca="1" si="98"/>
        <v>-0.33517116368565369</v>
      </c>
      <c r="EV70" s="6">
        <f t="shared" ca="1" si="98"/>
        <v>-0.10303509146257384</v>
      </c>
      <c r="EW70" s="6">
        <f t="shared" ca="1" si="98"/>
        <v>-0.16977781241752987</v>
      </c>
      <c r="EX70" s="6">
        <f t="shared" ca="1" si="98"/>
        <v>0.2347915268030637</v>
      </c>
      <c r="EY70" s="6">
        <f t="shared" ca="1" si="98"/>
        <v>0.64431871432722587</v>
      </c>
      <c r="EZ70" s="6">
        <f t="shared" ca="1" si="98"/>
        <v>2.3944316444600879</v>
      </c>
      <c r="FA70" s="6">
        <f t="shared" ca="1" si="98"/>
        <v>1.9672258918145322</v>
      </c>
      <c r="FB70" s="6">
        <f t="shared" ca="1" si="98"/>
        <v>3.0019547920298084</v>
      </c>
      <c r="FC70" s="6">
        <f t="shared" ca="1" si="98"/>
        <v>4.2832747088902865</v>
      </c>
      <c r="FD70" s="6">
        <f t="shared" ca="1" si="98"/>
        <v>2.8567141793467439</v>
      </c>
      <c r="FE70" s="6">
        <f t="shared" ca="1" si="98"/>
        <v>2.3695141606321366</v>
      </c>
      <c r="FF70" s="6">
        <f t="shared" ca="1" si="98"/>
        <v>1.4798704042543309</v>
      </c>
      <c r="FG70" s="6">
        <f t="shared" ca="1" si="98"/>
        <v>1.5430622442899282</v>
      </c>
      <c r="FH70" s="6">
        <f t="shared" ca="1" si="98"/>
        <v>0.82575307320415825</v>
      </c>
      <c r="FI70" s="6">
        <f t="shared" ca="1" si="98"/>
        <v>5.4873222752677031E-2</v>
      </c>
      <c r="FJ70" s="6">
        <f t="shared" ca="1" si="98"/>
        <v>7.5137146543819644E-2</v>
      </c>
      <c r="FK70" s="6">
        <f t="shared" ca="1" si="98"/>
        <v>-1.0864546518851088</v>
      </c>
      <c r="FL70" s="6">
        <f t="shared" ca="1" si="98"/>
        <v>-1.6128822585280247</v>
      </c>
      <c r="FM70" s="6">
        <f t="shared" ca="1" si="98"/>
        <v>-1.7396276753346671</v>
      </c>
      <c r="FN70" s="6">
        <f t="shared" ca="1" si="98"/>
        <v>-1.6245325208924128</v>
      </c>
      <c r="FO70" s="6">
        <f t="shared" ca="1" si="98"/>
        <v>-1.7330860829271977</v>
      </c>
      <c r="FP70" s="6">
        <f t="shared" ca="1" si="98"/>
        <v>-1.3496796129546407</v>
      </c>
      <c r="FQ70" s="6">
        <f t="shared" ca="1" si="98"/>
        <v>-0.67572941640831397</v>
      </c>
      <c r="FR70" s="6">
        <f t="shared" ca="1" si="98"/>
        <v>-1.3837973998638897</v>
      </c>
      <c r="FS70" s="6">
        <f t="shared" ca="1" si="98"/>
        <v>-2.2274035056560737</v>
      </c>
      <c r="FT70" s="6">
        <f t="shared" ca="1" si="98"/>
        <v>-1.0979390369750777</v>
      </c>
      <c r="FU70" s="6">
        <f t="shared" ca="1" si="98"/>
        <v>-1.4084246084729786</v>
      </c>
      <c r="FV70" s="6">
        <f t="shared" ca="1" si="98"/>
        <v>-1.6680256365179376</v>
      </c>
      <c r="FW70" s="6">
        <f t="shared" ca="1" si="98"/>
        <v>-0.74784924498114147</v>
      </c>
      <c r="FX70" s="6">
        <f t="shared" ca="1" si="98"/>
        <v>-1.3647754430883294</v>
      </c>
      <c r="FY70" s="6">
        <f t="shared" ca="1" si="98"/>
        <v>-0.69116060074789798</v>
      </c>
      <c r="FZ70" s="6">
        <f t="shared" ca="1" si="98"/>
        <v>-0.61333236149783144</v>
      </c>
      <c r="GA70" s="6">
        <f t="shared" ca="1" si="98"/>
        <v>-0.18129038501253525</v>
      </c>
      <c r="GB70" s="6">
        <f t="shared" ca="1" si="98"/>
        <v>0.10305747194777448</v>
      </c>
      <c r="GC70" s="6">
        <f t="shared" ca="1" si="98"/>
        <v>0.10305045926601719</v>
      </c>
      <c r="GD70" s="80">
        <f t="shared" ca="1" si="98"/>
        <v>-2.8782432732079685E-2</v>
      </c>
      <c r="GE70" s="6">
        <f t="shared" ca="1" si="98"/>
        <v>0.37594907734435729</v>
      </c>
      <c r="GF70" s="6">
        <f t="shared" ca="1" si="98"/>
        <v>-0.52005477834130509</v>
      </c>
      <c r="GG70" s="6">
        <f t="shared" ca="1" si="98"/>
        <v>-0.24161558336202543</v>
      </c>
      <c r="GH70" s="72">
        <f t="shared" ca="1" si="98"/>
        <v>-0.2670894805264637</v>
      </c>
      <c r="GI70" s="6">
        <f t="shared" ca="1" si="98"/>
        <v>-0.34522645474691516</v>
      </c>
      <c r="GJ70" s="6">
        <f t="shared" ca="1" si="98"/>
        <v>-0.41703318638165293</v>
      </c>
      <c r="GK70" s="6">
        <f t="shared" ca="1" si="98"/>
        <v>-0.60162536146046308</v>
      </c>
      <c r="GL70" s="15">
        <f t="shared" ca="1" si="98"/>
        <v>7.7490275823994981E-2</v>
      </c>
      <c r="GM70" s="6">
        <f t="shared" ref="GM70:GV70" ca="1" si="99">IFERROR(GM59-GM64, "n/a")</f>
        <v>4.2734169637789032E-2</v>
      </c>
      <c r="GN70" s="6">
        <f t="shared" ca="1" si="99"/>
        <v>3.3658457943821385E-2</v>
      </c>
      <c r="GO70" s="88">
        <f t="shared" ca="1" si="99"/>
        <v>4.3313161469355266E-2</v>
      </c>
      <c r="GP70" s="6">
        <f t="shared" ca="1" si="99"/>
        <v>-0.19960077172880927</v>
      </c>
      <c r="GQ70" s="6" t="str">
        <f t="shared" ca="1" si="99"/>
        <v>n/a</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5">
        <v>-7.9655473488667305E-3</v>
      </c>
      <c r="GE75" s="27">
        <v>-7.9655473488667305E-3</v>
      </c>
      <c r="GF75" s="27">
        <v>-7.9655473488667305E-3</v>
      </c>
      <c r="GG75" s="27">
        <v>-7.9655473488667305E-3</v>
      </c>
      <c r="GH75" s="77">
        <v>-7.9655473488667305E-3</v>
      </c>
      <c r="GI75" s="27">
        <v>-7.9655473488667305E-3</v>
      </c>
      <c r="GJ75" s="27">
        <v>-7.9655473488667305E-3</v>
      </c>
      <c r="GK75" s="27">
        <v>-7.9655473488667305E-3</v>
      </c>
      <c r="GL75" s="69">
        <v>-7.9655473488667305E-3</v>
      </c>
      <c r="GM75" s="27">
        <v>-7.9655473488667305E-3</v>
      </c>
      <c r="GN75" s="27">
        <v>-7.9655473488667305E-3</v>
      </c>
      <c r="GO75" s="93">
        <v>-7.9655473488667305E-3</v>
      </c>
      <c r="GP75" s="63">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80">
        <v>0.31576482199634465</v>
      </c>
      <c r="GE76">
        <v>0.31576482199634465</v>
      </c>
      <c r="GF76">
        <v>0.31576482199634465</v>
      </c>
      <c r="GG76">
        <v>0.31576482199634465</v>
      </c>
      <c r="GH76" s="72">
        <v>0.31576482199634465</v>
      </c>
      <c r="GI76">
        <v>0.31576482199634465</v>
      </c>
      <c r="GJ76">
        <v>0.31576482199634465</v>
      </c>
      <c r="GK76">
        <v>0.31576482199634465</v>
      </c>
      <c r="GL76" s="15">
        <v>0.31576482199634465</v>
      </c>
      <c r="GM76">
        <v>0.31576482199634465</v>
      </c>
      <c r="GN76">
        <v>0.31576482199634465</v>
      </c>
      <c r="GO76" s="88">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80">
        <v>0.77354024876789484</v>
      </c>
      <c r="GE77">
        <v>0.77354024876789484</v>
      </c>
      <c r="GF77">
        <v>0.77354024876789484</v>
      </c>
      <c r="GG77">
        <v>0.77354024876789484</v>
      </c>
      <c r="GH77" s="72">
        <v>0.77354024876789484</v>
      </c>
      <c r="GI77">
        <v>0.77354024876789484</v>
      </c>
      <c r="GJ77">
        <v>0.77354024876789484</v>
      </c>
      <c r="GK77">
        <v>0.77354024876789484</v>
      </c>
      <c r="GL77" s="15">
        <v>0.77354024876789484</v>
      </c>
      <c r="GM77">
        <v>0.77354024876789484</v>
      </c>
      <c r="GN77">
        <v>0.77354024876789484</v>
      </c>
      <c r="GO77" s="88">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6">
        <v>-0.53854816848393183</v>
      </c>
      <c r="GE78" s="9">
        <v>-0.53854816848393183</v>
      </c>
      <c r="GF78" s="9">
        <v>-0.53854816848393183</v>
      </c>
      <c r="GG78" s="9">
        <v>-0.53854816848393183</v>
      </c>
      <c r="GH78" s="78">
        <v>-0.53854816848393183</v>
      </c>
      <c r="GI78" s="9">
        <v>-0.53854816848393183</v>
      </c>
      <c r="GJ78" s="9">
        <v>-0.53854816848393183</v>
      </c>
      <c r="GK78" s="9">
        <v>-0.53854816848393183</v>
      </c>
      <c r="GL78" s="70">
        <v>-0.53854816848393183</v>
      </c>
      <c r="GM78" s="9">
        <v>-0.53854816848393183</v>
      </c>
      <c r="GN78" s="9">
        <v>-0.53854816848393183</v>
      </c>
      <c r="GO78" s="94">
        <v>-0.53854816848393183</v>
      </c>
      <c r="GP78" s="64">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7">
        <v>-0.42</v>
      </c>
      <c r="GE79" s="29">
        <v>-0.42</v>
      </c>
      <c r="GF79" s="29">
        <v>-0.42</v>
      </c>
      <c r="GG79" s="29">
        <v>-0.42</v>
      </c>
      <c r="GH79" s="79">
        <v>-0.42</v>
      </c>
      <c r="GI79" s="29">
        <v>-0.42</v>
      </c>
      <c r="GJ79" s="29">
        <v>-0.42</v>
      </c>
      <c r="GK79" s="29">
        <v>-0.42</v>
      </c>
      <c r="GL79" s="71">
        <v>-0.42</v>
      </c>
      <c r="GM79" s="29">
        <v>-0.42</v>
      </c>
      <c r="GN79" s="29">
        <v>-0.42</v>
      </c>
      <c r="GO79" s="95">
        <v>-0.42</v>
      </c>
      <c r="GP79" s="65">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6">
        <v>-0.18055813466532772</v>
      </c>
      <c r="GE80" s="9">
        <v>-0.18055813466532772</v>
      </c>
      <c r="GF80" s="9">
        <v>-0.18055813466532772</v>
      </c>
      <c r="GG80" s="9">
        <v>-0.18055813466532772</v>
      </c>
      <c r="GH80" s="78">
        <v>-0.18055813466532772</v>
      </c>
      <c r="GI80" s="9">
        <v>-0.18055813466532772</v>
      </c>
      <c r="GJ80" s="9">
        <v>-0.18055813466532772</v>
      </c>
      <c r="GK80" s="9">
        <v>-0.18055813466532772</v>
      </c>
      <c r="GL80" s="70">
        <v>-0.18055813466532772</v>
      </c>
      <c r="GM80" s="9">
        <v>-0.18055813466532772</v>
      </c>
      <c r="GN80" s="9">
        <v>-0.18055813466532772</v>
      </c>
      <c r="GO80" s="94">
        <v>-0.18055813466532772</v>
      </c>
      <c r="GP80" s="64">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80">
        <f t="shared" si="103"/>
        <v>0.35799003381860411</v>
      </c>
      <c r="GE81">
        <f t="shared" si="103"/>
        <v>0.35799003381860411</v>
      </c>
      <c r="GF81">
        <f t="shared" si="103"/>
        <v>0.35799003381860411</v>
      </c>
      <c r="GG81">
        <f t="shared" si="103"/>
        <v>0.35799003381860411</v>
      </c>
      <c r="GH81" s="72">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8">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tabSelected="1" view="pageBreakPreview" zoomScale="175" zoomScaleNormal="100" zoomScaleSheetLayoutView="175" zoomScalePageLayoutView="85" workbookViewId="0">
      <selection activeCell="L45" sqref="L45"/>
    </sheetView>
  </sheetViews>
  <sheetFormatPr defaultColWidth="9.140625" defaultRowHeight="15" x14ac:dyDescent="0.25"/>
  <cols>
    <col min="1" max="16384" width="9.140625" style="40"/>
  </cols>
  <sheetData>
    <row r="1" spans="1:9" ht="15" customHeight="1" x14ac:dyDescent="0.25">
      <c r="A1" s="43"/>
      <c r="B1" s="43"/>
      <c r="C1" s="101"/>
      <c r="D1" s="101"/>
      <c r="E1" s="101"/>
      <c r="F1" s="101"/>
      <c r="G1" s="101"/>
      <c r="H1" s="43"/>
      <c r="I1" s="43"/>
    </row>
    <row r="2" spans="1:9" ht="15" customHeight="1" x14ac:dyDescent="0.25">
      <c r="A2" s="43"/>
      <c r="B2" s="43"/>
      <c r="C2" s="101"/>
      <c r="D2" s="101"/>
      <c r="E2" s="101"/>
      <c r="F2" s="101"/>
      <c r="G2" s="101"/>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2" t="s">
        <v>418</v>
      </c>
      <c r="C44" s="103"/>
      <c r="D44" s="103"/>
      <c r="E44" s="103"/>
      <c r="F44" s="103"/>
      <c r="G44" s="103"/>
      <c r="H44" s="104"/>
    </row>
    <row r="45" spans="1:8" x14ac:dyDescent="0.25">
      <c r="A45" s="46"/>
      <c r="B45" s="105"/>
      <c r="C45" s="106"/>
      <c r="D45" s="106"/>
      <c r="E45" s="106"/>
      <c r="F45" s="106"/>
      <c r="G45" s="106"/>
      <c r="H45" s="107"/>
    </row>
    <row r="46" spans="1:8" ht="20.25" customHeight="1" x14ac:dyDescent="0.25">
      <c r="B46" s="105"/>
      <c r="C46" s="106"/>
      <c r="D46" s="106"/>
      <c r="E46" s="106"/>
      <c r="F46" s="106"/>
      <c r="G46" s="106"/>
      <c r="H46" s="107"/>
    </row>
    <row r="47" spans="1:8" ht="9.75" customHeight="1" x14ac:dyDescent="0.25">
      <c r="B47" s="108" t="s">
        <v>210</v>
      </c>
      <c r="C47" s="109"/>
      <c r="D47" s="109"/>
      <c r="E47" s="110" t="s">
        <v>211</v>
      </c>
      <c r="F47" s="110"/>
      <c r="G47" s="110"/>
      <c r="H47" s="111"/>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topLeftCell="I1" zoomScale="115" zoomScaleNormal="115" workbookViewId="0">
      <pane ySplit="1" topLeftCell="A34" activePane="bottomLeft" state="frozen"/>
      <selection pane="bottomLeft" activeCell="O57" sqref="O57"/>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0.21413226011993736</v>
      </c>
      <c r="C2" s="53">
        <f>INDEX(Calculations!$1:$80, MATCH("RecessionDummy", Calculations!$B:$B, 0), MATCH(Fiscal_impact_122118!$A2, Calculations!$9:$9, 0))</f>
        <v>0</v>
      </c>
      <c r="D2" s="52">
        <f ca="1">INDEX(Calculations!$1:$80, MATCH("Fiscal_Impact_bars", Calculations!$B:$B, 0), MATCH(Fiscal_impact_122118!$A2, Calculations!$9:$9, 0))</f>
        <v>-0.85511418976957643</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-0.34511418976957642</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0.30467388403094836</v>
      </c>
      <c r="C3" s="53">
        <f>INDEX(Calculations!$1:$80, MATCH("RecessionDummy", Calculations!$B:$B, 0), MATCH(Fiscal_impact_122118!$A3, Calculations!$9:$9, 0))</f>
        <v>0</v>
      </c>
      <c r="D3" s="52">
        <f ca="1">INDEX(Calculations!$1:$80, MATCH("Fiscal_Impact_bars", Calculations!$B:$B, 0), MATCH(Fiscal_impact_122118!$A3, Calculations!$9:$9, 0))</f>
        <v>0.46179285043579954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-0.25820714956420043</v>
      </c>
      <c r="K3" s="50"/>
      <c r="L3" s="50"/>
      <c r="M3" s="50"/>
      <c r="N3" s="50"/>
      <c r="O3" s="50"/>
      <c r="P3" s="9"/>
    </row>
    <row r="4" spans="1:16" x14ac:dyDescent="0.25">
      <c r="A4" s="51">
        <f>INDEX(Calculations!$9:$9, , ROW()+121)</f>
        <v>36799</v>
      </c>
      <c r="B4" s="52">
        <f ca="1">INDEX(Calculations!$1:$80, MATCH("Fiscal_Impact", Calculations!$B:$B, 0), MATCH(Fiscal_impact_122118!$A4, Calculations!$9:$9, 0))</f>
        <v>5.0335375712920627E-2</v>
      </c>
      <c r="C4" s="53">
        <f>INDEX(Calculations!$1:$80, MATCH("RecessionDummy", Calculations!$B:$B, 0), MATCH(Fiscal_impact_122118!$A4, Calculations!$9:$9, 0))</f>
        <v>0</v>
      </c>
      <c r="D4" s="52">
        <f ca="1">INDEX(Calculations!$1:$80, MATCH("Fiscal_Impact_bars", Calculations!$B:$B, 0), MATCH(Fiscal_impact_122118!$A4, Calculations!$9:$9, 0))</f>
        <v>-0.35073896196465437</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-4.0738961964654354E-2</v>
      </c>
      <c r="K4" s="50"/>
      <c r="L4" s="50"/>
      <c r="M4" s="50"/>
      <c r="N4" s="50"/>
      <c r="O4" s="50"/>
      <c r="P4" s="9"/>
    </row>
    <row r="5" spans="1:16" x14ac:dyDescent="0.25">
      <c r="A5" s="51">
        <f>INDEX(Calculations!$9:$9, , ROW()+121)</f>
        <v>36891</v>
      </c>
      <c r="B5" s="52">
        <f ca="1">INDEX(Calculations!$1:$80, MATCH("Fiscal_Impact", Calculations!$B:$B, 0), MATCH(Fiscal_impact_122118!$A5, Calculations!$9:$9, 0))</f>
        <v>-8.0924160598523379E-2</v>
      </c>
      <c r="C5" s="53">
        <f>INDEX(Calculations!$1:$80, MATCH("RecessionDummy", Calculations!$B:$B, 0), MATCH(Fiscal_impact_122118!$A5, Calculations!$9:$9, 0))</f>
        <v>0</v>
      </c>
      <c r="D5" s="52">
        <f ca="1">INDEX(Calculations!$1:$80, MATCH("Fiscal_Impact_bars", Calculations!$B:$B, 0), MATCH(Fiscal_impact_122118!$A5, Calculations!$9:$9, 0))</f>
        <v>0.42036365890433774</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-9.6363410956622469E-3</v>
      </c>
      <c r="K5" s="50"/>
      <c r="L5" s="50"/>
      <c r="M5" s="50"/>
      <c r="N5" s="50"/>
      <c r="O5" s="50"/>
      <c r="P5" s="9"/>
    </row>
    <row r="6" spans="1:16" x14ac:dyDescent="0.25">
      <c r="A6" s="51">
        <f>INDEX(Calculations!$9:$9, , ROW()+121)</f>
        <v>36981</v>
      </c>
      <c r="B6" s="52">
        <f ca="1">INDEX(Calculations!$1:$80, MATCH("Fiscal_Impact", Calculations!$B:$B, 0), MATCH(Fiscal_impact_122118!$A6, Calculations!$9:$9, 0))</f>
        <v>0.41879470570846833</v>
      </c>
      <c r="C6" s="53">
        <f>INDEX(Calculations!$1:$80, MATCH("RecessionDummy", Calculations!$B:$B, 0), MATCH(Fiscal_impact_122118!$A6, Calculations!$9:$9, 0))</f>
        <v>0</v>
      </c>
      <c r="D6" s="52">
        <f ca="1">INDEX(Calculations!$1:$80, MATCH("Fiscal_Impact_bars", Calculations!$B:$B, 0), MATCH(Fiscal_impact_122118!$A6, Calculations!$9:$9, 0))</f>
        <v>1.1437612754583903</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4.3761275458390175E-2</v>
      </c>
      <c r="K6" s="50"/>
      <c r="L6" s="50"/>
      <c r="M6" s="50"/>
      <c r="N6" s="50"/>
      <c r="O6" s="50"/>
      <c r="P6" s="9"/>
    </row>
    <row r="7" spans="1:16" x14ac:dyDescent="0.25">
      <c r="A7" s="51">
        <f>INDEX(Calculations!$9:$9, , ROW()+121)</f>
        <v>37072</v>
      </c>
      <c r="B7" s="52">
        <f ca="1">INDEX(Calculations!$1:$80, MATCH("Fiscal_Impact", Calculations!$B:$B, 0), MATCH(Fiscal_impact_122118!$A7, Calculations!$9:$9, 0))</f>
        <v>0.64223365263932108</v>
      </c>
      <c r="C7" s="53">
        <f>INDEX(Calculations!$1:$80, MATCH("RecessionDummy", Calculations!$B:$B, 0), MATCH(Fiscal_impact_122118!$A7, Calculations!$9:$9, 0))</f>
        <v>1</v>
      </c>
      <c r="D7" s="52">
        <f ca="1">INDEX(Calculations!$1:$80, MATCH("Fiscal_Impact_bars", Calculations!$B:$B, 0), MATCH(Fiscal_impact_122118!$A7, Calculations!$9:$9, 0))</f>
        <v>1.3555486381592108</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8.5548638159210696E-2</v>
      </c>
      <c r="K7" s="50"/>
      <c r="L7" s="50"/>
      <c r="M7" s="50"/>
      <c r="N7" s="50"/>
      <c r="O7" s="50"/>
      <c r="P7" s="9"/>
    </row>
    <row r="8" spans="1:16" x14ac:dyDescent="0.25">
      <c r="A8" s="51">
        <f>INDEX(Calculations!$9:$9, , ROW()+121)</f>
        <v>37164</v>
      </c>
      <c r="B8" s="52">
        <f ca="1">INDEX(Calculations!$1:$80, MATCH("Fiscal_Impact", Calculations!$B:$B, 0), MATCH(Fiscal_impact_122118!$A8, Calculations!$9:$9, 0))</f>
        <v>0.96738041536620345</v>
      </c>
      <c r="C8" s="53">
        <f>INDEX(Calculations!$1:$80, MATCH("RecessionDummy", Calculations!$B:$B, 0), MATCH(Fiscal_impact_122118!$A8, Calculations!$9:$9, 0))</f>
        <v>1</v>
      </c>
      <c r="D8" s="52">
        <f ca="1">INDEX(Calculations!$1:$80, MATCH("Fiscal_Impact_bars", Calculations!$B:$B, 0), MATCH(Fiscal_impact_122118!$A8, Calculations!$9:$9, 0))</f>
        <v>0.94984808894287498</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1.0298480889428749</v>
      </c>
      <c r="K8" s="50"/>
      <c r="L8" s="50"/>
      <c r="M8" s="50"/>
      <c r="N8" s="50"/>
      <c r="O8" s="50"/>
      <c r="P8" s="9"/>
    </row>
    <row r="9" spans="1:16" x14ac:dyDescent="0.25">
      <c r="A9" s="51">
        <f>INDEX(Calculations!$9:$9, , ROW()+121)</f>
        <v>37256</v>
      </c>
      <c r="B9" s="52">
        <f ca="1">INDEX(Calculations!$1:$80, MATCH("Fiscal_Impact", Calculations!$B:$B, 0), MATCH(Fiscal_impact_122118!$A9, Calculations!$9:$9, 0))</f>
        <v>1.47026481556476</v>
      </c>
      <c r="C9" s="53">
        <f>INDEX(Calculations!$1:$80, MATCH("RecessionDummy", Calculations!$B:$B, 0), MATCH(Fiscal_impact_122118!$A9, Calculations!$9:$9, 0))</f>
        <v>1</v>
      </c>
      <c r="D9" s="52">
        <f ca="1">INDEX(Calculations!$1:$80, MATCH("Fiscal_Impact_bars", Calculations!$B:$B, 0), MATCH(Fiscal_impact_122118!$A9, Calculations!$9:$9, 0))</f>
        <v>2.431901259698563</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1.221901259698563</v>
      </c>
      <c r="K9" s="50"/>
      <c r="L9" s="50"/>
      <c r="M9" s="50"/>
      <c r="N9" s="50"/>
      <c r="O9" s="50"/>
      <c r="P9" s="9"/>
    </row>
    <row r="10" spans="1:16" x14ac:dyDescent="0.25">
      <c r="A10" s="51">
        <f>INDEX(Calculations!$9:$9, , ROW()+121)</f>
        <v>37346</v>
      </c>
      <c r="B10" s="52">
        <f ca="1">INDEX(Calculations!$1:$80, MATCH("Fiscal_Impact", Calculations!$B:$B, 0), MATCH(Fiscal_impact_122118!$A10, Calculations!$9:$9, 0))</f>
        <v>1.7997633348907516</v>
      </c>
      <c r="C10" s="53">
        <f>INDEX(Calculations!$1:$80, MATCH("RecessionDummy", Calculations!$B:$B, 0), MATCH(Fiscal_impact_122118!$A10, Calculations!$9:$9, 0))</f>
        <v>0</v>
      </c>
      <c r="D10" s="52">
        <f ca="1">INDEX(Calculations!$1:$80, MATCH("Fiscal_Impact_bars", Calculations!$B:$B, 0), MATCH(Fiscal_impact_122118!$A10, Calculations!$9:$9, 0))</f>
        <v>2.4617553527623581</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1.1717553527623581</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2.0204011544359117</v>
      </c>
      <c r="C11" s="53">
        <f>INDEX(Calculations!$1:$80, MATCH("RecessionDummy", Calculations!$B:$B, 0), MATCH(Fiscal_impact_122118!$A11, Calculations!$9:$9, 0))</f>
        <v>0</v>
      </c>
      <c r="D11" s="52">
        <f ca="1">INDEX(Calculations!$1:$80, MATCH("Fiscal_Impact_bars", Calculations!$B:$B, 0), MATCH(Fiscal_impact_122118!$A11, Calculations!$9:$9, 0))</f>
        <v>2.2380999163398507</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1.6580999163398507</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2.2357020185707146</v>
      </c>
      <c r="C12" s="53">
        <f>INDEX(Calculations!$1:$80, MATCH("RecessionDummy", Calculations!$B:$B, 0), MATCH(Fiscal_impact_122118!$A12, Calculations!$9:$9, 0))</f>
        <v>0</v>
      </c>
      <c r="D12" s="52">
        <f ca="1">INDEX(Calculations!$1:$80, MATCH("Fiscal_Impact_bars", Calculations!$B:$B, 0), MATCH(Fiscal_impact_122118!$A12, Calculations!$9:$9, 0))</f>
        <v>1.8110515454820861</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1.411051545482086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2.0556078580467076</v>
      </c>
      <c r="C13" s="53">
        <f>INDEX(Calculations!$1:$80, MATCH("RecessionDummy", Calculations!$B:$B, 0), MATCH(Fiscal_impact_122118!$A13, Calculations!$9:$9, 0))</f>
        <v>0</v>
      </c>
      <c r="D13" s="52">
        <f ca="1">INDEX(Calculations!$1:$80, MATCH("Fiscal_Impact_bars", Calculations!$B:$B, 0), MATCH(Fiscal_impact_122118!$A13, Calculations!$9:$9, 0))</f>
        <v>1.7115246176025365</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1.1215246176025364</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1.7578197660217207</v>
      </c>
      <c r="C14" s="53">
        <f>INDEX(Calculations!$1:$80, MATCH("RecessionDummy", Calculations!$B:$B, 0), MATCH(Fiscal_impact_122118!$A14, Calculations!$9:$9, 0))</f>
        <v>0</v>
      </c>
      <c r="D14" s="52">
        <f ca="1">INDEX(Calculations!$1:$80, MATCH("Fiscal_Impact_bars", Calculations!$B:$B, 0), MATCH(Fiscal_impact_122118!$A14, Calculations!$9:$9, 0))</f>
        <v>1.2706029846624085</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1.1806029846624084</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1.6489768778632901</v>
      </c>
      <c r="C15" s="53">
        <f>INDEX(Calculations!$1:$80, MATCH("RecessionDummy", Calculations!$B:$B, 0), MATCH(Fiscal_impact_122118!$A15, Calculations!$9:$9, 0))</f>
        <v>0</v>
      </c>
      <c r="D15" s="52">
        <f ca="1">INDEX(Calculations!$1:$80, MATCH("Fiscal_Impact_bars", Calculations!$B:$B, 0), MATCH(Fiscal_impact_122118!$A15, Calculations!$9:$9, 0))</f>
        <v>1.8027283637061293</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1.0627283637061293</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1.5032915486677876</v>
      </c>
      <c r="C16" s="53">
        <f>INDEX(Calculations!$1:$80, MATCH("RecessionDummy", Calculations!$B:$B, 0), MATCH(Fiscal_impact_122118!$A16, Calculations!$9:$9, 0))</f>
        <v>0</v>
      </c>
      <c r="D16" s="52">
        <f ca="1">INDEX(Calculations!$1:$80, MATCH("Fiscal_Impact_bars", Calculations!$B:$B, 0), MATCH(Fiscal_impact_122118!$A16, Calculations!$9:$9, 0))</f>
        <v>1.2283102287000758</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1.0283102287000758</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1.3641094806541953</v>
      </c>
      <c r="C17" s="53">
        <f>INDEX(Calculations!$1:$80, MATCH("RecessionDummy", Calculations!$B:$B, 0), MATCH(Fiscal_impact_122118!$A17, Calculations!$9:$9, 0))</f>
        <v>0</v>
      </c>
      <c r="D17" s="52">
        <f ca="1">INDEX(Calculations!$1:$80, MATCH("Fiscal_Impact_bars", Calculations!$B:$B, 0), MATCH(Fiscal_impact_122118!$A17, Calculations!$9:$9, 0))</f>
        <v>1.1547963455481678</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0.67479634554816781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1.2204105215445016</v>
      </c>
      <c r="C18" s="53">
        <f>INDEX(Calculations!$1:$80, MATCH("RecessionDummy", Calculations!$B:$B, 0), MATCH(Fiscal_impact_122118!$A18, Calculations!$9:$9, 0))</f>
        <v>0</v>
      </c>
      <c r="D18" s="52">
        <f ca="1">INDEX(Calculations!$1:$80, MATCH("Fiscal_Impact_bars", Calculations!$B:$B, 0), MATCH(Fiscal_impact_122118!$A18, Calculations!$9:$9, 0))</f>
        <v>0.69580714822363388</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0.3558071482236338</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0.89234498092804992</v>
      </c>
      <c r="C19" s="53">
        <f>INDEX(Calculations!$1:$80, MATCH("RecessionDummy", Calculations!$B:$B, 0), MATCH(Fiscal_impact_122118!$A19, Calculations!$9:$9, 0))</f>
        <v>0</v>
      </c>
      <c r="D19" s="52">
        <f ca="1">INDEX(Calculations!$1:$80, MATCH("Fiscal_Impact_bars", Calculations!$B:$B, 0), MATCH(Fiscal_impact_122118!$A19, Calculations!$9:$9, 0))</f>
        <v>0.49046620124032259</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0.28046620124032257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0.62591664507763389</v>
      </c>
      <c r="C20" s="53">
        <f>INDEX(Calculations!$1:$80, MATCH("RecessionDummy", Calculations!$B:$B, 0), MATCH(Fiscal_impact_122118!$A20, Calculations!$9:$9, 0))</f>
        <v>0</v>
      </c>
      <c r="D20" s="52">
        <f ca="1">INDEX(Calculations!$1:$80, MATCH("Fiscal_Impact_bars", Calculations!$B:$B, 0), MATCH(Fiscal_impact_122118!$A20, Calculations!$9:$9, 0))</f>
        <v>0.16259688529841135</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1.2596885298411362E-2</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0.33073512497808399</v>
      </c>
      <c r="C21" s="53">
        <f>INDEX(Calculations!$1:$80, MATCH("RecessionDummy", Calculations!$B:$B, 0), MATCH(Fiscal_impact_122118!$A21, Calculations!$9:$9, 0))</f>
        <v>0</v>
      </c>
      <c r="D21" s="52">
        <f ca="1">INDEX(Calculations!$1:$80, MATCH("Fiscal_Impact_bars", Calculations!$B:$B, 0), MATCH(Fiscal_impact_122118!$A21, Calculations!$9:$9, 0))</f>
        <v>-2.5929734850031829E-2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4.0702651499681698E-3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0.13443168712286421</v>
      </c>
      <c r="C22" s="53">
        <f>INDEX(Calculations!$1:$80, MATCH("RecessionDummy", Calculations!$B:$B, 0), MATCH(Fiscal_impact_122118!$A22, Calculations!$9:$9, 0))</f>
        <v>0</v>
      </c>
      <c r="D22" s="52">
        <f ca="1">INDEX(Calculations!$1:$80, MATCH("Fiscal_Impact_bars", Calculations!$B:$B, 0), MATCH(Fiscal_impact_122118!$A22, Calculations!$9:$9, 0))</f>
        <v>-8.9406603197245249E-2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-0.48940660319724527</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-0.10803763535839941</v>
      </c>
      <c r="C23" s="53">
        <f>INDEX(Calculations!$1:$80, MATCH("RecessionDummy", Calculations!$B:$B, 0), MATCH(Fiscal_impact_122118!$A23, Calculations!$9:$9, 0))</f>
        <v>0</v>
      </c>
      <c r="D23" s="52">
        <f ca="1">INDEX(Calculations!$1:$80, MATCH("Fiscal_Impact_bars", Calculations!$B:$B, 0), MATCH(Fiscal_impact_122118!$A23, Calculations!$9:$9, 0))</f>
        <v>-0.47941108868473192</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-0.43941108868473194</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-0.18972291050174861</v>
      </c>
      <c r="C24" s="53">
        <f>INDEX(Calculations!$1:$80, MATCH("RecessionDummy", Calculations!$B:$B, 0), MATCH(Fiscal_impact_122118!$A24, Calculations!$9:$9, 0))</f>
        <v>0</v>
      </c>
      <c r="D24" s="52">
        <f ca="1">INDEX(Calculations!$1:$80, MATCH("Fiscal_Impact_bars", Calculations!$B:$B, 0), MATCH(Fiscal_impact_122118!$A24, Calculations!$9:$9, 0))</f>
        <v>-0.16414421527498546</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-0.41414421527498546</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-0.30105135232429447</v>
      </c>
      <c r="C25" s="53">
        <f>INDEX(Calculations!$1:$80, MATCH("RecessionDummy", Calculations!$B:$B, 0), MATCH(Fiscal_impact_122118!$A25, Calculations!$9:$9, 0))</f>
        <v>0</v>
      </c>
      <c r="D25" s="52">
        <f ca="1">INDEX(Calculations!$1:$80, MATCH("Fiscal_Impact_bars", Calculations!$B:$B, 0), MATCH(Fiscal_impact_122118!$A25, Calculations!$9:$9, 0))</f>
        <v>-0.47124350214021521</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-0.5212435021402152</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-0.16970794582294962</v>
      </c>
      <c r="C26" s="53">
        <f>INDEX(Calculations!$1:$80, MATCH("RecessionDummy", Calculations!$B:$B, 0), MATCH(Fiscal_impact_122118!$A26, Calculations!$9:$9, 0))</f>
        <v>0</v>
      </c>
      <c r="D26" s="52">
        <f ca="1">INDEX(Calculations!$1:$80, MATCH("Fiscal_Impact_bars", Calculations!$B:$B, 0), MATCH(Fiscal_impact_122118!$A26, Calculations!$9:$9, 0))</f>
        <v>0.43596702280813404</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-0.52403297719186592</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-0.20250314375516296</v>
      </c>
      <c r="C27" s="53">
        <f>INDEX(Calculations!$1:$80, MATCH("RecessionDummy", Calculations!$B:$B, 0), MATCH(Fiscal_impact_122118!$A27, Calculations!$9:$9, 0))</f>
        <v>0</v>
      </c>
      <c r="D27" s="52">
        <f ca="1">INDEX(Calculations!$1:$80, MATCH("Fiscal_Impact_bars", Calculations!$B:$B, 0), MATCH(Fiscal_impact_122118!$A27, Calculations!$9:$9, 0))</f>
        <v>-0.61059188041358514</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-0.58059188041358512</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-0.26253062950871886</v>
      </c>
      <c r="C28" s="53">
        <f>INDEX(Calculations!$1:$80, MATCH("RecessionDummy", Calculations!$B:$B, 0), MATCH(Fiscal_impact_122118!$A28, Calculations!$9:$9, 0))</f>
        <v>0</v>
      </c>
      <c r="D28" s="52">
        <f ca="1">INDEX(Calculations!$1:$80, MATCH("Fiscal_Impact_bars", Calculations!$B:$B, 0), MATCH(Fiscal_impact_122118!$A28, Calculations!$9:$9, 0))</f>
        <v>-0.40425415828920908</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-0.29425415828920909</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-8.1813556195143675E-2</v>
      </c>
      <c r="C29" s="53">
        <f>INDEX(Calculations!$1:$80, MATCH("RecessionDummy", Calculations!$B:$B, 0), MATCH(Fiscal_impact_122118!$A29, Calculations!$9:$9, 0))</f>
        <v>0</v>
      </c>
      <c r="D29" s="52">
        <f ca="1">INDEX(Calculations!$1:$80, MATCH("Fiscal_Impact_bars", Calculations!$B:$B, 0), MATCH(Fiscal_impact_122118!$A29, Calculations!$9:$9, 0))</f>
        <v>0.25162479111408548</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-0.38837520888591454</v>
      </c>
      <c r="P29" s="9"/>
    </row>
    <row r="30" spans="1:16" x14ac:dyDescent="0.25">
      <c r="A30" s="51">
        <f>INDEX(Calculations!$9:$9, , ROW()+121)</f>
        <v>39172</v>
      </c>
      <c r="B30" s="52">
        <f ca="1">INDEX(Calculations!$1:$80, MATCH("Fiscal_Impact", Calculations!$B:$B, 0), MATCH(Fiscal_impact_122118!$A30, Calculations!$9:$9, 0))</f>
        <v>-0.22956753971916383</v>
      </c>
      <c r="C30" s="53">
        <f>INDEX(Calculations!$1:$80, MATCH("RecessionDummy", Calculations!$B:$B, 0), MATCH(Fiscal_impact_122118!$A30, Calculations!$9:$9, 0))</f>
        <v>0</v>
      </c>
      <c r="D30" s="52">
        <f ca="1">INDEX(Calculations!$1:$80, MATCH("Fiscal_Impact_bars", Calculations!$B:$B, 0), MATCH(Fiscal_impact_122118!$A30, Calculations!$9:$9, 0))</f>
        <v>-0.15504891128794651</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-0.28504891128794652</v>
      </c>
      <c r="P30" s="9"/>
    </row>
    <row r="31" spans="1:16" x14ac:dyDescent="0.25">
      <c r="A31" s="51">
        <f>INDEX(Calculations!$9:$9, , ROW()+121)</f>
        <v>39263</v>
      </c>
      <c r="B31" s="52">
        <f ca="1">INDEX(Calculations!$1:$80, MATCH("Fiscal_Impact", Calculations!$B:$B, 0), MATCH(Fiscal_impact_122118!$A31, Calculations!$9:$9, 0))</f>
        <v>7.9562269386423273E-3</v>
      </c>
      <c r="C31" s="53">
        <f>INDEX(Calculations!$1:$80, MATCH("RecessionDummy", Calculations!$B:$B, 0), MATCH(Fiscal_impact_122118!$A31, Calculations!$9:$9, 0))</f>
        <v>0</v>
      </c>
      <c r="D31" s="52">
        <f ca="1">INDEX(Calculations!$1:$80, MATCH("Fiscal_Impact_bars", Calculations!$B:$B, 0), MATCH(Fiscal_impact_122118!$A31, Calculations!$9:$9, 0))</f>
        <v>0.33950318621763942</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-0.37049681378236055</v>
      </c>
      <c r="P31" s="9"/>
    </row>
    <row r="32" spans="1:16" x14ac:dyDescent="0.25">
      <c r="A32" s="51">
        <f>INDEX(Calculations!$9:$9, , ROW()+121)</f>
        <v>39355</v>
      </c>
      <c r="B32" s="52">
        <f ca="1">INDEX(Calculations!$1:$80, MATCH("Fiscal_Impact", Calculations!$B:$B, 0), MATCH(Fiscal_impact_122118!$A32, Calculations!$9:$9, 0))</f>
        <v>0.17200795379521513</v>
      </c>
      <c r="C32" s="53">
        <f>INDEX(Calculations!$1:$80, MATCH("RecessionDummy", Calculations!$B:$B, 0), MATCH(Fiscal_impact_122118!$A32, Calculations!$9:$9, 0))</f>
        <v>0</v>
      </c>
      <c r="D32" s="52">
        <f ca="1">INDEX(Calculations!$1:$80, MATCH("Fiscal_Impact_bars", Calculations!$B:$B, 0), MATCH(Fiscal_impact_122118!$A32, Calculations!$9:$9, 0))</f>
        <v>0.25195274913708215</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-9.8047250862917823E-2</v>
      </c>
      <c r="P32" s="9"/>
    </row>
    <row r="33" spans="1:17" x14ac:dyDescent="0.25">
      <c r="A33" s="51">
        <f>INDEX(Calculations!$9:$9, , ROW()+121)</f>
        <v>39447</v>
      </c>
      <c r="B33" s="52">
        <f ca="1">INDEX(Calculations!$1:$80, MATCH("Fiscal_Impact", Calculations!$B:$B, 0), MATCH(Fiscal_impact_122118!$A33, Calculations!$9:$9, 0))</f>
        <v>0.28643461550861632</v>
      </c>
      <c r="C33" s="53">
        <f>INDEX(Calculations!$1:$80, MATCH("RecessionDummy", Calculations!$B:$B, 0), MATCH(Fiscal_impact_122118!$A33, Calculations!$9:$9, 0))</f>
        <v>0</v>
      </c>
      <c r="D33" s="52">
        <f ca="1">INDEX(Calculations!$1:$80, MATCH("Fiscal_Impact_bars", Calculations!$B:$B, 0), MATCH(Fiscal_impact_122118!$A33, Calculations!$9:$9, 0))</f>
        <v>0.70933143796769027</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0.10933143796769035</v>
      </c>
      <c r="P33" s="9"/>
    </row>
    <row r="34" spans="1:17" x14ac:dyDescent="0.25">
      <c r="A34" s="51">
        <f>INDEX(Calculations!$9:$9, , ROW()+121)</f>
        <v>39538</v>
      </c>
      <c r="B34" s="52">
        <f ca="1">INDEX(Calculations!$1:$80, MATCH("Fiscal_Impact", Calculations!$B:$B, 0), MATCH(Fiscal_impact_122118!$A34, Calculations!$9:$9, 0))</f>
        <v>0.37507527906040461</v>
      </c>
      <c r="C34" s="53">
        <f>INDEX(Calculations!$1:$80, MATCH("RecessionDummy", Calculations!$B:$B, 0), MATCH(Fiscal_impact_122118!$A34, Calculations!$9:$9, 0))</f>
        <v>1</v>
      </c>
      <c r="D34" s="52">
        <f ca="1">INDEX(Calculations!$1:$80, MATCH("Fiscal_Impact_bars", Calculations!$B:$B, 0), MATCH(Fiscal_impact_122118!$A34, Calculations!$9:$9, 0))</f>
        <v>0.19951374291920673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2.9513742919206713E-2</v>
      </c>
      <c r="P34" s="9"/>
    </row>
    <row r="35" spans="1:17" x14ac:dyDescent="0.25">
      <c r="A35" s="51">
        <f>INDEX(Calculations!$9:$9, , ROW()+121)</f>
        <v>39629</v>
      </c>
      <c r="B35" s="52">
        <f ca="1">INDEX(Calculations!$1:$80, MATCH("Fiscal_Impact", Calculations!$B:$B, 0), MATCH(Fiscal_impact_122118!$A35, Calculations!$9:$9, 0))</f>
        <v>0.99211288991524227</v>
      </c>
      <c r="C35" s="53">
        <f>INDEX(Calculations!$1:$80, MATCH("RecessionDummy", Calculations!$B:$B, 0), MATCH(Fiscal_impact_122118!$A35, Calculations!$9:$9, 0))</f>
        <v>1</v>
      </c>
      <c r="D35" s="52">
        <f ca="1">INDEX(Calculations!$1:$80, MATCH("Fiscal_Impact_bars", Calculations!$B:$B, 0), MATCH(Fiscal_impact_122118!$A35, Calculations!$9:$9, 0))</f>
        <v>2.8076536296369903</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2.1276536296369901</v>
      </c>
      <c r="P35" s="9"/>
    </row>
    <row r="36" spans="1:17" x14ac:dyDescent="0.25">
      <c r="A36" s="51">
        <f>INDEX(Calculations!$9:$9, , ROW()+121)</f>
        <v>39721</v>
      </c>
      <c r="B36" s="52">
        <f ca="1">INDEX(Calculations!$1:$80, MATCH("Fiscal_Impact", Calculations!$B:$B, 0), MATCH(Fiscal_impact_122118!$A36, Calculations!$9:$9, 0))</f>
        <v>1.3131439929024706</v>
      </c>
      <c r="C36" s="53">
        <f>INDEX(Calculations!$1:$80, MATCH("RecessionDummy", Calculations!$B:$B, 0), MATCH(Fiscal_impact_122118!$A36, Calculations!$9:$9, 0))</f>
        <v>1</v>
      </c>
      <c r="D36" s="52">
        <f ca="1">INDEX(Calculations!$1:$80, MATCH("Fiscal_Impact_bars", Calculations!$B:$B, 0), MATCH(Fiscal_impact_122118!$A36, Calculations!$9:$9, 0))</f>
        <v>1.5360771610859953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0.89607716108599522</v>
      </c>
    </row>
    <row r="37" spans="1:17" x14ac:dyDescent="0.25">
      <c r="A37" s="51">
        <f>INDEX(Calculations!$9:$9, , ROW()+121)</f>
        <v>39813</v>
      </c>
      <c r="B37" s="52">
        <f ca="1">INDEX(Calculations!$1:$80, MATCH("Fiscal_Impact", Calculations!$B:$B, 0), MATCH(Fiscal_impact_122118!$A37, Calculations!$9:$9, 0))</f>
        <v>1.4588511768434389</v>
      </c>
      <c r="C37" s="53">
        <f>INDEX(Calculations!$1:$80, MATCH("RecessionDummy", Calculations!$B:$B, 0), MATCH(Fiscal_impact_122118!$A37, Calculations!$9:$9, 0))</f>
        <v>1</v>
      </c>
      <c r="D37" s="52">
        <f ca="1">INDEX(Calculations!$1:$80, MATCH("Fiscal_Impact_bars", Calculations!$B:$B, 0), MATCH(Fiscal_impact_122118!$A37, Calculations!$9:$9, 0))</f>
        <v>1.2921601737315633</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0.7421601737315634</v>
      </c>
      <c r="M37" s="97" t="s">
        <v>419</v>
      </c>
      <c r="N37" t="s">
        <v>419</v>
      </c>
      <c r="O37" t="s">
        <v>420</v>
      </c>
      <c r="P37" t="s">
        <v>421</v>
      </c>
      <c r="Q37" t="s">
        <v>422</v>
      </c>
    </row>
    <row r="38" spans="1:17" x14ac:dyDescent="0.25">
      <c r="A38" s="51">
        <f>INDEX(Calculations!$9:$9, , ROW()+121)</f>
        <v>39903</v>
      </c>
      <c r="B38" s="52">
        <f ca="1">INDEX(Calculations!$1:$80, MATCH("Fiscal_Impact", Calculations!$B:$B, 0), MATCH(Fiscal_impact_122118!$A38, Calculations!$9:$9, 0))</f>
        <v>2.2507917647171509</v>
      </c>
      <c r="C38" s="53">
        <f>INDEX(Calculations!$1:$80, MATCH("RecessionDummy", Calculations!$B:$B, 0), MATCH(Fiscal_impact_122118!$A38, Calculations!$9:$9, 0))</f>
        <v>1</v>
      </c>
      <c r="D38" s="52">
        <f ca="1">INDEX(Calculations!$1:$80, MATCH("Fiscal_Impact_bars", Calculations!$B:$B, 0), MATCH(Fiscal_impact_122118!$A38, Calculations!$9:$9, 0))</f>
        <v>3.3672760944140543</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2.4472760944140544</v>
      </c>
      <c r="L38" t="s">
        <v>423</v>
      </c>
      <c r="M38" s="97">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2.2329473121230459</v>
      </c>
      <c r="C39" s="53">
        <f>INDEX(Calculations!$1:$80, MATCH("RecessionDummy", Calculations!$B:$B, 0), MATCH(Fiscal_impact_122118!$A39, Calculations!$9:$9, 0))</f>
        <v>1</v>
      </c>
      <c r="D39" s="52">
        <f ca="1">INDEX(Calculations!$1:$80, MATCH("Fiscal_Impact_bars", Calculations!$B:$B, 0), MATCH(Fiscal_impact_122118!$A39, Calculations!$9:$9, 0))</f>
        <v>2.7362758192605701</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1.5162758192605701</v>
      </c>
      <c r="L39" t="s">
        <v>424</v>
      </c>
      <c r="M39" s="97">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2.519545889086598</v>
      </c>
      <c r="C40" s="53">
        <f>INDEX(Calculations!$1:$80, MATCH("RecessionDummy", Calculations!$B:$B, 0), MATCH(Fiscal_impact_122118!$A40, Calculations!$9:$9, 0))</f>
        <v>0</v>
      </c>
      <c r="D40" s="52">
        <f ca="1">INDEX(Calculations!$1:$80, MATCH("Fiscal_Impact_bars", Calculations!$B:$B, 0), MATCH(Fiscal_impact_122118!$A40, Calculations!$9:$9, 0))</f>
        <v>2.6824714689402054</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2.4524714689402054</v>
      </c>
      <c r="L40" t="s">
        <v>425</v>
      </c>
      <c r="M40" s="97">
        <v>2.6</v>
      </c>
      <c r="N40">
        <v>2.6</v>
      </c>
      <c r="O40">
        <v>3.7</v>
      </c>
      <c r="P40">
        <v>3.5</v>
      </c>
      <c r="Q40">
        <v>1.6</v>
      </c>
    </row>
    <row r="41" spans="1:17" x14ac:dyDescent="0.25">
      <c r="A41" s="51">
        <f>INDEX(Calculations!$9:$9, , ROW()+121)</f>
        <v>40178</v>
      </c>
      <c r="B41" s="52">
        <f ca="1">INDEX(Calculations!$1:$80, MATCH("Fiscal_Impact", Calculations!$B:$B, 0), MATCH(Fiscal_impact_122118!$A41, Calculations!$9:$9, 0))</f>
        <v>2.8057590173275404</v>
      </c>
      <c r="C41" s="53">
        <f>INDEX(Calculations!$1:$80, MATCH("RecessionDummy", Calculations!$B:$B, 0), MATCH(Fiscal_impact_122118!$A41, Calculations!$9:$9, 0))</f>
        <v>0</v>
      </c>
      <c r="D41" s="52">
        <f ca="1">INDEX(Calculations!$1:$80, MATCH("Fiscal_Impact_bars", Calculations!$B:$B, 0), MATCH(Fiscal_impact_122118!$A41, Calculations!$9:$9, 0))</f>
        <v>2.4370126866953332</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2.2670126866953333</v>
      </c>
      <c r="L41" t="s">
        <v>426</v>
      </c>
      <c r="M41" s="97">
        <v>0.9</v>
      </c>
      <c r="N41">
        <v>0.9</v>
      </c>
      <c r="O41">
        <v>1.8</v>
      </c>
      <c r="P41">
        <v>2</v>
      </c>
      <c r="Q41">
        <v>-0.3</v>
      </c>
    </row>
    <row r="42" spans="1:17" x14ac:dyDescent="0.25">
      <c r="A42" s="51">
        <f>INDEX(Calculations!$9:$9, , ROW()+121)</f>
        <v>40268</v>
      </c>
      <c r="B42" s="52">
        <f ca="1">INDEX(Calculations!$1:$80, MATCH("Fiscal_Impact", Calculations!$B:$B, 0), MATCH(Fiscal_impact_122118!$A42, Calculations!$9:$9, 0))</f>
        <v>2.4320693774490816</v>
      </c>
      <c r="C42" s="53">
        <f>INDEX(Calculations!$1:$80, MATCH("RecessionDummy", Calculations!$B:$B, 0), MATCH(Fiscal_impact_122118!$A42, Calculations!$9:$9, 0))</f>
        <v>0</v>
      </c>
      <c r="D42" s="52">
        <f ca="1">INDEX(Calculations!$1:$80, MATCH("Fiscal_Impact_bars", Calculations!$B:$B, 0), MATCH(Fiscal_impact_122118!$A42, Calculations!$9:$9, 0))</f>
        <v>1.8725175349002181</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2.2025175349002182</v>
      </c>
      <c r="M42" s="97"/>
    </row>
    <row r="43" spans="1:17" x14ac:dyDescent="0.25">
      <c r="A43" s="51">
        <f>INDEX(Calculations!$9:$9, , ROW()+121)</f>
        <v>40359</v>
      </c>
      <c r="B43" s="52">
        <f ca="1">INDEX(Calculations!$1:$80, MATCH("Fiscal_Impact", Calculations!$B:$B, 0), MATCH(Fiscal_impact_122118!$A43, Calculations!$9:$9, 0))</f>
        <v>2.1534220371917536</v>
      </c>
      <c r="C43" s="53">
        <f>INDEX(Calculations!$1:$80, MATCH("RecessionDummy", Calculations!$B:$B, 0), MATCH(Fiscal_impact_122118!$A43, Calculations!$9:$9, 0))</f>
        <v>0</v>
      </c>
      <c r="D43" s="52">
        <f ca="1">INDEX(Calculations!$1:$80, MATCH("Fiscal_Impact_bars", Calculations!$B:$B, 0), MATCH(Fiscal_impact_122118!$A43, Calculations!$9:$9, 0))</f>
        <v>1.6216864582312573</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1.3216864582312573</v>
      </c>
      <c r="L43" t="s">
        <v>427</v>
      </c>
      <c r="M43" s="97">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1.6545800571826679</v>
      </c>
      <c r="C44" s="53">
        <f>INDEX(Calculations!$1:$80, MATCH("RecessionDummy", Calculations!$B:$B, 0), MATCH(Fiscal_impact_122118!$A44, Calculations!$9:$9, 0))</f>
        <v>0</v>
      </c>
      <c r="D44" s="52">
        <f ca="1">INDEX(Calculations!$1:$80, MATCH("Fiscal_Impact_bars", Calculations!$B:$B, 0), MATCH(Fiscal_impact_122118!$A44, Calculations!$9:$9, 0))</f>
        <v>0.68710354890386249</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1.2571035489038624</v>
      </c>
      <c r="L44" t="s">
        <v>439</v>
      </c>
      <c r="M44" s="99">
        <f ca="1">M45+(M49)</f>
        <v>2.0816043747237014</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1.1699302194304253</v>
      </c>
      <c r="C45" s="53">
        <f>INDEX(Calculations!$1:$80, MATCH("RecessionDummy", Calculations!$B:$B, 0), MATCH(Fiscal_impact_122118!$A45, Calculations!$9:$9, 0))</f>
        <v>0</v>
      </c>
      <c r="D45" s="52">
        <f ca="1">INDEX(Calculations!$1:$80, MATCH("Fiscal_Impact_bars", Calculations!$B:$B, 0), MATCH(Fiscal_impact_122118!$A45, Calculations!$9:$9, 0))</f>
        <v>0.49841333568636315</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1.0184133356863632</v>
      </c>
      <c r="L45" t="s">
        <v>428</v>
      </c>
      <c r="M45" s="97">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0.38054241202652073</v>
      </c>
      <c r="C46" s="53">
        <f>INDEX(Calculations!$1:$80, MATCH("RecessionDummy", Calculations!$B:$B, 0), MATCH(Fiscal_impact_122118!$A46, Calculations!$9:$9, 0))</f>
        <v>0</v>
      </c>
      <c r="D46" s="52">
        <f ca="1">INDEX(Calculations!$1:$80, MATCH("Fiscal_Impact_bars", Calculations!$B:$B, 0), MATCH(Fiscal_impact_122118!$A46, Calculations!$9:$9, 0))</f>
        <v>-1.2850336947153997</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-0.27503369471539979</v>
      </c>
      <c r="M46" s="97"/>
    </row>
    <row r="47" spans="1:17" x14ac:dyDescent="0.25">
      <c r="A47" s="51">
        <f>INDEX(Calculations!$9:$9, , ROW()+121)</f>
        <v>40724</v>
      </c>
      <c r="B47" s="52">
        <f ca="1">INDEX(Calculations!$1:$80, MATCH("Fiscal_Impact", Calculations!$B:$B, 0), MATCH(Fiscal_impact_122118!$A47, Calculations!$9:$9, 0))</f>
        <v>-0.27894811028570543</v>
      </c>
      <c r="C47" s="53">
        <f>INDEX(Calculations!$1:$80, MATCH("RecessionDummy", Calculations!$B:$B, 0), MATCH(Fiscal_impact_122118!$A47, Calculations!$9:$9, 0))</f>
        <v>0</v>
      </c>
      <c r="D47" s="52">
        <f ca="1">INDEX(Calculations!$1:$80, MATCH("Fiscal_Impact_bars", Calculations!$B:$B, 0), MATCH(Fiscal_impact_122118!$A47, Calculations!$9:$9, 0))</f>
        <v>-1.0162756310176477</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-0.46627563101764757</v>
      </c>
      <c r="L47" t="s">
        <v>429</v>
      </c>
      <c r="M47" s="97">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-0.89131378067224398</v>
      </c>
      <c r="C48" s="53">
        <f>INDEX(Calculations!$1:$80, MATCH("RecessionDummy", Calculations!$B:$B, 0), MATCH(Fiscal_impact_122118!$A48, Calculations!$9:$9, 0))</f>
        <v>0</v>
      </c>
      <c r="D48" s="52">
        <f ca="1">INDEX(Calculations!$1:$80, MATCH("Fiscal_Impact_bars", Calculations!$B:$B, 0), MATCH(Fiscal_impact_122118!$A48, Calculations!$9:$9, 0))</f>
        <v>-1.7623591326422914</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-0.60235913264229146</v>
      </c>
      <c r="L48" t="s">
        <v>430</v>
      </c>
      <c r="M48" s="98">
        <f ca="1">INDEX(Calculations!$1:$80, MATCH("Fiscal_Impact_bars", Calculations!$B:$B, 0), MATCH(Fiscal_impact_122118!$A74, Calculations!$9:$9, 0))</f>
        <v>0.42504677372370131</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-1.1846928707469742</v>
      </c>
      <c r="C49" s="53">
        <f>INDEX(Calculations!$1:$80, MATCH("RecessionDummy", Calculations!$B:$B, 0), MATCH(Fiscal_impact_122118!$A49, Calculations!$9:$9, 0))</f>
        <v>0</v>
      </c>
      <c r="D49" s="52">
        <f ca="1">INDEX(Calculations!$1:$80, MATCH("Fiscal_Impact_bars", Calculations!$B:$B, 0), MATCH(Fiscal_impact_122118!$A49, Calculations!$9:$9, 0))</f>
        <v>-0.67510302461255689</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-0.63510302461255685</v>
      </c>
      <c r="L49" t="s">
        <v>434</v>
      </c>
      <c r="M49" s="99">
        <f ca="1">M48-M47</f>
        <v>9.160437472370131E-2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-1.1396717004686927</v>
      </c>
      <c r="C50" s="53">
        <f>INDEX(Calculations!$1:$80, MATCH("RecessionDummy", Calculations!$B:$B, 0), MATCH(Fiscal_impact_122118!$A50, Calculations!$9:$9, 0))</f>
        <v>0</v>
      </c>
      <c r="D50" s="52">
        <f ca="1">INDEX(Calculations!$1:$80, MATCH("Fiscal_Impact_bars", Calculations!$B:$B, 0), MATCH(Fiscal_impact_122118!$A50, Calculations!$9:$9, 0))</f>
        <v>-1.104949013602275</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-0.76494901360227496</v>
      </c>
      <c r="M50" s="97"/>
    </row>
    <row r="51" spans="1:17" x14ac:dyDescent="0.25">
      <c r="A51" s="51">
        <f>INDEX(Calculations!$9:$9, , ROW()+121)</f>
        <v>41090</v>
      </c>
      <c r="B51" s="52">
        <f ca="1">INDEX(Calculations!$1:$80, MATCH("Fiscal_Impact", Calculations!$B:$B, 0), MATCH(Fiscal_impact_122118!$A51, Calculations!$9:$9, 0))</f>
        <v>-1.1380136114296686</v>
      </c>
      <c r="C51" s="53">
        <f>INDEX(Calculations!$1:$80, MATCH("RecessionDummy", Calculations!$B:$B, 0), MATCH(Fiscal_impact_122118!$A51, Calculations!$9:$9, 0))</f>
        <v>0</v>
      </c>
      <c r="D51" s="52">
        <f ca="1">INDEX(Calculations!$1:$80, MATCH("Fiscal_Impact_bars", Calculations!$B:$B, 0), MATCH(Fiscal_impact_122118!$A51, Calculations!$9:$9, 0))</f>
        <v>-1.0096432748615507</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-0.59964327486155067</v>
      </c>
      <c r="L51" t="s">
        <v>437</v>
      </c>
      <c r="M51" s="97"/>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-0.84009643247850585</v>
      </c>
      <c r="C52" s="53">
        <f>INDEX(Calculations!$1:$80, MATCH("RecessionDummy", Calculations!$B:$B, 0), MATCH(Fiscal_impact_122118!$A52, Calculations!$9:$9, 0))</f>
        <v>0</v>
      </c>
      <c r="D52" s="52">
        <f ca="1">INDEX(Calculations!$1:$80, MATCH("Fiscal_Impact_bars", Calculations!$B:$B, 0), MATCH(Fiscal_impact_122118!$A52, Calculations!$9:$9, 0))</f>
        <v>-0.57069041683764055</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-0.4506904168376405</v>
      </c>
      <c r="L52" t="s">
        <v>438</v>
      </c>
      <c r="M52" s="97"/>
      <c r="N52" s="96">
        <v>0.15504677372370129</v>
      </c>
      <c r="O52" s="96">
        <v>0.32094235408983263</v>
      </c>
      <c r="P52" s="96">
        <v>0.17986549058456722</v>
      </c>
      <c r="Q52" s="96">
        <v>0.17516588924861146</v>
      </c>
    </row>
    <row r="53" spans="1:17" x14ac:dyDescent="0.25">
      <c r="A53" s="51">
        <f>INDEX(Calculations!$9:$9, , ROW()+121)</f>
        <v>41274</v>
      </c>
      <c r="B53" s="52">
        <f ca="1">INDEX(Calculations!$1:$80, MATCH("Fiscal_Impact", Calculations!$B:$B, 0), MATCH(Fiscal_impact_122118!$A53, Calculations!$9:$9, 0))</f>
        <v>-0.99532603118887875</v>
      </c>
      <c r="C53" s="53">
        <f>INDEX(Calculations!$1:$80, MATCH("RecessionDummy", Calculations!$B:$B, 0), MATCH(Fiscal_impact_122118!$A53, Calculations!$9:$9, 0))</f>
        <v>0</v>
      </c>
      <c r="D53" s="52">
        <f ca="1">INDEX(Calculations!$1:$80, MATCH("Fiscal_Impact_bars", Calculations!$B:$B, 0), MATCH(Fiscal_impact_122118!$A53, Calculations!$9:$9, 0))</f>
        <v>-1.2960214194540491</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-0.53602141945404913</v>
      </c>
      <c r="M53" s="97"/>
    </row>
    <row r="54" spans="1:17" x14ac:dyDescent="0.25">
      <c r="A54" s="51">
        <f>INDEX(Calculations!$9:$9, , ROW()+121)</f>
        <v>41364</v>
      </c>
      <c r="B54" s="52">
        <f ca="1">INDEX(Calculations!$1:$80, MATCH("Fiscal_Impact", Calculations!$B:$B, 0), MATCH(Fiscal_impact_122118!$A54, Calculations!$9:$9, 0))</f>
        <v>-1.1039778923553405</v>
      </c>
      <c r="C54" s="53">
        <f>INDEX(Calculations!$1:$80, MATCH("RecessionDummy", Calculations!$B:$B, 0), MATCH(Fiscal_impact_122118!$A54, Calculations!$9:$9, 0))</f>
        <v>0</v>
      </c>
      <c r="D54" s="52">
        <f ca="1">INDEX(Calculations!$1:$80, MATCH("Fiscal_Impact_bars", Calculations!$B:$B, 0), MATCH(Fiscal_impact_122118!$A54, Calculations!$9:$9, 0))</f>
        <v>-1.5395564582681214</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-0.85955645826812133</v>
      </c>
      <c r="L54" t="s">
        <v>436</v>
      </c>
      <c r="M54" s="97">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-1.1027548827032509</v>
      </c>
      <c r="C55" s="53">
        <f>INDEX(Calculations!$1:$80, MATCH("RecessionDummy", Calculations!$B:$B, 0), MATCH(Fiscal_impact_122118!$A55, Calculations!$9:$9, 0))</f>
        <v>0</v>
      </c>
      <c r="D55" s="52">
        <f ca="1">INDEX(Calculations!$1:$80, MATCH("Fiscal_Impact_bars", Calculations!$B:$B, 0), MATCH(Fiscal_impact_122118!$A55, Calculations!$9:$9, 0))</f>
        <v>-1.0047512362531927</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-0.87475123625319262</v>
      </c>
      <c r="L55" t="s">
        <v>435</v>
      </c>
      <c r="M55" s="100">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-1.162978502130412</v>
      </c>
      <c r="C56" s="53">
        <f>INDEX(Calculations!$1:$80, MATCH("RecessionDummy", Calculations!$B:$B, 0), MATCH(Fiscal_impact_122118!$A56, Calculations!$9:$9, 0))</f>
        <v>0</v>
      </c>
      <c r="D56" s="52">
        <f ca="1">INDEX(Calculations!$1:$80, MATCH("Fiscal_Impact_bars", Calculations!$B:$B, 0), MATCH(Fiscal_impact_122118!$A56, Calculations!$9:$9, 0))</f>
        <v>-0.81158489454628457</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-0.41158489454628455</v>
      </c>
      <c r="M56" s="99"/>
      <c r="N56" s="9"/>
      <c r="O56" s="9"/>
      <c r="P56" s="9"/>
      <c r="Q56" s="9"/>
    </row>
    <row r="57" spans="1:17" x14ac:dyDescent="0.25">
      <c r="A57" s="51">
        <f>INDEX(Calculations!$9:$9, , ROW()+121)</f>
        <v>41639</v>
      </c>
      <c r="B57" s="52">
        <f ca="1">INDEX(Calculations!$1:$80, MATCH("Fiscal_Impact", Calculations!$B:$B, 0), MATCH(Fiscal_impact_122118!$A57, Calculations!$9:$9, 0))</f>
        <v>-1.1057802771407437</v>
      </c>
      <c r="C57" s="53">
        <f>INDEX(Calculations!$1:$80, MATCH("RecessionDummy", Calculations!$B:$B, 0), MATCH(Fiscal_impact_122118!$A57, Calculations!$9:$9, 0))</f>
        <v>0</v>
      </c>
      <c r="D57" s="52">
        <f ca="1">INDEX(Calculations!$1:$80, MATCH("Fiscal_Impact_bars", Calculations!$B:$B, 0), MATCH(Fiscal_impact_122118!$A57, Calculations!$9:$9, 0))</f>
        <v>-1.0672285194953761</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-0.48722851949537621</v>
      </c>
      <c r="L57" t="s">
        <v>431</v>
      </c>
      <c r="M57" s="97">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-0.95387513306404326</v>
      </c>
      <c r="C58" s="53">
        <f>INDEX(Calculations!$1:$80, MATCH("RecessionDummy", Calculations!$B:$B, 0), MATCH(Fiscal_impact_122118!$A58, Calculations!$9:$9, 0))</f>
        <v>0</v>
      </c>
      <c r="D58" s="52">
        <f ca="1">INDEX(Calculations!$1:$80, MATCH("Fiscal_Impact_bars", Calculations!$B:$B, 0), MATCH(Fiscal_impact_122118!$A58, Calculations!$9:$9, 0))</f>
        <v>-0.93193588196131971</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-0.6719358819613197</v>
      </c>
      <c r="L58" t="s">
        <v>432</v>
      </c>
      <c r="M58" s="100">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-0.80939530605147814</v>
      </c>
      <c r="C59" s="53">
        <f>INDEX(Calculations!$1:$80, MATCH("RecessionDummy", Calculations!$B:$B, 0), MATCH(Fiscal_impact_122118!$A59, Calculations!$9:$9, 0))</f>
        <v>0</v>
      </c>
      <c r="D59" s="52">
        <f ca="1">INDEX(Calculations!$1:$80, MATCH("Fiscal_Impact_bars", Calculations!$B:$B, 0), MATCH(Fiscal_impact_122118!$A59, Calculations!$9:$9, 0))</f>
        <v>-0.42683192820293225</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-0.42683192820293225</v>
      </c>
      <c r="L59" t="s">
        <v>433</v>
      </c>
      <c r="M59" s="99">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-0.55665679410275148</v>
      </c>
      <c r="C60" s="53">
        <f>INDEX(Calculations!$1:$80, MATCH("RecessionDummy", Calculations!$B:$B, 0), MATCH(Fiscal_impact_122118!$A60, Calculations!$9:$9, 0))</f>
        <v>0</v>
      </c>
      <c r="D60" s="52">
        <f ca="1">INDEX(Calculations!$1:$80, MATCH("Fiscal_Impact_bars", Calculations!$B:$B, 0), MATCH(Fiscal_impact_122118!$A60, Calculations!$9:$9, 0))</f>
        <v>0.19936915324862203</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-0.31063084675137798</v>
      </c>
      <c r="M60" s="99"/>
      <c r="N60" s="9"/>
      <c r="O60" s="9"/>
      <c r="P60" s="9"/>
      <c r="Q60" s="9"/>
    </row>
    <row r="61" spans="1:17" x14ac:dyDescent="0.25">
      <c r="A61" s="51">
        <f>INDEX(Calculations!$9:$9, , ROW()+121)</f>
        <v>42004</v>
      </c>
      <c r="B61" s="52">
        <f ca="1">INDEX(Calculations!$1:$80, MATCH("Fiscal_Impact", Calculations!$B:$B, 0), MATCH(Fiscal_impact_122118!$A61, Calculations!$9:$9, 0))</f>
        <v>-0.35771600731362763</v>
      </c>
      <c r="C61" s="53">
        <f>INDEX(Calculations!$1:$80, MATCH("RecessionDummy", Calculations!$B:$B, 0), MATCH(Fiscal_impact_122118!$A61, Calculations!$9:$9, 0))</f>
        <v>0</v>
      </c>
      <c r="D61" s="52">
        <f ca="1">INDEX(Calculations!$1:$80, MATCH("Fiscal_Impact_bars", Calculations!$B:$B, 0), MATCH(Fiscal_impact_122118!$A61, Calculations!$9:$9, 0))</f>
        <v>-0.27146537233888079</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-0.20146537233888079</v>
      </c>
      <c r="M61" s="99"/>
      <c r="N61" s="9"/>
      <c r="O61" s="9"/>
      <c r="P61" s="9"/>
      <c r="Q61" s="9"/>
    </row>
    <row r="62" spans="1:17" x14ac:dyDescent="0.25">
      <c r="A62" s="51">
        <f>INDEX(Calculations!$9:$9, , ROW()+121)</f>
        <v>42094</v>
      </c>
      <c r="B62" s="52">
        <f ca="1">INDEX(Calculations!$1:$80, MATCH("Fiscal_Impact", Calculations!$B:$B, 0), MATCH(Fiscal_impact_122118!$A62, Calculations!$9:$9, 0))</f>
        <v>-2.1188212456049654E-2</v>
      </c>
      <c r="C62" s="53">
        <f>INDEX(Calculations!$1:$80, MATCH("RecessionDummy", Calculations!$B:$B, 0), MATCH(Fiscal_impact_122118!$A62, Calculations!$9:$9, 0))</f>
        <v>0</v>
      </c>
      <c r="D62" s="52">
        <f ca="1">INDEX(Calculations!$1:$80, MATCH("Fiscal_Impact_bars", Calculations!$B:$B, 0), MATCH(Fiscal_impact_122118!$A62, Calculations!$9:$9, 0))</f>
        <v>0.4141752974689924</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1.4175297468992366E-2</v>
      </c>
      <c r="P62" s="9"/>
    </row>
    <row r="63" spans="1:17" x14ac:dyDescent="0.25">
      <c r="A63" s="51">
        <f>INDEX(Calculations!$9:$9, , ROW()+121)</f>
        <v>42185</v>
      </c>
      <c r="B63" s="52">
        <f ca="1">INDEX(Calculations!$1:$80, MATCH("Fiscal_Impact", Calculations!$B:$B, 0), MATCH(Fiscal_impact_122118!$A63, Calculations!$9:$9, 0))</f>
        <v>0.25943183313513651</v>
      </c>
      <c r="C63" s="53">
        <f>INDEX(Calculations!$1:$80, MATCH("RecessionDummy", Calculations!$B:$B, 0), MATCH(Fiscal_impact_122118!$A63, Calculations!$9:$9, 0))</f>
        <v>0</v>
      </c>
      <c r="D63" s="52">
        <f ca="1">INDEX(Calculations!$1:$80, MATCH("Fiscal_Impact_bars", Calculations!$B:$B, 0), MATCH(Fiscal_impact_122118!$A63, Calculations!$9:$9, 0))</f>
        <v>0.69564825416181231</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-4.3517458381876544E-3</v>
      </c>
      <c r="P63" s="9"/>
    </row>
    <row r="64" spans="1:17" x14ac:dyDescent="0.25">
      <c r="A64" s="51">
        <f>INDEX(Calculations!$9:$9, , ROW()+121)</f>
        <v>42277</v>
      </c>
      <c r="B64" s="52">
        <f ca="1">INDEX(Calculations!$1:$80, MATCH("Fiscal_Impact", Calculations!$B:$B, 0), MATCH(Fiscal_impact_122118!$A64, Calculations!$9:$9, 0))</f>
        <v>0.27819819724106015</v>
      </c>
      <c r="C64" s="53">
        <f>INDEX(Calculations!$1:$80, MATCH("RecessionDummy", Calculations!$B:$B, 0), MATCH(Fiscal_impact_122118!$A64, Calculations!$9:$9, 0))</f>
        <v>0</v>
      </c>
      <c r="D64" s="52">
        <f ca="1">INDEX(Calculations!$1:$80, MATCH("Fiscal_Impact_bars", Calculations!$B:$B, 0), MATCH(Fiscal_impact_122118!$A64, Calculations!$9:$9, 0))</f>
        <v>0.27443460967231675</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-5.5565390327683283E-2</v>
      </c>
      <c r="P64" s="9"/>
    </row>
    <row r="65" spans="1:16" x14ac:dyDescent="0.25">
      <c r="A65" s="51">
        <f>INDEX(Calculations!$9:$9, , ROW()+121)</f>
        <v>42369</v>
      </c>
      <c r="B65" s="52">
        <f ca="1">INDEX(Calculations!$1:$80, MATCH("Fiscal_Impact", Calculations!$B:$B, 0), MATCH(Fiscal_impact_122118!$A65, Calculations!$9:$9, 0))</f>
        <v>0.35662357012941487</v>
      </c>
      <c r="C65" s="53">
        <f>INDEX(Calculations!$1:$80, MATCH("RecessionDummy", Calculations!$B:$B, 0), MATCH(Fiscal_impact_122118!$A65, Calculations!$9:$9, 0))</f>
        <v>0</v>
      </c>
      <c r="D65" s="52">
        <f ca="1">INDEX(Calculations!$1:$80, MATCH("Fiscal_Impact_bars", Calculations!$B:$B, 0), MATCH(Fiscal_impact_122118!$A65, Calculations!$9:$9, 0))</f>
        <v>4.2236119214538195E-2</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-7.77638807854618E-2</v>
      </c>
      <c r="P65" s="9"/>
    </row>
    <row r="66" spans="1:16" x14ac:dyDescent="0.25">
      <c r="A66" s="51">
        <f>INDEX(Calculations!$9:$9, , ROW()+121)</f>
        <v>42460</v>
      </c>
      <c r="B66" s="52">
        <f ca="1">INDEX(Calculations!$1:$80, MATCH("Fiscal_Impact", Calculations!$B:$B, 0), MATCH(Fiscal_impact_122118!$A66, Calculations!$9:$9, 0))</f>
        <v>0.41570700832447638</v>
      </c>
      <c r="C66" s="53">
        <f>INDEX(Calculations!$1:$80, MATCH("RecessionDummy", Calculations!$B:$B, 0), MATCH(Fiscal_impact_122118!$A66, Calculations!$9:$9, 0))</f>
        <v>0</v>
      </c>
      <c r="D66" s="52">
        <f ca="1">INDEX(Calculations!$1:$80, MATCH("Fiscal_Impact_bars", Calculations!$B:$B, 0), MATCH(Fiscal_impact_122118!$A66, Calculations!$9:$9, 0))</f>
        <v>0.65050905024923844</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5.0509050249238421E-2</v>
      </c>
      <c r="P66" s="9"/>
    </row>
    <row r="67" spans="1:16" x14ac:dyDescent="0.25">
      <c r="A67" s="51">
        <f>INDEX(Calculations!$9:$9, , ROW()+121)</f>
        <v>42551</v>
      </c>
      <c r="B67" s="52">
        <f ca="1">INDEX(Calculations!$1:$80, MATCH("Fiscal_Impact", Calculations!$B:$B, 0), MATCH(Fiscal_impact_122118!$A67, Calculations!$9:$9, 0))</f>
        <v>0.21286520276564336</v>
      </c>
      <c r="C67" s="53">
        <f>INDEX(Calculations!$1:$80, MATCH("RecessionDummy", Calculations!$B:$B, 0), MATCH(Fiscal_impact_122118!$A67, Calculations!$9:$9, 0))</f>
        <v>0</v>
      </c>
      <c r="D67" s="52">
        <f ca="1">INDEX(Calculations!$1:$80, MATCH("Fiscal_Impact_bars", Calculations!$B:$B, 0), MATCH(Fiscal_impact_122118!$A67, Calculations!$9:$9, 0))</f>
        <v>-0.11571896807351997</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3.4281031926480014E-2</v>
      </c>
      <c r="P67" s="9"/>
    </row>
    <row r="68" spans="1:16" x14ac:dyDescent="0.25">
      <c r="A68" s="51">
        <f>INDEX(Calculations!$9:$9, , ROW()+121)</f>
        <v>42643</v>
      </c>
      <c r="B68" s="56">
        <f ca="1">INDEX(Calculations!$1:$80, MATCH("Fiscal_Impact", Calculations!$B:$B, 0), MATCH(Fiscal_impact_122118!$A68, Calculations!$9:$9, 0))</f>
        <v>0.16848358838585209</v>
      </c>
      <c r="C68" s="53">
        <f>INDEX(Calculations!$1:$80, MATCH("RecessionDummy", Calculations!$B:$B, 0), MATCH(Fiscal_impact_122118!$A68, Calculations!$9:$9, 0))</f>
        <v>0</v>
      </c>
      <c r="D68" s="56">
        <f ca="1">INDEX(Calculations!$1:$80, MATCH("Fiscal_Impact_bars", Calculations!$B:$B, 0), MATCH(Fiscal_impact_122118!$A68, Calculations!$9:$9, 0))</f>
        <v>9.6908152153151753E-2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-7.309184784684826E-2</v>
      </c>
      <c r="H68">
        <v>0.11</v>
      </c>
      <c r="P68" s="9"/>
    </row>
    <row r="69" spans="1:16" x14ac:dyDescent="0.25">
      <c r="A69" s="51">
        <f>INDEX(Calculations!$9:$9, , ROW()+121)</f>
        <v>42735</v>
      </c>
      <c r="B69" s="56">
        <f ca="1">INDEX(Calculations!$1:$80, MATCH("Fiscal_Impact", Calculations!$B:$B, 0), MATCH(Fiscal_impact_122118!$A69, Calculations!$9:$9, 0))</f>
        <v>0.16849953785067662</v>
      </c>
      <c r="C69" s="53">
        <f>INDEX(Calculations!$1:$80, MATCH("RecessionDummy", Calculations!$B:$B, 0), MATCH(Fiscal_impact_122118!$A69, Calculations!$9:$9, 0))</f>
        <v>0</v>
      </c>
      <c r="D69" s="56">
        <f ca="1">INDEX(Calculations!$1:$80, MATCH("Fiscal_Impact_bars", Calculations!$B:$B, 0), MATCH(Fiscal_impact_122118!$A69, Calculations!$9:$9, 0))</f>
        <v>4.2299917073836332E-2</v>
      </c>
      <c r="E69" s="52">
        <f>INDEX(HaverPull!$A:$XZ,MATCH($A69,HaverPull!$B:$B,0),MATCH("Contribution to %Ch in Real GDP from ""Federal G""",HaverPull!$A$1:$XZ$1,0))</f>
        <v>0.03</v>
      </c>
      <c r="F69" s="52">
        <f>INDEX(HaverPull!$A:$XZ,MATCH($A69,HaverPull!$B:$B,0),MATCH("Contribution to %Ch in Real GDP from ""S+L G""",HaverPull!$A$1:$XZ$1,0))</f>
        <v>0</v>
      </c>
      <c r="G69" s="96">
        <f ca="1">INDEX(Calculations!$A:$GV,MATCH("Contribution of Consumption Growth to Real GDP",Calculations!B$1:B$71,0),MATCH($A69,Calculations!A$9:GV$9))</f>
        <v>1.2299917073836337E-2</v>
      </c>
      <c r="H69">
        <v>0.03</v>
      </c>
      <c r="P69" s="9"/>
    </row>
    <row r="70" spans="1:16" x14ac:dyDescent="0.25">
      <c r="A70" s="51">
        <f>INDEX(Calculations!$9:$9, , ROW()+121)</f>
        <v>42825</v>
      </c>
      <c r="B70" s="56">
        <f ca="1">INDEX(Calculations!$1:$80, MATCH("Fiscal_Impact", Calculations!$B:$B, 0), MATCH(Fiscal_impact_122118!$A70, Calculations!$9:$9, 0))</f>
        <v>-2.3522713730065731E-3</v>
      </c>
      <c r="C70" s="53">
        <f>INDEX(Calculations!$1:$80, MATCH("RecessionDummy", Calculations!$B:$B, 0), MATCH(Fiscal_impact_122118!$A70, Calculations!$9:$9, 0))</f>
        <v>0</v>
      </c>
      <c r="D70" s="56">
        <f ca="1">INDEX(Calculations!$1:$80, MATCH("Fiscal_Impact_bars", Calculations!$B:$B, 0), MATCH(Fiscal_impact_122118!$A70, Calculations!$9:$9, 0))</f>
        <v>-3.2898186645494404E-2</v>
      </c>
      <c r="E70" s="52">
        <f>INDEX(HaverPull!$A:$XZ,MATCH($A70,HaverPull!$B:$B,0),MATCH("Contribution to %Ch in Real GDP from ""Federal G""",HaverPull!$A$1:$XZ$1,0))</f>
        <v>0</v>
      </c>
      <c r="F70" s="52">
        <f>INDEX(HaverPull!$A:$XZ,MATCH($A70,HaverPull!$B:$B,0),MATCH("Contribution to %Ch in Real GDP from ""S+L G""",HaverPull!$A$1:$XZ$1,0))</f>
        <v>-0.13</v>
      </c>
      <c r="G70" s="96">
        <f ca="1">INDEX(Calculations!$A:$GV,MATCH("Contribution of Consumption Growth to Real GDP",Calculations!B$1:B$71,0),MATCH($A70,Calculations!A$9:GV$9))</f>
        <v>9.7101813354505601E-2</v>
      </c>
      <c r="H70">
        <v>0</v>
      </c>
      <c r="P70" s="9"/>
    </row>
    <row r="71" spans="1:16" x14ac:dyDescent="0.25">
      <c r="A71" s="51">
        <f>INDEX(Calculations!$9:$9, , ROW()+121)</f>
        <v>42916</v>
      </c>
      <c r="B71" s="56">
        <f ca="1">INDEX(Calculations!$1:$80, MATCH("Fiscal_Impact", Calculations!$B:$B, 0), MATCH(Fiscal_impact_122118!$A71, Calculations!$9:$9, 0))</f>
        <v>5.3002040245417992E-2</v>
      </c>
      <c r="C71" s="53">
        <f>INDEX(Calculations!$1:$80, MATCH("RecessionDummy", Calculations!$B:$B, 0), MATCH(Fiscal_impact_122118!$A71, Calculations!$9:$9, 0))</f>
        <v>0</v>
      </c>
      <c r="D71" s="56">
        <f ca="1">INDEX(Calculations!$1:$80, MATCH("Fiscal_Impact_bars", Calculations!$B:$B, 0), MATCH(Fiscal_impact_122118!$A71, Calculations!$9:$9, 0))</f>
        <v>0.10569827840017827</v>
      </c>
      <c r="E71" s="52">
        <f>INDEX(HaverPull!$A:$XZ,MATCH($A71,HaverPull!$B:$B,0),MATCH("Contribution to %Ch in Real GDP from ""Federal G""",HaverPull!$A$1:$XZ$1,0))</f>
        <v>0.16</v>
      </c>
      <c r="F71" s="52">
        <f>INDEX(HaverPull!$A:$XZ,MATCH($A71,HaverPull!$B:$B,0),MATCH("Contribution to %Ch in Real GDP from ""S+L G""",HaverPull!$A$1:$XZ$1,0))</f>
        <v>-0.15</v>
      </c>
      <c r="G71" s="96">
        <f ca="1">INDEX(Calculations!$A:$GV,MATCH("Contribution of Consumption Growth to Real GDP",Calculations!B$1:B$71,0),MATCH($A71,Calculations!A$9:GV$9))</f>
        <v>9.5698278400178277E-2</v>
      </c>
      <c r="H71">
        <v>0.16</v>
      </c>
      <c r="P71" s="9"/>
    </row>
    <row r="72" spans="1:16" x14ac:dyDescent="0.25">
      <c r="A72" s="51">
        <f>INDEX(Calculations!$9:$9, , ROW()+121)</f>
        <v>43008</v>
      </c>
      <c r="B72" s="56">
        <f ca="1">INDEX(Calculations!$1:$80, MATCH("Fiscal_Impact", Calculations!$B:$B, 0), MATCH(Fiscal_impact_122118!$A72, Calculations!$9:$9, 0))</f>
        <v>7.8270461368984759E-4</v>
      </c>
      <c r="C72" s="53">
        <f>INDEX(Calculations!$1:$80, MATCH("RecessionDummy", Calculations!$B:$B, 0), MATCH(Fiscal_impact_122118!$A72, Calculations!$9:$9, 0))</f>
        <v>0</v>
      </c>
      <c r="D72" s="56">
        <f ca="1">INDEX(Calculations!$1:$80, MATCH("Fiscal_Impact_bars", Calculations!$B:$B, 0), MATCH(Fiscal_impact_122118!$A72, Calculations!$9:$9, 0))</f>
        <v>-0.11196919037376081</v>
      </c>
      <c r="E72" s="52">
        <f>INDEX(HaverPull!$A:$XZ,MATCH($A72,HaverPull!$B:$B,0),MATCH("Contribution to %Ch in Real GDP from ""Federal G""",HaverPull!$A$1:$XZ$1,0))</f>
        <v>-0.08</v>
      </c>
      <c r="F72" s="52">
        <f>INDEX(HaverPull!$A:$XZ,MATCH($A72,HaverPull!$B:$B,0),MATCH("Contribution to %Ch in Real GDP from ""S+L G""",HaverPull!$A$1:$XZ$1,0))</f>
        <v>-0.1</v>
      </c>
      <c r="G72" s="96">
        <f ca="1">INDEX(Calculations!$A:$GV,MATCH("Contribution of Consumption Growth to Real GDP",Calculations!B$1:B$71,0),MATCH($A72,Calculations!A$9:GV$9))</f>
        <v>6.8030809626239183E-2</v>
      </c>
      <c r="H72">
        <v>-0.08</v>
      </c>
      <c r="P72" s="9"/>
    </row>
    <row r="73" spans="1:16" x14ac:dyDescent="0.25">
      <c r="A73" s="51">
        <f>INDEX(Calculations!$9:$9, , ROW()+121)</f>
        <v>43100</v>
      </c>
      <c r="B73" s="56">
        <f ca="1">INDEX(Calculations!$1:$80, MATCH("Fiscal_Impact", Calculations!$B:$B, 0), MATCH(Fiscal_impact_122118!$A73, Calculations!$9:$9, 0))</f>
        <v>0.10827522079700713</v>
      </c>
      <c r="C73" s="53">
        <f>INDEX(Calculations!$1:$80, MATCH("RecessionDummy", Calculations!$B:$B, 0), MATCH(Fiscal_impact_122118!$A73, Calculations!$9:$9, 0))</f>
        <v>0</v>
      </c>
      <c r="D73" s="56">
        <f ca="1">INDEX(Calculations!$1:$80, MATCH("Fiscal_Impact_bars", Calculations!$B:$B, 0), MATCH(Fiscal_impact_122118!$A73, Calculations!$9:$9, 0))</f>
        <v>0.47226998180710544</v>
      </c>
      <c r="E73" s="52">
        <f>INDEX(HaverPull!$A:$XZ,MATCH($A73,HaverPull!$B:$B,0),MATCH("Contribution to %Ch in Real GDP from ""Federal G""",HaverPull!$A$1:$XZ$1,0))</f>
        <v>0.26</v>
      </c>
      <c r="F73" s="52">
        <f>INDEX(HaverPull!$A:$XZ,MATCH($A73,HaverPull!$B:$B,0),MATCH("Contribution to %Ch in Real GDP from ""S+L G""",HaverPull!$A$1:$XZ$1,0))</f>
        <v>0.15</v>
      </c>
      <c r="G73" s="96">
        <f ca="1">INDEX(Calculations!$A:$GV,MATCH("Contribution of Consumption Growth to Real GDP",Calculations!B$1:B$71,0),MATCH($A73,Calculations!A$9:GV$9))</f>
        <v>6.2269981807105475E-2</v>
      </c>
      <c r="H73">
        <v>0.26</v>
      </c>
      <c r="P73" s="9"/>
    </row>
    <row r="74" spans="1:16" x14ac:dyDescent="0.25">
      <c r="A74" s="51">
        <f>INDEX(Calculations!$9:$9, , ROW()+121)</f>
        <v>43190</v>
      </c>
      <c r="B74" s="56">
        <f ca="1">INDEX(Calculations!$1:$80, MATCH("Fiscal_Impact", Calculations!$B:$B, 0), MATCH(Fiscal_impact_122118!$A74, Calculations!$9:$9, 0))</f>
        <v>0.22276146088930604</v>
      </c>
      <c r="C74" s="53">
        <f>INDEX(Calculations!$1:$80, MATCH("RecessionDummy", Calculations!$B:$B, 0), MATCH(Fiscal_impact_122118!$A74, Calculations!$9:$9, 0))</f>
        <v>0</v>
      </c>
      <c r="D74" s="56">
        <f ca="1">INDEX(Calculations!$1:$80, MATCH("Fiscal_Impact_bars", Calculations!$B:$B, 0), MATCH(Fiscal_impact_122118!$A74, Calculations!$9:$9, 0))</f>
        <v>0.42504677372370131</v>
      </c>
      <c r="E74" s="52">
        <f>INDEX(HaverPull!$A:$XZ,MATCH($A74,HaverPull!$B:$B,0),MATCH("Contribution to %Ch in Real GDP from ""Federal G""",HaverPull!$A$1:$XZ$1,0))</f>
        <v>0.17</v>
      </c>
      <c r="F74" s="52">
        <f>INDEX(HaverPull!$A:$XZ,MATCH($A74,HaverPull!$B:$B,0),MATCH("Contribution to %Ch in Real GDP from ""S+L G""",HaverPull!$A$1:$XZ$1,0))</f>
        <v>0.1</v>
      </c>
      <c r="G74" s="96">
        <f ca="1">INDEX(Calculations!$A:$GV,MATCH("Contribution of Consumption Growth to Real GDP",Calculations!B$1:B$71,0),MATCH($A74,Calculations!A$9:GV$9))</f>
        <v>0.15504677372370129</v>
      </c>
      <c r="H74">
        <v>0.13392911034573299</v>
      </c>
      <c r="P74" s="9"/>
    </row>
    <row r="75" spans="1:16" x14ac:dyDescent="0.25">
      <c r="A75" s="51">
        <f>INDEX(Calculations!$9:$9, , ROW()+121)</f>
        <v>43281</v>
      </c>
      <c r="B75" s="56">
        <f ca="1">INDEX(Calculations!$1:$80, MATCH("Fiscal_Impact", Calculations!$B:$B, 0), MATCH(Fiscal_impact_122118!$A75, Calculations!$9:$9, 0))</f>
        <v>0.38407247981171966</v>
      </c>
      <c r="C75" s="53">
        <f>INDEX(Calculations!$1:$80, MATCH("RecessionDummy", Calculations!$B:$B, 0), MATCH(Fiscal_impact_122118!$A75, Calculations!$9:$9, 0))</f>
        <v>0</v>
      </c>
      <c r="D75" s="56">
        <f ca="1">INDEX(Calculations!$1:$80, MATCH("Fiscal_Impact_bars", Calculations!$B:$B, 0), MATCH(Fiscal_impact_122118!$A75, Calculations!$9:$9, 0))</f>
        <v>0.75094235408983256</v>
      </c>
      <c r="E75" s="52">
        <f>INDEX(HaverPull!$A:$XZ,MATCH($A75,HaverPull!$B:$B,0),MATCH("Contribution to %Ch in Real GDP from ""Federal G""",HaverPull!$A$1:$XZ$1,0))</f>
        <v>0.24</v>
      </c>
      <c r="F75" s="52">
        <f>INDEX(HaverPull!$A:$XZ,MATCH($A75,HaverPull!$B:$B,0),MATCH("Contribution to %Ch in Real GDP from ""S+L G""",HaverPull!$A$1:$XZ$1,0))</f>
        <v>0.2</v>
      </c>
      <c r="G75" s="96">
        <f ca="1">INDEX(Calculations!$A:$GV,MATCH("Contribution of Consumption Growth to Real GDP",Calculations!B$1:B$71,0),MATCH($A75,Calculations!A$9:GV$9))</f>
        <v>0.32094235408983263</v>
      </c>
      <c r="H75">
        <v>0.180049104150349</v>
      </c>
      <c r="P75" s="9"/>
    </row>
    <row r="76" spans="1:16" x14ac:dyDescent="0.25">
      <c r="A76" s="51">
        <f>INDEX(Calculations!$9:$9, , ROW()+121)</f>
        <v>43373</v>
      </c>
      <c r="B76" s="56">
        <f ca="1">INDEX(Calculations!$1:$80, MATCH("Fiscal_Impact", Calculations!$B:$B, 0), MATCH(Fiscal_impact_122118!$A76, Calculations!$9:$9, 0))</f>
        <v>0.56703115005130167</v>
      </c>
      <c r="C76" s="53">
        <f>INDEX(Calculations!$1:$80, MATCH("RecessionDummy", Calculations!$B:$B, 0), MATCH(Fiscal_impact_122118!$A76, Calculations!$9:$9, 0))</f>
        <v>0</v>
      </c>
      <c r="D76" s="56">
        <f ca="1">INDEX(Calculations!$1:$80, MATCH("Fiscal_Impact_bars", Calculations!$B:$B, 0), MATCH(Fiscal_impact_122118!$A76, Calculations!$9:$9, 0))</f>
        <v>0.61986549058456719</v>
      </c>
      <c r="E76" s="52">
        <f>INDEX(HaverPull!$A:$XZ,MATCH($A76,HaverPull!$B:$B,0),MATCH("Contribution to %Ch in Real GDP from ""Federal G""",HaverPull!$A$1:$XZ$1,0))</f>
        <v>0.23</v>
      </c>
      <c r="F76" s="52">
        <f>INDEX(HaverPull!$A:$XZ,MATCH($A76,HaverPull!$B:$B,0),MATCH("Contribution to %Ch in Real GDP from ""S+L G""",HaverPull!$A$1:$XZ$1,0))</f>
        <v>0.22</v>
      </c>
      <c r="G76" s="96">
        <f ca="1">INDEX(Calculations!$A:$GV,MATCH("Contribution of Consumption Growth to Real GDP",Calculations!B$1:B$71,0),MATCH($A76,Calculations!A$9:GV$9))</f>
        <v>0.17986549058456722</v>
      </c>
      <c r="H76">
        <v>0.29734974460390801</v>
      </c>
      <c r="P76" s="9"/>
    </row>
    <row r="77" spans="1:16" x14ac:dyDescent="0.25">
      <c r="A77" s="51">
        <f>INDEX(Calculations!$9:$9, , ROW()+121)</f>
        <v>43435</v>
      </c>
      <c r="B77" s="56">
        <f ca="1">INDEX(Calculations!$1:$80, MATCH("Fiscal_Impact", Calculations!$B:$B, 0), MATCH(Fiscal_impact_122118!$A77, Calculations!$9:$9, 0))</f>
        <v>0.51025512691167807</v>
      </c>
      <c r="C77" s="53">
        <f>INDEX(Calculations!$1:$80, MATCH("RecessionDummy", Calculations!$B:$B, 0), MATCH(Fiscal_impact_122118!$A77, Calculations!$9:$9, 0))</f>
        <v>0</v>
      </c>
      <c r="D77" s="56">
        <f ca="1">INDEX(Calculations!$1:$80, MATCH("Fiscal_Impact_bars", Calculations!$B:$B, 0), MATCH(Fiscal_impact_122118!$A77, Calculations!$9:$9, 0))</f>
        <v>0.24516588924861146</v>
      </c>
      <c r="E77" s="52">
        <f>INDEX(HaverPull!$A:$XZ,MATCH($A77,HaverPull!$B:$B,0),MATCH("Contribution to %Ch in Real GDP from ""Federal G""",HaverPull!$A$1:$XZ$1,0))</f>
        <v>0.1</v>
      </c>
      <c r="F77" s="52">
        <f>INDEX(HaverPull!$A:$XZ,MATCH($A77,HaverPull!$B:$B,0),MATCH("Contribution to %Ch in Real GDP from ""S+L G""",HaverPull!$A$1:$XZ$1,0))</f>
        <v>-0.03</v>
      </c>
      <c r="G77" s="96">
        <f ca="1">INDEX(Calculations!$A:$GV,MATCH("Contribution of Consumption Growth to Real GDP",Calculations!B$1:B$71,0),MATCH($A77,Calculations!A$9:GV$9))</f>
        <v>0.17516588924861146</v>
      </c>
      <c r="H77">
        <v>0.34297649790301299</v>
      </c>
      <c r="P77" s="9"/>
    </row>
    <row r="78" spans="1:16" x14ac:dyDescent="0.25">
      <c r="A78" s="51"/>
      <c r="B78" s="52"/>
      <c r="C78" s="53"/>
      <c r="D78" s="52">
        <f>SUM(E78:G78)</f>
        <v>1.1376677140827489</v>
      </c>
      <c r="E78">
        <v>0.34082030026857002</v>
      </c>
      <c r="F78">
        <v>0.565415061828488</v>
      </c>
      <c r="G78">
        <v>0.23143235198569101</v>
      </c>
      <c r="P78" s="9"/>
    </row>
    <row r="79" spans="1:16" x14ac:dyDescent="0.25">
      <c r="A79" s="51"/>
      <c r="B79" s="52"/>
      <c r="C79" s="53"/>
      <c r="D79" s="52"/>
      <c r="E79" s="52"/>
      <c r="F79" s="52">
        <f>1.4*0.1</f>
        <v>0.13999999999999999</v>
      </c>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4E1661-C871-4945-A4B1-ECDD969A3D4D}">
  <ds:schemaRefs>
    <ds:schemaRef ds:uri="http://purl.org/dc/elements/1.1/"/>
    <ds:schemaRef ds:uri="http://schemas.microsoft.com/office/infopath/2007/PartnerControls"/>
    <ds:schemaRef ds:uri="http://purl.org/dc/terms/"/>
    <ds:schemaRef ds:uri="http://www.w3.org/XML/1998/namespace"/>
    <ds:schemaRef ds:uri="http://schemas.microsoft.com/office/2006/documentManagement/types"/>
    <ds:schemaRef ds:uri="cac5d118-ba7b-4807-b700-df6f95cfff50"/>
    <ds:schemaRef ds:uri="66951ee6-cd93-49c7-9437-e871b2a117d6"/>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DBEE5AC-F1A3-4621-BC10-3388C80C7934}"/>
</file>

<file path=customXml/itemProps3.xml><?xml version="1.0" encoding="utf-8"?>
<ds:datastoreItem xmlns:ds="http://schemas.openxmlformats.org/officeDocument/2006/customXml" ds:itemID="{7BAE70A0-1EA8-418C-B86F-5E52346B19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2019-02-28T17:44:15Z</cp:lastPrinted>
  <dcterms:created xsi:type="dcterms:W3CDTF">2014-09-08T20:08:32Z</dcterms:created>
  <dcterms:modified xsi:type="dcterms:W3CDTF">2019-03-29T19:01:15Z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