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externalLinks/externalLink1.xml" ContentType="application/vnd.openxmlformats-officedocument.spreadsheetml.externalLink+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12-21-17\"/>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122117"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27" i="21"/>
  <c r="T128"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27" i="21"/>
  <c r="R128" i="21"/>
  <c r="R129"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L32" i="5" s="1"/>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G40" i="5"/>
  <c r="H40" i="5"/>
  <c r="D41" i="5"/>
  <c r="GS40" i="5"/>
  <c r="M41" i="5"/>
  <c r="GO38" i="5"/>
  <c r="D38" i="5"/>
  <c r="C39" i="5"/>
  <c r="F40" i="5"/>
  <c r="E39" i="5"/>
  <c r="GU38" i="5"/>
  <c r="GT40" i="5"/>
  <c r="GT38" i="5"/>
  <c r="H41" i="5"/>
  <c r="G41" i="5"/>
  <c r="F41" i="5"/>
  <c r="GU40" i="5"/>
  <c r="L41" i="5"/>
  <c r="C38" i="5"/>
  <c r="E38" i="5"/>
  <c r="GV38" i="5"/>
  <c r="D39" i="5"/>
  <c r="D40" i="5"/>
  <c r="I40" i="5"/>
  <c r="K41" i="5"/>
  <c r="E40" i="5"/>
  <c r="J41" i="5"/>
  <c r="E41" i="5"/>
  <c r="I41" i="5"/>
  <c r="GV40" i="5"/>
  <c r="C40" i="5"/>
  <c r="C41" i="5"/>
  <c r="T126" i="21" l="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CS64" i="5" s="1"/>
  <c r="DI54" i="5"/>
  <c r="FM54" i="5"/>
  <c r="R124" i="21"/>
  <c r="BU29" i="5"/>
  <c r="FW62" i="5"/>
  <c r="FO62" i="5"/>
  <c r="FG62" i="5"/>
  <c r="EY62" i="5"/>
  <c r="EQ62" i="5"/>
  <c r="ER64" i="5" s="1"/>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FY64" i="5" s="1"/>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FM64" i="5" s="1"/>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E64" i="5" s="1"/>
  <c r="BT62" i="5"/>
  <c r="CJ62" i="5"/>
  <c r="CZ62" i="5"/>
  <c r="D53" i="5"/>
  <c r="D63" i="5" s="1"/>
  <c r="L53" i="5"/>
  <c r="T53" i="5"/>
  <c r="AB53" i="5"/>
  <c r="AJ53" i="5"/>
  <c r="AR53" i="5"/>
  <c r="AZ53" i="5"/>
  <c r="BH53" i="5"/>
  <c r="BP53" i="5"/>
  <c r="BX53" i="5"/>
  <c r="CF53" i="5"/>
  <c r="CN53" i="5"/>
  <c r="CV53" i="5"/>
  <c r="DD53" i="5"/>
  <c r="DL53" i="5"/>
  <c r="DT53" i="5"/>
  <c r="EJ53" i="5"/>
  <c r="ER53" i="5"/>
  <c r="EZ53" i="5"/>
  <c r="FH53" i="5"/>
  <c r="FP53" i="5"/>
  <c r="FP63" i="5" s="1"/>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O64" i="5" s="1"/>
  <c r="W54" i="5"/>
  <c r="AE54" i="5"/>
  <c r="AE64" i="5" s="1"/>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R64" i="5" s="1"/>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FZ63" i="5" s="1"/>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J63" i="5" s="1"/>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CV64" i="5" s="1"/>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P64" i="5" s="1"/>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F63" i="5" s="1"/>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AV63" i="5" s="1"/>
  <c r="BL53" i="5"/>
  <c r="BT53" i="5"/>
  <c r="CB53" i="5"/>
  <c r="CK53" i="5"/>
  <c r="CS53" i="5"/>
  <c r="DH53" i="5"/>
  <c r="DQ53" i="5"/>
  <c r="DX53" i="5"/>
  <c r="EO53" i="5"/>
  <c r="H50" i="5"/>
  <c r="AJ50" i="5"/>
  <c r="AR50" i="5"/>
  <c r="BA50" i="5"/>
  <c r="BY50" i="5"/>
  <c r="CV50" i="5"/>
  <c r="I57" i="5"/>
  <c r="AB57" i="5"/>
  <c r="BP57" i="5"/>
  <c r="BX57" i="5"/>
  <c r="CN57" i="5"/>
  <c r="DD57" i="5"/>
  <c r="AS62" i="5"/>
  <c r="BY62" i="5"/>
  <c r="BZ64" i="5" s="1"/>
  <c r="GG54" i="5"/>
  <c r="GH54" i="5"/>
  <c r="GH64" i="5" s="1"/>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O45" i="5"/>
  <c r="GO46" i="5" s="1"/>
  <c r="GO47" i="5" s="1"/>
  <c r="GV45" i="5"/>
  <c r="GV46" i="5" s="1"/>
  <c r="GV47" i="5" s="1"/>
  <c r="D45" i="5"/>
  <c r="D46" i="5" s="1"/>
  <c r="D47" i="5" s="1"/>
  <c r="E45" i="5"/>
  <c r="E46" i="5" s="1"/>
  <c r="E47" i="5" s="1"/>
  <c r="C45" i="5"/>
  <c r="C46" i="5" s="1"/>
  <c r="C47" i="5" s="1"/>
  <c r="C51" i="5" s="1"/>
  <c r="C52" i="5" s="1"/>
  <c r="GT45" i="5"/>
  <c r="GT46" i="5" s="1"/>
  <c r="GT47" i="5" s="1"/>
  <c r="GU45" i="5"/>
  <c r="GU46" i="5" s="1"/>
  <c r="GU47" i="5" s="1"/>
  <c r="BW38" i="5"/>
  <c r="EF38" i="5"/>
  <c r="EK41" i="5"/>
  <c r="BJ38" i="5"/>
  <c r="CF41" i="5"/>
  <c r="CO38" i="5"/>
  <c r="DL41" i="5"/>
  <c r="GI41" i="5"/>
  <c r="GR38" i="5"/>
  <c r="CT41" i="5"/>
  <c r="CS39" i="5"/>
  <c r="AK38" i="5"/>
  <c r="O38" i="5"/>
  <c r="EN40" i="5"/>
  <c r="ES38" i="5"/>
  <c r="CG41" i="5"/>
  <c r="BQ40" i="5"/>
  <c r="DX38" i="5"/>
  <c r="AA39" i="5"/>
  <c r="FU40" i="5"/>
  <c r="BJ40" i="5"/>
  <c r="DD39" i="5"/>
  <c r="AJ38" i="5"/>
  <c r="DY39" i="5"/>
  <c r="BU40" i="5"/>
  <c r="GS39" i="5"/>
  <c r="EK39" i="5"/>
  <c r="EX39" i="5"/>
  <c r="CP39" i="5"/>
  <c r="DF39" i="5"/>
  <c r="FM39" i="5"/>
  <c r="GI39" i="5"/>
  <c r="CD39" i="5"/>
  <c r="FZ41" i="5"/>
  <c r="H38" i="5"/>
  <c r="AS39" i="5"/>
  <c r="EA41" i="5"/>
  <c r="CL41" i="5"/>
  <c r="FQ41" i="5"/>
  <c r="BP39" i="5"/>
  <c r="AC39" i="5"/>
  <c r="EO41" i="5"/>
  <c r="CE38" i="5"/>
  <c r="CR40" i="5"/>
  <c r="DY38" i="5"/>
  <c r="FI39" i="5"/>
  <c r="DJ38" i="5"/>
  <c r="GC40" i="5"/>
  <c r="EP39" i="5"/>
  <c r="AT40" i="5"/>
  <c r="AV41" i="5"/>
  <c r="DZ38" i="5"/>
  <c r="W39" i="5"/>
  <c r="X39" i="5"/>
  <c r="DR41" i="5"/>
  <c r="GM41" i="5"/>
  <c r="AW38" i="5"/>
  <c r="AB39" i="5"/>
  <c r="BY41" i="5"/>
  <c r="GL40" i="5"/>
  <c r="CP40" i="5"/>
  <c r="L39" i="5"/>
  <c r="AK41" i="5"/>
  <c r="GH38" i="5"/>
  <c r="AK40" i="5"/>
  <c r="J39" i="5"/>
  <c r="CA41" i="5"/>
  <c r="CV41" i="5"/>
  <c r="CR41" i="5"/>
  <c r="ED40" i="5"/>
  <c r="EG39" i="5"/>
  <c r="GE39" i="5"/>
  <c r="BC38" i="5"/>
  <c r="GK38" i="5"/>
  <c r="FN40" i="5"/>
  <c r="BL41" i="5"/>
  <c r="AA41" i="5"/>
  <c r="AQ39" i="5"/>
  <c r="AZ40" i="5"/>
  <c r="EI41" i="5"/>
  <c r="FR40" i="5"/>
  <c r="EG41" i="5"/>
  <c r="EH41" i="5"/>
  <c r="CP38" i="5"/>
  <c r="BA40" i="5"/>
  <c r="BY40" i="5"/>
  <c r="AS41" i="5"/>
  <c r="CG39" i="5"/>
  <c r="FY40" i="5"/>
  <c r="FG41" i="5"/>
  <c r="FB41" i="5"/>
  <c r="EY39" i="5"/>
  <c r="F38" i="5"/>
  <c r="ER38" i="5"/>
  <c r="ED38" i="5"/>
  <c r="AH40" i="5"/>
  <c r="GB39" i="5"/>
  <c r="GH41" i="5"/>
  <c r="GF40" i="5"/>
  <c r="DC41" i="5"/>
  <c r="G38" i="5"/>
  <c r="BR40" i="5"/>
  <c r="CX39" i="5"/>
  <c r="CQ39" i="5"/>
  <c r="CK41" i="5"/>
  <c r="DB41" i="5"/>
  <c r="FT38" i="5"/>
  <c r="CT38" i="5"/>
  <c r="EB39" i="5"/>
  <c r="GG38" i="5"/>
  <c r="Y38" i="5"/>
  <c r="CK38" i="5"/>
  <c r="ES41" i="5"/>
  <c r="H39" i="5"/>
  <c r="CY41" i="5"/>
  <c r="BP41" i="5"/>
  <c r="FH40" i="5"/>
  <c r="FW40" i="5"/>
  <c r="GQ38" i="5"/>
  <c r="EM40" i="5"/>
  <c r="GN40" i="5"/>
  <c r="CW38" i="5"/>
  <c r="AX38" i="5"/>
  <c r="DD38" i="5"/>
  <c r="EO39" i="5"/>
  <c r="BN40" i="5"/>
  <c r="CU38" i="5"/>
  <c r="EI40" i="5"/>
  <c r="FL41" i="5"/>
  <c r="GJ40" i="5"/>
  <c r="FU38" i="5"/>
  <c r="AS38" i="5"/>
  <c r="GD40" i="5"/>
  <c r="FE38" i="5"/>
  <c r="J38" i="5"/>
  <c r="CZ41" i="5"/>
  <c r="FH38" i="5"/>
  <c r="FJ38" i="5"/>
  <c r="EE40" i="5"/>
  <c r="FE39" i="5"/>
  <c r="CC39" i="5"/>
  <c r="GL38" i="5"/>
  <c r="DA41" i="5"/>
  <c r="FP41" i="5"/>
  <c r="FV39" i="5"/>
  <c r="GK40" i="5"/>
  <c r="FH39" i="5"/>
  <c r="DX40" i="5"/>
  <c r="ES40" i="5"/>
  <c r="EQ40" i="5"/>
  <c r="GT41" i="5"/>
  <c r="N40" i="5"/>
  <c r="CJ40" i="5"/>
  <c r="FU39" i="5"/>
  <c r="K40" i="5"/>
  <c r="CI38" i="5"/>
  <c r="FC38" i="5"/>
  <c r="AC40" i="5"/>
  <c r="BX41" i="5"/>
  <c r="DK41" i="5"/>
  <c r="GV39" i="5"/>
  <c r="DW40" i="5"/>
  <c r="AX41" i="5"/>
  <c r="CZ38" i="5"/>
  <c r="BE38" i="5"/>
  <c r="FE40" i="5"/>
  <c r="BQ41" i="5"/>
  <c r="DK39" i="5"/>
  <c r="DI40" i="5"/>
  <c r="CE40" i="5"/>
  <c r="GA38" i="5"/>
  <c r="CN40" i="5"/>
  <c r="X41" i="5"/>
  <c r="DB40" i="5"/>
  <c r="AQ40" i="5"/>
  <c r="FR38" i="5"/>
  <c r="DU39" i="5"/>
  <c r="DY40" i="5"/>
  <c r="AY40" i="5"/>
  <c r="CD41" i="5"/>
  <c r="BH40" i="5"/>
  <c r="AJ39" i="5"/>
  <c r="CL40" i="5"/>
  <c r="BL40" i="5"/>
  <c r="BY38" i="5"/>
  <c r="W41" i="5"/>
  <c r="AU38" i="5"/>
  <c r="Z38" i="5"/>
  <c r="DR39" i="5"/>
  <c r="DK40" i="5"/>
  <c r="EZ40" i="5"/>
  <c r="CQ40" i="5"/>
  <c r="AJ41" i="5"/>
  <c r="CF38" i="5"/>
  <c r="GC39" i="5"/>
  <c r="DY41" i="5"/>
  <c r="CS41" i="5"/>
  <c r="BC39" i="5"/>
  <c r="EH40" i="5"/>
  <c r="BH41" i="5"/>
  <c r="T38" i="5"/>
  <c r="GI38" i="5"/>
  <c r="BO39" i="5"/>
  <c r="GS41" i="5"/>
  <c r="DE39" i="5"/>
  <c r="BM40" i="5"/>
  <c r="CU40" i="5"/>
  <c r="AX40" i="5"/>
  <c r="CY39" i="5"/>
  <c r="BF38" i="5"/>
  <c r="Y41" i="5"/>
  <c r="AW41" i="5"/>
  <c r="P39" i="5"/>
  <c r="GP39" i="5"/>
  <c r="CD38" i="5"/>
  <c r="DS39" i="5"/>
  <c r="GJ39" i="5"/>
  <c r="DQ39" i="5"/>
  <c r="FA41" i="5"/>
  <c r="EY38" i="5"/>
  <c r="F39" i="5"/>
  <c r="FX40" i="5"/>
  <c r="FK39" i="5"/>
  <c r="Q41" i="5"/>
  <c r="GR41" i="5"/>
  <c r="FM38" i="5"/>
  <c r="EQ39" i="5"/>
  <c r="EN38" i="5"/>
  <c r="AX39" i="5"/>
  <c r="FN39" i="5"/>
  <c r="V40" i="5"/>
  <c r="AR40" i="5"/>
  <c r="GD39" i="5"/>
  <c r="BJ41" i="5"/>
  <c r="CH39" i="5"/>
  <c r="DP38" i="5"/>
  <c r="AD38" i="5"/>
  <c r="DX41" i="5"/>
  <c r="AE39" i="5"/>
  <c r="AO40" i="5"/>
  <c r="AO39" i="5"/>
  <c r="EV40" i="5"/>
  <c r="BI40" i="5"/>
  <c r="FV38" i="5"/>
  <c r="DS41" i="5"/>
  <c r="CC40" i="5"/>
  <c r="GP38" i="5"/>
  <c r="BU39" i="5"/>
  <c r="FP38" i="5"/>
  <c r="BI38" i="5"/>
  <c r="CV40" i="5"/>
  <c r="M39" i="5"/>
  <c r="J40" i="5"/>
  <c r="AE41" i="5"/>
  <c r="P41" i="5"/>
  <c r="EL41" i="5"/>
  <c r="AV39" i="5"/>
  <c r="EI38" i="5"/>
  <c r="GJ41" i="5"/>
  <c r="GB40" i="5"/>
  <c r="EL38" i="5"/>
  <c r="EA38" i="5"/>
  <c r="CA39" i="5"/>
  <c r="I38" i="5"/>
  <c r="AG39" i="5"/>
  <c r="EY41" i="5"/>
  <c r="DO40" i="5"/>
  <c r="EJ40" i="5"/>
  <c r="AL39" i="5"/>
  <c r="CA40" i="5"/>
  <c r="ED41" i="5"/>
  <c r="DM40" i="5"/>
  <c r="GA41" i="5"/>
  <c r="DU40" i="5"/>
  <c r="AR38" i="5"/>
  <c r="GL39" i="5"/>
  <c r="AU39" i="5"/>
  <c r="EC38" i="5"/>
  <c r="FO38" i="5"/>
  <c r="EF41" i="5"/>
  <c r="GK39" i="5"/>
  <c r="EU41" i="5"/>
  <c r="AV38" i="5"/>
  <c r="AP38" i="5"/>
  <c r="FI41" i="5"/>
  <c r="AQ38" i="5"/>
  <c r="EU40" i="5"/>
  <c r="AL40" i="5"/>
  <c r="AP39" i="5"/>
  <c r="EW40" i="5"/>
  <c r="DE40" i="5"/>
  <c r="EO38" i="5"/>
  <c r="GE38" i="5"/>
  <c r="AY38" i="5"/>
  <c r="FY39" i="5"/>
  <c r="GF38" i="5"/>
  <c r="FR39" i="5"/>
  <c r="AM40" i="5"/>
  <c r="ET39" i="5"/>
  <c r="AM39" i="5"/>
  <c r="ET41" i="5"/>
  <c r="FX39" i="5"/>
  <c r="DC40" i="5"/>
  <c r="Z39" i="5"/>
  <c r="FK40" i="5"/>
  <c r="GM38" i="5"/>
  <c r="CH38" i="5"/>
  <c r="DP41" i="5"/>
  <c r="EM38" i="5"/>
  <c r="FK41" i="5"/>
  <c r="EC39" i="5"/>
  <c r="FB39" i="5"/>
  <c r="BS40" i="5"/>
  <c r="DJ40" i="5"/>
  <c r="CQ38" i="5"/>
  <c r="CX40" i="5"/>
  <c r="EB41" i="5"/>
  <c r="FK38" i="5"/>
  <c r="DU38" i="5"/>
  <c r="AW40" i="5"/>
  <c r="AG41" i="5"/>
  <c r="BZ39" i="5"/>
  <c r="FD40" i="5"/>
  <c r="AY41" i="5"/>
  <c r="BF39" i="5"/>
  <c r="FG38" i="5"/>
  <c r="BM41" i="5"/>
  <c r="EK38" i="5"/>
  <c r="R38" i="5"/>
  <c r="CT40" i="5"/>
  <c r="GQ39" i="5"/>
  <c r="BI41" i="5"/>
  <c r="AD39" i="5"/>
  <c r="GF39" i="5"/>
  <c r="BS39" i="5"/>
  <c r="AV40" i="5"/>
  <c r="AB38" i="5"/>
  <c r="BE40" i="5"/>
  <c r="AH41" i="5"/>
  <c r="CJ38" i="5"/>
  <c r="CT39" i="5"/>
  <c r="BG41" i="5"/>
  <c r="DQ38" i="5"/>
  <c r="GP41" i="5"/>
  <c r="FC40" i="5"/>
  <c r="AN40" i="5"/>
  <c r="DI39" i="5"/>
  <c r="BC40" i="5"/>
  <c r="BB39" i="5"/>
  <c r="DS38" i="5"/>
  <c r="CG40" i="5"/>
  <c r="AR41" i="5"/>
  <c r="Q38" i="5"/>
  <c r="AL38" i="5"/>
  <c r="AQ41" i="5"/>
  <c r="P40" i="5"/>
  <c r="AR39" i="5"/>
  <c r="DJ41" i="5"/>
  <c r="BK40" i="5"/>
  <c r="DE38" i="5"/>
  <c r="V39" i="5"/>
  <c r="CZ40" i="5"/>
  <c r="ER41" i="5"/>
  <c r="N38" i="5"/>
  <c r="DJ39" i="5"/>
  <c r="P38" i="5"/>
  <c r="GG40" i="5"/>
  <c r="DT39" i="5"/>
  <c r="CD40" i="5"/>
  <c r="FS40" i="5"/>
  <c r="S39" i="5"/>
  <c r="BT38" i="5"/>
  <c r="AE38" i="5"/>
  <c r="BX38" i="5"/>
  <c r="EZ39" i="5"/>
  <c r="DI38" i="5"/>
  <c r="DW38" i="5"/>
  <c r="CL38" i="5"/>
  <c r="CH40" i="5"/>
  <c r="FE41" i="5"/>
  <c r="FS38" i="5"/>
  <c r="DM41" i="5"/>
  <c r="R40" i="5"/>
  <c r="CY40" i="5"/>
  <c r="BG38" i="5"/>
  <c r="CM38" i="5"/>
  <c r="FD38" i="5"/>
  <c r="U40" i="5"/>
  <c r="AA38" i="5"/>
  <c r="BO38" i="5"/>
  <c r="DQ40" i="5"/>
  <c r="FW41" i="5"/>
  <c r="AF40" i="5"/>
  <c r="FQ38" i="5"/>
  <c r="GA40" i="5"/>
  <c r="CS40" i="5"/>
  <c r="EM39" i="5"/>
  <c r="DT41" i="5"/>
  <c r="FF39" i="5"/>
  <c r="CI41" i="5"/>
  <c r="DO38" i="5"/>
  <c r="GG39" i="5"/>
  <c r="BZ40" i="5"/>
  <c r="GH40" i="5"/>
  <c r="BT39" i="5"/>
  <c r="DF38" i="5"/>
  <c r="U39" i="5"/>
  <c r="AP40" i="5"/>
  <c r="AN39" i="5"/>
  <c r="GD41" i="5"/>
  <c r="GP40" i="5"/>
  <c r="EE41" i="5"/>
  <c r="FL38" i="5"/>
  <c r="L40" i="5"/>
  <c r="AS40" i="5"/>
  <c r="DN41" i="5"/>
  <c r="DV41" i="5"/>
  <c r="EL40" i="5"/>
  <c r="GA39" i="5"/>
  <c r="EF39" i="5"/>
  <c r="AG40" i="5"/>
  <c r="FZ38" i="5"/>
  <c r="AN41" i="5"/>
  <c r="GM40" i="5"/>
  <c r="GO41" i="5"/>
  <c r="AA40" i="5"/>
  <c r="ER39" i="5"/>
  <c r="CY38" i="5"/>
  <c r="BL38" i="5"/>
  <c r="AB41" i="5"/>
  <c r="AW39" i="5"/>
  <c r="ER40" i="5"/>
  <c r="DO41" i="5"/>
  <c r="FZ39" i="5"/>
  <c r="DH39" i="5"/>
  <c r="DL39" i="5"/>
  <c r="FV40" i="5"/>
  <c r="BK38" i="5"/>
  <c r="DR40" i="5"/>
  <c r="AG38" i="5"/>
  <c r="Y40" i="5"/>
  <c r="CC41" i="5"/>
  <c r="DD40" i="5"/>
  <c r="BG40" i="5"/>
  <c r="EC40" i="5"/>
  <c r="AY39" i="5"/>
  <c r="DV40" i="5"/>
  <c r="BQ39" i="5"/>
  <c r="FR41" i="5"/>
  <c r="EZ38" i="5"/>
  <c r="AI41" i="5"/>
  <c r="DT40" i="5"/>
  <c r="FJ41" i="5"/>
  <c r="EO40" i="5"/>
  <c r="AE40" i="5"/>
  <c r="EJ41" i="5"/>
  <c r="EN41" i="5"/>
  <c r="FB38" i="5"/>
  <c r="GS38" i="5"/>
  <c r="V38" i="5"/>
  <c r="DV38" i="5"/>
  <c r="BV38" i="5"/>
  <c r="Y39" i="5"/>
  <c r="CU39" i="5"/>
  <c r="FP40" i="5"/>
  <c r="EW41" i="5"/>
  <c r="AP41" i="5"/>
  <c r="DA38" i="5"/>
  <c r="DN38" i="5"/>
  <c r="BV41" i="5"/>
  <c r="CO39" i="5"/>
  <c r="EJ39" i="5"/>
  <c r="FM41" i="5"/>
  <c r="CO41" i="5"/>
  <c r="DF40" i="5"/>
  <c r="CQ41" i="5"/>
  <c r="BE41" i="5"/>
  <c r="BK39" i="5"/>
  <c r="DW39" i="5"/>
  <c r="FL39" i="5"/>
  <c r="U38" i="5"/>
  <c r="FJ39" i="5"/>
  <c r="G39" i="5"/>
  <c r="FN38" i="5"/>
  <c r="BN41" i="5"/>
  <c r="CZ39" i="5"/>
  <c r="EG38" i="5"/>
  <c r="ET40" i="5"/>
  <c r="BW41" i="5"/>
  <c r="DW41" i="5"/>
  <c r="GK41" i="5"/>
  <c r="AM41" i="5"/>
  <c r="BD38" i="5"/>
  <c r="GR39" i="5"/>
  <c r="BH38" i="5"/>
  <c r="AO38" i="5"/>
  <c r="CB40" i="5"/>
  <c r="CO40" i="5"/>
  <c r="CJ41" i="5"/>
  <c r="GF41" i="5"/>
  <c r="K38" i="5"/>
  <c r="FS41" i="5"/>
  <c r="T39" i="5"/>
  <c r="FG39" i="5"/>
  <c r="DL40" i="5"/>
  <c r="BN38" i="5"/>
  <c r="CJ39" i="5"/>
  <c r="BG39" i="5"/>
  <c r="GT39" i="5"/>
  <c r="DT38" i="5"/>
  <c r="CW39" i="5"/>
  <c r="GN38" i="5"/>
  <c r="Q40" i="5"/>
  <c r="CI39" i="5"/>
  <c r="FX41" i="5"/>
  <c r="DG39" i="5"/>
  <c r="CC38" i="5"/>
  <c r="BI39" i="5"/>
  <c r="FV41" i="5"/>
  <c r="AZ39" i="5"/>
  <c r="BM39" i="5"/>
  <c r="DK38" i="5"/>
  <c r="GU41" i="5"/>
  <c r="BL39" i="5"/>
  <c r="FA38" i="5"/>
  <c r="GU39" i="5"/>
  <c r="CM40" i="5"/>
  <c r="BU41" i="5"/>
  <c r="AT39" i="5"/>
  <c r="GO40" i="5"/>
  <c r="FN41" i="5"/>
  <c r="CV39" i="5"/>
  <c r="FW39" i="5"/>
  <c r="EQ38" i="5"/>
  <c r="BX40" i="5"/>
  <c r="CX41" i="5"/>
  <c r="FJ40" i="5"/>
  <c r="CW40" i="5"/>
  <c r="AH39" i="5"/>
  <c r="DG41" i="5"/>
  <c r="FM40" i="5"/>
  <c r="CW41" i="5"/>
  <c r="BM38" i="5"/>
  <c r="FG40" i="5"/>
  <c r="BP38" i="5"/>
  <c r="GE40" i="5"/>
  <c r="BO40" i="5"/>
  <c r="FA39" i="5"/>
  <c r="CE39" i="5"/>
  <c r="BN39" i="5"/>
  <c r="FQ39" i="5"/>
  <c r="DP39" i="5"/>
  <c r="AI39" i="5"/>
  <c r="DV39" i="5"/>
  <c r="CS38" i="5"/>
  <c r="DO39" i="5"/>
  <c r="AM38" i="5"/>
  <c r="BD40" i="5"/>
  <c r="DN40" i="5"/>
  <c r="EU39" i="5"/>
  <c r="FO41" i="5"/>
  <c r="DZ41" i="5"/>
  <c r="CR39" i="5"/>
  <c r="W38" i="5"/>
  <c r="BQ38" i="5"/>
  <c r="DF41" i="5"/>
  <c r="AL41" i="5"/>
  <c r="CN41" i="5"/>
  <c r="DD41" i="5"/>
  <c r="BV39" i="5"/>
  <c r="BZ41" i="5"/>
  <c r="AH38" i="5"/>
  <c r="EX40" i="5"/>
  <c r="EK40" i="5"/>
  <c r="EN39" i="5"/>
  <c r="AC41" i="5"/>
  <c r="X40" i="5"/>
  <c r="U41" i="5"/>
  <c r="DI41" i="5"/>
  <c r="R41" i="5"/>
  <c r="BY39" i="5"/>
  <c r="AD41" i="5"/>
  <c r="DE41" i="5"/>
  <c r="AT38" i="5"/>
  <c r="BA38" i="5"/>
  <c r="BA41" i="5"/>
  <c r="DS40" i="5"/>
  <c r="CE41" i="5"/>
  <c r="AC38" i="5"/>
  <c r="BD41" i="5"/>
  <c r="AZ38" i="5"/>
  <c r="DN39" i="5"/>
  <c r="CK39" i="5"/>
  <c r="GO39" i="5"/>
  <c r="BF40" i="5"/>
  <c r="AF38" i="5"/>
  <c r="EI39" i="5"/>
  <c r="CI40" i="5"/>
  <c r="DH40" i="5"/>
  <c r="FB40" i="5"/>
  <c r="FO39" i="5"/>
  <c r="S38" i="5"/>
  <c r="DM38" i="5"/>
  <c r="T40" i="5"/>
  <c r="FC41" i="5"/>
  <c r="BV40" i="5"/>
  <c r="EV41" i="5"/>
  <c r="GC41" i="5"/>
  <c r="EV38" i="5"/>
  <c r="GB41" i="5"/>
  <c r="BW40" i="5"/>
  <c r="EB40" i="5"/>
  <c r="AF41" i="5"/>
  <c r="BJ39" i="5"/>
  <c r="I39" i="5"/>
  <c r="EE39" i="5"/>
  <c r="GN41" i="5"/>
  <c r="EX38" i="5"/>
  <c r="CK40" i="5"/>
  <c r="Q39" i="5"/>
  <c r="FT41" i="5"/>
  <c r="BX39" i="5"/>
  <c r="EH38" i="5"/>
  <c r="EW39" i="5"/>
  <c r="DZ40" i="5"/>
  <c r="AO41" i="5"/>
  <c r="CF40" i="5"/>
  <c r="Z41" i="5"/>
  <c r="CP41" i="5"/>
  <c r="V41" i="5"/>
  <c r="GN39" i="5"/>
  <c r="FL40" i="5"/>
  <c r="X38" i="5"/>
  <c r="S40" i="5"/>
  <c r="ET38" i="5"/>
  <c r="EP38" i="5"/>
  <c r="DL38" i="5"/>
  <c r="AJ40" i="5"/>
  <c r="O39" i="5"/>
  <c r="EV39" i="5"/>
  <c r="FP39" i="5"/>
  <c r="BB41" i="5"/>
  <c r="AZ41" i="5"/>
  <c r="DZ39" i="5"/>
  <c r="EL39" i="5"/>
  <c r="AT41" i="5"/>
  <c r="M40" i="5"/>
  <c r="R39" i="5"/>
  <c r="FX38" i="5"/>
  <c r="BB40" i="5"/>
  <c r="BR39" i="5"/>
  <c r="CA38" i="5"/>
  <c r="BP40" i="5"/>
  <c r="BT40" i="5"/>
  <c r="CN39" i="5"/>
  <c r="T41" i="5"/>
  <c r="EC41" i="5"/>
  <c r="GQ41" i="5"/>
  <c r="FH41" i="5"/>
  <c r="EM41" i="5"/>
  <c r="S41" i="5"/>
  <c r="DQ41" i="5"/>
  <c r="GL41" i="5"/>
  <c r="FD41" i="5"/>
  <c r="EP40" i="5"/>
  <c r="N41" i="5"/>
  <c r="BC41" i="5"/>
  <c r="AB40" i="5"/>
  <c r="BS41" i="5"/>
  <c r="DC38" i="5"/>
  <c r="DB39" i="5"/>
  <c r="BW39" i="5"/>
  <c r="EX41" i="5"/>
  <c r="FY41" i="5"/>
  <c r="FF38" i="5"/>
  <c r="FT40" i="5"/>
  <c r="M38" i="5"/>
  <c r="EA40" i="5"/>
  <c r="GI40" i="5"/>
  <c r="CL39" i="5"/>
  <c r="CF39" i="5"/>
  <c r="BS38" i="5"/>
  <c r="DA39" i="5"/>
  <c r="ED39" i="5"/>
  <c r="BU38" i="5"/>
  <c r="FU41" i="5"/>
  <c r="BK41" i="5"/>
  <c r="CB38" i="5"/>
  <c r="FQ40" i="5"/>
  <c r="FF40" i="5"/>
  <c r="DR38" i="5"/>
  <c r="BE39" i="5"/>
  <c r="O40" i="5"/>
  <c r="FZ40" i="5"/>
  <c r="N39" i="5"/>
  <c r="AN38" i="5"/>
  <c r="EA39" i="5"/>
  <c r="AD40" i="5"/>
  <c r="EP41" i="5"/>
  <c r="EF40" i="5"/>
  <c r="BD39" i="5"/>
  <c r="BH39" i="5"/>
  <c r="DX39" i="5"/>
  <c r="DA40" i="5"/>
  <c r="EB38" i="5"/>
  <c r="GQ40" i="5"/>
  <c r="GM39" i="5"/>
  <c r="EW38" i="5"/>
  <c r="FF41" i="5"/>
  <c r="EQ41" i="5"/>
  <c r="FC39" i="5"/>
  <c r="AI38" i="5"/>
  <c r="DG38" i="5"/>
  <c r="FI40" i="5"/>
  <c r="GR40" i="5"/>
  <c r="Z40" i="5"/>
  <c r="EU38" i="5"/>
  <c r="AI40" i="5"/>
  <c r="EG40" i="5"/>
  <c r="BR41" i="5"/>
  <c r="ES39" i="5"/>
  <c r="FY38" i="5"/>
  <c r="CM41" i="5"/>
  <c r="EH39" i="5"/>
  <c r="GD38" i="5"/>
  <c r="CN38" i="5"/>
  <c r="AU41" i="5"/>
  <c r="CH41" i="5"/>
  <c r="EJ38" i="5"/>
  <c r="L38" i="5"/>
  <c r="GC38" i="5"/>
  <c r="EZ41" i="5"/>
  <c r="FO40" i="5"/>
  <c r="FI38" i="5"/>
  <c r="DG40" i="5"/>
  <c r="CU41" i="5"/>
  <c r="BR38" i="5"/>
  <c r="FA40" i="5"/>
  <c r="CB39" i="5"/>
  <c r="DB38" i="5"/>
  <c r="GV41" i="5"/>
  <c r="BO41" i="5"/>
  <c r="BT41" i="5"/>
  <c r="CV38" i="5"/>
  <c r="W40" i="5"/>
  <c r="FW38" i="5"/>
  <c r="DM39" i="5"/>
  <c r="FD39" i="5"/>
  <c r="CG38" i="5"/>
  <c r="GE41" i="5"/>
  <c r="GH39" i="5"/>
  <c r="EY40" i="5"/>
  <c r="EE38" i="5"/>
  <c r="DC39" i="5"/>
  <c r="BB38" i="5"/>
  <c r="CR38" i="5"/>
  <c r="CM39" i="5"/>
  <c r="DH41" i="5"/>
  <c r="GG41" i="5"/>
  <c r="CB41" i="5"/>
  <c r="FT39" i="5"/>
  <c r="K39" i="5"/>
  <c r="DU41" i="5"/>
  <c r="BF41" i="5"/>
  <c r="GB38" i="5"/>
  <c r="AU40" i="5"/>
  <c r="BZ38" i="5"/>
  <c r="AK39" i="5"/>
  <c r="CX38" i="5"/>
  <c r="BA39" i="5"/>
  <c r="DH38" i="5"/>
  <c r="GJ38" i="5"/>
  <c r="DP40" i="5"/>
  <c r="FS39" i="5"/>
  <c r="O41" i="5"/>
  <c r="AF39" i="5"/>
  <c r="DL64" i="5" l="1"/>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GO51" i="5" s="1"/>
  <c r="GO52" i="5" s="1"/>
  <c r="GO58" i="5" s="1"/>
  <c r="GO59"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O68" i="5" s="1"/>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GP51" i="5" s="1"/>
  <c r="GP52" i="5" s="1"/>
  <c r="GP58" i="5" s="1"/>
  <c r="GP59"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M51" i="5" l="1"/>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GL59" i="5" s="1"/>
  <c r="GL70"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GP70"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S67" i="5"/>
  <c r="GS69"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I69" i="5" s="1"/>
  <c r="G67" i="5"/>
  <c r="D70" i="5"/>
  <c r="GO70" i="5"/>
  <c r="GR67" i="5"/>
  <c r="GR69" i="5" s="1"/>
  <c r="P67" i="5" l="1"/>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GO67" i="5"/>
  <c r="GO69" i="5" s="1"/>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N67" i="5" l="1"/>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GL69" i="5" s="1"/>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B44" i="20" l="1"/>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<sst xmlns="http://schemas.openxmlformats.org/spreadsheetml/2006/main" count="1696" uniqueCount="606">
  <si>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</si>
  <si>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</si>
  <si>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</si>
  <si>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</si>
  <si>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</si>
  <si>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</si>
  <si>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</si>
  <si>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</si>
  <si>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</si>
  <si>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</si>
  <si>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</si>
  <si>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</si>
  <si>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</si>
  <si>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</si>
  <si>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</si>
  <si>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</si>
  <si>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</si>
  <si>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</si>
  <si>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</si>
  <si>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</si>
  <si>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</si>
  <si>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</si>
  <si>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</si>
  <si>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</si>
  <si>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</si>
  <si>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</si>
  <si>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</si>
  <si>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</si>
  <si>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</si>
  <si>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</si>
  <si>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</si>
  <si>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</si>
  <si>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</si>
  <si>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</si>
  <si>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</si>
  <si>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</si>
  <si>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</si>
  <si>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</si>
  <si>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</si>
  <si>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</si>
  <si>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</si>
  <si>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</si>
  <si>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</si>
  <si>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</si>
  <si>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</si>
  <si>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</si>
  <si>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</si>
  <si>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</si>
  <si>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</si>
  <si>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</si>
  <si>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</si>
  <si>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</si>
  <si>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</si>
  <si>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</si>
  <si>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</si>
  <si>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</si>
  <si>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</si>
  <si>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</si>
  <si>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</si>
  <si>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</si>
  <si>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</si>
  <si>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</si>
  <si>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</si>
  <si>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</si>
  <si>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</si>
  <si>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</si>
  <si>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</si>
  <si>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</si>
  <si>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</si>
  <si>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</si>
  <si>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</si>
  <si>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</si>
  <si>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</si>
  <si>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</si>
  <si>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</si>
  <si>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</si>
  <si>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</si>
  <si>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</si>
  <si>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</si>
  <si>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</si>
  <si>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</si>
  <si>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</si>
  <si>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</si>
  <si>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</si>
  <si>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</si>
  <si>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</si>
  <si>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</si>
  <si>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</si>
  <si>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</si>
  <si>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</si>
  <si>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</si>
  <si>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</si>
  <si>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</si>
  <si>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</si>
  <si>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</si>
  <si>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</si>
  <si>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</si>
  <si>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</si>
  <si>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</si>
  <si>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</si>
  <si>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</si>
  <si>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</si>
  <si>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</si>
  <si>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</si>
  <si>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</si>
  <si>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</si>
  <si>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</si>
  <si>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</si>
  <si>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</si>
  <si>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</si>
  <si>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</si>
  <si>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</si>
  <si>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</si>
  <si>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</si>
  <si>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</si>
  <si>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</si>
  <si>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</si>
  <si>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</si>
  <si>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</si>
  <si>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</si>
  <si>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</si>
  <si>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</si>
  <si>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</si>
  <si>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</si>
  <si>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</si>
  <si>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</si>
  <si>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</si>
  <si>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</si>
  <si>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</si>
  <si>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</si>
  <si>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</si>
  <si>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</si>
  <si>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</si>
  <si>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</si>
  <si>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</si>
  <si>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</si>
  <si>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</si>
  <si>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</si>
  <si>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</si>
  <si>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</si>
  <si>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</si>
  <si>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</si>
  <si>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</si>
  <si>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</si>
  <si>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</si>
  <si>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</si>
  <si>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</si>
  <si>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</si>
  <si>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</si>
  <si>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</si>
  <si>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</si>
  <si>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</si>
  <si>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</si>
  <si>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</si>
  <si>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</si>
  <si>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</si>
  <si>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</si>
  <si>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</si>
  <si>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</si>
  <si>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</si>
  <si>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</si>
  <si>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</si>
  <si>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</si>
  <si>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</si>
  <si>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</si>
  <si>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</si>
  <si>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</si>
  <si>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</si>
  <si>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</si>
  <si>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</si>
  <si>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</si>
  <si>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</si>
  <si>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</si>
  <si>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</si>
  <si>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</si>
  <si>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</si>
  <si>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</si>
  <si>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</si>
  <si>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</si>
  <si>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</si>
  <si>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</si>
  <si>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</si>
  <si>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</si>
  <si>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</si>
  <si>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</si>
  <si>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</si>
  <si>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</si>
  <si>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</si>
  <si>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</si>
  <si>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</si>
  <si>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</si>
  <si>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</si>
  <si>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</si>
  <si>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</si>
  <si>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</si>
  <si>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</si>
  <si>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</si>
  <si>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</si>
  <si>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</si>
  <si>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</si>
  <si>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</si>
  <si>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</si>
  <si>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</si>
  <si>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</si>
  <si>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</si>
  <si>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</si>
  <si>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</si>
  <si>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</si>
  <si>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</si>
  <si>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</si>
  <si>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</si>
  <si>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</si>
  <si>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</si>
  <si>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</si>
  <si>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</si>
  <si>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</si>
  <si>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</si>
  <si>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</si>
  <si>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</si>
  <si>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</si>
  <si>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</si>
  <si>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</si>
  <si>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</si>
  <si>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</si>
  <si>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</si>
  <si>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</si>
  <si>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</si>
  <si>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</si>
  <si>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</si>
  <si>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</si>
  <si>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</si>
  <si>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</si>
  <si>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</si>
  <si>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</si>
  <si>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</si>
  <si>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</si>
  <si>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</si>
  <si>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</si>
  <si>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</si>
  <si>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</si>
  <si>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</si>
  <si>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</si>
  <si>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</si>
  <si>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</si>
  <si>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</si>
  <si>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</si>
  <si>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</si>
  <si>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</si>
  <si>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</si>
  <si>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</si>
  <si>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</si>
  <si>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</si>
  <si>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</si>
  <si>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</si>
  <si>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</si>
  <si>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</si>
  <si>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</si>
  <si>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</si>
  <si>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</si>
  <si>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</si>
  <si>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</si>
  <si>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</si>
  <si>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</si>
  <si>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</si>
  <si>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</si>
  <si>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</si>
  <si>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</si>
  <si>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</si>
  <si>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</si>
  <si>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</si>
  <si>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</si>
  <si>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</si>
  <si>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</si>
  <si>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</si>
  <si>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</si>
  <si>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</si>
  <si>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</si>
  <si>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</si>
  <si>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</si>
  <si>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</si>
  <si>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</si>
  <si>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</si>
  <si>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</si>
  <si>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</si>
  <si>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</si>
  <si>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</si>
  <si>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</si>
  <si>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</si>
  <si>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</si>
  <si>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</si>
  <si>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</si>
  <si>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</si>
  <si>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</si>
  <si>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</si>
  <si>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</si>
  <si>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</si>
  <si>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</si>
  <si>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</si>
  <si>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</si>
  <si>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</si>
  <si>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</si>
  <si>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</si>
  <si>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</si>
  <si>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</si>
  <si>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</si>
  <si>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</si>
  <si>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</si>
  <si>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</si>
  <si>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</si>
  <si>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</si>
  <si>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</si>
  <si>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</si>
  <si>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</si>
  <si>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</si>
  <si>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</si>
  <si>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</si>
  <si>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</si>
  <si>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</si>
  <si>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</si>
  <si>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</si>
  <si>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</si>
  <si>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</si>
  <si>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</si>
  <si>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</si>
  <si>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</si>
  <si>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</si>
  <si>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</si>
  <si>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</si>
  <si>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</si>
  <si>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</si>
  <si>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</si>
  <si>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</si>
  <si>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</si>
  <si>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</si>
  <si>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</si>
  <si>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</si>
  <si>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</si>
  <si>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</si>
  <si>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</si>
  <si>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</si>
  <si>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</si>
  <si>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</si>
  <si>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</si>
  <si>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</si>
  <si>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</si>
  <si>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</si>
  <si>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</si>
  <si>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</si>
  <si>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</si>
  <si>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</si>
  <si>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</si>
  <si>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</si>
  <si>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</si>
  <si>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</si>
  <si>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</si>
  <si>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</si>
  <si>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</si>
  <si>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</si>
  <si>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</si>
  <si>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</si>
  <si>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</si>
  <si>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</si>
  <si>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</si>
  <si>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</si>
  <si>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</si>
  <si>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</si>
  <si>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</si>
  <si>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</si>
  <si>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</si>
  <si>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</si>
  <si>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</si>
  <si>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</si>
  <si>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</si>
  <si>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</si>
  <si>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</si>
  <si>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</si>
  <si>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</si>
  <si>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</si>
  <si>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</si>
  <si>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</si>
  <si>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</si>
  <si>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</si>
  <si>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</si>
  <si>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</si>
  <si>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</si>
  <si>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</si>
  <si>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</si>
  <si>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</si>
  <si>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</si>
  <si>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</si>
  <si>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</si>
  <si>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</si>
  <si>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</si>
  <si>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</si>
  <si>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</si>
  <si>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</si>
  <si>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</si>
  <si>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</si>
  <si>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</si>
  <si>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</si>
  <si>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</si>
  <si>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</si>
  <si>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</si>
  <si>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</si>
  <si>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</si>
  <si>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</si>
  <si>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</si>
  <si>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</si>
  <si>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</si>
  <si>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</si>
  <si>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</si>
  <si>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</si>
  <si>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</si>
  <si>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</si>
  <si>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</si>
  <si>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</si>
  <si>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</si>
  <si>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</si>
  <si>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</si>
  <si>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</si>
  <si>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</si>
  <si>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</si>
  <si>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</si>
  <si>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</si>
  <si>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</si>
  <si>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</si>
  <si>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</si>
  <si>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</si>
  <si>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</si>
  <si>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</si>
  <si>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</si>
  <si>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</si>
  <si>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</si>
  <si>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</si>
  <si>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</si>
  <si>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</si>
  <si>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</si>
  <si>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</si>
  <si>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</si>
  <si>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</si>
  <si>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</si>
  <si>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</si>
  <si>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</si>
  <si>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</si>
  <si>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</si>
  <si>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</si>
  <si>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</si>
  <si>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</si>
  <si>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</si>
  <si>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</si>
  <si>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</si>
  <si>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</si>
  <si>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</si>
  <si>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</si>
  <si>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</si>
  <si>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</si>
  <si>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</si>
  <si>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</si>
  <si>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</si>
  <si>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</si>
  <si>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</si>
  <si>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</si>
  <si>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</si>
  <si>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</si>
  <si>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</si>
  <si>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</si>
  <si>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</si>
  <si>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</si>
  <si>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</si>
  <si>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</si>
  <si>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</si>
  <si>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</si>
  <si>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</si>
  <si>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</si>
  <si>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</si>
  <si>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</si>
  <si>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</si>
  <si>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</si>
  <si>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</si>
  <si>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</si>
  <si>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</si>
  <si>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</si>
  <si>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</si>
  <si>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</si>
  <si>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</si>
  <si>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</si>
  <si>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</si>
  <si>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</si>
  <si>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</si>
  <si>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</si>
  <si>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</si>
  <si>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</si>
  <si>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</si>
  <si>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</si>
  <si>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</si>
  <si>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</si>
  <si>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</si>
  <si>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</si>
  <si>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</si>
  <si>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</si>
  <si>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</si>
  <si>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</si>
  <si>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</si>
  <si>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</si>
  <si>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</si>
  <si>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</si>
  <si>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</si>
  <si>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</si>
  <si>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</si>
  <si>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</si>
  <si>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</si>
  <si>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</si>
  <si>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</si>
  <si>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</si>
  <si>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</si>
  <si>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</si>
  <si>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</si>
  <si>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</si>
  <si>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</si>
  <si>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</si>
  <si>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</si>
  <si>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</si>
  <si>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</si>
  <si>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</si>
  <si>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</si>
  <si>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</si>
  <si>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</si>
  <si>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</si>
  <si>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</si>
  <si>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</si>
  <si>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</si>
  <si>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</si>
  <si>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</si>
  <si>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</si>
  <si>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</si>
  <si>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</si>
  <si>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</si>
  <si>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</si>
  <si>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</si>
  <si>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</si>
  <si>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</si>
  <si>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</si>
  <si>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</si>
  <si>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</si>
  <si>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</si>
  <si>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</si>
  <si>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</si>
  <si>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</si>
  <si>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</si>
  <si>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</si>
  <si>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</si>
  <si>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</si>
  <si>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</si>
  <si>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</si>
  <si>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</si>
  <si>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</si>
  <si>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</si>
  <si>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</si>
  <si>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</si>
  <si>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</si>
  <si>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</si>
  <si>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</si>
  <si>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</si>
  <si>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</si>
  <si>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</si>
  <si>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</si>
  <si>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</si>
  <si>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</si>
  <si>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</si>
  <si>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</si>
  <si>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</si>
  <si>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</si>
  <si>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</si>
  <si>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</si>
  <si>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</si>
  <si>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</si>
  <si>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</si>
  <si>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</si>
  <si>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</si>
  <si>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</si>
  <si>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</si>
  <si>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</si>
  <si>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</si>
  <si>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</si>
  <si>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</si>
  <si>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</si>
  <si>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</si>
  <si>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</si>
  <si>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</si>
  <si>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</si>
  <si>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</si>
  <si>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</si>
  <si>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</si>
  <si>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</si>
  <si>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</si>
  <si>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</si>
  <si>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Oct-02-2017 08:34</t>
  </si>
  <si>
    <t>2017:Oct</t>
  </si>
  <si>
    <t>Dec-08-2017 08:30</t>
  </si>
  <si>
    <t>Nov-2017</t>
  </si>
  <si>
    <t>2017:Nov</t>
  </si>
  <si>
    <t>Dec-08-2017 08:31</t>
  </si>
  <si>
    <t>Dec-01-2017 08:33</t>
  </si>
  <si>
    <t>Dec-21-2017 08:38</t>
  </si>
  <si>
    <t>Dec-21-2017 08:30</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</si>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</sst>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Fiscal_impact_122117!$D$2:$D$72</c:f>
              <c:numCache>
                <c:formatCode>0.00</c:formatCode>
                <c:ptCount val="71"/>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0.13359482480363077</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Fiscal_impact_122117!$C$2:$C$72</c:f>
              <c:numCache>
                <c:formatCode>General</c:formatCode>
                <c:ptCount val="71"/>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Fiscal_impact_122117!$A$2:$A$71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Fiscal_impact_122117!$B$2:$B$72</c:f>
              <c:numCache>
                <c:formatCode>0.00</c:formatCode>
                <c:ptCount val="71"/>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Fiscal_impact_122117!$E$2:$E$72</c:f>
              <c:numCache>
                <c:formatCode>0.00</c:formatCode>
                <c:ptCount val="71"/>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Fiscal_impact_122117!$F$2:$F$72</c:f>
              <c:numCache>
                <c:formatCode>0.00</c:formatCode>
                <c:ptCount val="71"/>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Fiscal_impact_122117!$G$2:$G$72</c:f>
              <c:numCache>
                <c:formatCode>0.00</c:formatCode>
                <c:ptCount val="71"/>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1.359482480363077E-2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Fiscal_impact_122117!$A$2:$A$71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Fiscal_impact_122117!$C$2:$C$72</c:f>
              <c:numCache>
                <c:formatCode>General</c:formatCode>
                <c:ptCount val="71"/>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Fiscal_impact_122117!$A$2:$A$70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Fiscal_impact_122117!$B$2:$B$72</c:f>
              <c:numCache>
                <c:formatCode>0.00</c:formatCode>
                <c:ptCount val="71"/>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4.7856919134863105E-2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B42" sqref="B42"/>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P175" activePane="bottomRight" state="frozen"/>
      <selection pane="topRight" activeCell="C1" sqref="C1"/>
      <selection pane="bottomLeft" activeCell="A7" sqref="A7"/>
      <selection pane="bottomRight" activeCell="U4" sqref="U4"/>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603</v>
      </c>
      <c r="D6" t="s">
        <v>603</v>
      </c>
      <c r="E6" t="s">
        <v>603</v>
      </c>
      <c r="F6" t="s">
        <v>603</v>
      </c>
      <c r="G6" t="s">
        <v>603</v>
      </c>
      <c r="H6" t="s">
        <v>603</v>
      </c>
      <c r="I6" t="s">
        <v>603</v>
      </c>
      <c r="J6" t="s">
        <v>603</v>
      </c>
      <c r="K6" t="s">
        <v>604</v>
      </c>
      <c r="L6" t="s">
        <v>604</v>
      </c>
      <c r="M6" t="s">
        <v>604</v>
      </c>
      <c r="N6" t="s">
        <v>603</v>
      </c>
      <c r="O6" t="s">
        <v>604</v>
      </c>
      <c r="P6" t="s">
        <v>604</v>
      </c>
      <c r="Q6" t="s">
        <v>589</v>
      </c>
      <c r="R6" t="s">
        <v>603</v>
      </c>
      <c r="S6" t="s">
        <v>596</v>
      </c>
      <c r="T6" t="s">
        <v>604</v>
      </c>
      <c r="U6" s="58" t="s">
        <v>604</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2046.4</v>
      </c>
      <c r="G197" s="5">
        <v>1331.4</v>
      </c>
      <c r="H197" s="5">
        <v>463.7</v>
      </c>
      <c r="I197" s="5">
        <v>76.5</v>
      </c>
      <c r="J197" s="5">
        <v>1311.5</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U198" s="58"/>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1311.5</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2046.4</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463.7</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4689.3</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387.2</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t="e">
        <f ca="1">IF(ISERROR(INDIRECT(ADDRESS(ROW(GL32),COLUMN(GL32)-3))),"n/a",IF(ISNUMBER(INDIRECT(ADDRESS(ROW(GL32),COLUMN(GL32)-3))),Calculations!$C$3*AVERAGE(GI32:GL32),"n/a"))</f>
        <v>#N/A</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t="e">
        <f ca="1">IF(ISERROR(INDIRECT(ADDRESS(ROW(GL33),COLUMN(GL33)-3))),"n/a",IF(ISNUMBER(INDIRECT(ADDRESS(ROW(GL33),COLUMN(GL33)-3))),Calculations!$C$4*AVERAGE(GI33:GL33),"n/a"))</f>
        <v>#N/A</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-2743.8780000000002</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-151.06666666666663</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-400.2313333333334</v>
      </c>
      <c r="GL45" t="e">
        <f t="shared" ca="1" si="60"/>
        <v>#N/A</v>
      </c>
      <c r="GM45" t="e">
        <f t="shared" ca="1" si="60"/>
        <v>#N/A</v>
      </c>
      <c r="GN45" t="e">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-355.15190236601512</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12271.751902366015</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2.1438873396837366</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1.9741251503502255E-2</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1.359482480363077E-2</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0.13359482480363077</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4.7856919134863105E-2</v>
      </c>
      <c r="GL67" s="6">
        <f t="shared" ref="GL67" ca="1" si="212">IF(ISTEXT(GI59), "n/a", AVERAGE(GI59:GL59))</f>
        <v>3.9798082079814896E-2</v>
      </c>
      <c r="GM67" s="6">
        <f t="shared" ref="GM67" ca="1" si="213">IF(ISTEXT(GJ59), "n/a", AVERAGE(GJ59:GM59))</f>
        <v>7.1290159564550981E-2</v>
      </c>
      <c r="GN67" s="6">
        <f t="shared" ref="GN67" ca="1" si="214">IF(ISTEXT(GK59), "n/a", AVERAGE(GK59:GN59))</f>
        <v>0.13359482480363077</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0.27117966502431851</v>
      </c>
      <c r="GM68" s="6">
        <f t="shared" ref="GM68" si="241">IF(ISTEXT(GJ63), "n/a", AVERAGE(GJ63:GM63))</f>
        <v>0.27352224001570935</v>
      </c>
      <c r="GN68" s="6">
        <f t="shared" ref="GN68" si="242">IF(ISTEXT(GK63), "n/a", AVERAGE(GK63:GN63))</f>
        <v>0.27478842940382353</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-0.22162921491105259</v>
      </c>
      <c r="GL69" s="6">
        <f t="shared" ca="1" si="258"/>
        <v>-0.23138158294450362</v>
      </c>
      <c r="GM69" s="6">
        <f t="shared" ca="1" si="258"/>
        <v>-0.20223208045115837</v>
      </c>
      <c r="GN69" s="6">
        <f t="shared" ca="1" si="258"/>
        <v>-0.14119360460019276</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-0.41263945390946971</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32" zoomScale="175" zoomScaleNormal="100" zoomScaleSheetLayoutView="175" zoomScalePageLayoutView="85" workbookViewId="0">
      <selection activeCell="K44" sqref="K44"/>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605</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workbookViewId="0">
      <pane ySplit="1" topLeftCell="A53" activePane="bottomLeft" state="frozen"/>
      <selection pane="bottomLeft" activeCell="S68" sqref="S68"/>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MATCH(Fiscal_impact_122117!$A2, Calculations!$9:$9, 0))</f>
        <v>0.20857714517999645</v>
      </c>
      <c r="C2" s="66">
        <f>INDEX(Calculations!$1:$80, MATCH("RecessionDummy", Calculations!$B:$B, 0), MATCH(Fiscal_impact_122117!$A2, Calculations!$9:$9, 0))</f>
        <v>0</v>
      </c>
      <c r="D2" s="65">
        <f ca="1">INDEX(Calculations!$1:$80, MATCH("Fiscal_Impact_bars", Calculations!$B:$B, 0), MATCH(Fiscal_impact_122117!$A2,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MATCH(Fiscal_impact_122117!$A3, Calculations!$9:$9, 0))</f>
        <v>0.31188385901110699</v>
      </c>
      <c r="C3" s="66">
        <f>INDEX(Calculations!$1:$80, MATCH("RecessionDummy", Calculations!$B:$B, 0), MATCH(Fiscal_impact_122117!$A3, Calculations!$9:$9, 0))</f>
        <v>0</v>
      </c>
      <c r="D3" s="65">
        <f ca="1">INDEX(Calculations!$1:$80, MATCH("Fiscal_Impact_bars", Calculations!$B:$B, 0), MATCH(Fiscal_impact_122117!$A3,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MATCH(Fiscal_impact_122117!$A4, Calculations!$9:$9, 0))</f>
        <v>0.10059776893960075</v>
      </c>
      <c r="C4" s="66">
        <f>INDEX(Calculations!$1:$80, MATCH("RecessionDummy", Calculations!$B:$B, 0), MATCH(Fiscal_impact_122117!$A4, Calculations!$9:$9, 0))</f>
        <v>0</v>
      </c>
      <c r="D4" s="65">
        <f ca="1">INDEX(Calculations!$1:$80, MATCH("Fiscal_Impact_bars", Calculations!$B:$B, 0), MATCH(Fiscal_impact_122117!$A4,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MATCH(Fiscal_impact_122117!$A5, Calculations!$9:$9, 0))</f>
        <v>-6.5715868074283923E-2</v>
      </c>
      <c r="C5" s="66">
        <f>INDEX(Calculations!$1:$80, MATCH("RecessionDummy", Calculations!$B:$B, 0), MATCH(Fiscal_impact_122117!$A5, Calculations!$9:$9, 0))</f>
        <v>0</v>
      </c>
      <c r="D5" s="65">
        <f ca="1">INDEX(Calculations!$1:$80, MATCH("Fiscal_Impact_bars", Calculations!$B:$B, 0), MATCH(Fiscal_impact_122117!$A5,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MATCH(Fiscal_impact_122117!$A6, Calculations!$9:$9, 0))</f>
        <v>0.44678496957222402</v>
      </c>
      <c r="C6" s="66">
        <f>INDEX(Calculations!$1:$80, MATCH("RecessionDummy", Calculations!$B:$B, 0), MATCH(Fiscal_impact_122117!$A6, Calculations!$9:$9, 0))</f>
        <v>0</v>
      </c>
      <c r="D6" s="65">
        <f ca="1">INDEX(Calculations!$1:$80, MATCH("Fiscal_Impact_bars", Calculations!$B:$B, 0), MATCH(Fiscal_impact_122117!$A6,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MATCH(Fiscal_impact_122117!$A7, Calculations!$9:$9, 0))</f>
        <v>0.66691444939497502</v>
      </c>
      <c r="C7" s="66">
        <f>INDEX(Calculations!$1:$80, MATCH("RecessionDummy", Calculations!$B:$B, 0), MATCH(Fiscal_impact_122117!$A7, Calculations!$9:$9, 0))</f>
        <v>1</v>
      </c>
      <c r="D7" s="65">
        <f ca="1">INDEX(Calculations!$1:$80, MATCH("Fiscal_Impact_bars", Calculations!$B:$B, 0), MATCH(Fiscal_impact_122117!$A7,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MATCH(Fiscal_impact_122117!$A8, Calculations!$9:$9, 0))</f>
        <v>0.96230301496999315</v>
      </c>
      <c r="C8" s="66">
        <f>INDEX(Calculations!$1:$80, MATCH("RecessionDummy", Calculations!$B:$B, 0), MATCH(Fiscal_impact_122117!$A8, Calculations!$9:$9, 0))</f>
        <v>1</v>
      </c>
      <c r="D8" s="65">
        <f ca="1">INDEX(Calculations!$1:$80, MATCH("Fiscal_Impact_bars", Calculations!$B:$B, 0), MATCH(Fiscal_impact_122117!$A8,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MATCH(Fiscal_impact_122117!$A9, Calculations!$9:$9, 0))</f>
        <v>1.481600424851605</v>
      </c>
      <c r="C9" s="66">
        <f>INDEX(Calculations!$1:$80, MATCH("RecessionDummy", Calculations!$B:$B, 0), MATCH(Fiscal_impact_122117!$A9, Calculations!$9:$9, 0))</f>
        <v>1</v>
      </c>
      <c r="D9" s="65">
        <f ca="1">INDEX(Calculations!$1:$80, MATCH("Fiscal_Impact_bars", Calculations!$B:$B, 0), MATCH(Fiscal_impact_122117!$A9,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MATCH(Fiscal_impact_122117!$A10, Calculations!$9:$9, 0))</f>
        <v>1.7761412580347715</v>
      </c>
      <c r="C10" s="66">
        <f>INDEX(Calculations!$1:$80, MATCH("RecessionDummy", Calculations!$B:$B, 0), MATCH(Fiscal_impact_122117!$A10, Calculations!$9:$9, 0))</f>
        <v>0</v>
      </c>
      <c r="D10" s="65">
        <f ca="1">INDEX(Calculations!$1:$80, MATCH("Fiscal_Impact_bars", Calculations!$B:$B, 0), MATCH(Fiscal_impact_122117!$A10,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MATCH(Fiscal_impact_122117!$A11, Calculations!$9:$9, 0))</f>
        <v>1.9861841933983702</v>
      </c>
      <c r="C11" s="66">
        <f>INDEX(Calculations!$1:$80, MATCH("RecessionDummy", Calculations!$B:$B, 0), MATCH(Fiscal_impact_122117!$A11, Calculations!$9:$9, 0))</f>
        <v>0</v>
      </c>
      <c r="D11" s="65">
        <f ca="1">INDEX(Calculations!$1:$80, MATCH("Fiscal_Impact_bars", Calculations!$B:$B, 0), MATCH(Fiscal_impact_122117!$A11,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MATCH(Fiscal_impact_122117!$A12, Calculations!$9:$9, 0))</f>
        <v>2.2221236302194836</v>
      </c>
      <c r="C12" s="66">
        <f>INDEX(Calculations!$1:$80, MATCH("RecessionDummy", Calculations!$B:$B, 0), MATCH(Fiscal_impact_122117!$A12, Calculations!$9:$9, 0))</f>
        <v>0</v>
      </c>
      <c r="D12" s="65">
        <f ca="1">INDEX(Calculations!$1:$80, MATCH("Fiscal_Impact_bars", Calculations!$B:$B, 0), MATCH(Fiscal_impact_122117!$A12,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MATCH(Fiscal_impact_122117!$A13, Calculations!$9:$9, 0))</f>
        <v>2.0526952299733021</v>
      </c>
      <c r="C13" s="66">
        <f>INDEX(Calculations!$1:$80, MATCH("RecessionDummy", Calculations!$B:$B, 0), MATCH(Fiscal_impact_122117!$A13, Calculations!$9:$9, 0))</f>
        <v>0</v>
      </c>
      <c r="D13" s="65">
        <f ca="1">INDEX(Calculations!$1:$80, MATCH("Fiscal_Impact_bars", Calculations!$B:$B, 0), MATCH(Fiscal_impact_122117!$A13,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MATCH(Fiscal_impact_122117!$A14, Calculations!$9:$9, 0))</f>
        <v>1.718304776395863</v>
      </c>
      <c r="C14" s="66">
        <f>INDEX(Calculations!$1:$80, MATCH("RecessionDummy", Calculations!$B:$B, 0), MATCH(Fiscal_impact_122117!$A14, Calculations!$9:$9, 0))</f>
        <v>0</v>
      </c>
      <c r="D14" s="65">
        <f ca="1">INDEX(Calculations!$1:$80, MATCH("Fiscal_Impact_bars", Calculations!$B:$B, 0), MATCH(Fiscal_impact_122117!$A14,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MATCH(Fiscal_impact_122117!$A15, Calculations!$9:$9, 0))</f>
        <v>1.7084047167032321</v>
      </c>
      <c r="C15" s="66">
        <f>INDEX(Calculations!$1:$80, MATCH("RecessionDummy", Calculations!$B:$B, 0), MATCH(Fiscal_impact_122117!$A15, Calculations!$9:$9, 0))</f>
        <v>0</v>
      </c>
      <c r="D15" s="65">
        <f ca="1">INDEX(Calculations!$1:$80, MATCH("Fiscal_Impact_bars", Calculations!$B:$B, 0), MATCH(Fiscal_impact_122117!$A15,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MATCH(Fiscal_impact_122117!$A16, Calculations!$9:$9, 0))</f>
        <v>1.4828270665562828</v>
      </c>
      <c r="C16" s="66">
        <f>INDEX(Calculations!$1:$80, MATCH("RecessionDummy", Calculations!$B:$B, 0), MATCH(Fiscal_impact_122117!$A16, Calculations!$9:$9, 0))</f>
        <v>0</v>
      </c>
      <c r="D16" s="65">
        <f ca="1">INDEX(Calculations!$1:$80, MATCH("Fiscal_Impact_bars", Calculations!$B:$B, 0), MATCH(Fiscal_impact_122117!$A16,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MATCH(Fiscal_impact_122117!$A17, Calculations!$9:$9, 0))</f>
        <v>1.3448213769741721</v>
      </c>
      <c r="C17" s="66">
        <f>INDEX(Calculations!$1:$80, MATCH("RecessionDummy", Calculations!$B:$B, 0), MATCH(Fiscal_impact_122117!$A17, Calculations!$9:$9, 0))</f>
        <v>0</v>
      </c>
      <c r="D17" s="65">
        <f ca="1">INDEX(Calculations!$1:$80, MATCH("Fiscal_Impact_bars", Calculations!$B:$B, 0), MATCH(Fiscal_impact_122117!$A17,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MATCH(Fiscal_impact_122117!$A18, Calculations!$9:$9, 0))</f>
        <v>1.2574315674823606</v>
      </c>
      <c r="C18" s="66">
        <f>INDEX(Calculations!$1:$80, MATCH("RecessionDummy", Calculations!$B:$B, 0), MATCH(Fiscal_impact_122117!$A18, Calculations!$9:$9, 0))</f>
        <v>0</v>
      </c>
      <c r="D18" s="65">
        <f ca="1">INDEX(Calculations!$1:$80, MATCH("Fiscal_Impact_bars", Calculations!$B:$B, 0), MATCH(Fiscal_impact_122117!$A18,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MATCH(Fiscal_impact_122117!$A19, Calculations!$9:$9, 0))</f>
        <v>0.86961740958671574</v>
      </c>
      <c r="C19" s="66">
        <f>INDEX(Calculations!$1:$80, MATCH("RecessionDummy", Calculations!$B:$B, 0), MATCH(Fiscal_impact_122117!$A19, Calculations!$9:$9, 0))</f>
        <v>0</v>
      </c>
      <c r="D19" s="65">
        <f ca="1">INDEX(Calculations!$1:$80, MATCH("Fiscal_Impact_bars", Calculations!$B:$B, 0), MATCH(Fiscal_impact_122117!$A19,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MATCH(Fiscal_impact_122117!$A20, Calculations!$9:$9, 0))</f>
        <v>0.68843225129400476</v>
      </c>
      <c r="C20" s="66">
        <f>INDEX(Calculations!$1:$80, MATCH("RecessionDummy", Calculations!$B:$B, 0), MATCH(Fiscal_impact_122117!$A20, Calculations!$9:$9, 0))</f>
        <v>0</v>
      </c>
      <c r="D20" s="65">
        <f ca="1">INDEX(Calculations!$1:$80, MATCH("Fiscal_Impact_bars", Calculations!$B:$B, 0), MATCH(Fiscal_impact_122117!$A20,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MATCH(Fiscal_impact_122117!$A21, Calculations!$9:$9, 0))</f>
        <v>0.33712429368125152</v>
      </c>
      <c r="C21" s="66">
        <f>INDEX(Calculations!$1:$80, MATCH("RecessionDummy", Calculations!$B:$B, 0), MATCH(Fiscal_impact_122117!$A21, Calculations!$9:$9, 0))</f>
        <v>0</v>
      </c>
      <c r="D21" s="65">
        <f ca="1">INDEX(Calculations!$1:$80, MATCH("Fiscal_Impact_bars", Calculations!$B:$B, 0), MATCH(Fiscal_impact_122117!$A21,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MATCH(Fiscal_impact_122117!$A22, Calculations!$9:$9, 0))</f>
        <v>0.11899890966049499</v>
      </c>
      <c r="C22" s="66">
        <f>INDEX(Calculations!$1:$80, MATCH("RecessionDummy", Calculations!$B:$B, 0), MATCH(Fiscal_impact_122117!$A22, Calculations!$9:$9, 0))</f>
        <v>0</v>
      </c>
      <c r="D22" s="65">
        <f ca="1">INDEX(Calculations!$1:$80, MATCH("Fiscal_Impact_bars", Calculations!$B:$B, 0), MATCH(Fiscal_impact_122117!$A22,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MATCH(Fiscal_impact_122117!$A23, Calculations!$9:$9, 0))</f>
        <v>-0.14286962152562835</v>
      </c>
      <c r="C23" s="66">
        <f>INDEX(Calculations!$1:$80, MATCH("RecessionDummy", Calculations!$B:$B, 0), MATCH(Fiscal_impact_122117!$A23, Calculations!$9:$9, 0))</f>
        <v>0</v>
      </c>
      <c r="D23" s="65">
        <f ca="1">INDEX(Calculations!$1:$80, MATCH("Fiscal_Impact_bars", Calculations!$B:$B, 0), MATCH(Fiscal_impact_122117!$A23,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MATCH(Fiscal_impact_122117!$A24, Calculations!$9:$9, 0))</f>
        <v>-0.17186514143648385</v>
      </c>
      <c r="C24" s="66">
        <f>INDEX(Calculations!$1:$80, MATCH("RecessionDummy", Calculations!$B:$B, 0), MATCH(Fiscal_impact_122117!$A24, Calculations!$9:$9, 0))</f>
        <v>0</v>
      </c>
      <c r="D24" s="65">
        <f ca="1">INDEX(Calculations!$1:$80, MATCH("Fiscal_Impact_bars", Calculations!$B:$B, 0), MATCH(Fiscal_impact_122117!$A24,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MATCH(Fiscal_impact_122117!$A25, Calculations!$9:$9, 0))</f>
        <v>-0.2788978543909264</v>
      </c>
      <c r="C25" s="66">
        <f>INDEX(Calculations!$1:$80, MATCH("RecessionDummy", Calculations!$B:$B, 0), MATCH(Fiscal_impact_122117!$A25, Calculations!$9:$9, 0))</f>
        <v>0</v>
      </c>
      <c r="D25" s="65">
        <f ca="1">INDEX(Calculations!$1:$80, MATCH("Fiscal_Impact_bars", Calculations!$B:$B, 0), MATCH(Fiscal_impact_122117!$A25,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MATCH(Fiscal_impact_122117!$A26, Calculations!$9:$9, 0))</f>
        <v>-0.1926483113139113</v>
      </c>
      <c r="C26" s="66">
        <f>INDEX(Calculations!$1:$80, MATCH("RecessionDummy", Calculations!$B:$B, 0), MATCH(Fiscal_impact_122117!$A26, Calculations!$9:$9, 0))</f>
        <v>0</v>
      </c>
      <c r="D26" s="65">
        <f ca="1">INDEX(Calculations!$1:$80, MATCH("Fiscal_Impact_bars", Calculations!$B:$B, 0), MATCH(Fiscal_impact_122117!$A26,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MATCH(Fiscal_impact_122117!$A27, Calculations!$9:$9, 0))</f>
        <v>-0.20236469663777237</v>
      </c>
      <c r="C27" s="66">
        <f>INDEX(Calculations!$1:$80, MATCH("RecessionDummy", Calculations!$B:$B, 0), MATCH(Fiscal_impact_122117!$A27, Calculations!$9:$9, 0))</f>
        <v>0</v>
      </c>
      <c r="D27" s="65">
        <f ca="1">INDEX(Calculations!$1:$80, MATCH("Fiscal_Impact_bars", Calculations!$B:$B, 0), MATCH(Fiscal_impact_122117!$A27,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MATCH(Fiscal_impact_122117!$A28, Calculations!$9:$9, 0))</f>
        <v>-0.27972316089594917</v>
      </c>
      <c r="C28" s="66">
        <f>INDEX(Calculations!$1:$80, MATCH("RecessionDummy", Calculations!$B:$B, 0), MATCH(Fiscal_impact_122117!$A28, Calculations!$9:$9, 0))</f>
        <v>0</v>
      </c>
      <c r="D28" s="65">
        <f ca="1">INDEX(Calculations!$1:$80, MATCH("Fiscal_Impact_bars", Calculations!$B:$B, 0), MATCH(Fiscal_impact_122117!$A28,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MATCH(Fiscal_impact_122117!$A29, Calculations!$9:$9, 0))</f>
        <v>-6.0091867897963405E-2</v>
      </c>
      <c r="C29" s="66">
        <f>INDEX(Calculations!$1:$80, MATCH("RecessionDummy", Calculations!$B:$B, 0), MATCH(Fiscal_impact_122117!$A29, Calculations!$9:$9, 0))</f>
        <v>0</v>
      </c>
      <c r="D29" s="65">
        <f ca="1">INDEX(Calculations!$1:$80, MATCH("Fiscal_Impact_bars", Calculations!$B:$B, 0), MATCH(Fiscal_impact_122117!$A29,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MATCH(Fiscal_impact_122117!$A30, Calculations!$9:$9, 0))</f>
        <v>-0.19241227468730299</v>
      </c>
      <c r="C30" s="66">
        <f>INDEX(Calculations!$1:$80, MATCH("RecessionDummy", Calculations!$B:$B, 0), MATCH(Fiscal_impact_122117!$A30, Calculations!$9:$9, 0))</f>
        <v>0</v>
      </c>
      <c r="D30" s="65">
        <f ca="1">INDEX(Calculations!$1:$80, MATCH("Fiscal_Impact_bars", Calculations!$B:$B, 0), MATCH(Fiscal_impact_122117!$A30,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MATCH(Fiscal_impact_122117!$A31, Calculations!$9:$9, 0))</f>
        <v>-3.5871447839165141E-2</v>
      </c>
      <c r="C31" s="66">
        <f>INDEX(Calculations!$1:$80, MATCH("RecessionDummy", Calculations!$B:$B, 0), MATCH(Fiscal_impact_122117!$A31, Calculations!$9:$9, 0))</f>
        <v>0</v>
      </c>
      <c r="D31" s="65">
        <f ca="1">INDEX(Calculations!$1:$80, MATCH("Fiscal_Impact_bars", Calculations!$B:$B, 0), MATCH(Fiscal_impact_122117!$A31,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MATCH(Fiscal_impact_122117!$A32, Calculations!$9:$9, 0))</f>
        <v>9.6429143533644596E-2</v>
      </c>
      <c r="C32" s="66">
        <f>INDEX(Calculations!$1:$80, MATCH("RecessionDummy", Calculations!$B:$B, 0), MATCH(Fiscal_impact_122117!$A32, Calculations!$9:$9, 0))</f>
        <v>0</v>
      </c>
      <c r="D32" s="65">
        <f ca="1">INDEX(Calculations!$1:$80, MATCH("Fiscal_Impact_bars", Calculations!$B:$B, 0), MATCH(Fiscal_impact_122117!$A32,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MATCH(Fiscal_impact_122117!$A33, Calculations!$9:$9, 0))</f>
        <v>0.1569259566203357</v>
      </c>
      <c r="C33" s="66">
        <f>INDEX(Calculations!$1:$80, MATCH("RecessionDummy", Calculations!$B:$B, 0), MATCH(Fiscal_impact_122117!$A33, Calculations!$9:$9, 0))</f>
        <v>0</v>
      </c>
      <c r="D33" s="65">
        <f ca="1">INDEX(Calculations!$1:$80, MATCH("Fiscal_Impact_bars", Calculations!$B:$B, 0), MATCH(Fiscal_impact_122117!$A33,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MATCH(Fiscal_impact_122117!$A34, Calculations!$9:$9, 0))</f>
        <v>0.36606180894782625</v>
      </c>
      <c r="C34" s="66">
        <f>INDEX(Calculations!$1:$80, MATCH("RecessionDummy", Calculations!$B:$B, 0), MATCH(Fiscal_impact_122117!$A34, Calculations!$9:$9, 0))</f>
        <v>1</v>
      </c>
      <c r="D34" s="65">
        <f ca="1">INDEX(Calculations!$1:$80, MATCH("Fiscal_Impact_bars", Calculations!$B:$B, 0), MATCH(Fiscal_impact_122117!$A34,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MATCH(Fiscal_impact_122117!$A35, Calculations!$9:$9, 0))</f>
        <v>0.98744133331774009</v>
      </c>
      <c r="C35" s="66">
        <f>INDEX(Calculations!$1:$80, MATCH("RecessionDummy", Calculations!$B:$B, 0), MATCH(Fiscal_impact_122117!$A35, Calculations!$9:$9, 0))</f>
        <v>1</v>
      </c>
      <c r="D35" s="65">
        <f ca="1">INDEX(Calculations!$1:$80, MATCH("Fiscal_Impact_bars", Calculations!$B:$B, 0), MATCH(Fiscal_impact_122117!$A35,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MATCH(Fiscal_impact_122117!$A36, Calculations!$9:$9, 0))</f>
        <v>1.3886903526417678</v>
      </c>
      <c r="C36" s="66">
        <f>INDEX(Calculations!$1:$80, MATCH("RecessionDummy", Calculations!$B:$B, 0), MATCH(Fiscal_impact_122117!$A36, Calculations!$9:$9, 0))</f>
        <v>1</v>
      </c>
      <c r="D36" s="65">
        <f ca="1">INDEX(Calculations!$1:$80, MATCH("Fiscal_Impact_bars", Calculations!$B:$B, 0), MATCH(Fiscal_impact_122117!$A36,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MATCH(Fiscal_impact_122117!$A37, Calculations!$9:$9, 0))</f>
        <v>1.6171019645826699</v>
      </c>
      <c r="C37" s="66">
        <f>INDEX(Calculations!$1:$80, MATCH("RecessionDummy", Calculations!$B:$B, 0), MATCH(Fiscal_impact_122117!$A37, Calculations!$9:$9, 0))</f>
        <v>1</v>
      </c>
      <c r="D37" s="65">
        <f ca="1">INDEX(Calculations!$1:$80, MATCH("Fiscal_Impact_bars", Calculations!$B:$B, 0), MATCH(Fiscal_impact_122117!$A37,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MATCH(Fiscal_impact_122117!$A38, Calculations!$9:$9, 0))</f>
        <v>2.1625954478134792</v>
      </c>
      <c r="C38" s="66">
        <f>INDEX(Calculations!$1:$80, MATCH("RecessionDummy", Calculations!$B:$B, 0), MATCH(Fiscal_impact_122117!$A38, Calculations!$9:$9, 0))</f>
        <v>1</v>
      </c>
      <c r="D38" s="65">
        <f ca="1">INDEX(Calculations!$1:$80, MATCH("Fiscal_Impact_bars", Calculations!$B:$B, 0), MATCH(Fiscal_impact_122117!$A38,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MATCH(Fiscal_impact_122117!$A39, Calculations!$9:$9, 0))</f>
        <v>2.2241732102894671</v>
      </c>
      <c r="C39" s="66">
        <f>INDEX(Calculations!$1:$80, MATCH("RecessionDummy", Calculations!$B:$B, 0), MATCH(Fiscal_impact_122117!$A39, Calculations!$9:$9, 0))</f>
        <v>1</v>
      </c>
      <c r="D39" s="65">
        <f ca="1">INDEX(Calculations!$1:$80, MATCH("Fiscal_Impact_bars", Calculations!$B:$B, 0), MATCH(Fiscal_impact_122117!$A39,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MATCH(Fiscal_impact_122117!$A40, Calculations!$9:$9, 0))</f>
        <v>2.4520086666560612</v>
      </c>
      <c r="C40" s="66">
        <f>INDEX(Calculations!$1:$80, MATCH("RecessionDummy", Calculations!$B:$B, 0), MATCH(Fiscal_impact_122117!$A40, Calculations!$9:$9, 0))</f>
        <v>0</v>
      </c>
      <c r="D40" s="65">
        <f ca="1">INDEX(Calculations!$1:$80, MATCH("Fiscal_Impact_bars", Calculations!$B:$B, 0), MATCH(Fiscal_impact_122117!$A40,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MATCH(Fiscal_impact_122117!$A41, Calculations!$9:$9, 0))</f>
        <v>2.6702504346044376</v>
      </c>
      <c r="C41" s="66">
        <f>INDEX(Calculations!$1:$80, MATCH("RecessionDummy", Calculations!$B:$B, 0), MATCH(Fiscal_impact_122117!$A41, Calculations!$9:$9, 0))</f>
        <v>0</v>
      </c>
      <c r="D41" s="65">
        <f ca="1">INDEX(Calculations!$1:$80, MATCH("Fiscal_Impact_bars", Calculations!$B:$B, 0), MATCH(Fiscal_impact_122117!$A41,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MATCH(Fiscal_impact_122117!$A42, Calculations!$9:$9, 0))</f>
        <v>2.4236258997122313</v>
      </c>
      <c r="C42" s="66">
        <f>INDEX(Calculations!$1:$80, MATCH("RecessionDummy", Calculations!$B:$B, 0), MATCH(Fiscal_impact_122117!$A42, Calculations!$9:$9, 0))</f>
        <v>0</v>
      </c>
      <c r="D42" s="65">
        <f ca="1">INDEX(Calculations!$1:$80, MATCH("Fiscal_Impact_bars", Calculations!$B:$B, 0), MATCH(Fiscal_impact_122117!$A42,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MATCH(Fiscal_impact_122117!$A43, Calculations!$9:$9, 0))</f>
        <v>2.1428255801294496</v>
      </c>
      <c r="C43" s="66">
        <f>INDEX(Calculations!$1:$80, MATCH("RecessionDummy", Calculations!$B:$B, 0), MATCH(Fiscal_impact_122117!$A43, Calculations!$9:$9, 0))</f>
        <v>0</v>
      </c>
      <c r="D43" s="65">
        <f ca="1">INDEX(Calculations!$1:$80, MATCH("Fiscal_Impact_bars", Calculations!$B:$B, 0), MATCH(Fiscal_impact_122117!$A43,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MATCH(Fiscal_impact_122117!$A44, Calculations!$9:$9, 0))</f>
        <v>1.7051909459763424</v>
      </c>
      <c r="C44" s="66">
        <f>INDEX(Calculations!$1:$80, MATCH("RecessionDummy", Calculations!$B:$B, 0), MATCH(Fiscal_impact_122117!$A44, Calculations!$9:$9, 0))</f>
        <v>0</v>
      </c>
      <c r="D44" s="65">
        <f ca="1">INDEX(Calculations!$1:$80, MATCH("Fiscal_Impact_bars", Calculations!$B:$B, 0), MATCH(Fiscal_impact_122117!$A44,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MATCH(Fiscal_impact_122117!$A45, Calculations!$9:$9, 0))</f>
        <v>1.2064363972032999</v>
      </c>
      <c r="C45" s="66">
        <f>INDEX(Calculations!$1:$80, MATCH("RecessionDummy", Calculations!$B:$B, 0), MATCH(Fiscal_impact_122117!$A45, Calculations!$9:$9, 0))</f>
        <v>0</v>
      </c>
      <c r="D45" s="65">
        <f ca="1">INDEX(Calculations!$1:$80, MATCH("Fiscal_Impact_bars", Calculations!$B:$B, 0), MATCH(Fiscal_impact_122117!$A45,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MATCH(Fiscal_impact_122117!$A46, Calculations!$9:$9, 0))</f>
        <v>0.34875358184314526</v>
      </c>
      <c r="C46" s="66">
        <f>INDEX(Calculations!$1:$80, MATCH("RecessionDummy", Calculations!$B:$B, 0), MATCH(Fiscal_impact_122117!$A46, Calculations!$9:$9, 0))</f>
        <v>0</v>
      </c>
      <c r="D46" s="65">
        <f ca="1">INDEX(Calculations!$1:$80, MATCH("Fiscal_Impact_bars", Calculations!$B:$B, 0), MATCH(Fiscal_impact_122117!$A46,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MATCH(Fiscal_impact_122117!$A47, Calculations!$9:$9, 0))</f>
        <v>-0.26418103886456701</v>
      </c>
      <c r="C47" s="66">
        <f>INDEX(Calculations!$1:$80, MATCH("RecessionDummy", Calculations!$B:$B, 0), MATCH(Fiscal_impact_122117!$A47, Calculations!$9:$9, 0))</f>
        <v>0</v>
      </c>
      <c r="D47" s="65">
        <f ca="1">INDEX(Calculations!$1:$80, MATCH("Fiscal_Impact_bars", Calculations!$B:$B, 0), MATCH(Fiscal_impact_122117!$A47,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MATCH(Fiscal_impact_122117!$A48, Calculations!$9:$9, 0))</f>
        <v>-0.84489866953424053</v>
      </c>
      <c r="C48" s="66">
        <f>INDEX(Calculations!$1:$80, MATCH("RecessionDummy", Calculations!$B:$B, 0), MATCH(Fiscal_impact_122117!$A48, Calculations!$9:$9, 0))</f>
        <v>0</v>
      </c>
      <c r="D48" s="65">
        <f ca="1">INDEX(Calculations!$1:$80, MATCH("Fiscal_Impact_bars", Calculations!$B:$B, 0), MATCH(Fiscal_impact_122117!$A48,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MATCH(Fiscal_impact_122117!$A49, Calculations!$9:$9, 0))</f>
        <v>-1.1318374806301932</v>
      </c>
      <c r="C49" s="66">
        <f>INDEX(Calculations!$1:$80, MATCH("RecessionDummy", Calculations!$B:$B, 0), MATCH(Fiscal_impact_122117!$A49, Calculations!$9:$9, 0))</f>
        <v>0</v>
      </c>
      <c r="D49" s="65">
        <f ca="1">INDEX(Calculations!$1:$80, MATCH("Fiscal_Impact_bars", Calculations!$B:$B, 0), MATCH(Fiscal_impact_122117!$A49,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MATCH(Fiscal_impact_122117!$A50, Calculations!$9:$9, 0))</f>
        <v>-0.96341050816847096</v>
      </c>
      <c r="C50" s="66">
        <f>INDEX(Calculations!$1:$80, MATCH("RecessionDummy", Calculations!$B:$B, 0), MATCH(Fiscal_impact_122117!$A50, Calculations!$9:$9, 0))</f>
        <v>0</v>
      </c>
      <c r="D50" s="65">
        <f ca="1">INDEX(Calculations!$1:$80, MATCH("Fiscal_Impact_bars", Calculations!$B:$B, 0), MATCH(Fiscal_impact_122117!$A50,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MATCH(Fiscal_impact_122117!$A51, Calculations!$9:$9, 0))</f>
        <v>-1.0790108282856412</v>
      </c>
      <c r="C51" s="66">
        <f>INDEX(Calculations!$1:$80, MATCH("RecessionDummy", Calculations!$B:$B, 0), MATCH(Fiscal_impact_122117!$A51, Calculations!$9:$9, 0))</f>
        <v>0</v>
      </c>
      <c r="D51" s="65">
        <f ca="1">INDEX(Calculations!$1:$80, MATCH("Fiscal_Impact_bars", Calculations!$B:$B, 0), MATCH(Fiscal_impact_122117!$A51,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MATCH(Fiscal_impact_122117!$A52, Calculations!$9:$9, 0))</f>
        <v>-0.95528241383656276</v>
      </c>
      <c r="C52" s="66">
        <f>INDEX(Calculations!$1:$80, MATCH("RecessionDummy", Calculations!$B:$B, 0), MATCH(Fiscal_impact_122117!$A52, Calculations!$9:$9, 0))</f>
        <v>0</v>
      </c>
      <c r="D52" s="65">
        <f ca="1">INDEX(Calculations!$1:$80, MATCH("Fiscal_Impact_bars", Calculations!$B:$B, 0), MATCH(Fiscal_impact_122117!$A52,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MATCH(Fiscal_impact_122117!$A53, Calculations!$9:$9, 0))</f>
        <v>-1.0242574642914284</v>
      </c>
      <c r="C53" s="66">
        <f>INDEX(Calculations!$1:$80, MATCH("RecessionDummy", Calculations!$B:$B, 0), MATCH(Fiscal_impact_122117!$A53, Calculations!$9:$9, 0))</f>
        <v>0</v>
      </c>
      <c r="D53" s="65">
        <f ca="1">INDEX(Calculations!$1:$80, MATCH("Fiscal_Impact_bars", Calculations!$B:$B, 0), MATCH(Fiscal_impact_122117!$A53,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MATCH(Fiscal_impact_122117!$A54, Calculations!$9:$9, 0))</f>
        <v>-1.1463098254253639</v>
      </c>
      <c r="C54" s="66">
        <f>INDEX(Calculations!$1:$80, MATCH("RecessionDummy", Calculations!$B:$B, 0), MATCH(Fiscal_impact_122117!$A54, Calculations!$9:$9, 0))</f>
        <v>0</v>
      </c>
      <c r="D54" s="65">
        <f ca="1">INDEX(Calculations!$1:$80, MATCH("Fiscal_Impact_bars", Calculations!$B:$B, 0), MATCH(Fiscal_impact_122117!$A54,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MATCH(Fiscal_impact_122117!$A55, Calculations!$9:$9, 0))</f>
        <v>-1.2046362985219579</v>
      </c>
      <c r="C55" s="66">
        <f>INDEX(Calculations!$1:$80, MATCH("RecessionDummy", Calculations!$B:$B, 0), MATCH(Fiscal_impact_122117!$A55, Calculations!$9:$9, 0))</f>
        <v>0</v>
      </c>
      <c r="D55" s="65">
        <f ca="1">INDEX(Calculations!$1:$80, MATCH("Fiscal_Impact_bars", Calculations!$B:$B, 0), MATCH(Fiscal_impact_122117!$A55,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MATCH(Fiscal_impact_122117!$A56, Calculations!$9:$9, 0))</f>
        <v>-1.2381713660940719</v>
      </c>
      <c r="C56" s="66">
        <f>INDEX(Calculations!$1:$80, MATCH("RecessionDummy", Calculations!$B:$B, 0), MATCH(Fiscal_impact_122117!$A56, Calculations!$9:$9, 0))</f>
        <v>0</v>
      </c>
      <c r="D56" s="65">
        <f ca="1">INDEX(Calculations!$1:$80, MATCH("Fiscal_Impact_bars", Calculations!$B:$B, 0), MATCH(Fiscal_impact_122117!$A56,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MATCH(Fiscal_impact_122117!$A57, Calculations!$9:$9, 0))</f>
        <v>-1.1666257934698181</v>
      </c>
      <c r="C57" s="66">
        <f>INDEX(Calculations!$1:$80, MATCH("RecessionDummy", Calculations!$B:$B, 0), MATCH(Fiscal_impact_122117!$A57, Calculations!$9:$9, 0))</f>
        <v>0</v>
      </c>
      <c r="D57" s="65">
        <f ca="1">INDEX(Calculations!$1:$80, MATCH("Fiscal_Impact_bars", Calculations!$B:$B, 0), MATCH(Fiscal_impact_122117!$A57,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MATCH(Fiscal_impact_122117!$A58, Calculations!$9:$9, 0))</f>
        <v>-0.92587990406803677</v>
      </c>
      <c r="C58" s="66">
        <f>INDEX(Calculations!$1:$80, MATCH("RecessionDummy", Calculations!$B:$B, 0), MATCH(Fiscal_impact_122117!$A58, Calculations!$9:$9, 0))</f>
        <v>0</v>
      </c>
      <c r="D58" s="65">
        <f ca="1">INDEX(Calculations!$1:$80, MATCH("Fiscal_Impact_bars", Calculations!$B:$B, 0), MATCH(Fiscal_impact_122117!$A58,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MATCH(Fiscal_impact_122117!$A59, Calculations!$9:$9, 0))</f>
        <v>-0.6656451664968398</v>
      </c>
      <c r="C59" s="66">
        <f>INDEX(Calculations!$1:$80, MATCH("RecessionDummy", Calculations!$B:$B, 0), MATCH(Fiscal_impact_122117!$A59, Calculations!$9:$9, 0))</f>
        <v>0</v>
      </c>
      <c r="D59" s="65">
        <f ca="1">INDEX(Calculations!$1:$80, MATCH("Fiscal_Impact_bars", Calculations!$B:$B, 0), MATCH(Fiscal_impact_122117!$A59,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MATCH(Fiscal_impact_122117!$A60, Calculations!$9:$9, 0))</f>
        <v>-0.44899561469127514</v>
      </c>
      <c r="C60" s="66">
        <f>INDEX(Calculations!$1:$80, MATCH("RecessionDummy", Calculations!$B:$B, 0), MATCH(Fiscal_impact_122117!$A60, Calculations!$9:$9, 0))</f>
        <v>0</v>
      </c>
      <c r="D60" s="65">
        <f ca="1">INDEX(Calculations!$1:$80, MATCH("Fiscal_Impact_bars", Calculations!$B:$B, 0), MATCH(Fiscal_impact_122117!$A60,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MATCH(Fiscal_impact_122117!$A61, Calculations!$9:$9, 0))</f>
        <v>-0.28573567892797985</v>
      </c>
      <c r="C61" s="66">
        <f>INDEX(Calculations!$1:$80, MATCH("RecessionDummy", Calculations!$B:$B, 0), MATCH(Fiscal_impact_122117!$A61, Calculations!$9:$9, 0))</f>
        <v>0</v>
      </c>
      <c r="D61" s="65">
        <f ca="1">INDEX(Calculations!$1:$80, MATCH("Fiscal_Impact_bars", Calculations!$B:$B, 0), MATCH(Fiscal_impact_122117!$A61,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MATCH(Fiscal_impact_122117!$A62, Calculations!$9:$9, 0))</f>
        <v>-4.7958077572838861E-2</v>
      </c>
      <c r="C62" s="66">
        <f>INDEX(Calculations!$1:$80, MATCH("RecessionDummy", Calculations!$B:$B, 0), MATCH(Fiscal_impact_122117!$A62, Calculations!$9:$9, 0))</f>
        <v>0</v>
      </c>
      <c r="D62" s="65">
        <f ca="1">INDEX(Calculations!$1:$80, MATCH("Fiscal_Impact_bars", Calculations!$B:$B, 0), MATCH(Fiscal_impact_122117!$A62,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MATCH(Fiscal_impact_122117!$A63, Calculations!$9:$9, 0))</f>
        <v>0.14702002722759669</v>
      </c>
      <c r="C63" s="66">
        <f>INDEX(Calculations!$1:$80, MATCH("RecessionDummy", Calculations!$B:$B, 0), MATCH(Fiscal_impact_122117!$A63, Calculations!$9:$9, 0))</f>
        <v>0</v>
      </c>
      <c r="D63" s="65">
        <f ca="1">INDEX(Calculations!$1:$80, MATCH("Fiscal_Impact_bars", Calculations!$B:$B, 0), MATCH(Fiscal_impact_122117!$A63,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MATCH(Fiscal_impact_122117!$A64, Calculations!$9:$9, 0))</f>
        <v>0.17020811659797846</v>
      </c>
      <c r="C64" s="66">
        <f>INDEX(Calculations!$1:$80, MATCH("RecessionDummy", Calculations!$B:$B, 0), MATCH(Fiscal_impact_122117!$A64, Calculations!$9:$9, 0))</f>
        <v>0</v>
      </c>
      <c r="D64" s="65">
        <f ca="1">INDEX(Calculations!$1:$80, MATCH("Fiscal_Impact_bars", Calculations!$B:$B, 0), MATCH(Fiscal_impact_122117!$A64,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MATCH(Fiscal_impact_122117!$A65, Calculations!$9:$9, 0))</f>
        <v>0.22720544770571147</v>
      </c>
      <c r="C65" s="66">
        <f>INDEX(Calculations!$1:$80, MATCH("RecessionDummy", Calculations!$B:$B, 0), MATCH(Fiscal_impact_122117!$A65, Calculations!$9:$9, 0))</f>
        <v>0</v>
      </c>
      <c r="D65" s="65">
        <f ca="1">INDEX(Calculations!$1:$80, MATCH("Fiscal_Impact_bars", Calculations!$B:$B, 0), MATCH(Fiscal_impact_122117!$A65,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MATCH(Fiscal_impact_122117!$A66, Calculations!$9:$9, 0))</f>
        <v>0.25027903589697159</v>
      </c>
      <c r="C66" s="66">
        <f>INDEX(Calculations!$1:$80, MATCH("RecessionDummy", Calculations!$B:$B, 0), MATCH(Fiscal_impact_122117!$A66, Calculations!$9:$9, 0))</f>
        <v>0</v>
      </c>
      <c r="D66" s="65">
        <f ca="1">INDEX(Calculations!$1:$80, MATCH("Fiscal_Impact_bars", Calculations!$B:$B, 0), MATCH(Fiscal_impact_122117!$A66,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MATCH(Fiscal_impact_122117!$A67, Calculations!$9:$9, 0))</f>
        <v>6.8208563987255832E-2</v>
      </c>
      <c r="C67" s="66">
        <f>INDEX(Calculations!$1:$80, MATCH("RecessionDummy", Calculations!$B:$B, 0), MATCH(Fiscal_impact_122117!$A67, Calculations!$9:$9, 0))</f>
        <v>0</v>
      </c>
      <c r="D67" s="65">
        <f ca="1">INDEX(Calculations!$1:$80, MATCH("Fiscal_Impact_bars", Calculations!$B:$B, 0), MATCH(Fiscal_impact_122117!$A67,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MATCH(Fiscal_impact_122117!$A68, Calculations!$9:$9, 0))</f>
        <v>7.1637118925393997E-3</v>
      </c>
      <c r="C68" s="66">
        <f>INDEX(Calculations!$1:$80, MATCH("RecessionDummy", Calculations!$B:$B, 0), MATCH(Fiscal_impact_122117!$A68, Calculations!$9:$9, 0))</f>
        <v>0</v>
      </c>
      <c r="D68" s="70">
        <f ca="1">INDEX(Calculations!$1:$80, MATCH("Fiscal_Impact_bars", Calculations!$B:$B, 0), MATCH(Fiscal_impact_122117!$A68,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MATCH(Fiscal_impact_122117!$A69, Calculations!$9:$9, 0))</f>
        <v>5.0005639746829741E-2</v>
      </c>
      <c r="C69" s="66">
        <f>INDEX(Calculations!$1:$80, MATCH("RecessionDummy", Calculations!$B:$B, 0), MATCH(Fiscal_impact_122117!$A69, Calculations!$9:$9, 0))</f>
        <v>0</v>
      </c>
      <c r="D69" s="70">
        <f ca="1">INDEX(Calculations!$1:$80, MATCH("Fiscal_Impact_bars", Calculations!$B:$B, 0), MATCH(Fiscal_impact_122117!$A69,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MATCH(Fiscal_impact_122117!$A70, Calculations!$9:$9, 0))</f>
        <v>-3.9625201929108705E-2</v>
      </c>
      <c r="C70" s="66">
        <f>INDEX(Calculations!$1:$80, MATCH("RecessionDummy", Calculations!$B:$B, 0), MATCH(Fiscal_impact_122117!$A70, Calculations!$9:$9, 0))</f>
        <v>0</v>
      </c>
      <c r="D70" s="70">
        <f ca="1">INDEX(Calculations!$1:$80, MATCH("Fiscal_Impact_bars", Calculations!$B:$B, 0), MATCH(Fiscal_impact_122117!$A70,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MATCH(Fiscal_impact_122117!$A71, Calculations!$9:$9, 0))</f>
        <v>-2.5246394743902046E-3</v>
      </c>
      <c r="C71" s="66">
        <f>INDEX(Calculations!$1:$80, MATCH("RecessionDummy", Calculations!$B:$B, 0), MATCH(Fiscal_impact_122117!$A71, Calculations!$9:$9, 0))</f>
        <v>0</v>
      </c>
      <c r="D71" s="70">
        <f ca="1">INDEX(Calculations!$1:$80, MATCH("Fiscal_Impact_bars", Calculations!$B:$B, 0), MATCH(Fiscal_impact_122117!$A71,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MATCH(Fiscal_impact_122117!$A72, Calculations!$9:$9, 0))</f>
        <v>4.7856919134863105E-2</v>
      </c>
      <c r="C72" s="66">
        <f>INDEX(Calculations!$1:$80, MATCH("RecessionDummy", Calculations!$B:$B, 0), MATCH(Fiscal_impact_122117!$A72, Calculations!$9:$9, 0))</f>
        <v>0</v>
      </c>
      <c r="D72" s="70">
        <f ca="1">INDEX(Calculations!$1:$80, MATCH("Fiscal_Impact_bars", Calculations!$B:$B, 0), MATCH(Fiscal_impact_122117!$A72, Calculations!$9:$9, 0))</f>
        <v>0.13359482480363077</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1.359482480363077E-2</v>
      </c>
    </row>
    <row r="73" spans="1:7" x14ac:dyDescent="0.25">
      <c r="A73" s="64"/>
      <c r="B73" s="65"/>
      <c r="C73" s="66"/>
      <c r="D73" s="65"/>
      <c r="E73" s="65"/>
      <c r="F73" s="65"/>
      <c r="G73" s="65"/>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A46" workbookViewId="0">
      <selection activeCell="W8" sqref="W8:W46"/>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599</v>
      </c>
      <c r="D4" t="s">
        <v>417</v>
      </c>
      <c r="F4" t="s">
        <v>599</v>
      </c>
      <c r="G4" t="s">
        <v>417</v>
      </c>
      <c r="I4" t="s">
        <v>599</v>
      </c>
      <c r="J4" t="s">
        <v>417</v>
      </c>
      <c r="L4" t="s">
        <v>599</v>
      </c>
      <c r="M4" t="s">
        <v>417</v>
      </c>
      <c r="O4" t="s">
        <v>599</v>
      </c>
      <c r="Q4" s="93"/>
      <c r="R4" s="93"/>
      <c r="S4" s="92"/>
      <c r="T4" s="92"/>
      <c r="V4" t="s">
        <v>417</v>
      </c>
      <c r="X4" t="s">
        <v>594</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598</v>
      </c>
      <c r="D6" t="s">
        <v>60</v>
      </c>
      <c r="F6" t="s">
        <v>598</v>
      </c>
      <c r="G6" t="s">
        <v>60</v>
      </c>
      <c r="I6" t="s">
        <v>598</v>
      </c>
      <c r="J6" t="s">
        <v>60</v>
      </c>
      <c r="L6" t="s">
        <v>601</v>
      </c>
      <c r="M6" t="s">
        <v>60</v>
      </c>
      <c r="O6" t="s">
        <v>602</v>
      </c>
      <c r="Q6" s="93"/>
      <c r="R6" s="93"/>
      <c r="S6" s="92"/>
      <c r="T6" s="92"/>
      <c r="V6" t="s">
        <v>60</v>
      </c>
      <c r="X6" t="s">
        <v>603</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4"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4"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4"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4"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4"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4"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4"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4"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4"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4"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4"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4"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4"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4"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4"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row>
    <row r="48" spans="1:24"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5030</v>
      </c>
      <c r="D68" t="s">
        <v>481</v>
      </c>
      <c r="E68" s="71">
        <v>41305</v>
      </c>
      <c r="F68" s="48">
        <v>14034</v>
      </c>
      <c r="G68" t="s">
        <v>481</v>
      </c>
      <c r="H68" s="71">
        <v>41305</v>
      </c>
      <c r="I68" s="5">
        <v>2203.8000000000002</v>
      </c>
      <c r="J68" t="s">
        <v>481</v>
      </c>
      <c r="K68" s="71">
        <v>41305</v>
      </c>
      <c r="L68" s="48">
        <v>0</v>
      </c>
      <c r="M68" t="s">
        <v>481</v>
      </c>
      <c r="N68" s="71">
        <v>41305</v>
      </c>
      <c r="O68" s="48">
        <v>0</v>
      </c>
      <c r="Q68" s="6">
        <f t="shared" si="0"/>
        <v>-17000</v>
      </c>
      <c r="R68" s="79">
        <f t="shared" si="2"/>
        <v>-5000</v>
      </c>
      <c r="S68" s="72">
        <f t="shared" si="1"/>
        <v>-4099.9999999999091</v>
      </c>
      <c r="T68" s="80">
        <f t="shared" si="3"/>
        <v>-3266.6666666665756</v>
      </c>
    </row>
    <row r="69" spans="1:20" x14ac:dyDescent="0.25">
      <c r="A69" t="s">
        <v>482</v>
      </c>
      <c r="B69" s="71">
        <v>41333</v>
      </c>
      <c r="C69" s="48">
        <v>5046</v>
      </c>
      <c r="D69" t="s">
        <v>482</v>
      </c>
      <c r="E69" s="71">
        <v>41333</v>
      </c>
      <c r="F69" s="48">
        <v>14034</v>
      </c>
      <c r="G69" t="s">
        <v>482</v>
      </c>
      <c r="H69" s="71">
        <v>41333</v>
      </c>
      <c r="I69" s="5">
        <v>2204.5</v>
      </c>
      <c r="J69" t="s">
        <v>482</v>
      </c>
      <c r="K69" s="71">
        <v>41333</v>
      </c>
      <c r="L69" s="48">
        <v>0</v>
      </c>
      <c r="M69" t="s">
        <v>482</v>
      </c>
      <c r="N69" s="71">
        <v>41333</v>
      </c>
      <c r="O69" s="48">
        <v>0</v>
      </c>
      <c r="Q69" s="6">
        <f t="shared" si="0"/>
        <v>16000</v>
      </c>
      <c r="R69" s="79">
        <f t="shared" si="2"/>
        <v>2000</v>
      </c>
      <c r="S69" s="72">
        <f t="shared" si="1"/>
        <v>699.9999999998181</v>
      </c>
      <c r="T69" s="80">
        <f t="shared" si="3"/>
        <v>-1533.333333333303</v>
      </c>
    </row>
    <row r="70" spans="1:20" x14ac:dyDescent="0.25">
      <c r="A70" t="s">
        <v>483</v>
      </c>
      <c r="B70" s="71">
        <v>41364</v>
      </c>
      <c r="C70" s="48">
        <v>5052</v>
      </c>
      <c r="D70" t="s">
        <v>483</v>
      </c>
      <c r="E70" s="71">
        <v>41364</v>
      </c>
      <c r="F70" s="48">
        <v>14024</v>
      </c>
      <c r="G70" t="s">
        <v>483</v>
      </c>
      <c r="H70" s="71">
        <v>41364</v>
      </c>
      <c r="I70" s="5">
        <v>2201.9</v>
      </c>
      <c r="J70" t="s">
        <v>483</v>
      </c>
      <c r="K70" s="71">
        <v>41364</v>
      </c>
      <c r="L70" s="48">
        <v>0</v>
      </c>
      <c r="M70" t="s">
        <v>483</v>
      </c>
      <c r="N70" s="71">
        <v>41364</v>
      </c>
      <c r="O70" s="48">
        <v>0</v>
      </c>
      <c r="Q70" s="6">
        <f t="shared" si="0"/>
        <v>-4000</v>
      </c>
      <c r="R70" s="79">
        <f t="shared" si="2"/>
        <v>-1666.6666666666667</v>
      </c>
      <c r="S70" s="72">
        <f t="shared" si="1"/>
        <v>-2599.9999999999091</v>
      </c>
      <c r="T70" s="80">
        <f t="shared" si="3"/>
        <v>-2000</v>
      </c>
    </row>
    <row r="71" spans="1:20" x14ac:dyDescent="0.25">
      <c r="A71" t="s">
        <v>484</v>
      </c>
      <c r="B71" s="71">
        <v>41394</v>
      </c>
      <c r="C71" s="48">
        <v>5047</v>
      </c>
      <c r="D71" t="s">
        <v>484</v>
      </c>
      <c r="E71" s="71">
        <v>41394</v>
      </c>
      <c r="F71" s="48">
        <v>14032</v>
      </c>
      <c r="G71" t="s">
        <v>484</v>
      </c>
      <c r="H71" s="71">
        <v>41394</v>
      </c>
      <c r="I71" s="5">
        <v>2192.3000000000002</v>
      </c>
      <c r="J71" t="s">
        <v>484</v>
      </c>
      <c r="K71" s="71">
        <v>41394</v>
      </c>
      <c r="L71" s="48">
        <v>0</v>
      </c>
      <c r="M71" t="s">
        <v>484</v>
      </c>
      <c r="N71" s="71">
        <v>41394</v>
      </c>
      <c r="O71" s="48">
        <v>0</v>
      </c>
      <c r="Q71" s="6">
        <f t="shared" si="0"/>
        <v>3000</v>
      </c>
      <c r="R71" s="79">
        <f t="shared" si="2"/>
        <v>5000</v>
      </c>
      <c r="S71" s="72">
        <f t="shared" si="1"/>
        <v>-9599.9999999999091</v>
      </c>
      <c r="T71" s="80">
        <f t="shared" si="3"/>
        <v>-3833.3333333333335</v>
      </c>
    </row>
    <row r="72" spans="1:20" x14ac:dyDescent="0.25">
      <c r="A72" t="s">
        <v>485</v>
      </c>
      <c r="B72" s="71">
        <v>41425</v>
      </c>
      <c r="C72" s="48">
        <v>5047</v>
      </c>
      <c r="D72" t="s">
        <v>485</v>
      </c>
      <c r="E72" s="71">
        <v>41425</v>
      </c>
      <c r="F72" s="48">
        <v>14033</v>
      </c>
      <c r="G72" t="s">
        <v>485</v>
      </c>
      <c r="H72" s="71">
        <v>41425</v>
      </c>
      <c r="I72" s="5">
        <v>2182.9</v>
      </c>
      <c r="J72" t="s">
        <v>485</v>
      </c>
      <c r="K72" s="71">
        <v>41425</v>
      </c>
      <c r="L72" s="48">
        <v>0</v>
      </c>
      <c r="M72" t="s">
        <v>485</v>
      </c>
      <c r="N72" s="71">
        <v>41425</v>
      </c>
      <c r="O72" s="48">
        <v>0</v>
      </c>
      <c r="Q72" s="6">
        <f t="shared" si="0"/>
        <v>1000</v>
      </c>
      <c r="R72" s="79">
        <f t="shared" si="2"/>
        <v>0</v>
      </c>
      <c r="S72" s="72">
        <f t="shared" si="1"/>
        <v>-9400.0000000000909</v>
      </c>
      <c r="T72" s="80">
        <f t="shared" si="3"/>
        <v>-7199.99999999997</v>
      </c>
    </row>
    <row r="73" spans="1:20" x14ac:dyDescent="0.25">
      <c r="A73" t="s">
        <v>486</v>
      </c>
      <c r="B73" s="71">
        <v>41455</v>
      </c>
      <c r="C73" s="48">
        <v>5038</v>
      </c>
      <c r="D73" t="s">
        <v>486</v>
      </c>
      <c r="E73" s="71">
        <v>41455</v>
      </c>
      <c r="F73" s="48">
        <v>14031</v>
      </c>
      <c r="G73" t="s">
        <v>486</v>
      </c>
      <c r="H73" s="71">
        <v>41455</v>
      </c>
      <c r="I73" s="5">
        <v>2176.1</v>
      </c>
      <c r="J73" t="s">
        <v>486</v>
      </c>
      <c r="K73" s="71">
        <v>41455</v>
      </c>
      <c r="L73" s="48">
        <v>0</v>
      </c>
      <c r="M73" t="s">
        <v>486</v>
      </c>
      <c r="N73" s="71">
        <v>41455</v>
      </c>
      <c r="O73" s="48">
        <v>0</v>
      </c>
      <c r="Q73" s="6">
        <f t="shared" si="0"/>
        <v>-11000</v>
      </c>
      <c r="R73" s="79">
        <f t="shared" si="2"/>
        <v>-2333.3333333333335</v>
      </c>
      <c r="S73" s="72">
        <f t="shared" si="1"/>
        <v>-6800.0000000001819</v>
      </c>
      <c r="T73" s="80">
        <f t="shared" si="3"/>
        <v>-8600.00000000006</v>
      </c>
    </row>
    <row r="74" spans="1:20" x14ac:dyDescent="0.25">
      <c r="A74" t="s">
        <v>487</v>
      </c>
      <c r="B74" s="71">
        <v>41486</v>
      </c>
      <c r="C74" s="48">
        <v>5029</v>
      </c>
      <c r="D74" t="s">
        <v>487</v>
      </c>
      <c r="E74" s="71">
        <v>41486</v>
      </c>
      <c r="F74" s="48">
        <v>14024</v>
      </c>
      <c r="G74" t="s">
        <v>487</v>
      </c>
      <c r="H74" s="71">
        <v>41486</v>
      </c>
      <c r="I74" s="5">
        <v>2168.6</v>
      </c>
      <c r="J74" t="s">
        <v>487</v>
      </c>
      <c r="K74" s="71">
        <v>41486</v>
      </c>
      <c r="L74" s="48">
        <v>0</v>
      </c>
      <c r="M74" t="s">
        <v>487</v>
      </c>
      <c r="N74" s="71">
        <v>41486</v>
      </c>
      <c r="O74" s="48">
        <v>0</v>
      </c>
      <c r="Q74" s="6">
        <f t="shared" ref="Q74:Q137" si="4">IF(B74&lt;&gt;"",((C74+F74)-(C73+F73))*1000,"")</f>
        <v>-16000</v>
      </c>
      <c r="R74" s="79">
        <f t="shared" si="2"/>
        <v>-8666.6666666666661</v>
      </c>
      <c r="S74" s="72">
        <f t="shared" ref="S74:S137" si="5">IF(B74&lt;&gt;"",((I74-L74)-(I73-L73))*1000,"")</f>
        <v>-7500</v>
      </c>
      <c r="T74" s="80">
        <f t="shared" si="3"/>
        <v>-7900.0000000000909</v>
      </c>
    </row>
    <row r="75" spans="1:20" x14ac:dyDescent="0.25">
      <c r="A75" t="s">
        <v>488</v>
      </c>
      <c r="B75" s="71">
        <v>41517</v>
      </c>
      <c r="C75" s="48">
        <v>5046</v>
      </c>
      <c r="D75" t="s">
        <v>488</v>
      </c>
      <c r="E75" s="71">
        <v>41517</v>
      </c>
      <c r="F75" s="48">
        <v>14033</v>
      </c>
      <c r="G75" t="s">
        <v>488</v>
      </c>
      <c r="H75" s="71">
        <v>41517</v>
      </c>
      <c r="I75" s="5">
        <v>2161.9</v>
      </c>
      <c r="J75" t="s">
        <v>488</v>
      </c>
      <c r="K75" s="71">
        <v>41517</v>
      </c>
      <c r="L75" s="48">
        <v>0</v>
      </c>
      <c r="M75" t="s">
        <v>488</v>
      </c>
      <c r="N75" s="71">
        <v>41517</v>
      </c>
      <c r="O75" s="48">
        <v>0</v>
      </c>
      <c r="Q75" s="6">
        <f t="shared" si="4"/>
        <v>26000</v>
      </c>
      <c r="R75" s="79">
        <f t="shared" si="2"/>
        <v>-333.33333333333331</v>
      </c>
      <c r="S75" s="72">
        <f t="shared" si="5"/>
        <v>-6699.9999999998181</v>
      </c>
      <c r="T75" s="80">
        <f t="shared" si="3"/>
        <v>-7000</v>
      </c>
    </row>
    <row r="76" spans="1:20" x14ac:dyDescent="0.25">
      <c r="A76" t="s">
        <v>489</v>
      </c>
      <c r="B76" s="71">
        <v>41547</v>
      </c>
      <c r="C76" s="48">
        <v>5049</v>
      </c>
      <c r="D76" t="s">
        <v>489</v>
      </c>
      <c r="E76" s="71">
        <v>41547</v>
      </c>
      <c r="F76" s="48">
        <v>14038</v>
      </c>
      <c r="G76" t="s">
        <v>489</v>
      </c>
      <c r="H76" s="71">
        <v>41547</v>
      </c>
      <c r="I76" s="5">
        <v>2159.1</v>
      </c>
      <c r="J76" t="s">
        <v>489</v>
      </c>
      <c r="K76" s="71">
        <v>41547</v>
      </c>
      <c r="L76" s="48">
        <v>0</v>
      </c>
      <c r="M76" t="s">
        <v>489</v>
      </c>
      <c r="N76" s="71">
        <v>41547</v>
      </c>
      <c r="O76" s="48">
        <v>0</v>
      </c>
      <c r="Q76" s="6">
        <f t="shared" si="4"/>
        <v>8000</v>
      </c>
      <c r="R76" s="79">
        <f t="shared" ref="R76:R139" si="6">IF(B76&lt;&gt;"",AVERAGE(Q74:Q76),"")</f>
        <v>6000</v>
      </c>
      <c r="S76" s="72">
        <f t="shared" si="5"/>
        <v>-2800.0000000001819</v>
      </c>
      <c r="T76" s="80">
        <f t="shared" ref="T76:T139" si="7">IF(B76&lt;&gt;"",AVERAGE(S74:S76),"")</f>
        <v>-5666.666666666667</v>
      </c>
    </row>
    <row r="77" spans="1:20" x14ac:dyDescent="0.25">
      <c r="A77" t="s">
        <v>490</v>
      </c>
      <c r="B77" s="71">
        <v>41578</v>
      </c>
      <c r="C77" s="48">
        <v>5056</v>
      </c>
      <c r="D77" t="s">
        <v>490</v>
      </c>
      <c r="E77" s="71">
        <v>41578</v>
      </c>
      <c r="F77" s="48">
        <v>14037</v>
      </c>
      <c r="G77" t="s">
        <v>490</v>
      </c>
      <c r="H77" s="71">
        <v>41578</v>
      </c>
      <c r="I77" s="5">
        <v>2151.6999999999998</v>
      </c>
      <c r="J77" t="s">
        <v>490</v>
      </c>
      <c r="K77" s="71">
        <v>41578</v>
      </c>
      <c r="L77" s="48">
        <v>0</v>
      </c>
      <c r="M77" t="s">
        <v>490</v>
      </c>
      <c r="N77" s="71">
        <v>41578</v>
      </c>
      <c r="O77" s="48">
        <v>0</v>
      </c>
      <c r="Q77" s="6">
        <f t="shared" si="4"/>
        <v>6000</v>
      </c>
      <c r="R77" s="79">
        <f t="shared" si="6"/>
        <v>13333.333333333334</v>
      </c>
      <c r="S77" s="72">
        <f t="shared" si="5"/>
        <v>-7400.0000000000909</v>
      </c>
      <c r="T77" s="80">
        <f t="shared" si="7"/>
        <v>-5633.333333333364</v>
      </c>
    </row>
    <row r="78" spans="1:20" x14ac:dyDescent="0.25">
      <c r="A78" t="s">
        <v>491</v>
      </c>
      <c r="B78" s="71">
        <v>41608</v>
      </c>
      <c r="C78" s="48">
        <v>5059</v>
      </c>
      <c r="D78" t="s">
        <v>491</v>
      </c>
      <c r="E78" s="71">
        <v>41608</v>
      </c>
      <c r="F78" s="48">
        <v>14043</v>
      </c>
      <c r="G78" t="s">
        <v>491</v>
      </c>
      <c r="H78" s="71">
        <v>41608</v>
      </c>
      <c r="I78" s="5">
        <v>2152.6999999999998</v>
      </c>
      <c r="J78" t="s">
        <v>491</v>
      </c>
      <c r="K78" s="71">
        <v>41608</v>
      </c>
      <c r="L78" s="48">
        <v>0</v>
      </c>
      <c r="M78" t="s">
        <v>491</v>
      </c>
      <c r="N78" s="71">
        <v>41608</v>
      </c>
      <c r="O78" s="48">
        <v>0</v>
      </c>
      <c r="Q78" s="6">
        <f t="shared" si="4"/>
        <v>9000</v>
      </c>
      <c r="R78" s="79">
        <f t="shared" si="6"/>
        <v>7666.666666666667</v>
      </c>
      <c r="S78" s="72">
        <f t="shared" si="5"/>
        <v>1000</v>
      </c>
      <c r="T78" s="80">
        <f t="shared" si="7"/>
        <v>-3066.6666666667575</v>
      </c>
    </row>
    <row r="79" spans="1:20" x14ac:dyDescent="0.25">
      <c r="A79" t="s">
        <v>492</v>
      </c>
      <c r="B79" s="71">
        <v>41639</v>
      </c>
      <c r="C79" s="48">
        <v>5053</v>
      </c>
      <c r="D79" t="s">
        <v>492</v>
      </c>
      <c r="E79" s="71">
        <v>41639</v>
      </c>
      <c r="F79" s="48">
        <v>14028</v>
      </c>
      <c r="G79" t="s">
        <v>492</v>
      </c>
      <c r="H79" s="71">
        <v>41639</v>
      </c>
      <c r="I79" s="5">
        <v>2147</v>
      </c>
      <c r="J79" t="s">
        <v>492</v>
      </c>
      <c r="K79" s="71">
        <v>41639</v>
      </c>
      <c r="L79" s="48">
        <v>0</v>
      </c>
      <c r="M79" t="s">
        <v>492</v>
      </c>
      <c r="N79" s="71">
        <v>41639</v>
      </c>
      <c r="O79" s="48">
        <v>0</v>
      </c>
      <c r="Q79" s="6">
        <f t="shared" si="4"/>
        <v>-21000</v>
      </c>
      <c r="R79" s="79">
        <f t="shared" si="6"/>
        <v>-2000</v>
      </c>
      <c r="S79" s="72">
        <f t="shared" si="5"/>
        <v>-5699.9999999998181</v>
      </c>
      <c r="T79" s="80">
        <f t="shared" si="7"/>
        <v>-4033.333333333303</v>
      </c>
    </row>
    <row r="80" spans="1:20" x14ac:dyDescent="0.25">
      <c r="A80" t="s">
        <v>493</v>
      </c>
      <c r="B80" s="71">
        <v>41670</v>
      </c>
      <c r="C80" s="48">
        <v>5047</v>
      </c>
      <c r="D80" t="s">
        <v>493</v>
      </c>
      <c r="E80" s="71">
        <v>41670</v>
      </c>
      <c r="F80" s="48">
        <v>14025</v>
      </c>
      <c r="G80" t="s">
        <v>493</v>
      </c>
      <c r="H80" s="71">
        <v>41670</v>
      </c>
      <c r="I80" s="5">
        <v>2143.5</v>
      </c>
      <c r="J80" t="s">
        <v>493</v>
      </c>
      <c r="K80" s="71">
        <v>41670</v>
      </c>
      <c r="L80" s="48">
        <v>0</v>
      </c>
      <c r="M80" t="s">
        <v>493</v>
      </c>
      <c r="N80" s="71">
        <v>41670</v>
      </c>
      <c r="O80" s="48">
        <v>0</v>
      </c>
      <c r="Q80" s="6">
        <f t="shared" si="4"/>
        <v>-9000</v>
      </c>
      <c r="R80" s="79">
        <f t="shared" si="6"/>
        <v>-7000</v>
      </c>
      <c r="S80" s="72">
        <f t="shared" si="5"/>
        <v>-3500</v>
      </c>
      <c r="T80" s="80">
        <f t="shared" si="7"/>
        <v>-2733.3333333332725</v>
      </c>
    </row>
    <row r="81" spans="1:20" x14ac:dyDescent="0.25">
      <c r="A81" t="s">
        <v>494</v>
      </c>
      <c r="B81" s="71">
        <v>41698</v>
      </c>
      <c r="C81" s="48">
        <v>5058</v>
      </c>
      <c r="D81" t="s">
        <v>494</v>
      </c>
      <c r="E81" s="71">
        <v>41698</v>
      </c>
      <c r="F81" s="48">
        <v>14030</v>
      </c>
      <c r="G81" t="s">
        <v>494</v>
      </c>
      <c r="H81" s="71">
        <v>41698</v>
      </c>
      <c r="I81" s="5">
        <v>2139.5</v>
      </c>
      <c r="J81" t="s">
        <v>494</v>
      </c>
      <c r="K81" s="71">
        <v>41698</v>
      </c>
      <c r="L81" s="48">
        <v>0</v>
      </c>
      <c r="M81" t="s">
        <v>494</v>
      </c>
      <c r="N81" s="71">
        <v>41698</v>
      </c>
      <c r="O81" s="48">
        <v>0</v>
      </c>
      <c r="Q81" s="6">
        <f t="shared" si="4"/>
        <v>16000</v>
      </c>
      <c r="R81" s="79">
        <f t="shared" si="6"/>
        <v>-4666.666666666667</v>
      </c>
      <c r="S81" s="72">
        <f t="shared" si="5"/>
        <v>-4000</v>
      </c>
      <c r="T81" s="80">
        <f t="shared" si="7"/>
        <v>-4399.9999999999391</v>
      </c>
    </row>
    <row r="82" spans="1:20" x14ac:dyDescent="0.25">
      <c r="A82" t="s">
        <v>495</v>
      </c>
      <c r="B82" s="71">
        <v>41729</v>
      </c>
      <c r="C82" s="48">
        <v>5055</v>
      </c>
      <c r="D82" t="s">
        <v>495</v>
      </c>
      <c r="E82" s="71">
        <v>41729</v>
      </c>
      <c r="F82" s="48">
        <v>14045</v>
      </c>
      <c r="G82" t="s">
        <v>495</v>
      </c>
      <c r="H82" s="71">
        <v>41729</v>
      </c>
      <c r="I82" s="5">
        <v>2137.6999999999998</v>
      </c>
      <c r="J82" t="s">
        <v>495</v>
      </c>
      <c r="K82" s="71">
        <v>41729</v>
      </c>
      <c r="L82" s="48">
        <v>0</v>
      </c>
      <c r="M82" t="s">
        <v>495</v>
      </c>
      <c r="N82" s="71">
        <v>41729</v>
      </c>
      <c r="O82" s="48">
        <v>0</v>
      </c>
      <c r="Q82" s="6">
        <f t="shared" si="4"/>
        <v>12000</v>
      </c>
      <c r="R82" s="79">
        <f t="shared" si="6"/>
        <v>6333.333333333333</v>
      </c>
      <c r="S82" s="72">
        <f t="shared" si="5"/>
        <v>-1800.0000000001819</v>
      </c>
      <c r="T82" s="80">
        <f t="shared" si="7"/>
        <v>-3100.0000000000605</v>
      </c>
    </row>
    <row r="83" spans="1:20" x14ac:dyDescent="0.25">
      <c r="A83" t="s">
        <v>496</v>
      </c>
      <c r="B83" s="71">
        <v>41759</v>
      </c>
      <c r="C83" s="48">
        <v>5058</v>
      </c>
      <c r="D83" t="s">
        <v>496</v>
      </c>
      <c r="E83" s="71">
        <v>41759</v>
      </c>
      <c r="F83" s="48">
        <v>14075</v>
      </c>
      <c r="G83" t="s">
        <v>496</v>
      </c>
      <c r="H83" s="71">
        <v>41759</v>
      </c>
      <c r="I83" s="5">
        <v>2134.3000000000002</v>
      </c>
      <c r="J83" t="s">
        <v>496</v>
      </c>
      <c r="K83" s="71">
        <v>41759</v>
      </c>
      <c r="L83" s="48">
        <v>0</v>
      </c>
      <c r="M83" t="s">
        <v>496</v>
      </c>
      <c r="N83" s="71">
        <v>41759</v>
      </c>
      <c r="O83" s="48">
        <v>0</v>
      </c>
      <c r="Q83" s="6">
        <f t="shared" si="4"/>
        <v>33000</v>
      </c>
      <c r="R83" s="79">
        <f t="shared" si="6"/>
        <v>20333.333333333332</v>
      </c>
      <c r="S83" s="72">
        <f t="shared" si="5"/>
        <v>-3399.9999999996362</v>
      </c>
      <c r="T83" s="80">
        <f t="shared" si="7"/>
        <v>-3066.666666666606</v>
      </c>
    </row>
    <row r="84" spans="1:20" x14ac:dyDescent="0.25">
      <c r="A84" t="s">
        <v>497</v>
      </c>
      <c r="B84" s="71">
        <v>41790</v>
      </c>
      <c r="C84" s="48">
        <v>5056</v>
      </c>
      <c r="D84" t="s">
        <v>497</v>
      </c>
      <c r="E84" s="71">
        <v>41790</v>
      </c>
      <c r="F84" s="48">
        <v>14070</v>
      </c>
      <c r="G84" t="s">
        <v>497</v>
      </c>
      <c r="H84" s="71">
        <v>41790</v>
      </c>
      <c r="I84" s="5">
        <v>2134.5</v>
      </c>
      <c r="J84" t="s">
        <v>497</v>
      </c>
      <c r="K84" s="71">
        <v>41790</v>
      </c>
      <c r="L84" s="48">
        <v>0</v>
      </c>
      <c r="M84" t="s">
        <v>497</v>
      </c>
      <c r="N84" s="71">
        <v>41790</v>
      </c>
      <c r="O84" s="48">
        <v>0</v>
      </c>
      <c r="Q84" s="6">
        <f t="shared" si="4"/>
        <v>-7000</v>
      </c>
      <c r="R84" s="79">
        <f t="shared" si="6"/>
        <v>12666.666666666666</v>
      </c>
      <c r="S84" s="72">
        <f t="shared" si="5"/>
        <v>199.9999999998181</v>
      </c>
      <c r="T84" s="80">
        <f t="shared" si="7"/>
        <v>-1666.6666666666667</v>
      </c>
    </row>
    <row r="85" spans="1:20" x14ac:dyDescent="0.25">
      <c r="A85" t="s">
        <v>498</v>
      </c>
      <c r="B85" s="71">
        <v>41820</v>
      </c>
      <c r="C85" s="48">
        <v>5063</v>
      </c>
      <c r="D85" t="s">
        <v>498</v>
      </c>
      <c r="E85" s="71">
        <v>41820</v>
      </c>
      <c r="F85" s="48">
        <v>14106</v>
      </c>
      <c r="G85" t="s">
        <v>498</v>
      </c>
      <c r="H85" s="71">
        <v>41820</v>
      </c>
      <c r="I85" s="5">
        <v>2135.1999999999998</v>
      </c>
      <c r="J85" t="s">
        <v>498</v>
      </c>
      <c r="K85" s="71">
        <v>41820</v>
      </c>
      <c r="L85" s="48">
        <v>0</v>
      </c>
      <c r="M85" t="s">
        <v>498</v>
      </c>
      <c r="N85" s="71">
        <v>41820</v>
      </c>
      <c r="O85" s="48">
        <v>0</v>
      </c>
      <c r="Q85" s="6">
        <f t="shared" si="4"/>
        <v>43000</v>
      </c>
      <c r="R85" s="79">
        <f t="shared" si="6"/>
        <v>23000</v>
      </c>
      <c r="S85" s="72">
        <f t="shared" si="5"/>
        <v>699.9999999998181</v>
      </c>
      <c r="T85" s="80">
        <f t="shared" si="7"/>
        <v>-833.33333333333337</v>
      </c>
    </row>
    <row r="86" spans="1:20" x14ac:dyDescent="0.25">
      <c r="A86" t="s">
        <v>499</v>
      </c>
      <c r="B86" s="71">
        <v>41851</v>
      </c>
      <c r="C86" s="48">
        <v>5028</v>
      </c>
      <c r="D86" t="s">
        <v>499</v>
      </c>
      <c r="E86" s="71">
        <v>41851</v>
      </c>
      <c r="F86" s="48">
        <v>14114</v>
      </c>
      <c r="G86" t="s">
        <v>499</v>
      </c>
      <c r="H86" s="71">
        <v>41851</v>
      </c>
      <c r="I86" s="5">
        <v>2138.6999999999998</v>
      </c>
      <c r="J86" t="s">
        <v>499</v>
      </c>
      <c r="K86" s="71">
        <v>41851</v>
      </c>
      <c r="L86" s="48">
        <v>0</v>
      </c>
      <c r="M86" t="s">
        <v>499</v>
      </c>
      <c r="N86" s="71">
        <v>41851</v>
      </c>
      <c r="O86" s="48">
        <v>0</v>
      </c>
      <c r="Q86" s="6">
        <f t="shared" si="4"/>
        <v>-27000</v>
      </c>
      <c r="R86" s="79">
        <f t="shared" si="6"/>
        <v>3000</v>
      </c>
      <c r="S86" s="72">
        <f t="shared" si="5"/>
        <v>3500</v>
      </c>
      <c r="T86" s="80">
        <f t="shared" si="7"/>
        <v>1466.6666666665453</v>
      </c>
    </row>
    <row r="87" spans="1:20" x14ac:dyDescent="0.25">
      <c r="A87" t="s">
        <v>500</v>
      </c>
      <c r="B87" s="71">
        <v>41882</v>
      </c>
      <c r="C87" s="48">
        <v>5021</v>
      </c>
      <c r="D87" t="s">
        <v>500</v>
      </c>
      <c r="E87" s="71">
        <v>41882</v>
      </c>
      <c r="F87" s="48">
        <v>14109</v>
      </c>
      <c r="G87" t="s">
        <v>500</v>
      </c>
      <c r="H87" s="71">
        <v>41882</v>
      </c>
      <c r="I87" s="5">
        <v>2142.4</v>
      </c>
      <c r="J87" t="s">
        <v>500</v>
      </c>
      <c r="K87" s="71">
        <v>41882</v>
      </c>
      <c r="L87" s="48">
        <v>0</v>
      </c>
      <c r="M87" t="s">
        <v>500</v>
      </c>
      <c r="N87" s="71">
        <v>41882</v>
      </c>
      <c r="O87" s="48">
        <v>0</v>
      </c>
      <c r="Q87" s="6">
        <f t="shared" si="4"/>
        <v>-12000</v>
      </c>
      <c r="R87" s="79">
        <f t="shared" si="6"/>
        <v>1333.3333333333333</v>
      </c>
      <c r="S87" s="72">
        <f t="shared" si="5"/>
        <v>3700.0000000002728</v>
      </c>
      <c r="T87" s="80">
        <f t="shared" si="7"/>
        <v>2633.3333333333635</v>
      </c>
    </row>
    <row r="88" spans="1:20" x14ac:dyDescent="0.25">
      <c r="A88" t="s">
        <v>501</v>
      </c>
      <c r="B88" s="71">
        <v>41912</v>
      </c>
      <c r="C88" s="48">
        <v>5043</v>
      </c>
      <c r="D88" t="s">
        <v>501</v>
      </c>
      <c r="E88" s="71">
        <v>41912</v>
      </c>
      <c r="F88" s="48">
        <v>14129</v>
      </c>
      <c r="G88" t="s">
        <v>501</v>
      </c>
      <c r="H88" s="71">
        <v>41912</v>
      </c>
      <c r="I88" s="5">
        <v>2141.6</v>
      </c>
      <c r="J88" t="s">
        <v>501</v>
      </c>
      <c r="K88" s="71">
        <v>41912</v>
      </c>
      <c r="L88" s="48">
        <v>0</v>
      </c>
      <c r="M88" t="s">
        <v>501</v>
      </c>
      <c r="N88" s="71">
        <v>41912</v>
      </c>
      <c r="O88" s="48">
        <v>0</v>
      </c>
      <c r="Q88" s="6">
        <f t="shared" si="4"/>
        <v>42000</v>
      </c>
      <c r="R88" s="79">
        <f t="shared" si="6"/>
        <v>1000</v>
      </c>
      <c r="S88" s="72">
        <f t="shared" si="5"/>
        <v>-800.0000000001819</v>
      </c>
      <c r="T88" s="80">
        <f t="shared" si="7"/>
        <v>2133.3333333333635</v>
      </c>
    </row>
    <row r="89" spans="1:20" x14ac:dyDescent="0.25">
      <c r="A89" t="s">
        <v>502</v>
      </c>
      <c r="B89" s="71">
        <v>41943</v>
      </c>
      <c r="C89" s="48">
        <v>5050</v>
      </c>
      <c r="D89" t="s">
        <v>502</v>
      </c>
      <c r="E89" s="71">
        <v>41943</v>
      </c>
      <c r="F89" s="48">
        <v>14134</v>
      </c>
      <c r="G89" t="s">
        <v>502</v>
      </c>
      <c r="H89" s="71">
        <v>41943</v>
      </c>
      <c r="I89" s="5">
        <v>2144.4</v>
      </c>
      <c r="J89" t="s">
        <v>502</v>
      </c>
      <c r="K89" s="71">
        <v>41943</v>
      </c>
      <c r="L89" s="48">
        <v>0</v>
      </c>
      <c r="M89" t="s">
        <v>502</v>
      </c>
      <c r="N89" s="71">
        <v>41943</v>
      </c>
      <c r="O89" s="48">
        <v>0</v>
      </c>
      <c r="Q89" s="6">
        <f t="shared" si="4"/>
        <v>12000</v>
      </c>
      <c r="R89" s="79">
        <f t="shared" si="6"/>
        <v>14000</v>
      </c>
      <c r="S89" s="72">
        <f t="shared" si="5"/>
        <v>2800.0000000001819</v>
      </c>
      <c r="T89" s="80">
        <f t="shared" si="7"/>
        <v>1900.0000000000909</v>
      </c>
    </row>
    <row r="90" spans="1:20" x14ac:dyDescent="0.25">
      <c r="A90" t="s">
        <v>503</v>
      </c>
      <c r="B90" s="71">
        <v>41973</v>
      </c>
      <c r="C90" s="48">
        <v>5051</v>
      </c>
      <c r="D90" t="s">
        <v>503</v>
      </c>
      <c r="E90" s="71">
        <v>41973</v>
      </c>
      <c r="F90" s="48">
        <v>14139</v>
      </c>
      <c r="G90" t="s">
        <v>503</v>
      </c>
      <c r="H90" s="71">
        <v>41973</v>
      </c>
      <c r="I90" s="5">
        <v>2145.6</v>
      </c>
      <c r="J90" t="s">
        <v>503</v>
      </c>
      <c r="K90" s="71">
        <v>41973</v>
      </c>
      <c r="L90" s="48">
        <v>0</v>
      </c>
      <c r="M90" t="s">
        <v>503</v>
      </c>
      <c r="N90" s="71">
        <v>41973</v>
      </c>
      <c r="O90" s="48">
        <v>0</v>
      </c>
      <c r="Q90" s="6">
        <f t="shared" si="4"/>
        <v>6000</v>
      </c>
      <c r="R90" s="79">
        <f t="shared" si="6"/>
        <v>20000</v>
      </c>
      <c r="S90" s="72">
        <f t="shared" si="5"/>
        <v>1199.9999999998181</v>
      </c>
      <c r="T90" s="80">
        <f t="shared" si="7"/>
        <v>1066.666666666606</v>
      </c>
    </row>
    <row r="91" spans="1:20" x14ac:dyDescent="0.25">
      <c r="A91" t="s">
        <v>504</v>
      </c>
      <c r="B91" s="71">
        <v>42004</v>
      </c>
      <c r="C91" s="48">
        <v>5058</v>
      </c>
      <c r="D91" t="s">
        <v>504</v>
      </c>
      <c r="E91" s="71">
        <v>42004</v>
      </c>
      <c r="F91" s="48">
        <v>14146</v>
      </c>
      <c r="G91" t="s">
        <v>504</v>
      </c>
      <c r="H91" s="71">
        <v>42004</v>
      </c>
      <c r="I91" s="5">
        <v>2146</v>
      </c>
      <c r="J91" t="s">
        <v>504</v>
      </c>
      <c r="K91" s="71">
        <v>42004</v>
      </c>
      <c r="L91" s="48">
        <v>0</v>
      </c>
      <c r="M91" t="s">
        <v>504</v>
      </c>
      <c r="N91" s="71">
        <v>42004</v>
      </c>
      <c r="O91" s="48">
        <v>0</v>
      </c>
      <c r="Q91" s="6">
        <f t="shared" si="4"/>
        <v>14000</v>
      </c>
      <c r="R91" s="79">
        <f t="shared" si="6"/>
        <v>10666.666666666666</v>
      </c>
      <c r="S91" s="72">
        <f t="shared" si="5"/>
        <v>400.00000000009095</v>
      </c>
      <c r="T91" s="80">
        <f t="shared" si="7"/>
        <v>1466.666666666697</v>
      </c>
    </row>
    <row r="92" spans="1:20" x14ac:dyDescent="0.25">
      <c r="A92" t="s">
        <v>505</v>
      </c>
      <c r="B92" s="71">
        <v>42035</v>
      </c>
      <c r="C92" s="48">
        <v>5062</v>
      </c>
      <c r="D92" t="s">
        <v>505</v>
      </c>
      <c r="E92" s="71">
        <v>42035</v>
      </c>
      <c r="F92" s="48">
        <v>14147</v>
      </c>
      <c r="G92" t="s">
        <v>505</v>
      </c>
      <c r="H92" s="71">
        <v>42035</v>
      </c>
      <c r="I92" s="5">
        <v>2149.9</v>
      </c>
      <c r="J92" t="s">
        <v>505</v>
      </c>
      <c r="K92" s="71">
        <v>42035</v>
      </c>
      <c r="L92" s="48">
        <v>0</v>
      </c>
      <c r="M92" t="s">
        <v>505</v>
      </c>
      <c r="N92" s="71">
        <v>42035</v>
      </c>
      <c r="O92" s="48">
        <v>0</v>
      </c>
      <c r="Q92" s="6">
        <f t="shared" si="4"/>
        <v>5000</v>
      </c>
      <c r="R92" s="79">
        <f t="shared" si="6"/>
        <v>8333.3333333333339</v>
      </c>
      <c r="S92" s="72">
        <f t="shared" si="5"/>
        <v>3900.0000000000909</v>
      </c>
      <c r="T92" s="80">
        <f t="shared" si="7"/>
        <v>1833.3333333333333</v>
      </c>
    </row>
    <row r="93" spans="1:20" x14ac:dyDescent="0.25">
      <c r="A93" t="s">
        <v>506</v>
      </c>
      <c r="B93" s="71">
        <v>42063</v>
      </c>
      <c r="C93" s="48">
        <v>5071</v>
      </c>
      <c r="D93" t="s">
        <v>506</v>
      </c>
      <c r="E93" s="71">
        <v>42063</v>
      </c>
      <c r="F93" s="48">
        <v>14152</v>
      </c>
      <c r="G93" t="s">
        <v>506</v>
      </c>
      <c r="H93" s="71">
        <v>42063</v>
      </c>
      <c r="I93" s="5">
        <v>2151.4</v>
      </c>
      <c r="J93" t="s">
        <v>506</v>
      </c>
      <c r="K93" s="71">
        <v>42063</v>
      </c>
      <c r="L93" s="48">
        <v>0</v>
      </c>
      <c r="M93" t="s">
        <v>506</v>
      </c>
      <c r="N93" s="71">
        <v>42063</v>
      </c>
      <c r="O93" s="48">
        <v>0</v>
      </c>
      <c r="Q93" s="6">
        <f t="shared" si="4"/>
        <v>14000</v>
      </c>
      <c r="R93" s="79">
        <f t="shared" si="6"/>
        <v>11000</v>
      </c>
      <c r="S93" s="72">
        <f t="shared" si="5"/>
        <v>1500</v>
      </c>
      <c r="T93" s="80">
        <f t="shared" si="7"/>
        <v>1933.333333333394</v>
      </c>
    </row>
    <row r="94" spans="1:20" x14ac:dyDescent="0.25">
      <c r="A94" t="s">
        <v>507</v>
      </c>
      <c r="B94" s="71">
        <v>42094</v>
      </c>
      <c r="C94" s="48">
        <v>5064</v>
      </c>
      <c r="D94" t="s">
        <v>507</v>
      </c>
      <c r="E94" s="71">
        <v>42094</v>
      </c>
      <c r="F94" s="48">
        <v>14147</v>
      </c>
      <c r="G94" t="s">
        <v>507</v>
      </c>
      <c r="H94" s="71">
        <v>42094</v>
      </c>
      <c r="I94" s="5">
        <v>2153.1</v>
      </c>
      <c r="J94" t="s">
        <v>507</v>
      </c>
      <c r="K94" s="71">
        <v>42094</v>
      </c>
      <c r="L94" s="48">
        <v>0</v>
      </c>
      <c r="M94" t="s">
        <v>507</v>
      </c>
      <c r="N94" s="71">
        <v>42094</v>
      </c>
      <c r="O94" s="48">
        <v>0</v>
      </c>
      <c r="Q94" s="6">
        <f t="shared" si="4"/>
        <v>-12000</v>
      </c>
      <c r="R94" s="79">
        <f t="shared" si="6"/>
        <v>2333.3333333333335</v>
      </c>
      <c r="S94" s="72">
        <f t="shared" si="5"/>
        <v>1699.9999999998181</v>
      </c>
      <c r="T94" s="80">
        <f t="shared" si="7"/>
        <v>2366.6666666666365</v>
      </c>
    </row>
    <row r="95" spans="1:20" x14ac:dyDescent="0.25">
      <c r="A95" t="s">
        <v>508</v>
      </c>
      <c r="B95" s="71">
        <v>42124</v>
      </c>
      <c r="C95" s="48">
        <v>5067</v>
      </c>
      <c r="D95" t="s">
        <v>508</v>
      </c>
      <c r="E95" s="71">
        <v>42124</v>
      </c>
      <c r="F95" s="48">
        <v>14169</v>
      </c>
      <c r="G95" t="s">
        <v>508</v>
      </c>
      <c r="H95" s="71">
        <v>42124</v>
      </c>
      <c r="I95" s="5">
        <v>2155.1</v>
      </c>
      <c r="J95" t="s">
        <v>508</v>
      </c>
      <c r="K95" s="71">
        <v>42124</v>
      </c>
      <c r="L95" s="48">
        <v>0</v>
      </c>
      <c r="M95" t="s">
        <v>508</v>
      </c>
      <c r="N95" s="71">
        <v>42124</v>
      </c>
      <c r="O95" s="48">
        <v>0</v>
      </c>
      <c r="Q95" s="6">
        <f t="shared" si="4"/>
        <v>25000</v>
      </c>
      <c r="R95" s="79">
        <f t="shared" si="6"/>
        <v>9000</v>
      </c>
      <c r="S95" s="72">
        <f t="shared" si="5"/>
        <v>2000</v>
      </c>
      <c r="T95" s="80">
        <f t="shared" si="7"/>
        <v>1733.3333333332728</v>
      </c>
    </row>
    <row r="96" spans="1:20" x14ac:dyDescent="0.25">
      <c r="A96" t="s">
        <v>509</v>
      </c>
      <c r="B96" s="71">
        <v>42155</v>
      </c>
      <c r="C96" s="48">
        <v>5072</v>
      </c>
      <c r="D96" t="s">
        <v>509</v>
      </c>
      <c r="E96" s="71">
        <v>42155</v>
      </c>
      <c r="F96" s="48">
        <v>14181</v>
      </c>
      <c r="G96" t="s">
        <v>509</v>
      </c>
      <c r="H96" s="71">
        <v>42155</v>
      </c>
      <c r="I96" s="5">
        <v>2157.8000000000002</v>
      </c>
      <c r="J96" t="s">
        <v>509</v>
      </c>
      <c r="K96" s="71">
        <v>42155</v>
      </c>
      <c r="L96" s="48">
        <v>0</v>
      </c>
      <c r="M96" t="s">
        <v>509</v>
      </c>
      <c r="N96" s="71">
        <v>42155</v>
      </c>
      <c r="O96" s="48">
        <v>0</v>
      </c>
      <c r="Q96" s="6">
        <f t="shared" si="4"/>
        <v>17000</v>
      </c>
      <c r="R96" s="79">
        <f t="shared" si="6"/>
        <v>10000</v>
      </c>
      <c r="S96" s="72">
        <f t="shared" si="5"/>
        <v>2700.0000000002728</v>
      </c>
      <c r="T96" s="80">
        <f t="shared" si="7"/>
        <v>2133.3333333333635</v>
      </c>
    </row>
    <row r="97" spans="1:20" x14ac:dyDescent="0.25">
      <c r="A97" t="s">
        <v>510</v>
      </c>
      <c r="B97" s="71">
        <v>42185</v>
      </c>
      <c r="C97" s="48">
        <v>5073</v>
      </c>
      <c r="D97" t="s">
        <v>510</v>
      </c>
      <c r="E97" s="71">
        <v>42185</v>
      </c>
      <c r="F97" s="48">
        <v>14192</v>
      </c>
      <c r="G97" t="s">
        <v>510</v>
      </c>
      <c r="H97" s="71">
        <v>42185</v>
      </c>
      <c r="I97" s="5">
        <v>2156</v>
      </c>
      <c r="J97" t="s">
        <v>510</v>
      </c>
      <c r="K97" s="71">
        <v>42185</v>
      </c>
      <c r="L97" s="48">
        <v>0</v>
      </c>
      <c r="M97" t="s">
        <v>510</v>
      </c>
      <c r="N97" s="71">
        <v>42185</v>
      </c>
      <c r="O97" s="48">
        <v>0</v>
      </c>
      <c r="Q97" s="6">
        <f t="shared" si="4"/>
        <v>12000</v>
      </c>
      <c r="R97" s="79">
        <f t="shared" si="6"/>
        <v>18000</v>
      </c>
      <c r="S97" s="72">
        <f t="shared" si="5"/>
        <v>-1800.0000000001819</v>
      </c>
      <c r="T97" s="80">
        <f t="shared" si="7"/>
        <v>966.66666666669698</v>
      </c>
    </row>
    <row r="98" spans="1:20" x14ac:dyDescent="0.25">
      <c r="A98" t="s">
        <v>511</v>
      </c>
      <c r="B98" s="71">
        <v>42216</v>
      </c>
      <c r="C98" s="48">
        <v>5069</v>
      </c>
      <c r="D98" t="s">
        <v>511</v>
      </c>
      <c r="E98" s="71">
        <v>42216</v>
      </c>
      <c r="F98" s="48">
        <v>14206</v>
      </c>
      <c r="G98" t="s">
        <v>511</v>
      </c>
      <c r="H98" s="71">
        <v>42216</v>
      </c>
      <c r="I98" s="5">
        <v>2159.6</v>
      </c>
      <c r="J98" t="s">
        <v>511</v>
      </c>
      <c r="K98" s="71">
        <v>42216</v>
      </c>
      <c r="L98" s="48">
        <v>0</v>
      </c>
      <c r="M98" t="s">
        <v>511</v>
      </c>
      <c r="N98" s="71">
        <v>42216</v>
      </c>
      <c r="O98" s="48">
        <v>0</v>
      </c>
      <c r="Q98" s="6">
        <f t="shared" si="4"/>
        <v>10000</v>
      </c>
      <c r="R98" s="79">
        <f t="shared" si="6"/>
        <v>13000</v>
      </c>
      <c r="S98" s="72">
        <f t="shared" si="5"/>
        <v>3599.9999999999091</v>
      </c>
      <c r="T98" s="80">
        <f t="shared" si="7"/>
        <v>1500</v>
      </c>
    </row>
    <row r="99" spans="1:20" x14ac:dyDescent="0.25">
      <c r="A99" t="s">
        <v>512</v>
      </c>
      <c r="B99" s="71">
        <v>42247</v>
      </c>
      <c r="C99" s="48">
        <v>5082</v>
      </c>
      <c r="D99" t="s">
        <v>512</v>
      </c>
      <c r="E99" s="71">
        <v>42247</v>
      </c>
      <c r="F99" s="48">
        <v>14231</v>
      </c>
      <c r="G99" t="s">
        <v>512</v>
      </c>
      <c r="H99" s="71">
        <v>42247</v>
      </c>
      <c r="I99" s="5">
        <v>2163.3000000000002</v>
      </c>
      <c r="J99" t="s">
        <v>512</v>
      </c>
      <c r="K99" s="71">
        <v>42247</v>
      </c>
      <c r="L99" s="48">
        <v>0</v>
      </c>
      <c r="M99" t="s">
        <v>512</v>
      </c>
      <c r="N99" s="71">
        <v>42247</v>
      </c>
      <c r="O99" s="48">
        <v>0</v>
      </c>
      <c r="Q99" s="6">
        <f t="shared" si="4"/>
        <v>38000</v>
      </c>
      <c r="R99" s="79">
        <f t="shared" si="6"/>
        <v>20000</v>
      </c>
      <c r="S99" s="72">
        <f t="shared" si="5"/>
        <v>3700.0000000002728</v>
      </c>
      <c r="T99" s="80">
        <f t="shared" si="7"/>
        <v>1833.3333333333333</v>
      </c>
    </row>
    <row r="100" spans="1:20" x14ac:dyDescent="0.25">
      <c r="A100" t="s">
        <v>513</v>
      </c>
      <c r="B100" s="71">
        <v>42277</v>
      </c>
      <c r="C100" s="48">
        <v>5086</v>
      </c>
      <c r="D100" t="s">
        <v>513</v>
      </c>
      <c r="E100" s="71">
        <v>42277</v>
      </c>
      <c r="F100" s="48">
        <v>14210</v>
      </c>
      <c r="G100" t="s">
        <v>513</v>
      </c>
      <c r="H100" s="71">
        <v>42277</v>
      </c>
      <c r="I100" s="5">
        <v>2164.4</v>
      </c>
      <c r="J100" t="s">
        <v>513</v>
      </c>
      <c r="K100" s="71">
        <v>42277</v>
      </c>
      <c r="L100" s="48">
        <v>0</v>
      </c>
      <c r="M100" t="s">
        <v>513</v>
      </c>
      <c r="N100" s="71">
        <v>42277</v>
      </c>
      <c r="O100" s="48">
        <v>0</v>
      </c>
      <c r="Q100" s="6">
        <f t="shared" si="4"/>
        <v>-17000</v>
      </c>
      <c r="R100" s="79">
        <f t="shared" si="6"/>
        <v>10333.333333333334</v>
      </c>
      <c r="S100" s="72">
        <f t="shared" si="5"/>
        <v>1099.9999999999091</v>
      </c>
      <c r="T100" s="80">
        <f t="shared" si="7"/>
        <v>2800.0000000000305</v>
      </c>
    </row>
    <row r="101" spans="1:20" x14ac:dyDescent="0.25">
      <c r="A101" t="s">
        <v>514</v>
      </c>
      <c r="B101" s="71">
        <v>42308</v>
      </c>
      <c r="C101" s="48">
        <v>5088</v>
      </c>
      <c r="D101" t="s">
        <v>514</v>
      </c>
      <c r="E101" s="71">
        <v>42308</v>
      </c>
      <c r="F101" s="48">
        <v>14217</v>
      </c>
      <c r="G101" t="s">
        <v>514</v>
      </c>
      <c r="H101" s="71">
        <v>42308</v>
      </c>
      <c r="I101" s="5">
        <v>2164.1</v>
      </c>
      <c r="J101" t="s">
        <v>514</v>
      </c>
      <c r="K101" s="71">
        <v>42308</v>
      </c>
      <c r="L101" s="48">
        <v>0</v>
      </c>
      <c r="M101" t="s">
        <v>514</v>
      </c>
      <c r="N101" s="71">
        <v>42308</v>
      </c>
      <c r="O101" s="48">
        <v>0</v>
      </c>
      <c r="Q101" s="6">
        <f t="shared" si="4"/>
        <v>9000</v>
      </c>
      <c r="R101" s="79">
        <f t="shared" si="6"/>
        <v>10000</v>
      </c>
      <c r="S101" s="72">
        <f t="shared" si="5"/>
        <v>-300.0000000001819</v>
      </c>
      <c r="T101" s="80">
        <f t="shared" si="7"/>
        <v>1500</v>
      </c>
    </row>
    <row r="102" spans="1:20" x14ac:dyDescent="0.25">
      <c r="A102" t="s">
        <v>515</v>
      </c>
      <c r="B102" s="71">
        <v>42338</v>
      </c>
      <c r="C102" s="48">
        <v>5089</v>
      </c>
      <c r="D102" t="s">
        <v>515</v>
      </c>
      <c r="E102" s="71">
        <v>42338</v>
      </c>
      <c r="F102" s="48">
        <v>14221</v>
      </c>
      <c r="G102" t="s">
        <v>515</v>
      </c>
      <c r="H102" s="71">
        <v>42338</v>
      </c>
      <c r="I102" s="5">
        <v>2166.6</v>
      </c>
      <c r="J102" t="s">
        <v>515</v>
      </c>
      <c r="K102" s="71">
        <v>42338</v>
      </c>
      <c r="L102" s="48">
        <v>0</v>
      </c>
      <c r="M102" t="s">
        <v>515</v>
      </c>
      <c r="N102" s="71">
        <v>42338</v>
      </c>
      <c r="O102" s="48">
        <v>0</v>
      </c>
      <c r="Q102" s="6">
        <f t="shared" si="4"/>
        <v>5000</v>
      </c>
      <c r="R102" s="79">
        <f t="shared" si="6"/>
        <v>-1000</v>
      </c>
      <c r="S102" s="72">
        <f t="shared" si="5"/>
        <v>2500</v>
      </c>
      <c r="T102" s="80">
        <f t="shared" si="7"/>
        <v>1099.9999999999091</v>
      </c>
    </row>
    <row r="103" spans="1:20" x14ac:dyDescent="0.25">
      <c r="A103" t="s">
        <v>516</v>
      </c>
      <c r="B103" s="71">
        <v>42369</v>
      </c>
      <c r="C103" s="48">
        <v>5089</v>
      </c>
      <c r="D103" t="s">
        <v>516</v>
      </c>
      <c r="E103" s="71">
        <v>42369</v>
      </c>
      <c r="F103" s="48">
        <v>14235</v>
      </c>
      <c r="G103" t="s">
        <v>516</v>
      </c>
      <c r="H103" s="71">
        <v>42369</v>
      </c>
      <c r="I103" s="5">
        <v>2169.9</v>
      </c>
      <c r="J103" t="s">
        <v>516</v>
      </c>
      <c r="K103" s="71">
        <v>42369</v>
      </c>
      <c r="L103" s="48">
        <v>0</v>
      </c>
      <c r="M103" t="s">
        <v>516</v>
      </c>
      <c r="N103" s="71">
        <v>42369</v>
      </c>
      <c r="O103" s="48">
        <v>0</v>
      </c>
      <c r="Q103" s="6">
        <f t="shared" si="4"/>
        <v>14000</v>
      </c>
      <c r="R103" s="79">
        <f t="shared" si="6"/>
        <v>9333.3333333333339</v>
      </c>
      <c r="S103" s="72">
        <f t="shared" si="5"/>
        <v>3300.0000000001819</v>
      </c>
      <c r="T103" s="80">
        <f t="shared" si="7"/>
        <v>1833.3333333333333</v>
      </c>
    </row>
    <row r="104" spans="1:20" x14ac:dyDescent="0.25">
      <c r="A104" t="s">
        <v>517</v>
      </c>
      <c r="B104" s="71">
        <v>42400</v>
      </c>
      <c r="C104" s="48">
        <v>5088</v>
      </c>
      <c r="D104" t="s">
        <v>517</v>
      </c>
      <c r="E104" s="71">
        <v>42400</v>
      </c>
      <c r="F104" s="48">
        <v>14255</v>
      </c>
      <c r="G104" t="s">
        <v>517</v>
      </c>
      <c r="H104" s="71">
        <v>42400</v>
      </c>
      <c r="I104" s="5">
        <v>2172.1999999999998</v>
      </c>
      <c r="J104" t="s">
        <v>517</v>
      </c>
      <c r="K104" s="71">
        <v>42400</v>
      </c>
      <c r="L104" s="48">
        <v>0</v>
      </c>
      <c r="M104" t="s">
        <v>517</v>
      </c>
      <c r="N104" s="71">
        <v>42400</v>
      </c>
      <c r="O104" s="48">
        <v>0</v>
      </c>
      <c r="Q104" s="6">
        <f t="shared" si="4"/>
        <v>19000</v>
      </c>
      <c r="R104" s="79">
        <f t="shared" si="6"/>
        <v>12666.666666666666</v>
      </c>
      <c r="S104" s="72">
        <f t="shared" si="5"/>
        <v>2299.9999999997272</v>
      </c>
      <c r="T104" s="80">
        <f t="shared" si="7"/>
        <v>2699.9999999999695</v>
      </c>
    </row>
    <row r="105" spans="1:20" x14ac:dyDescent="0.25">
      <c r="A105" t="s">
        <v>518</v>
      </c>
      <c r="B105" s="71">
        <v>42429</v>
      </c>
      <c r="C105" s="48">
        <v>5084</v>
      </c>
      <c r="D105" t="s">
        <v>518</v>
      </c>
      <c r="E105" s="71">
        <v>42429</v>
      </c>
      <c r="F105" s="48">
        <v>14269</v>
      </c>
      <c r="G105" t="s">
        <v>518</v>
      </c>
      <c r="H105" s="71">
        <v>42429</v>
      </c>
      <c r="I105" s="5">
        <v>2173.5</v>
      </c>
      <c r="J105" t="s">
        <v>518</v>
      </c>
      <c r="K105" s="71">
        <v>42429</v>
      </c>
      <c r="L105" s="48">
        <v>0</v>
      </c>
      <c r="M105" t="s">
        <v>518</v>
      </c>
      <c r="N105" s="71">
        <v>42429</v>
      </c>
      <c r="O105" s="48">
        <v>0</v>
      </c>
      <c r="Q105" s="6">
        <f t="shared" si="4"/>
        <v>10000</v>
      </c>
      <c r="R105" s="79">
        <f t="shared" si="6"/>
        <v>14333.333333333334</v>
      </c>
      <c r="S105" s="72">
        <f t="shared" si="5"/>
        <v>1300.0000000001819</v>
      </c>
      <c r="T105" s="80">
        <f t="shared" si="7"/>
        <v>2300.0000000000305</v>
      </c>
    </row>
    <row r="106" spans="1:20" x14ac:dyDescent="0.25">
      <c r="A106" t="s">
        <v>519</v>
      </c>
      <c r="B106" s="71">
        <v>42460</v>
      </c>
      <c r="C106" s="48">
        <v>5091</v>
      </c>
      <c r="D106" t="s">
        <v>519</v>
      </c>
      <c r="E106" s="71">
        <v>42460</v>
      </c>
      <c r="F106" s="48">
        <v>14294</v>
      </c>
      <c r="G106" t="s">
        <v>519</v>
      </c>
      <c r="H106" s="71">
        <v>42460</v>
      </c>
      <c r="I106" s="5">
        <v>2175.1</v>
      </c>
      <c r="J106" t="s">
        <v>519</v>
      </c>
      <c r="K106" s="71">
        <v>42460</v>
      </c>
      <c r="L106" s="48">
        <v>0</v>
      </c>
      <c r="M106" t="s">
        <v>519</v>
      </c>
      <c r="N106" s="71">
        <v>42460</v>
      </c>
      <c r="O106" s="48">
        <v>0</v>
      </c>
      <c r="Q106" s="6">
        <f t="shared" si="4"/>
        <v>32000</v>
      </c>
      <c r="R106" s="79">
        <f t="shared" si="6"/>
        <v>20333.333333333332</v>
      </c>
      <c r="S106" s="72">
        <f t="shared" si="5"/>
        <v>1599.9999999999091</v>
      </c>
      <c r="T106" s="80">
        <f t="shared" si="7"/>
        <v>1733.3333333332728</v>
      </c>
    </row>
    <row r="107" spans="1:20" x14ac:dyDescent="0.25">
      <c r="A107" t="s">
        <v>520</v>
      </c>
      <c r="B107" s="71">
        <v>42490</v>
      </c>
      <c r="C107" s="48">
        <v>5089</v>
      </c>
      <c r="D107" t="s">
        <v>520</v>
      </c>
      <c r="E107" s="71">
        <v>42490</v>
      </c>
      <c r="F107" s="48">
        <v>14303</v>
      </c>
      <c r="G107" t="s">
        <v>520</v>
      </c>
      <c r="H107" s="71">
        <v>42490</v>
      </c>
      <c r="I107" s="5">
        <v>2178.6</v>
      </c>
      <c r="J107" t="s">
        <v>520</v>
      </c>
      <c r="K107" s="71">
        <v>42490</v>
      </c>
      <c r="L107" s="48">
        <v>0</v>
      </c>
      <c r="M107" t="s">
        <v>520</v>
      </c>
      <c r="N107" s="71">
        <v>42490</v>
      </c>
      <c r="O107" s="48">
        <v>0</v>
      </c>
      <c r="Q107" s="6">
        <f t="shared" si="4"/>
        <v>7000</v>
      </c>
      <c r="R107" s="79">
        <f t="shared" si="6"/>
        <v>16333.333333333334</v>
      </c>
      <c r="S107" s="72">
        <f t="shared" si="5"/>
        <v>3500</v>
      </c>
      <c r="T107" s="80">
        <f t="shared" si="7"/>
        <v>2133.3333333333635</v>
      </c>
    </row>
    <row r="108" spans="1:20" x14ac:dyDescent="0.25">
      <c r="A108" t="s">
        <v>521</v>
      </c>
      <c r="B108" s="71">
        <v>42521</v>
      </c>
      <c r="C108" s="48">
        <v>5079</v>
      </c>
      <c r="D108" t="s">
        <v>521</v>
      </c>
      <c r="E108" s="71">
        <v>42521</v>
      </c>
      <c r="F108" s="48">
        <v>14317</v>
      </c>
      <c r="G108" t="s">
        <v>521</v>
      </c>
      <c r="H108" s="71">
        <v>42521</v>
      </c>
      <c r="I108" s="5">
        <v>2182</v>
      </c>
      <c r="J108" t="s">
        <v>521</v>
      </c>
      <c r="K108" s="71">
        <v>42521</v>
      </c>
      <c r="L108" s="48">
        <v>0</v>
      </c>
      <c r="M108" t="s">
        <v>521</v>
      </c>
      <c r="N108" s="71">
        <v>42521</v>
      </c>
      <c r="O108" s="48">
        <v>0</v>
      </c>
      <c r="Q108" s="6">
        <f t="shared" si="4"/>
        <v>4000</v>
      </c>
      <c r="R108" s="79">
        <f t="shared" si="6"/>
        <v>14333.333333333334</v>
      </c>
      <c r="S108" s="72">
        <f t="shared" si="5"/>
        <v>3400.0000000000909</v>
      </c>
      <c r="T108" s="80">
        <f t="shared" si="7"/>
        <v>2833.3333333333335</v>
      </c>
    </row>
    <row r="109" spans="1:20" x14ac:dyDescent="0.25">
      <c r="A109" t="s">
        <v>522</v>
      </c>
      <c r="B109" s="71">
        <v>42551</v>
      </c>
      <c r="C109" s="48">
        <v>5089</v>
      </c>
      <c r="D109" t="s">
        <v>522</v>
      </c>
      <c r="E109" s="71">
        <v>42551</v>
      </c>
      <c r="F109" s="48">
        <v>14328</v>
      </c>
      <c r="G109" t="s">
        <v>522</v>
      </c>
      <c r="H109" s="71">
        <v>42551</v>
      </c>
      <c r="I109" s="5">
        <v>2187.9</v>
      </c>
      <c r="J109" t="s">
        <v>522</v>
      </c>
      <c r="K109" s="71">
        <v>42551</v>
      </c>
      <c r="L109" s="48">
        <v>0</v>
      </c>
      <c r="M109" t="s">
        <v>522</v>
      </c>
      <c r="N109" s="71">
        <v>42551</v>
      </c>
      <c r="O109" s="48">
        <v>0</v>
      </c>
      <c r="Q109" s="6">
        <f t="shared" si="4"/>
        <v>21000</v>
      </c>
      <c r="R109" s="79">
        <f t="shared" si="6"/>
        <v>10666.666666666666</v>
      </c>
      <c r="S109" s="72">
        <f t="shared" si="5"/>
        <v>5900.0000000000909</v>
      </c>
      <c r="T109" s="80">
        <f t="shared" si="7"/>
        <v>4266.666666666727</v>
      </c>
    </row>
    <row r="110" spans="1:20" x14ac:dyDescent="0.25">
      <c r="A110" t="s">
        <v>523</v>
      </c>
      <c r="B110" s="71">
        <v>42582</v>
      </c>
      <c r="C110" s="48">
        <v>5093</v>
      </c>
      <c r="D110" t="s">
        <v>523</v>
      </c>
      <c r="E110" s="71">
        <v>42582</v>
      </c>
      <c r="F110" s="48">
        <v>14362</v>
      </c>
      <c r="G110" t="s">
        <v>523</v>
      </c>
      <c r="H110" s="71">
        <v>42582</v>
      </c>
      <c r="I110" s="5">
        <v>2190.8000000000002</v>
      </c>
      <c r="J110" t="s">
        <v>523</v>
      </c>
      <c r="K110" s="71">
        <v>42582</v>
      </c>
      <c r="L110" s="48">
        <v>0</v>
      </c>
      <c r="M110" t="s">
        <v>523</v>
      </c>
      <c r="N110" s="71">
        <v>42582</v>
      </c>
      <c r="O110" s="48">
        <v>0</v>
      </c>
      <c r="Q110" s="6">
        <f t="shared" si="4"/>
        <v>38000</v>
      </c>
      <c r="R110" s="79">
        <f t="shared" si="6"/>
        <v>21000</v>
      </c>
      <c r="S110" s="72">
        <f t="shared" si="5"/>
        <v>2900.0000000000909</v>
      </c>
      <c r="T110" s="80">
        <f t="shared" si="7"/>
        <v>4066.6666666667575</v>
      </c>
    </row>
    <row r="111" spans="1:20" x14ac:dyDescent="0.25">
      <c r="A111" t="s">
        <v>524</v>
      </c>
      <c r="B111" s="71">
        <v>42613</v>
      </c>
      <c r="C111" s="48">
        <v>5094</v>
      </c>
      <c r="D111" t="s">
        <v>524</v>
      </c>
      <c r="E111" s="71">
        <v>42613</v>
      </c>
      <c r="F111" s="48">
        <v>14391</v>
      </c>
      <c r="G111" t="s">
        <v>524</v>
      </c>
      <c r="H111" s="71">
        <v>42613</v>
      </c>
      <c r="I111" s="5">
        <v>2191.6</v>
      </c>
      <c r="J111" t="s">
        <v>524</v>
      </c>
      <c r="K111" s="71">
        <v>42613</v>
      </c>
      <c r="L111" s="48">
        <v>0</v>
      </c>
      <c r="M111" t="s">
        <v>524</v>
      </c>
      <c r="N111" s="71">
        <v>42613</v>
      </c>
      <c r="O111" s="48">
        <v>0</v>
      </c>
      <c r="Q111" s="6">
        <f t="shared" si="4"/>
        <v>30000</v>
      </c>
      <c r="R111" s="79">
        <f t="shared" si="6"/>
        <v>29666.666666666668</v>
      </c>
      <c r="S111" s="72">
        <f t="shared" si="5"/>
        <v>799.99999999972715</v>
      </c>
      <c r="T111" s="80">
        <f t="shared" si="7"/>
        <v>3199.9999999999695</v>
      </c>
    </row>
    <row r="112" spans="1:20" x14ac:dyDescent="0.25">
      <c r="A112" t="s">
        <v>525</v>
      </c>
      <c r="B112" s="71">
        <v>42643</v>
      </c>
      <c r="C112" s="48">
        <v>5101</v>
      </c>
      <c r="D112" t="s">
        <v>525</v>
      </c>
      <c r="E112" s="71">
        <v>42643</v>
      </c>
      <c r="F112" s="48">
        <v>14404</v>
      </c>
      <c r="G112" t="s">
        <v>525</v>
      </c>
      <c r="H112" s="71">
        <v>42643</v>
      </c>
      <c r="I112" s="5">
        <v>2196.1</v>
      </c>
      <c r="J112" t="s">
        <v>525</v>
      </c>
      <c r="K112" s="71">
        <v>42643</v>
      </c>
      <c r="L112" s="48">
        <v>0</v>
      </c>
      <c r="M112" t="s">
        <v>525</v>
      </c>
      <c r="N112" s="71">
        <v>42643</v>
      </c>
      <c r="O112" s="48">
        <v>0</v>
      </c>
      <c r="Q112" s="6">
        <f t="shared" si="4"/>
        <v>20000</v>
      </c>
      <c r="R112" s="79">
        <f t="shared" si="6"/>
        <v>29333.333333333332</v>
      </c>
      <c r="S112" s="72">
        <f t="shared" si="5"/>
        <v>4500</v>
      </c>
      <c r="T112" s="80">
        <f t="shared" si="7"/>
        <v>2733.3333333332725</v>
      </c>
    </row>
    <row r="113" spans="1:20" x14ac:dyDescent="0.25">
      <c r="A113" t="s">
        <v>526</v>
      </c>
      <c r="B113" s="71">
        <v>42674</v>
      </c>
      <c r="C113" s="48">
        <v>5092</v>
      </c>
      <c r="D113" t="s">
        <v>526</v>
      </c>
      <c r="E113" s="71">
        <v>42674</v>
      </c>
      <c r="F113" s="48">
        <v>14399</v>
      </c>
      <c r="G113" t="s">
        <v>526</v>
      </c>
      <c r="H113" s="71">
        <v>42674</v>
      </c>
      <c r="I113" s="5">
        <v>2201.6999999999998</v>
      </c>
      <c r="J113" t="s">
        <v>526</v>
      </c>
      <c r="K113" s="71">
        <v>42674</v>
      </c>
      <c r="L113" s="48">
        <v>0</v>
      </c>
      <c r="M113" t="s">
        <v>526</v>
      </c>
      <c r="N113" s="71">
        <v>42674</v>
      </c>
      <c r="O113" s="48">
        <v>0</v>
      </c>
      <c r="Q113" s="6">
        <f t="shared" si="4"/>
        <v>-14000</v>
      </c>
      <c r="R113" s="79">
        <f t="shared" si="6"/>
        <v>12000</v>
      </c>
      <c r="S113" s="72">
        <f t="shared" si="5"/>
        <v>5599.9999999999091</v>
      </c>
      <c r="T113" s="80">
        <f t="shared" si="7"/>
        <v>3633.3333333332121</v>
      </c>
    </row>
    <row r="114" spans="1:20" x14ac:dyDescent="0.25">
      <c r="A114" t="s">
        <v>527</v>
      </c>
      <c r="B114" s="71">
        <v>42704</v>
      </c>
      <c r="C114" s="48">
        <v>5088</v>
      </c>
      <c r="D114" t="s">
        <v>527</v>
      </c>
      <c r="E114" s="71">
        <v>42704</v>
      </c>
      <c r="F114" s="48">
        <v>14395</v>
      </c>
      <c r="G114" t="s">
        <v>527</v>
      </c>
      <c r="H114" s="71">
        <v>42704</v>
      </c>
      <c r="I114" s="5">
        <v>2193.1999999999998</v>
      </c>
      <c r="J114" t="s">
        <v>527</v>
      </c>
      <c r="K114" s="71">
        <v>42704</v>
      </c>
      <c r="L114" s="48">
        <v>0</v>
      </c>
      <c r="M114" t="s">
        <v>527</v>
      </c>
      <c r="N114" s="71">
        <v>42704</v>
      </c>
      <c r="O114" s="48">
        <v>0</v>
      </c>
      <c r="Q114" s="6">
        <f t="shared" si="4"/>
        <v>-8000</v>
      </c>
      <c r="R114" s="79">
        <f t="shared" si="6"/>
        <v>-666.66666666666663</v>
      </c>
      <c r="S114" s="72">
        <f t="shared" si="5"/>
        <v>-8500</v>
      </c>
      <c r="T114" s="80">
        <f t="shared" si="7"/>
        <v>533.33333333330302</v>
      </c>
    </row>
    <row r="115" spans="1:20" x14ac:dyDescent="0.25">
      <c r="A115" t="s">
        <v>528</v>
      </c>
      <c r="B115" s="71">
        <v>42735</v>
      </c>
      <c r="C115" s="48">
        <v>5085</v>
      </c>
      <c r="D115" t="s">
        <v>528</v>
      </c>
      <c r="E115" s="71">
        <v>42735</v>
      </c>
      <c r="F115" s="48">
        <v>14395</v>
      </c>
      <c r="G115" t="s">
        <v>528</v>
      </c>
      <c r="H115" s="71">
        <v>42735</v>
      </c>
      <c r="I115" s="5">
        <v>2199.6999999999998</v>
      </c>
      <c r="J115" t="s">
        <v>528</v>
      </c>
      <c r="K115" s="71">
        <v>42735</v>
      </c>
      <c r="L115" s="48">
        <v>0</v>
      </c>
      <c r="M115" t="s">
        <v>528</v>
      </c>
      <c r="N115" s="71">
        <v>42735</v>
      </c>
      <c r="O115" s="48">
        <v>0</v>
      </c>
      <c r="Q115" s="6">
        <f t="shared" si="4"/>
        <v>-3000</v>
      </c>
      <c r="R115" s="79">
        <f t="shared" si="6"/>
        <v>-8333.3333333333339</v>
      </c>
      <c r="S115" s="72">
        <f t="shared" si="5"/>
        <v>6500</v>
      </c>
      <c r="T115" s="80">
        <f t="shared" si="7"/>
        <v>1199.9999999999698</v>
      </c>
    </row>
    <row r="116" spans="1:20" x14ac:dyDescent="0.25">
      <c r="A116" t="s">
        <v>529</v>
      </c>
      <c r="B116" s="71">
        <v>42766</v>
      </c>
      <c r="C116" s="48">
        <v>5095</v>
      </c>
      <c r="D116" t="s">
        <v>529</v>
      </c>
      <c r="E116" s="71">
        <v>42766</v>
      </c>
      <c r="F116" s="48">
        <v>14399</v>
      </c>
      <c r="G116" t="s">
        <v>529</v>
      </c>
      <c r="H116" s="71">
        <v>42766</v>
      </c>
      <c r="I116" s="5">
        <v>2199.6</v>
      </c>
      <c r="J116" t="s">
        <v>529</v>
      </c>
      <c r="K116" s="71">
        <v>42766</v>
      </c>
      <c r="L116" s="48">
        <v>0</v>
      </c>
      <c r="M116" t="s">
        <v>529</v>
      </c>
      <c r="N116" s="71">
        <v>42766</v>
      </c>
      <c r="O116" s="48">
        <v>0</v>
      </c>
      <c r="Q116" s="6">
        <f t="shared" si="4"/>
        <v>14000</v>
      </c>
      <c r="R116" s="79">
        <f t="shared" si="6"/>
        <v>1000</v>
      </c>
      <c r="S116" s="72">
        <f t="shared" si="5"/>
        <v>-99.999999999909051</v>
      </c>
      <c r="T116" s="80">
        <f t="shared" si="7"/>
        <v>-699.99999999996965</v>
      </c>
    </row>
    <row r="117" spans="1:20" x14ac:dyDescent="0.25">
      <c r="A117" t="s">
        <v>530</v>
      </c>
      <c r="B117" s="71">
        <v>42794</v>
      </c>
      <c r="C117" s="48">
        <v>5093</v>
      </c>
      <c r="D117" t="s">
        <v>530</v>
      </c>
      <c r="E117" s="71">
        <v>42794</v>
      </c>
      <c r="F117" s="48">
        <v>14413</v>
      </c>
      <c r="G117" t="s">
        <v>530</v>
      </c>
      <c r="H117" s="71">
        <v>42794</v>
      </c>
      <c r="I117" s="5">
        <v>2199</v>
      </c>
      <c r="J117" t="s">
        <v>530</v>
      </c>
      <c r="K117" s="71">
        <v>42794</v>
      </c>
      <c r="L117" s="48">
        <v>0</v>
      </c>
      <c r="M117" t="s">
        <v>530</v>
      </c>
      <c r="N117" s="71">
        <v>42794</v>
      </c>
      <c r="O117" s="48">
        <v>0</v>
      </c>
      <c r="Q117" s="6">
        <f t="shared" si="4"/>
        <v>12000</v>
      </c>
      <c r="R117" s="79">
        <f t="shared" si="6"/>
        <v>7666.666666666667</v>
      </c>
      <c r="S117" s="72">
        <f t="shared" si="5"/>
        <v>-599.99999999990905</v>
      </c>
      <c r="T117" s="80">
        <f t="shared" si="7"/>
        <v>1933.333333333394</v>
      </c>
    </row>
    <row r="118" spans="1:20" x14ac:dyDescent="0.25">
      <c r="A118" t="s">
        <v>531</v>
      </c>
      <c r="B118" s="71">
        <v>42825</v>
      </c>
      <c r="C118" s="48">
        <v>5094</v>
      </c>
      <c r="D118" t="s">
        <v>531</v>
      </c>
      <c r="E118" s="71">
        <v>42825</v>
      </c>
      <c r="F118" s="48">
        <v>14405</v>
      </c>
      <c r="G118" t="s">
        <v>531</v>
      </c>
      <c r="H118" s="71">
        <v>42825</v>
      </c>
      <c r="I118" s="5">
        <v>2196</v>
      </c>
      <c r="J118" t="s">
        <v>531</v>
      </c>
      <c r="K118" s="71">
        <v>42825</v>
      </c>
      <c r="L118" s="48">
        <v>0</v>
      </c>
      <c r="M118" t="s">
        <v>531</v>
      </c>
      <c r="N118" s="71">
        <v>42825</v>
      </c>
      <c r="O118" s="48">
        <v>0</v>
      </c>
      <c r="Q118" s="6">
        <f t="shared" si="4"/>
        <v>-7000</v>
      </c>
      <c r="R118" s="79">
        <f t="shared" si="6"/>
        <v>6333.333333333333</v>
      </c>
      <c r="S118" s="72">
        <f t="shared" si="5"/>
        <v>-3000</v>
      </c>
      <c r="T118" s="80">
        <f t="shared" si="7"/>
        <v>-1233.3333333332728</v>
      </c>
    </row>
    <row r="119" spans="1:20" x14ac:dyDescent="0.25">
      <c r="A119" t="s">
        <v>532</v>
      </c>
      <c r="B119" s="71">
        <v>42855</v>
      </c>
      <c r="C119" s="48">
        <v>5091</v>
      </c>
      <c r="D119" t="s">
        <v>532</v>
      </c>
      <c r="E119" s="71">
        <v>42855</v>
      </c>
      <c r="F119" s="48">
        <v>14428</v>
      </c>
      <c r="G119" t="s">
        <v>532</v>
      </c>
      <c r="H119" s="71">
        <v>42855</v>
      </c>
      <c r="I119" s="5">
        <v>2193.9</v>
      </c>
      <c r="J119" t="s">
        <v>532</v>
      </c>
      <c r="K119" s="71">
        <v>42855</v>
      </c>
      <c r="L119" s="48">
        <v>0</v>
      </c>
      <c r="M119" t="s">
        <v>532</v>
      </c>
      <c r="N119" s="71">
        <v>42855</v>
      </c>
      <c r="O119" s="48">
        <v>0</v>
      </c>
      <c r="Q119" s="6">
        <f t="shared" si="4"/>
        <v>20000</v>
      </c>
      <c r="R119" s="79">
        <f t="shared" si="6"/>
        <v>8333.3333333333339</v>
      </c>
      <c r="S119" s="72">
        <f t="shared" si="5"/>
        <v>-2099.9999999999091</v>
      </c>
      <c r="T119" s="80">
        <f t="shared" si="7"/>
        <v>-1899.9999999999393</v>
      </c>
    </row>
    <row r="120" spans="1:20" x14ac:dyDescent="0.25">
      <c r="A120" t="s">
        <v>533</v>
      </c>
      <c r="B120" s="71">
        <v>42886</v>
      </c>
      <c r="C120" s="48">
        <v>5091</v>
      </c>
      <c r="D120" t="s">
        <v>533</v>
      </c>
      <c r="E120" s="71">
        <v>42886</v>
      </c>
      <c r="F120" s="48">
        <v>14415</v>
      </c>
      <c r="G120" t="s">
        <v>533</v>
      </c>
      <c r="H120" s="71">
        <v>42886</v>
      </c>
      <c r="I120" s="5">
        <v>2191.9</v>
      </c>
      <c r="J120" t="s">
        <v>533</v>
      </c>
      <c r="K120" s="71">
        <v>42886</v>
      </c>
      <c r="L120" s="48">
        <v>0</v>
      </c>
      <c r="M120" t="s">
        <v>533</v>
      </c>
      <c r="N120" s="71">
        <v>42886</v>
      </c>
      <c r="O120" s="48">
        <v>0</v>
      </c>
      <c r="Q120" s="6">
        <f t="shared" si="4"/>
        <v>-13000</v>
      </c>
      <c r="R120" s="79">
        <f t="shared" si="6"/>
        <v>0</v>
      </c>
      <c r="S120" s="72">
        <f t="shared" si="5"/>
        <v>-2000</v>
      </c>
      <c r="T120" s="80">
        <f t="shared" si="7"/>
        <v>-2366.6666666666365</v>
      </c>
    </row>
    <row r="121" spans="1:20" x14ac:dyDescent="0.25">
      <c r="A121" t="s">
        <v>534</v>
      </c>
      <c r="B121" s="71">
        <v>42916</v>
      </c>
      <c r="C121" s="48">
        <v>5090</v>
      </c>
      <c r="D121" t="s">
        <v>534</v>
      </c>
      <c r="E121" s="71">
        <v>42916</v>
      </c>
      <c r="F121" s="48">
        <v>14420</v>
      </c>
      <c r="G121" t="s">
        <v>534</v>
      </c>
      <c r="H121" s="71">
        <v>42916</v>
      </c>
      <c r="I121" s="5">
        <v>2192.1999999999998</v>
      </c>
      <c r="J121" t="s">
        <v>534</v>
      </c>
      <c r="K121" s="71">
        <v>42916</v>
      </c>
      <c r="L121" s="48">
        <v>0</v>
      </c>
      <c r="M121" t="s">
        <v>534</v>
      </c>
      <c r="N121" s="71">
        <v>42916</v>
      </c>
      <c r="O121" s="48">
        <v>0</v>
      </c>
      <c r="Q121" s="6">
        <f t="shared" si="4"/>
        <v>4000</v>
      </c>
      <c r="R121" s="79">
        <f t="shared" si="6"/>
        <v>3666.6666666666665</v>
      </c>
      <c r="S121" s="72">
        <f t="shared" si="5"/>
        <v>299.99999999972715</v>
      </c>
      <c r="T121" s="80">
        <f t="shared" si="7"/>
        <v>-1266.6666666667272</v>
      </c>
    </row>
    <row r="122" spans="1:20" x14ac:dyDescent="0.25">
      <c r="A122" t="s">
        <v>591</v>
      </c>
      <c r="B122" s="71">
        <v>42947</v>
      </c>
      <c r="C122" s="48">
        <v>5096</v>
      </c>
      <c r="D122" t="s">
        <v>591</v>
      </c>
      <c r="E122" s="71">
        <v>42947</v>
      </c>
      <c r="F122" s="48">
        <v>14421</v>
      </c>
      <c r="G122" t="s">
        <v>591</v>
      </c>
      <c r="H122" s="71">
        <v>42947</v>
      </c>
      <c r="I122" s="5">
        <v>2189.9</v>
      </c>
      <c r="J122" t="s">
        <v>591</v>
      </c>
      <c r="K122" s="71">
        <v>42947</v>
      </c>
      <c r="L122" s="48">
        <v>0</v>
      </c>
      <c r="M122" t="s">
        <v>591</v>
      </c>
      <c r="N122" s="71">
        <v>42947</v>
      </c>
      <c r="O122" s="48">
        <v>0</v>
      </c>
      <c r="Q122" s="6">
        <f t="shared" si="4"/>
        <v>7000</v>
      </c>
      <c r="R122" s="79">
        <f t="shared" si="6"/>
        <v>-666.66666666666663</v>
      </c>
      <c r="S122" s="72">
        <f t="shared" si="5"/>
        <v>-2299.9999999997272</v>
      </c>
      <c r="T122" s="80">
        <f t="shared" si="7"/>
        <v>-1333.3333333333333</v>
      </c>
    </row>
    <row r="123" spans="1:20" x14ac:dyDescent="0.25">
      <c r="A123" t="s">
        <v>592</v>
      </c>
      <c r="B123" s="71">
        <v>42978</v>
      </c>
      <c r="C123" s="48">
        <v>5094</v>
      </c>
      <c r="D123" t="s">
        <v>592</v>
      </c>
      <c r="E123" s="71">
        <v>42978</v>
      </c>
      <c r="F123" s="48">
        <v>14447</v>
      </c>
      <c r="G123" t="s">
        <v>592</v>
      </c>
      <c r="H123" s="71">
        <v>42978</v>
      </c>
      <c r="I123" s="5">
        <v>2192.1</v>
      </c>
      <c r="J123" t="s">
        <v>592</v>
      </c>
      <c r="K123" s="71">
        <v>42978</v>
      </c>
      <c r="L123" s="48">
        <v>0</v>
      </c>
      <c r="M123" t="s">
        <v>592</v>
      </c>
      <c r="N123" s="71">
        <v>42978</v>
      </c>
      <c r="O123" s="48">
        <v>0</v>
      </c>
      <c r="Q123" s="6">
        <f t="shared" si="4"/>
        <v>24000</v>
      </c>
      <c r="R123" s="79">
        <f t="shared" si="6"/>
        <v>11666.666666666666</v>
      </c>
      <c r="S123" s="72">
        <f t="shared" si="5"/>
        <v>2199.9999999998181</v>
      </c>
      <c r="T123" s="80">
        <f t="shared" si="7"/>
        <v>66.666666666606034</v>
      </c>
    </row>
    <row r="124" spans="1:20" x14ac:dyDescent="0.25">
      <c r="A124" t="s">
        <v>593</v>
      </c>
      <c r="B124" s="71">
        <v>43008</v>
      </c>
      <c r="C124" s="48">
        <v>5070</v>
      </c>
      <c r="D124" t="s">
        <v>593</v>
      </c>
      <c r="E124" s="71">
        <v>43008</v>
      </c>
      <c r="F124" s="48">
        <v>14459</v>
      </c>
      <c r="G124" t="s">
        <v>593</v>
      </c>
      <c r="H124" s="71">
        <v>43008</v>
      </c>
      <c r="I124" s="5">
        <v>2191.1999999999998</v>
      </c>
      <c r="J124" t="s">
        <v>593</v>
      </c>
      <c r="K124" s="71">
        <v>43008</v>
      </c>
      <c r="L124" s="48">
        <v>0</v>
      </c>
      <c r="M124" t="s">
        <v>593</v>
      </c>
      <c r="N124" s="71">
        <v>43008</v>
      </c>
      <c r="O124" s="48">
        <v>0</v>
      </c>
      <c r="Q124" s="6">
        <f t="shared" si="4"/>
        <v>-12000</v>
      </c>
      <c r="R124" s="79">
        <f t="shared" si="6"/>
        <v>6333.333333333333</v>
      </c>
      <c r="S124" s="72">
        <f t="shared" si="5"/>
        <v>-900.00000000009095</v>
      </c>
      <c r="T124" s="80">
        <f t="shared" si="7"/>
        <v>-333.33333333333331</v>
      </c>
    </row>
    <row r="125" spans="1:20" x14ac:dyDescent="0.25">
      <c r="A125" t="s">
        <v>597</v>
      </c>
      <c r="B125" s="71">
        <v>43039</v>
      </c>
      <c r="C125" s="48">
        <v>5062</v>
      </c>
      <c r="D125" t="s">
        <v>597</v>
      </c>
      <c r="E125" s="71">
        <v>43039</v>
      </c>
      <c r="F125" s="48">
        <v>14461</v>
      </c>
      <c r="G125" t="s">
        <v>597</v>
      </c>
      <c r="H125" s="71">
        <v>43039</v>
      </c>
      <c r="I125" s="5">
        <v>2193.5</v>
      </c>
      <c r="J125" t="s">
        <v>597</v>
      </c>
      <c r="K125" s="71">
        <v>43039</v>
      </c>
      <c r="L125" s="48">
        <v>0</v>
      </c>
      <c r="M125" t="s">
        <v>597</v>
      </c>
      <c r="N125" s="71">
        <v>43039</v>
      </c>
      <c r="O125" s="48">
        <v>0</v>
      </c>
      <c r="Q125" s="6">
        <f t="shared" si="4"/>
        <v>-6000</v>
      </c>
      <c r="R125" s="79">
        <f t="shared" si="6"/>
        <v>2000</v>
      </c>
      <c r="S125" s="72">
        <f t="shared" si="5"/>
        <v>2300.0000000001819</v>
      </c>
      <c r="T125" s="80">
        <f t="shared" si="7"/>
        <v>1199.9999999999698</v>
      </c>
    </row>
    <row r="126" spans="1:20" x14ac:dyDescent="0.25">
      <c r="A126" t="s">
        <v>600</v>
      </c>
      <c r="B126" s="71">
        <v>43069</v>
      </c>
      <c r="C126" s="48">
        <v>5063</v>
      </c>
      <c r="D126" t="s">
        <v>600</v>
      </c>
      <c r="E126" s="71">
        <v>43069</v>
      </c>
      <c r="F126" s="48">
        <v>14470</v>
      </c>
      <c r="G126" t="s">
        <v>600</v>
      </c>
      <c r="H126" s="71">
        <v>43069</v>
      </c>
      <c r="I126" s="5">
        <v>2191.9</v>
      </c>
      <c r="J126" t="s">
        <v>600</v>
      </c>
      <c r="K126" s="71">
        <v>43069</v>
      </c>
      <c r="L126" s="48">
        <v>0</v>
      </c>
      <c r="M126" t="s">
        <v>600</v>
      </c>
      <c r="N126" s="71">
        <v>43069</v>
      </c>
      <c r="O126" s="48">
        <v>0</v>
      </c>
      <c r="Q126" s="6">
        <f t="shared" si="4"/>
        <v>10000</v>
      </c>
      <c r="R126" s="79">
        <f t="shared" si="6"/>
        <v>-2666.6666666666665</v>
      </c>
      <c r="S126" s="72">
        <f t="shared" si="5"/>
        <v>-1599.9999999999091</v>
      </c>
      <c r="T126" s="80">
        <f t="shared" si="7"/>
        <v>-66.666666666606034</v>
      </c>
    </row>
    <row r="127" spans="1:20" x14ac:dyDescent="0.25">
      <c r="Q127" s="6" t="str">
        <f t="shared" si="4"/>
        <v/>
      </c>
      <c r="R127" s="79" t="str">
        <f t="shared" si="6"/>
        <v/>
      </c>
      <c r="S127" s="72" t="str">
        <f t="shared" si="5"/>
        <v/>
      </c>
      <c r="T127" s="80" t="str">
        <f t="shared" si="7"/>
        <v/>
      </c>
    </row>
    <row r="128" spans="1:20" x14ac:dyDescent="0.25">
      <c r="Q128" s="6" t="str">
        <f t="shared" si="4"/>
        <v/>
      </c>
      <c r="R128" s="79" t="str">
        <f t="shared" si="6"/>
        <v/>
      </c>
      <c r="S128" s="72" t="str">
        <f t="shared" si="5"/>
        <v/>
      </c>
      <c r="T128" s="80" t="str">
        <f t="shared" si="7"/>
        <v/>
      </c>
    </row>
    <row r="129" spans="17:20" x14ac:dyDescent="0.25">
      <c r="Q129" s="6" t="str">
        <f t="shared" si="4"/>
        <v/>
      </c>
      <c r="R129" s="79" t="str">
        <f t="shared" si="6"/>
        <v/>
      </c>
      <c r="S129" s="72" t="str">
        <f t="shared" si="5"/>
        <v/>
      </c>
      <c r="T129" s="80" t="str">
        <f t="shared" si="7"/>
        <v/>
      </c>
    </row>
    <row r="130" spans="17:20" x14ac:dyDescent="0.25">
      <c r="Q130" s="6" t="str">
        <f t="shared" si="4"/>
        <v/>
      </c>
      <c r="R130" s="79" t="str">
        <f t="shared" si="6"/>
        <v/>
      </c>
      <c r="S130" s="72" t="str">
        <f t="shared" si="5"/>
        <v/>
      </c>
      <c r="T130" s="80" t="str">
        <f t="shared" si="7"/>
        <v/>
      </c>
    </row>
    <row r="131" spans="17:20" x14ac:dyDescent="0.25">
      <c r="Q131" s="6" t="str">
        <f t="shared" si="4"/>
        <v/>
      </c>
      <c r="R131" s="79" t="str">
        <f t="shared" si="6"/>
        <v/>
      </c>
      <c r="S131" s="72" t="str">
        <f t="shared" si="5"/>
        <v/>
      </c>
      <c r="T131" s="80" t="str">
        <f t="shared" si="7"/>
        <v/>
      </c>
    </row>
    <row r="132" spans="17:20" x14ac:dyDescent="0.25">
      <c r="Q132" s="6" t="str">
        <f t="shared" si="4"/>
        <v/>
      </c>
      <c r="R132" s="79" t="str">
        <f t="shared" si="6"/>
        <v/>
      </c>
      <c r="S132" s="72" t="str">
        <f t="shared" si="5"/>
        <v/>
      </c>
      <c r="T132" s="80" t="str">
        <f t="shared" si="7"/>
        <v/>
      </c>
    </row>
    <row r="133" spans="17:20" x14ac:dyDescent="0.25">
      <c r="Q133" s="6" t="str">
        <f t="shared" si="4"/>
        <v/>
      </c>
      <c r="R133" s="79" t="str">
        <f t="shared" si="6"/>
        <v/>
      </c>
      <c r="S133" s="72" t="str">
        <f t="shared" si="5"/>
        <v/>
      </c>
      <c r="T133" s="80" t="str">
        <f t="shared" si="7"/>
        <v/>
      </c>
    </row>
    <row r="134" spans="17:20" x14ac:dyDescent="0.25">
      <c r="Q134" s="6" t="str">
        <f t="shared" si="4"/>
        <v/>
      </c>
      <c r="R134" s="79" t="str">
        <f t="shared" si="6"/>
        <v/>
      </c>
      <c r="S134" s="72" t="str">
        <f t="shared" si="5"/>
        <v/>
      </c>
      <c r="T134" s="80" t="str">
        <f t="shared" si="7"/>
        <v/>
      </c>
    </row>
    <row r="135" spans="17:20" x14ac:dyDescent="0.25">
      <c r="Q135" s="6" t="str">
        <f t="shared" si="4"/>
        <v/>
      </c>
      <c r="R135" s="79" t="str">
        <f t="shared" si="6"/>
        <v/>
      </c>
      <c r="S135" s="72" t="str">
        <f t="shared" si="5"/>
        <v/>
      </c>
      <c r="T135" s="80" t="str">
        <f t="shared" si="7"/>
        <v/>
      </c>
    </row>
    <row r="136" spans="17:20" x14ac:dyDescent="0.25">
      <c r="Q136" s="6" t="str">
        <f t="shared" si="4"/>
        <v/>
      </c>
      <c r="R136" s="79" t="str">
        <f t="shared" si="6"/>
        <v/>
      </c>
      <c r="S136" s="72" t="str">
        <f t="shared" si="5"/>
        <v/>
      </c>
      <c r="T136" s="80" t="str">
        <f t="shared" si="7"/>
        <v/>
      </c>
    </row>
    <row r="137" spans="17:20" x14ac:dyDescent="0.25">
      <c r="Q137" s="6" t="str">
        <f t="shared" si="4"/>
        <v/>
      </c>
      <c r="R137" s="79" t="str">
        <f t="shared" si="6"/>
        <v/>
      </c>
      <c r="S137" s="72" t="str">
        <f t="shared" si="5"/>
        <v/>
      </c>
      <c r="T137" s="80" t="str">
        <f t="shared" si="7"/>
        <v/>
      </c>
    </row>
    <row r="138" spans="17:20" x14ac:dyDescent="0.25">
      <c r="Q138" s="6" t="str">
        <f t="shared" ref="Q138:Q200" si="8">IF(B138&lt;&gt;"",((C138+F138)-(C137+F137))*1000,"")</f>
        <v/>
      </c>
      <c r="R138" s="79" t="str">
        <f t="shared" si="6"/>
        <v/>
      </c>
      <c r="S138" s="72" t="str">
        <f t="shared" ref="S138:S200" si="9">IF(B138&lt;&gt;"",((I138-L138)-(I137-L137))*1000,"")</f>
        <v/>
      </c>
      <c r="T138" s="80" t="str">
        <f t="shared" si="7"/>
        <v/>
      </c>
    </row>
    <row r="139" spans="17:20" x14ac:dyDescent="0.25">
      <c r="Q139" s="6" t="str">
        <f t="shared" si="8"/>
        <v/>
      </c>
      <c r="R139" s="79" t="str">
        <f t="shared" si="6"/>
        <v/>
      </c>
      <c r="S139" s="72" t="str">
        <f t="shared" si="9"/>
        <v/>
      </c>
      <c r="T139" s="80" t="str">
        <f t="shared" si="7"/>
        <v/>
      </c>
    </row>
    <row r="140" spans="17:20" x14ac:dyDescent="0.25">
      <c r="Q140" s="6" t="str">
        <f t="shared" si="8"/>
        <v/>
      </c>
      <c r="R140" s="79" t="str">
        <f t="shared" ref="R140:R200" si="10">IF(B140&lt;&gt;"",AVERAGE(Q138:Q140),"")</f>
        <v/>
      </c>
      <c r="S140" s="72" t="str">
        <f t="shared" si="9"/>
        <v/>
      </c>
      <c r="T140" s="80" t="str">
        <f t="shared" ref="T140:T200" si="11">IF(B140&lt;&gt;"",AVERAGE(S138:S140),"")</f>
        <v/>
      </c>
    </row>
    <row r="141" spans="17:20" x14ac:dyDescent="0.25">
      <c r="Q141" s="6" t="str">
        <f t="shared" si="8"/>
        <v/>
      </c>
      <c r="R141" s="79" t="str">
        <f t="shared" si="10"/>
        <v/>
      </c>
      <c r="S141" s="72" t="str">
        <f t="shared" si="9"/>
        <v/>
      </c>
      <c r="T141" s="80" t="str">
        <f t="shared" si="11"/>
        <v/>
      </c>
    </row>
    <row r="142" spans="17:20" x14ac:dyDescent="0.25">
      <c r="Q142" s="6" t="str">
        <f t="shared" si="8"/>
        <v/>
      </c>
      <c r="R142" s="79" t="str">
        <f t="shared" si="10"/>
        <v/>
      </c>
      <c r="S142" s="72" t="str">
        <f t="shared" si="9"/>
        <v/>
      </c>
      <c r="T142" s="80" t="str">
        <f t="shared" si="11"/>
        <v/>
      </c>
    </row>
    <row r="143" spans="17:20" x14ac:dyDescent="0.25">
      <c r="Q143" s="6" t="str">
        <f t="shared" si="8"/>
        <v/>
      </c>
      <c r="R143" s="79" t="str">
        <f t="shared" si="10"/>
        <v/>
      </c>
      <c r="S143" s="72" t="str">
        <f t="shared" si="9"/>
        <v/>
      </c>
      <c r="T143" s="80" t="str">
        <f t="shared" si="11"/>
        <v/>
      </c>
    </row>
    <row r="144" spans="17: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9011D6-31E3-4295-B1A0-77FFA2324F60}"/>
</file>

<file path=customXml/itemProps2.xml><?xml version="1.0" encoding="utf-8"?>
<ds:datastoreItem xmlns:ds="http://schemas.openxmlformats.org/officeDocument/2006/customXml" ds:itemID="{1C909A0E-8024-4722-838B-C350D31D2FBB}"/>
</file>

<file path=customXml/itemProps3.xml><?xml version="1.0" encoding="utf-8"?>
<ds:datastoreItem xmlns:ds="http://schemas.openxmlformats.org/officeDocument/2006/customXml" ds:itemID="{CB97A557-30EB-464A-B387-FF00B14933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Fiscal_impact_122117</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Sara Belz</cp:lastModifiedBy>
  <cp:lastPrinted>2017-12-21T15:40:35Z</cp:lastPrinted>
  <dcterms:created xsi:type="dcterms:W3CDTF">2014-09-08T20:08:32Z</dcterms:created>
  <dcterms:modified xsi:type="dcterms:W3CDTF">2017-12-21T23:01:50Z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